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pivotTables/pivotTable1.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drawings/drawing5.xml" ContentType="application/vnd.openxmlformats-officedocument.drawing+xml"/>
  <Override PartName="/xl/charts/chart1.xml" ContentType="application/vnd.openxmlformats-officedocument.drawingml.chart+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6.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drawings/drawing7.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0" windowWidth="19200" windowHeight="6435" tabRatio="736" activeTab="1"/>
  </bookViews>
  <sheets>
    <sheet name="Registro" sheetId="1" r:id="rId1"/>
    <sheet name="Valoracion" sheetId="7" r:id="rId2"/>
    <sheet name="Historicos Registro Quejas" sheetId="2" r:id="rId3"/>
    <sheet name="Historico Valoracion Quejas " sheetId="8" r:id="rId4"/>
    <sheet name="Impresión" sheetId="25" r:id="rId5"/>
    <sheet name="Historico Folios" sheetId="26" r:id="rId6"/>
    <sheet name="Precentacón de Datos" sheetId="27" r:id="rId7"/>
    <sheet name="Reportes" sheetId="22" r:id="rId8"/>
    <sheet name="Hoja15" sheetId="23" r:id="rId9"/>
    <sheet name="Resumen" sheetId="9" r:id="rId10"/>
    <sheet name="Hoja2" sheetId="34" r:id="rId11"/>
    <sheet name="Hoja6" sheetId="35" r:id="rId12"/>
    <sheet name="Hoja7" sheetId="36" r:id="rId13"/>
    <sheet name="Datos" sheetId="3" r:id="rId14"/>
    <sheet name="Registros Comentarios" sheetId="31" r:id="rId15"/>
    <sheet name="Hoja1" sheetId="29" r:id="rId16"/>
    <sheet name="Hoja3" sheetId="30" r:id="rId17"/>
    <sheet name="Matriz" sheetId="4" r:id="rId18"/>
    <sheet name="Hoja5" sheetId="33" r:id="rId19"/>
    <sheet name="Formato Votaciones" sheetId="32" r:id="rId20"/>
  </sheets>
  <externalReferences>
    <externalReference r:id="rId21"/>
  </externalReferences>
  <definedNames>
    <definedName name="_xlnm._FilterDatabase" localSheetId="4" hidden="1">Impresión!#REF!</definedName>
    <definedName name="_xlnm._FilterDatabase" localSheetId="6" hidden="1">'Precentacón de Datos'!$A$4:$E$381</definedName>
    <definedName name="_xlcn.WorksheetConnection_RegistroQuejasComple.xlsmResumen_payasos" hidden="1">Resumen_payasos[]</definedName>
    <definedName name="_xlcn.WorksheetConnection_RegistroQuejasComple.xlsmResumen_payasos1" hidden="1">Resumen_payasos[]</definedName>
    <definedName name="_xlcn.WorksheetConnection_RegistroQuejasComple.xlsmTabla_Payasos5" hidden="1">[0]!Tabla_Payasos5</definedName>
    <definedName name="_xlcn.WorksheetConnection_RegistroQuejasComple.xlsmTabla_Payasos51" hidden="1">[0]!Tabla_Payasos5</definedName>
    <definedName name="_xlcn.WorksheetConnection_RegistroQuejasComple.xlsmTabla_Payasos511" hidden="1">[0]!Tabla_Payasos5</definedName>
    <definedName name="_xlnm.Print_Area" localSheetId="4">Impresión!$A$1:$H$1155</definedName>
    <definedName name="SegmentaciónDeDatos___Hab">#N/A</definedName>
    <definedName name="SegmentaciónDeDatos_Fecha">#N/A</definedName>
    <definedName name="SegmentaciónDeDatos_Payaso">#N/A</definedName>
  </definedNames>
  <calcPr calcId="152511"/>
  <pivotCaches>
    <pivotCache cacheId="2" r:id="rId22"/>
  </pivotCaches>
  <extLst>
    <ext xmlns:x14="http://schemas.microsoft.com/office/spreadsheetml/2009/9/main" uri="{BBE1A952-AA13-448e-AADC-164F8A28A991}">
      <x14:slicerCaches>
        <x14:slicerCache r:id="rId23"/>
        <x14:slicerCache r:id="rId24"/>
        <x14:slicerCache r:id="rId2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esumen_payasos" name="Resumen_payasos" connection="WorksheetConnection_Registro Quejas Comple.xlsm!Resumen_payasos"/>
          <x15:modelTable id="Tabla_Payasos5" name="Tabla_Payasos5" connection="WorksheetConnection_Registro Quejas Comple.xlsm!Tabla_Payasos5"/>
          <x15:modelTable id="Tabla_Payasos51" name="Tabla_Payasos51" connection="WorksheetConnection_Registro Quejas Comple.xlsm!Tabla_Payasos51"/>
        </x15:modelTables>
      </x15:dataModel>
    </ext>
  </extLst>
</workbook>
</file>

<file path=xl/calcChain.xml><?xml version="1.0" encoding="utf-8"?>
<calcChain xmlns="http://schemas.openxmlformats.org/spreadsheetml/2006/main">
  <c r="A2" i="9" l="1"/>
  <c r="B2" i="9"/>
  <c r="C2" i="9"/>
  <c r="D2" i="9"/>
  <c r="A3" i="9"/>
  <c r="B3" i="9"/>
  <c r="C3" i="9"/>
  <c r="D3" i="9"/>
  <c r="A4" i="9"/>
  <c r="B4" i="9"/>
  <c r="C4" i="9"/>
  <c r="D4" i="9"/>
  <c r="A5" i="9"/>
  <c r="B5" i="9"/>
  <c r="C5" i="9"/>
  <c r="D5" i="9"/>
  <c r="A6" i="9"/>
  <c r="B6" i="9"/>
  <c r="C6" i="9"/>
  <c r="D6" i="9"/>
  <c r="A7" i="9"/>
  <c r="B7" i="9"/>
  <c r="C7" i="9"/>
  <c r="D7" i="9"/>
  <c r="A8" i="9"/>
  <c r="B8" i="9"/>
  <c r="C8" i="9"/>
  <c r="D8" i="9"/>
  <c r="A9" i="9"/>
  <c r="B9" i="9"/>
  <c r="C9" i="9"/>
  <c r="D9" i="9"/>
  <c r="A10" i="9" l="1"/>
  <c r="B10" i="9"/>
  <c r="C10" i="9"/>
  <c r="D10" i="9"/>
  <c r="A11" i="9"/>
  <c r="B11" i="9"/>
  <c r="C11" i="9"/>
  <c r="D11" i="9"/>
  <c r="A12" i="9"/>
  <c r="B12" i="9"/>
  <c r="C12" i="9"/>
  <c r="D12" i="9"/>
  <c r="A13" i="9"/>
  <c r="B13" i="9"/>
  <c r="C13" i="9"/>
  <c r="D13" i="9"/>
  <c r="A14" i="9"/>
  <c r="B14" i="9"/>
  <c r="C14" i="9"/>
  <c r="D14" i="9"/>
  <c r="A15" i="9"/>
  <c r="B15" i="9"/>
  <c r="C15" i="9"/>
  <c r="D15" i="9"/>
  <c r="A16" i="9"/>
  <c r="B16" i="9"/>
  <c r="C16" i="9"/>
  <c r="D16" i="9"/>
  <c r="A17" i="9"/>
  <c r="B17" i="9"/>
  <c r="C17" i="9"/>
  <c r="D17" i="9"/>
  <c r="A18" i="9"/>
  <c r="B18" i="9"/>
  <c r="C18" i="9"/>
  <c r="D18" i="9"/>
  <c r="A19" i="9"/>
  <c r="B19" i="9"/>
  <c r="C19" i="9"/>
  <c r="D19" i="9"/>
  <c r="A20" i="9"/>
  <c r="B20" i="9"/>
  <c r="C20" i="9"/>
  <c r="D20" i="9"/>
  <c r="A21" i="9"/>
  <c r="B21" i="9"/>
  <c r="C21" i="9"/>
  <c r="D21" i="9"/>
  <c r="A22" i="9"/>
  <c r="B22" i="9"/>
  <c r="C22" i="9"/>
  <c r="D22" i="9"/>
  <c r="A23" i="9"/>
  <c r="B23" i="9"/>
  <c r="C23" i="9"/>
  <c r="D23" i="9"/>
  <c r="A24" i="9"/>
  <c r="B24" i="9"/>
  <c r="C24" i="9"/>
  <c r="D24" i="9"/>
  <c r="A25" i="9"/>
  <c r="B25" i="9"/>
  <c r="C25" i="9"/>
  <c r="D25" i="9"/>
  <c r="A26" i="9" l="1"/>
  <c r="B26" i="9"/>
  <c r="C26" i="9"/>
  <c r="D26" i="9"/>
  <c r="A27" i="9"/>
  <c r="B27" i="9"/>
  <c r="C27" i="9"/>
  <c r="D27" i="9"/>
  <c r="A28" i="9"/>
  <c r="B28" i="9"/>
  <c r="C28" i="9"/>
  <c r="D28" i="9"/>
  <c r="A29" i="9"/>
  <c r="B29" i="9"/>
  <c r="C29" i="9"/>
  <c r="D29" i="9"/>
  <c r="A30" i="9"/>
  <c r="B30" i="9"/>
  <c r="C30" i="9"/>
  <c r="D30" i="9"/>
  <c r="A31" i="9"/>
  <c r="B31" i="9"/>
  <c r="C31" i="9"/>
  <c r="D31" i="9"/>
  <c r="A32" i="9"/>
  <c r="B32" i="9"/>
  <c r="C32" i="9"/>
  <c r="D32" i="9"/>
  <c r="A33" i="9"/>
  <c r="B33" i="9"/>
  <c r="C33" i="9"/>
  <c r="D33" i="9"/>
  <c r="A34" i="9"/>
  <c r="B34" i="9"/>
  <c r="C34" i="9"/>
  <c r="D34" i="9"/>
  <c r="A35" i="9"/>
  <c r="B35" i="9"/>
  <c r="C35" i="9"/>
  <c r="D35" i="9"/>
  <c r="A36" i="9"/>
  <c r="B36" i="9"/>
  <c r="C36" i="9"/>
  <c r="D36" i="9"/>
  <c r="A37" i="9"/>
  <c r="B37" i="9"/>
  <c r="C37" i="9"/>
  <c r="D37" i="9"/>
  <c r="A38" i="9" l="1"/>
  <c r="B38" i="9"/>
  <c r="C38" i="9"/>
  <c r="D38" i="9"/>
  <c r="A39" i="9"/>
  <c r="B39" i="9"/>
  <c r="C39" i="9"/>
  <c r="D39" i="9"/>
  <c r="A40" i="9"/>
  <c r="B40" i="9"/>
  <c r="C40" i="9"/>
  <c r="D40" i="9"/>
  <c r="A41" i="9"/>
  <c r="B41" i="9"/>
  <c r="C41" i="9"/>
  <c r="D41" i="9"/>
  <c r="A42" i="9"/>
  <c r="B42" i="9"/>
  <c r="C42" i="9"/>
  <c r="D42" i="9"/>
  <c r="A43" i="9"/>
  <c r="B43" i="9"/>
  <c r="C43" i="9"/>
  <c r="D43" i="9"/>
  <c r="A44" i="9"/>
  <c r="B44" i="9"/>
  <c r="C44" i="9"/>
  <c r="D44" i="9"/>
  <c r="A45" i="9" l="1"/>
  <c r="B45" i="9"/>
  <c r="C45" i="9"/>
  <c r="D45" i="9"/>
  <c r="A46" i="9"/>
  <c r="B46" i="9"/>
  <c r="C46" i="9"/>
  <c r="D46" i="9"/>
  <c r="A47" i="9"/>
  <c r="B47" i="9"/>
  <c r="C47" i="9"/>
  <c r="D47" i="9"/>
  <c r="A48" i="9"/>
  <c r="B48" i="9"/>
  <c r="C48" i="9"/>
  <c r="D48" i="9"/>
  <c r="A49" i="9"/>
  <c r="B49" i="9"/>
  <c r="C49" i="9"/>
  <c r="D49" i="9"/>
  <c r="A50" i="9"/>
  <c r="B50" i="9"/>
  <c r="C50" i="9"/>
  <c r="D50" i="9"/>
  <c r="A51" i="9"/>
  <c r="B51" i="9"/>
  <c r="C51" i="9"/>
  <c r="D51" i="9"/>
  <c r="A52" i="9"/>
  <c r="B52" i="9"/>
  <c r="C52" i="9"/>
  <c r="D52" i="9"/>
  <c r="A53" i="9"/>
  <c r="B53" i="9"/>
  <c r="C53" i="9"/>
  <c r="D53" i="9"/>
  <c r="A54" i="9"/>
  <c r="B54" i="9"/>
  <c r="C54" i="9"/>
  <c r="D54" i="9"/>
  <c r="A55" i="9"/>
  <c r="B55" i="9"/>
  <c r="C55" i="9"/>
  <c r="D55" i="9"/>
  <c r="A56" i="9"/>
  <c r="B56" i="9"/>
  <c r="C56" i="9"/>
  <c r="D56" i="9"/>
  <c r="A57" i="9"/>
  <c r="B57" i="9"/>
  <c r="C57" i="9"/>
  <c r="D57" i="9"/>
  <c r="A58" i="9"/>
  <c r="B58" i="9"/>
  <c r="C58" i="9"/>
  <c r="D58" i="9"/>
  <c r="A59" i="9"/>
  <c r="B59" i="9"/>
  <c r="C59" i="9"/>
  <c r="D59" i="9"/>
  <c r="A60" i="9"/>
  <c r="B60" i="9"/>
  <c r="C60" i="9"/>
  <c r="D60" i="9"/>
  <c r="A61" i="9"/>
  <c r="B61" i="9"/>
  <c r="C61" i="9"/>
  <c r="D61" i="9"/>
  <c r="D13" i="7"/>
  <c r="A62" i="9"/>
  <c r="B62" i="9"/>
  <c r="C62" i="9"/>
  <c r="D62" i="9"/>
  <c r="A63" i="9"/>
  <c r="B63" i="9"/>
  <c r="C63" i="9"/>
  <c r="D63" i="9"/>
  <c r="A64" i="9"/>
  <c r="B64" i="9"/>
  <c r="C64" i="9"/>
  <c r="D64" i="9"/>
  <c r="A65" i="9"/>
  <c r="B65" i="9"/>
  <c r="C65" i="9"/>
  <c r="D65" i="9"/>
  <c r="A66" i="9"/>
  <c r="B66" i="9"/>
  <c r="C66" i="9"/>
  <c r="D66" i="9"/>
  <c r="A67" i="9"/>
  <c r="B67" i="9"/>
  <c r="C67" i="9"/>
  <c r="D67" i="9"/>
  <c r="A68" i="9"/>
  <c r="B68" i="9"/>
  <c r="C68" i="9"/>
  <c r="D68" i="9"/>
  <c r="A69" i="9"/>
  <c r="B69" i="9"/>
  <c r="C69" i="9"/>
  <c r="D69" i="9"/>
  <c r="A70" i="9"/>
  <c r="B70" i="9"/>
  <c r="C70" i="9"/>
  <c r="D70" i="9"/>
  <c r="A71" i="9"/>
  <c r="B71" i="9"/>
  <c r="C71" i="9"/>
  <c r="D71" i="9"/>
  <c r="A72" i="9"/>
  <c r="B72" i="9"/>
  <c r="C72" i="9"/>
  <c r="D72" i="9"/>
  <c r="A73" i="9"/>
  <c r="B73" i="9"/>
  <c r="C73" i="9"/>
  <c r="D73" i="9"/>
  <c r="A74" i="9"/>
  <c r="B74" i="9"/>
  <c r="C74" i="9"/>
  <c r="D74" i="9"/>
  <c r="A75" i="9" l="1"/>
  <c r="B75" i="9"/>
  <c r="C75" i="9"/>
  <c r="D75" i="9"/>
  <c r="A76" i="9"/>
  <c r="B76" i="9"/>
  <c r="C76" i="9"/>
  <c r="D76" i="9"/>
  <c r="A77" i="9"/>
  <c r="B77" i="9"/>
  <c r="C77" i="9"/>
  <c r="D77" i="9"/>
  <c r="A78" i="9"/>
  <c r="B78" i="9"/>
  <c r="C78" i="9"/>
  <c r="D78" i="9"/>
  <c r="A79" i="9"/>
  <c r="B79" i="9"/>
  <c r="C79" i="9"/>
  <c r="D79" i="9"/>
  <c r="A80" i="9"/>
  <c r="B80" i="9"/>
  <c r="C80" i="9"/>
  <c r="D80" i="9"/>
  <c r="A81" i="9"/>
  <c r="B81" i="9"/>
  <c r="C81" i="9"/>
  <c r="D81" i="9"/>
  <c r="A82" i="9"/>
  <c r="B82" i="9"/>
  <c r="C82" i="9"/>
  <c r="D82" i="9"/>
  <c r="A83" i="9"/>
  <c r="B83" i="9"/>
  <c r="C83" i="9"/>
  <c r="D83" i="9"/>
  <c r="A84" i="9" l="1"/>
  <c r="B84" i="9"/>
  <c r="C84" i="9"/>
  <c r="D84" i="9"/>
  <c r="A85" i="9"/>
  <c r="B85" i="9"/>
  <c r="C85" i="9"/>
  <c r="D85" i="9"/>
  <c r="A86" i="9"/>
  <c r="B86" i="9"/>
  <c r="C86" i="9"/>
  <c r="D86" i="9"/>
  <c r="A87" i="9"/>
  <c r="B87" i="9"/>
  <c r="C87" i="9"/>
  <c r="D87" i="9"/>
  <c r="A88" i="9"/>
  <c r="B88" i="9"/>
  <c r="C88" i="9"/>
  <c r="D88" i="9"/>
  <c r="A89" i="9"/>
  <c r="B89" i="9"/>
  <c r="C89" i="9"/>
  <c r="D89" i="9"/>
  <c r="A90" i="9"/>
  <c r="B90" i="9"/>
  <c r="C90" i="9"/>
  <c r="D90" i="9"/>
  <c r="A91" i="9" l="1"/>
  <c r="B91" i="9"/>
  <c r="C91" i="9"/>
  <c r="D91" i="9"/>
  <c r="A92" i="9"/>
  <c r="B92" i="9"/>
  <c r="C92" i="9"/>
  <c r="D92" i="9"/>
  <c r="A93" i="9"/>
  <c r="B93" i="9"/>
  <c r="C93" i="9"/>
  <c r="D93" i="9"/>
  <c r="A94" i="9"/>
  <c r="B94" i="9"/>
  <c r="C94" i="9"/>
  <c r="D94" i="9"/>
  <c r="A95" i="9"/>
  <c r="B95" i="9"/>
  <c r="C95" i="9"/>
  <c r="D95" i="9"/>
  <c r="A96" i="9"/>
  <c r="B96" i="9"/>
  <c r="C96" i="9"/>
  <c r="D96" i="9"/>
  <c r="A97" i="9"/>
  <c r="B97" i="9"/>
  <c r="C97" i="9"/>
  <c r="D97" i="9"/>
  <c r="A98" i="9"/>
  <c r="B98" i="9"/>
  <c r="C98" i="9"/>
  <c r="D98" i="9"/>
  <c r="A99" i="9"/>
  <c r="B99" i="9"/>
  <c r="C99" i="9"/>
  <c r="D99" i="9"/>
  <c r="A100" i="9"/>
  <c r="B100" i="9"/>
  <c r="C100" i="9"/>
  <c r="D100" i="9"/>
  <c r="A101" i="9"/>
  <c r="B101" i="9"/>
  <c r="C101" i="9"/>
  <c r="D101" i="9"/>
  <c r="A102" i="9"/>
  <c r="B102" i="9"/>
  <c r="C102" i="9"/>
  <c r="D102" i="9"/>
  <c r="A103" i="9"/>
  <c r="B103" i="9"/>
  <c r="C103" i="9"/>
  <c r="D103" i="9"/>
  <c r="A104" i="9"/>
  <c r="B104" i="9"/>
  <c r="C104" i="9"/>
  <c r="D104" i="9"/>
  <c r="A105" i="9"/>
  <c r="B105" i="9"/>
  <c r="C105" i="9"/>
  <c r="D105" i="9"/>
  <c r="A106" i="9" l="1"/>
  <c r="B106" i="9"/>
  <c r="C106" i="9"/>
  <c r="D106" i="9"/>
  <c r="A107" i="9"/>
  <c r="B107" i="9"/>
  <c r="C107" i="9"/>
  <c r="D107" i="9"/>
  <c r="A108" i="9"/>
  <c r="B108" i="9"/>
  <c r="C108" i="9"/>
  <c r="D108" i="9"/>
  <c r="A109" i="9"/>
  <c r="B109" i="9"/>
  <c r="C109" i="9"/>
  <c r="D109" i="9"/>
  <c r="A110" i="9"/>
  <c r="B110" i="9"/>
  <c r="C110" i="9"/>
  <c r="D110" i="9"/>
  <c r="A111" i="9" l="1"/>
  <c r="B111" i="9"/>
  <c r="C111" i="9"/>
  <c r="D111" i="9"/>
  <c r="A112" i="9"/>
  <c r="B112" i="9"/>
  <c r="C112" i="9"/>
  <c r="D112" i="9"/>
  <c r="A113" i="9"/>
  <c r="B113" i="9"/>
  <c r="C113" i="9"/>
  <c r="D113" i="9"/>
  <c r="A114" i="9"/>
  <c r="B114" i="9"/>
  <c r="C114" i="9"/>
  <c r="D114" i="9"/>
  <c r="A115" i="9"/>
  <c r="B115" i="9"/>
  <c r="C115" i="9"/>
  <c r="D115" i="9"/>
  <c r="A116" i="9" l="1"/>
  <c r="B116" i="9"/>
  <c r="C116" i="9"/>
  <c r="D116" i="9"/>
  <c r="A117" i="9"/>
  <c r="B117" i="9"/>
  <c r="C117" i="9"/>
  <c r="D117" i="9"/>
  <c r="A118" i="9"/>
  <c r="B118" i="9"/>
  <c r="C118" i="9"/>
  <c r="D118" i="9"/>
  <c r="A119" i="9"/>
  <c r="B119" i="9"/>
  <c r="C119" i="9"/>
  <c r="D119" i="9"/>
  <c r="A120" i="9"/>
  <c r="B120" i="9"/>
  <c r="C120" i="9"/>
  <c r="D120" i="9"/>
  <c r="A121" i="9" l="1"/>
  <c r="B121" i="9"/>
  <c r="C121" i="9"/>
  <c r="D121" i="9"/>
  <c r="A122" i="9"/>
  <c r="B122" i="9"/>
  <c r="C122" i="9"/>
  <c r="D122" i="9"/>
  <c r="A123" i="9"/>
  <c r="B123" i="9"/>
  <c r="C123" i="9"/>
  <c r="D123" i="9"/>
  <c r="A124" i="9"/>
  <c r="B124" i="9"/>
  <c r="C124" i="9"/>
  <c r="D124" i="9"/>
  <c r="A125" i="9"/>
  <c r="B125" i="9"/>
  <c r="C125" i="9"/>
  <c r="D125" i="9"/>
  <c r="A126" i="9"/>
  <c r="B126" i="9"/>
  <c r="C126" i="9"/>
  <c r="D126" i="9"/>
  <c r="A127" i="9"/>
  <c r="B127" i="9"/>
  <c r="C127" i="9"/>
  <c r="D127" i="9"/>
  <c r="A128" i="9"/>
  <c r="B128" i="9"/>
  <c r="C128" i="9"/>
  <c r="D128" i="9"/>
  <c r="A129" i="9"/>
  <c r="B129" i="9"/>
  <c r="C129" i="9"/>
  <c r="D129" i="9"/>
  <c r="A130" i="9"/>
  <c r="B130" i="9"/>
  <c r="C130" i="9"/>
  <c r="D130" i="9"/>
  <c r="A131" i="9"/>
  <c r="B131" i="9"/>
  <c r="C131" i="9"/>
  <c r="D131" i="9"/>
  <c r="A132" i="9"/>
  <c r="B132" i="9"/>
  <c r="C132" i="9"/>
  <c r="D132" i="9"/>
  <c r="A133" i="9"/>
  <c r="B133" i="9"/>
  <c r="C133" i="9"/>
  <c r="D133" i="9"/>
  <c r="A134" i="9"/>
  <c r="B134" i="9"/>
  <c r="C134" i="9"/>
  <c r="D134" i="9"/>
  <c r="A135" i="9"/>
  <c r="B135" i="9"/>
  <c r="C135" i="9"/>
  <c r="D135" i="9"/>
  <c r="A136" i="9" l="1"/>
  <c r="B136" i="9"/>
  <c r="C136" i="9"/>
  <c r="D136" i="9"/>
  <c r="A137" i="9"/>
  <c r="B137" i="9"/>
  <c r="C137" i="9"/>
  <c r="D137" i="9"/>
  <c r="A138" i="9"/>
  <c r="B138" i="9"/>
  <c r="C138" i="9"/>
  <c r="D138" i="9"/>
  <c r="A139" i="9"/>
  <c r="B139" i="9"/>
  <c r="C139" i="9"/>
  <c r="D139" i="9"/>
  <c r="A140" i="9"/>
  <c r="B140" i="9"/>
  <c r="C140" i="9"/>
  <c r="D140" i="9"/>
  <c r="A141" i="9"/>
  <c r="B141" i="9"/>
  <c r="C141" i="9"/>
  <c r="D141" i="9"/>
  <c r="A142" i="9"/>
  <c r="B142" i="9"/>
  <c r="C142" i="9"/>
  <c r="D142" i="9"/>
  <c r="A143" i="9"/>
  <c r="B143" i="9"/>
  <c r="C143" i="9"/>
  <c r="D143" i="9"/>
  <c r="A144" i="9"/>
  <c r="B144" i="9"/>
  <c r="C144" i="9"/>
  <c r="D144" i="9"/>
  <c r="B3" i="1" l="1"/>
  <c r="A145" i="9" l="1"/>
  <c r="B145" i="9"/>
  <c r="C145" i="9"/>
  <c r="D145" i="9"/>
  <c r="A146" i="9"/>
  <c r="B146" i="9"/>
  <c r="C146" i="9"/>
  <c r="D146" i="9"/>
  <c r="A147" i="9"/>
  <c r="B147" i="9"/>
  <c r="C147" i="9"/>
  <c r="D147" i="9"/>
  <c r="A148" i="9"/>
  <c r="B148" i="9"/>
  <c r="C148" i="9"/>
  <c r="D148" i="9"/>
  <c r="A149" i="9"/>
  <c r="B149" i="9"/>
  <c r="C149" i="9"/>
  <c r="D149" i="9"/>
  <c r="A150" i="9"/>
  <c r="B150" i="9"/>
  <c r="C150" i="9"/>
  <c r="D150" i="9"/>
  <c r="A151" i="9"/>
  <c r="B151" i="9"/>
  <c r="C151" i="9"/>
  <c r="D151" i="9"/>
  <c r="A152" i="9"/>
  <c r="B152" i="9"/>
  <c r="C152" i="9"/>
  <c r="D152" i="9"/>
  <c r="A153" i="9"/>
  <c r="B153" i="9"/>
  <c r="C153" i="9"/>
  <c r="D153" i="9"/>
  <c r="A154" i="9"/>
  <c r="B154" i="9"/>
  <c r="C154" i="9"/>
  <c r="D154" i="9"/>
  <c r="A155" i="9"/>
  <c r="B155" i="9"/>
  <c r="C155" i="9"/>
  <c r="D155" i="9"/>
  <c r="A156" i="9"/>
  <c r="B156" i="9"/>
  <c r="C156" i="9"/>
  <c r="D156" i="9"/>
  <c r="A157" i="9"/>
  <c r="B157" i="9"/>
  <c r="C157" i="9"/>
  <c r="D157" i="9"/>
  <c r="A158" i="9"/>
  <c r="B158" i="9"/>
  <c r="C158" i="9"/>
  <c r="D158" i="9"/>
  <c r="A159" i="9"/>
  <c r="B159" i="9"/>
  <c r="C159" i="9"/>
  <c r="D159" i="9"/>
  <c r="A160" i="9"/>
  <c r="B160" i="9"/>
  <c r="C160" i="9"/>
  <c r="D160" i="9"/>
  <c r="A161" i="9"/>
  <c r="B161" i="9"/>
  <c r="C161" i="9"/>
  <c r="D161" i="9"/>
  <c r="A162" i="9"/>
  <c r="B162" i="9"/>
  <c r="C162" i="9"/>
  <c r="D162" i="9"/>
  <c r="A163" i="9"/>
  <c r="B163" i="9"/>
  <c r="C163" i="9"/>
  <c r="D163" i="9"/>
  <c r="A164" i="9"/>
  <c r="B164" i="9"/>
  <c r="C164" i="9"/>
  <c r="D164" i="9"/>
  <c r="A165" i="9"/>
  <c r="B165" i="9"/>
  <c r="C165" i="9"/>
  <c r="D165" i="9"/>
  <c r="A166" i="9" l="1"/>
  <c r="B166" i="9"/>
  <c r="C166" i="9"/>
  <c r="D166" i="9"/>
  <c r="A167" i="9"/>
  <c r="B167" i="9"/>
  <c r="C167" i="9"/>
  <c r="D167" i="9"/>
  <c r="A168" i="9"/>
  <c r="B168" i="9"/>
  <c r="C168" i="9"/>
  <c r="D168" i="9"/>
  <c r="A169" i="9"/>
  <c r="B169" i="9"/>
  <c r="C169" i="9"/>
  <c r="D169" i="9"/>
  <c r="A170" i="9"/>
  <c r="B170" i="9"/>
  <c r="C170" i="9"/>
  <c r="D170" i="9"/>
  <c r="A171" i="9"/>
  <c r="B171" i="9"/>
  <c r="C171" i="9"/>
  <c r="D171" i="9"/>
  <c r="A172" i="9"/>
  <c r="B172" i="9"/>
  <c r="C172" i="9"/>
  <c r="D172" i="9"/>
  <c r="A173" i="9"/>
  <c r="B173" i="9"/>
  <c r="C173" i="9"/>
  <c r="D173" i="9"/>
  <c r="A174" i="9"/>
  <c r="B174" i="9"/>
  <c r="C174" i="9"/>
  <c r="D174" i="9"/>
  <c r="A175" i="9" l="1"/>
  <c r="B175" i="9"/>
  <c r="C175" i="9"/>
  <c r="D175" i="9"/>
  <c r="A176" i="9"/>
  <c r="B176" i="9"/>
  <c r="C176" i="9"/>
  <c r="D176" i="9"/>
  <c r="A177" i="9"/>
  <c r="B177" i="9"/>
  <c r="C177" i="9"/>
  <c r="D177" i="9"/>
  <c r="A178" i="9"/>
  <c r="B178" i="9"/>
  <c r="C178" i="9"/>
  <c r="D178" i="9"/>
  <c r="A179" i="9"/>
  <c r="B179" i="9"/>
  <c r="C179" i="9"/>
  <c r="D179" i="9"/>
  <c r="A180" i="9"/>
  <c r="B180" i="9"/>
  <c r="C180" i="9"/>
  <c r="D180" i="9"/>
  <c r="A181" i="9"/>
  <c r="B181" i="9"/>
  <c r="C181" i="9"/>
  <c r="D181" i="9"/>
  <c r="A182" i="9"/>
  <c r="B182" i="9"/>
  <c r="C182" i="9"/>
  <c r="D182" i="9"/>
  <c r="A183" i="9"/>
  <c r="B183" i="9"/>
  <c r="C183" i="9"/>
  <c r="D183" i="9"/>
  <c r="A184" i="9"/>
  <c r="B184" i="9"/>
  <c r="C184" i="9"/>
  <c r="D184" i="9"/>
  <c r="A185" i="9"/>
  <c r="B185" i="9"/>
  <c r="C185" i="9"/>
  <c r="D185" i="9"/>
  <c r="A186" i="9"/>
  <c r="B186" i="9"/>
  <c r="C186" i="9"/>
  <c r="D186" i="9"/>
  <c r="A187" i="9"/>
  <c r="B187" i="9"/>
  <c r="C187" i="9"/>
  <c r="D187" i="9"/>
  <c r="A188" i="9"/>
  <c r="B188" i="9"/>
  <c r="C188" i="9"/>
  <c r="D188" i="9"/>
  <c r="A189" i="9"/>
  <c r="B189" i="9"/>
  <c r="C189" i="9"/>
  <c r="D189" i="9"/>
  <c r="A190" i="9"/>
  <c r="B190" i="9"/>
  <c r="C190" i="9"/>
  <c r="D190" i="9"/>
  <c r="A191" i="9"/>
  <c r="B191" i="9"/>
  <c r="C191" i="9"/>
  <c r="D191" i="9"/>
  <c r="A192" i="9"/>
  <c r="B192" i="9"/>
  <c r="C192" i="9"/>
  <c r="D192" i="9"/>
  <c r="A193" i="9"/>
  <c r="B193" i="9"/>
  <c r="C193" i="9"/>
  <c r="D193" i="9"/>
  <c r="A194" i="9"/>
  <c r="B194" i="9"/>
  <c r="C194" i="9"/>
  <c r="D194" i="9"/>
  <c r="A195" i="9"/>
  <c r="B195" i="9"/>
  <c r="C195" i="9"/>
  <c r="D195" i="9"/>
  <c r="A196" i="9"/>
  <c r="B196" i="9"/>
  <c r="C196" i="9"/>
  <c r="D196" i="9"/>
  <c r="A197" i="9"/>
  <c r="B197" i="9"/>
  <c r="C197" i="9"/>
  <c r="D197" i="9"/>
  <c r="A198" i="9" l="1"/>
  <c r="B198" i="9"/>
  <c r="C198" i="9"/>
  <c r="D198" i="9"/>
  <c r="A199" i="9"/>
  <c r="B199" i="9"/>
  <c r="C199" i="9"/>
  <c r="D199" i="9"/>
  <c r="A200" i="9"/>
  <c r="B200" i="9"/>
  <c r="C200" i="9"/>
  <c r="D200" i="9"/>
  <c r="A201" i="9"/>
  <c r="B201" i="9"/>
  <c r="C201" i="9"/>
  <c r="D201" i="9"/>
  <c r="A202" i="9"/>
  <c r="B202" i="9"/>
  <c r="C202" i="9"/>
  <c r="D202" i="9"/>
  <c r="A203" i="9"/>
  <c r="B203" i="9"/>
  <c r="C203" i="9"/>
  <c r="D203" i="9"/>
  <c r="A204" i="9"/>
  <c r="B204" i="9"/>
  <c r="C204" i="9"/>
  <c r="D204" i="9"/>
  <c r="A205" i="9"/>
  <c r="B205" i="9"/>
  <c r="C205" i="9"/>
  <c r="D205" i="9"/>
  <c r="A206" i="9"/>
  <c r="B206" i="9"/>
  <c r="C206" i="9"/>
  <c r="D206" i="9"/>
  <c r="A207" i="9" l="1"/>
  <c r="B207" i="9"/>
  <c r="C207" i="9"/>
  <c r="D207" i="9"/>
  <c r="A208" i="9"/>
  <c r="B208" i="9"/>
  <c r="C208" i="9"/>
  <c r="D208" i="9"/>
  <c r="A209" i="9"/>
  <c r="B209" i="9"/>
  <c r="C209" i="9"/>
  <c r="D209" i="9"/>
  <c r="A210" i="9"/>
  <c r="B210" i="9"/>
  <c r="C210" i="9"/>
  <c r="D210" i="9"/>
  <c r="A211" i="9"/>
  <c r="B211" i="9"/>
  <c r="C211" i="9"/>
  <c r="D211" i="9"/>
  <c r="A212" i="9"/>
  <c r="B212" i="9"/>
  <c r="C212" i="9"/>
  <c r="D212" i="9"/>
  <c r="A213" i="9"/>
  <c r="B213" i="9"/>
  <c r="C213" i="9"/>
  <c r="D213" i="9"/>
  <c r="A214" i="9"/>
  <c r="B214" i="9"/>
  <c r="C214" i="9"/>
  <c r="D214" i="9"/>
  <c r="E27" i="29" l="1"/>
  <c r="F27" i="29"/>
  <c r="G27" i="29"/>
  <c r="H27" i="29"/>
  <c r="I27" i="29"/>
  <c r="J27" i="29"/>
  <c r="K27" i="29"/>
  <c r="B47" i="29"/>
  <c r="B46" i="29"/>
  <c r="B45" i="29"/>
  <c r="B44" i="29"/>
  <c r="B43" i="29"/>
  <c r="B42" i="29"/>
  <c r="B41" i="29"/>
  <c r="F29" i="29"/>
  <c r="G29" i="29"/>
  <c r="H29" i="29"/>
  <c r="I29" i="29"/>
  <c r="J29" i="29"/>
  <c r="K29" i="29"/>
  <c r="E29" i="29"/>
  <c r="G28" i="29"/>
  <c r="L24" i="29"/>
  <c r="L25" i="29"/>
  <c r="L26" i="29"/>
  <c r="F28" i="29"/>
  <c r="E28" i="29"/>
  <c r="D307" i="27"/>
  <c r="D32" i="27"/>
  <c r="R2" i="29"/>
  <c r="O140" i="29"/>
  <c r="N140" i="29"/>
  <c r="O139" i="29"/>
  <c r="N139" i="29"/>
  <c r="O138" i="29"/>
  <c r="N138" i="29"/>
  <c r="O137" i="29"/>
  <c r="N137" i="29"/>
  <c r="O136" i="29"/>
  <c r="N136" i="29"/>
  <c r="O135" i="29"/>
  <c r="N135" i="29"/>
  <c r="O134" i="29"/>
  <c r="N134" i="29"/>
  <c r="O133" i="29"/>
  <c r="N133" i="29"/>
  <c r="O132" i="29"/>
  <c r="N132" i="29"/>
  <c r="O131" i="29"/>
  <c r="N131" i="29"/>
  <c r="O130" i="29"/>
  <c r="N130" i="29"/>
  <c r="O129" i="29"/>
  <c r="N129" i="29"/>
  <c r="O128" i="29"/>
  <c r="N128" i="29"/>
  <c r="O127" i="29"/>
  <c r="N127" i="29"/>
  <c r="O126" i="29"/>
  <c r="N126" i="29"/>
  <c r="O125" i="29"/>
  <c r="N125" i="29"/>
  <c r="O124" i="29"/>
  <c r="N124" i="29"/>
  <c r="O123" i="29"/>
  <c r="N123" i="29"/>
  <c r="O122" i="29"/>
  <c r="N122" i="29"/>
  <c r="O121" i="29"/>
  <c r="N121" i="29"/>
  <c r="O120" i="29"/>
  <c r="N120" i="29"/>
  <c r="O119" i="29"/>
  <c r="N119" i="29"/>
  <c r="O118" i="29"/>
  <c r="N118" i="29"/>
  <c r="O117" i="29"/>
  <c r="N117" i="29"/>
  <c r="O116" i="29"/>
  <c r="N116" i="29"/>
  <c r="O115" i="29"/>
  <c r="N115" i="29"/>
  <c r="O114" i="29"/>
  <c r="N114" i="29"/>
  <c r="O113" i="29"/>
  <c r="N113" i="29"/>
  <c r="O112" i="29"/>
  <c r="N112" i="29"/>
  <c r="O111" i="29"/>
  <c r="N111" i="29"/>
  <c r="O110" i="29"/>
  <c r="N110" i="29"/>
  <c r="O109" i="29"/>
  <c r="N109" i="29"/>
  <c r="O108" i="29"/>
  <c r="N108" i="29"/>
  <c r="O107" i="29"/>
  <c r="N107" i="29"/>
  <c r="O106" i="29"/>
  <c r="N106" i="29"/>
  <c r="O105" i="29"/>
  <c r="N105" i="29"/>
  <c r="O104" i="29"/>
  <c r="N104" i="29"/>
  <c r="O103" i="29"/>
  <c r="N103" i="29"/>
  <c r="O102" i="29"/>
  <c r="N102" i="29"/>
  <c r="O101" i="29"/>
  <c r="N101" i="29"/>
  <c r="O100" i="29"/>
  <c r="N100" i="29"/>
  <c r="O99" i="29"/>
  <c r="N99" i="29"/>
  <c r="O98" i="29"/>
  <c r="N98" i="29"/>
  <c r="O97" i="29"/>
  <c r="N97" i="29"/>
  <c r="O96" i="29"/>
  <c r="N96" i="29"/>
  <c r="O95" i="29"/>
  <c r="N95" i="29"/>
  <c r="O94" i="29"/>
  <c r="N94" i="29"/>
  <c r="O93" i="29"/>
  <c r="N93" i="29"/>
  <c r="O92" i="29"/>
  <c r="N92" i="29"/>
  <c r="O91" i="29"/>
  <c r="N91" i="29"/>
  <c r="O90" i="29"/>
  <c r="N90" i="29"/>
  <c r="O89" i="29"/>
  <c r="N89" i="29"/>
  <c r="O88" i="29"/>
  <c r="N88" i="29"/>
  <c r="O87" i="29"/>
  <c r="N87" i="29"/>
  <c r="O86" i="29"/>
  <c r="N86" i="29"/>
  <c r="O85" i="29"/>
  <c r="N85" i="29"/>
  <c r="O84" i="29"/>
  <c r="N84" i="29"/>
  <c r="O83" i="29"/>
  <c r="N83" i="29"/>
  <c r="O82" i="29"/>
  <c r="N82" i="29"/>
  <c r="O81" i="29"/>
  <c r="N81" i="29"/>
  <c r="O80" i="29"/>
  <c r="N80" i="29"/>
  <c r="O79" i="29"/>
  <c r="N79" i="29"/>
  <c r="O78" i="29"/>
  <c r="N78" i="29"/>
  <c r="O77" i="29"/>
  <c r="N77" i="29"/>
  <c r="O76" i="29"/>
  <c r="N76" i="29"/>
  <c r="O75" i="29"/>
  <c r="N75" i="29"/>
  <c r="O74" i="29"/>
  <c r="N74" i="29"/>
  <c r="O73" i="29"/>
  <c r="N73" i="29"/>
  <c r="O72" i="29"/>
  <c r="N72" i="29"/>
  <c r="O71" i="29"/>
  <c r="N71" i="29"/>
  <c r="O70" i="29"/>
  <c r="N70" i="29"/>
  <c r="O69" i="29"/>
  <c r="N69" i="29"/>
  <c r="O68" i="29"/>
  <c r="N68" i="29"/>
  <c r="O67" i="29"/>
  <c r="N67" i="29"/>
  <c r="O66" i="29"/>
  <c r="N66" i="29"/>
  <c r="O65" i="29"/>
  <c r="N65" i="29"/>
  <c r="O64" i="29"/>
  <c r="N64" i="29"/>
  <c r="O63" i="29"/>
  <c r="N63" i="29"/>
  <c r="O62" i="29"/>
  <c r="N62" i="29"/>
  <c r="O61" i="29"/>
  <c r="N61" i="29"/>
  <c r="O60" i="29"/>
  <c r="N60" i="29"/>
  <c r="O59" i="29"/>
  <c r="N59" i="29"/>
  <c r="O58" i="29"/>
  <c r="N58" i="29"/>
  <c r="O57" i="29"/>
  <c r="N57" i="29"/>
  <c r="O56" i="29"/>
  <c r="N56" i="29"/>
  <c r="O55" i="29"/>
  <c r="N55" i="29"/>
  <c r="O54" i="29"/>
  <c r="N54" i="29"/>
  <c r="O53" i="29"/>
  <c r="N53" i="29"/>
  <c r="O52" i="29"/>
  <c r="N52" i="29"/>
  <c r="O51" i="29"/>
  <c r="N51" i="29"/>
  <c r="O50" i="29"/>
  <c r="N50" i="29"/>
  <c r="O49" i="29"/>
  <c r="N49" i="29"/>
  <c r="O48" i="29"/>
  <c r="N48" i="29"/>
  <c r="O47" i="29"/>
  <c r="N47" i="29"/>
  <c r="O46" i="29"/>
  <c r="N46" i="29"/>
  <c r="O45" i="29"/>
  <c r="N45" i="29"/>
  <c r="O44" i="29"/>
  <c r="N44" i="29"/>
  <c r="O43" i="29"/>
  <c r="N43" i="29"/>
  <c r="O42" i="29"/>
  <c r="N42" i="29"/>
  <c r="O41" i="29"/>
  <c r="N41" i="29"/>
  <c r="O40" i="29"/>
  <c r="N40" i="29"/>
  <c r="O39" i="29"/>
  <c r="N39" i="29"/>
  <c r="O38" i="29"/>
  <c r="N38" i="29"/>
  <c r="O37" i="29"/>
  <c r="N37" i="29"/>
  <c r="O36" i="29"/>
  <c r="N36" i="29"/>
  <c r="O35" i="29"/>
  <c r="N35" i="29"/>
  <c r="O34" i="29"/>
  <c r="N34" i="29"/>
  <c r="O33" i="29"/>
  <c r="N33" i="29"/>
  <c r="O32" i="29"/>
  <c r="N32" i="29"/>
  <c r="O31" i="29"/>
  <c r="N31" i="29"/>
  <c r="O30" i="29"/>
  <c r="N30" i="29"/>
  <c r="O29" i="29"/>
  <c r="N29" i="29"/>
  <c r="O28" i="29"/>
  <c r="N28" i="29"/>
  <c r="O27" i="29"/>
  <c r="N27" i="29"/>
  <c r="O26" i="29"/>
  <c r="N26" i="29"/>
  <c r="O25" i="29"/>
  <c r="N25" i="29"/>
  <c r="O24" i="29"/>
  <c r="N24" i="29"/>
  <c r="O23" i="29"/>
  <c r="N23" i="29"/>
  <c r="O22" i="29"/>
  <c r="N22" i="29"/>
  <c r="O21" i="29"/>
  <c r="N21" i="29"/>
  <c r="O20" i="29"/>
  <c r="N20" i="29"/>
  <c r="O19" i="29"/>
  <c r="N19" i="29"/>
  <c r="O18" i="29"/>
  <c r="N18" i="29"/>
  <c r="O17" i="29"/>
  <c r="N17" i="29"/>
  <c r="O16" i="29"/>
  <c r="N16" i="29"/>
  <c r="O15" i="29"/>
  <c r="N15" i="29"/>
  <c r="O14" i="29"/>
  <c r="N14" i="29"/>
  <c r="O13" i="29"/>
  <c r="N13" i="29"/>
  <c r="O12" i="29"/>
  <c r="N12" i="29"/>
  <c r="O11" i="29"/>
  <c r="N11" i="29"/>
  <c r="O10" i="29"/>
  <c r="N10" i="29"/>
  <c r="O9" i="29"/>
  <c r="N9" i="29"/>
  <c r="O8" i="29"/>
  <c r="N8" i="29"/>
  <c r="O7" i="29"/>
  <c r="N7" i="29"/>
  <c r="O6" i="29"/>
  <c r="N6" i="29"/>
  <c r="O5" i="29"/>
  <c r="N5" i="29"/>
  <c r="O4" i="29"/>
  <c r="N4" i="29"/>
  <c r="O3" i="29"/>
  <c r="N3" i="29"/>
  <c r="O2" i="29"/>
  <c r="N2" i="29"/>
  <c r="B26" i="29" l="1"/>
  <c r="B35" i="29"/>
  <c r="B31" i="29"/>
  <c r="B33" i="29"/>
  <c r="B38" i="29"/>
  <c r="B37" i="29"/>
  <c r="B36" i="29"/>
  <c r="B32" i="29"/>
  <c r="B34" i="29"/>
  <c r="B25" i="29"/>
  <c r="B12" i="29"/>
  <c r="B20" i="29"/>
  <c r="B16" i="29"/>
  <c r="B23" i="29"/>
  <c r="B19" i="29"/>
  <c r="B15" i="29"/>
  <c r="B24" i="29"/>
  <c r="B22" i="29"/>
  <c r="B18" i="29"/>
  <c r="B14" i="29"/>
  <c r="B21" i="29"/>
  <c r="B17" i="29"/>
  <c r="B13" i="29"/>
  <c r="A215" i="9"/>
  <c r="B215" i="9"/>
  <c r="C215" i="9"/>
  <c r="D215" i="9"/>
  <c r="A216" i="9"/>
  <c r="B216" i="9"/>
  <c r="C216" i="9"/>
  <c r="D216" i="9"/>
  <c r="A217" i="9"/>
  <c r="B217" i="9"/>
  <c r="C217" i="9"/>
  <c r="D217" i="9"/>
  <c r="A218" i="9"/>
  <c r="B218" i="9"/>
  <c r="C218" i="9"/>
  <c r="D218" i="9"/>
  <c r="A219" i="9"/>
  <c r="B219" i="9"/>
  <c r="C219" i="9"/>
  <c r="D219" i="9"/>
  <c r="A220" i="9"/>
  <c r="B220" i="9"/>
  <c r="C220" i="9"/>
  <c r="D220" i="9"/>
  <c r="A221" i="9"/>
  <c r="B221" i="9"/>
  <c r="C221" i="9"/>
  <c r="D221" i="9"/>
  <c r="A222" i="9"/>
  <c r="B222" i="9"/>
  <c r="C222" i="9"/>
  <c r="D222" i="9"/>
  <c r="A223" i="9"/>
  <c r="B223" i="9"/>
  <c r="C223" i="9"/>
  <c r="D223" i="9"/>
  <c r="A224" i="9"/>
  <c r="B224" i="9"/>
  <c r="C224" i="9"/>
  <c r="D224" i="9"/>
  <c r="A225" i="9"/>
  <c r="B225" i="9"/>
  <c r="C225" i="9"/>
  <c r="D225" i="9"/>
  <c r="A226" i="9"/>
  <c r="B226" i="9"/>
  <c r="C226" i="9"/>
  <c r="D226" i="9"/>
  <c r="A227" i="9"/>
  <c r="B227" i="9"/>
  <c r="C227" i="9"/>
  <c r="D227" i="9"/>
  <c r="A228" i="9"/>
  <c r="B228" i="9"/>
  <c r="C228" i="9"/>
  <c r="D228" i="9"/>
  <c r="A229" i="9"/>
  <c r="B229" i="9"/>
  <c r="C229" i="9"/>
  <c r="D229" i="9"/>
  <c r="A230" i="9"/>
  <c r="B230" i="9"/>
  <c r="C230" i="9"/>
  <c r="D230" i="9"/>
  <c r="A231" i="9" l="1"/>
  <c r="B231" i="9"/>
  <c r="C231" i="9"/>
  <c r="D231" i="9"/>
  <c r="A232" i="9"/>
  <c r="B232" i="9"/>
  <c r="C232" i="9"/>
  <c r="D232" i="9"/>
  <c r="A233" i="9"/>
  <c r="B233" i="9"/>
  <c r="C233" i="9"/>
  <c r="D233" i="9"/>
  <c r="A234" i="9"/>
  <c r="B234" i="9"/>
  <c r="C234" i="9"/>
  <c r="D234" i="9"/>
  <c r="A235" i="9"/>
  <c r="B235" i="9"/>
  <c r="C235" i="9"/>
  <c r="D235" i="9"/>
  <c r="C13" i="31" l="1"/>
  <c r="C14" i="31"/>
  <c r="C15" i="31"/>
  <c r="C16" i="31"/>
  <c r="C12" i="31"/>
  <c r="C17" i="31" l="1"/>
  <c r="A236" i="9"/>
  <c r="B236" i="9"/>
  <c r="C236" i="9"/>
  <c r="D236" i="9"/>
  <c r="A237" i="9"/>
  <c r="B237" i="9"/>
  <c r="C237" i="9"/>
  <c r="D237" i="9"/>
  <c r="A238" i="9"/>
  <c r="B238" i="9"/>
  <c r="C238" i="9"/>
  <c r="D238" i="9"/>
  <c r="A239" i="9"/>
  <c r="B239" i="9"/>
  <c r="C239" i="9"/>
  <c r="D239" i="9"/>
  <c r="A240" i="9"/>
  <c r="B240" i="9"/>
  <c r="C240" i="9"/>
  <c r="D240" i="9"/>
  <c r="A241" i="9"/>
  <c r="B241" i="9"/>
  <c r="C241" i="9"/>
  <c r="D241" i="9"/>
  <c r="A242" i="9"/>
  <c r="B242" i="9"/>
  <c r="C242" i="9"/>
  <c r="D242" i="9"/>
  <c r="A243" i="9"/>
  <c r="B243" i="9"/>
  <c r="C243" i="9"/>
  <c r="D243" i="9"/>
  <c r="A244" i="9"/>
  <c r="B244" i="9"/>
  <c r="C244" i="9"/>
  <c r="D244" i="9"/>
  <c r="A245" i="9"/>
  <c r="B245" i="9"/>
  <c r="C245" i="9"/>
  <c r="D245" i="9"/>
  <c r="A246" i="9"/>
  <c r="B246" i="9"/>
  <c r="C246" i="9"/>
  <c r="D246" i="9"/>
  <c r="B9" i="7"/>
  <c r="A247" i="9"/>
  <c r="B247" i="9"/>
  <c r="C247" i="9"/>
  <c r="D247" i="9"/>
  <c r="A248" i="9"/>
  <c r="B248" i="9"/>
  <c r="C248" i="9"/>
  <c r="D248" i="9"/>
  <c r="A249" i="9" l="1"/>
  <c r="B249" i="9"/>
  <c r="C249" i="9"/>
  <c r="D249" i="9"/>
  <c r="A250" i="9"/>
  <c r="B250" i="9"/>
  <c r="C250" i="9"/>
  <c r="D250" i="9"/>
  <c r="A251" i="9"/>
  <c r="B251" i="9"/>
  <c r="C251" i="9"/>
  <c r="D251" i="9"/>
  <c r="A252" i="9"/>
  <c r="B252" i="9"/>
  <c r="C252" i="9"/>
  <c r="D252" i="9"/>
  <c r="A253" i="9"/>
  <c r="B253" i="9"/>
  <c r="C253" i="9"/>
  <c r="D253" i="9"/>
  <c r="A254" i="9"/>
  <c r="B254" i="9"/>
  <c r="C254" i="9"/>
  <c r="D254" i="9"/>
  <c r="A255" i="9"/>
  <c r="B255" i="9"/>
  <c r="C255" i="9"/>
  <c r="D255" i="9"/>
  <c r="A256" i="9"/>
  <c r="B256" i="9"/>
  <c r="C256" i="9"/>
  <c r="D256" i="9"/>
  <c r="A257" i="9"/>
  <c r="B257" i="9"/>
  <c r="C257" i="9"/>
  <c r="D257" i="9"/>
  <c r="A258" i="9"/>
  <c r="B258" i="9"/>
  <c r="C258" i="9"/>
  <c r="D258" i="9"/>
  <c r="A259" i="9"/>
  <c r="B259" i="9"/>
  <c r="C259" i="9"/>
  <c r="D259" i="9"/>
  <c r="A260" i="9"/>
  <c r="B260" i="9"/>
  <c r="C260" i="9"/>
  <c r="D260" i="9"/>
  <c r="A261" i="9" l="1"/>
  <c r="B261" i="9"/>
  <c r="C261" i="9"/>
  <c r="D261" i="9"/>
  <c r="A262" i="9"/>
  <c r="B262" i="9"/>
  <c r="C262" i="9"/>
  <c r="D262" i="9"/>
  <c r="A263" i="9"/>
  <c r="B263" i="9"/>
  <c r="C263" i="9"/>
  <c r="D263" i="9"/>
  <c r="A264" i="9"/>
  <c r="B264" i="9"/>
  <c r="C264" i="9"/>
  <c r="D264" i="9"/>
  <c r="A265" i="9"/>
  <c r="B265" i="9"/>
  <c r="C265" i="9"/>
  <c r="D265" i="9"/>
  <c r="A266" i="9"/>
  <c r="B266" i="9"/>
  <c r="C266" i="9"/>
  <c r="D266" i="9"/>
  <c r="A267" i="9"/>
  <c r="B267" i="9"/>
  <c r="C267" i="9"/>
  <c r="D267" i="9"/>
  <c r="A268" i="9" l="1"/>
  <c r="B268" i="9"/>
  <c r="C268" i="9"/>
  <c r="D268" i="9"/>
  <c r="A269" i="9"/>
  <c r="B269" i="9"/>
  <c r="C269" i="9"/>
  <c r="D269" i="9"/>
  <c r="A270" i="9"/>
  <c r="B270" i="9"/>
  <c r="C270" i="9"/>
  <c r="D270" i="9"/>
  <c r="A271" i="9"/>
  <c r="B271" i="9"/>
  <c r="C271" i="9"/>
  <c r="D271" i="9"/>
  <c r="A272" i="9"/>
  <c r="B272" i="9"/>
  <c r="C272" i="9"/>
  <c r="D272" i="9"/>
  <c r="A273" i="9"/>
  <c r="B273" i="9"/>
  <c r="C273" i="9"/>
  <c r="D273" i="9"/>
  <c r="A274" i="9"/>
  <c r="B274" i="9"/>
  <c r="C274" i="9"/>
  <c r="D274" i="9"/>
  <c r="A275" i="9"/>
  <c r="B275" i="9"/>
  <c r="C275" i="9"/>
  <c r="D275" i="9"/>
  <c r="A276" i="9"/>
  <c r="B276" i="9"/>
  <c r="C276" i="9"/>
  <c r="D276" i="9"/>
  <c r="A277" i="9" l="1"/>
  <c r="B277" i="9"/>
  <c r="C277" i="9"/>
  <c r="D277" i="9"/>
  <c r="A278" i="9"/>
  <c r="B278" i="9"/>
  <c r="C278" i="9"/>
  <c r="D278" i="9"/>
  <c r="A279" i="9"/>
  <c r="B279" i="9"/>
  <c r="C279" i="9"/>
  <c r="D279" i="9"/>
  <c r="A280" i="9"/>
  <c r="B280" i="9"/>
  <c r="C280" i="9"/>
  <c r="D280" i="9"/>
  <c r="A281" i="9"/>
  <c r="B281" i="9"/>
  <c r="C281" i="9"/>
  <c r="D281" i="9"/>
  <c r="A282" i="9"/>
  <c r="B282" i="9"/>
  <c r="C282" i="9"/>
  <c r="D282" i="9"/>
  <c r="A283" i="9"/>
  <c r="B283" i="9"/>
  <c r="C283" i="9"/>
  <c r="D283" i="9"/>
  <c r="A284" i="9"/>
  <c r="B284" i="9"/>
  <c r="C284" i="9"/>
  <c r="D284" i="9"/>
  <c r="A285" i="9"/>
  <c r="B285" i="9"/>
  <c r="C285" i="9"/>
  <c r="D285" i="9"/>
  <c r="A286" i="9"/>
  <c r="B286" i="9"/>
  <c r="C286" i="9"/>
  <c r="D286" i="9"/>
  <c r="A287" i="9"/>
  <c r="B287" i="9"/>
  <c r="C287" i="9"/>
  <c r="D287" i="9"/>
  <c r="A288" i="9"/>
  <c r="B288" i="9"/>
  <c r="C288" i="9"/>
  <c r="D288" i="9"/>
  <c r="A289" i="9"/>
  <c r="B289" i="9"/>
  <c r="C289" i="9"/>
  <c r="D289" i="9"/>
  <c r="A290" i="9"/>
  <c r="B290" i="9"/>
  <c r="C290" i="9"/>
  <c r="D290" i="9"/>
  <c r="A291" i="9"/>
  <c r="B291" i="9"/>
  <c r="C291" i="9"/>
  <c r="D291" i="9"/>
  <c r="A292" i="9"/>
  <c r="B292" i="9"/>
  <c r="C292" i="9"/>
  <c r="D292" i="9"/>
  <c r="A293" i="9"/>
  <c r="B293" i="9"/>
  <c r="C293" i="9"/>
  <c r="D293" i="9"/>
  <c r="A294" i="9"/>
  <c r="B294" i="9"/>
  <c r="C294" i="9"/>
  <c r="D294" i="9"/>
  <c r="A295" i="9"/>
  <c r="B295" i="9"/>
  <c r="C295" i="9"/>
  <c r="D295" i="9"/>
  <c r="A296" i="9"/>
  <c r="B296" i="9"/>
  <c r="C296" i="9"/>
  <c r="D296" i="9"/>
  <c r="A297" i="9"/>
  <c r="B297" i="9"/>
  <c r="C297" i="9"/>
  <c r="D297" i="9"/>
  <c r="A298" i="9"/>
  <c r="B298" i="9"/>
  <c r="C298" i="9"/>
  <c r="D298" i="9"/>
  <c r="A299" i="9"/>
  <c r="B299" i="9"/>
  <c r="C299" i="9"/>
  <c r="D299" i="9"/>
  <c r="A300" i="9" l="1"/>
  <c r="B300" i="9"/>
  <c r="C300" i="9"/>
  <c r="D300" i="9"/>
  <c r="A301" i="9"/>
  <c r="B301" i="9"/>
  <c r="C301" i="9"/>
  <c r="D301" i="9"/>
  <c r="A302" i="9"/>
  <c r="B302" i="9"/>
  <c r="C302" i="9"/>
  <c r="D302" i="9"/>
  <c r="A303" i="9" l="1"/>
  <c r="B303" i="9"/>
  <c r="C303" i="9"/>
  <c r="D303" i="9"/>
  <c r="A304" i="9"/>
  <c r="B304" i="9"/>
  <c r="C304" i="9"/>
  <c r="D304" i="9"/>
  <c r="A305" i="9"/>
  <c r="B305" i="9"/>
  <c r="C305" i="9"/>
  <c r="D305" i="9"/>
  <c r="A306" i="9"/>
  <c r="B306" i="9"/>
  <c r="C306" i="9"/>
  <c r="D306" i="9"/>
  <c r="A307" i="9"/>
  <c r="B307" i="9"/>
  <c r="C307" i="9"/>
  <c r="D307" i="9"/>
  <c r="A308" i="9"/>
  <c r="B308" i="9"/>
  <c r="C308" i="9"/>
  <c r="D308" i="9"/>
  <c r="A309" i="9"/>
  <c r="B309" i="9"/>
  <c r="C309" i="9"/>
  <c r="D309" i="9"/>
  <c r="A310" i="9" l="1"/>
  <c r="B310" i="9"/>
  <c r="C310" i="9"/>
  <c r="D310" i="9"/>
  <c r="A311" i="9"/>
  <c r="B311" i="9"/>
  <c r="C311" i="9"/>
  <c r="D311" i="9"/>
  <c r="A312" i="9"/>
  <c r="B312" i="9"/>
  <c r="C312" i="9"/>
  <c r="D312" i="9"/>
  <c r="A313" i="9"/>
  <c r="B313" i="9"/>
  <c r="C313" i="9"/>
  <c r="D313" i="9"/>
  <c r="A314" i="9"/>
  <c r="B314" i="9"/>
  <c r="C314" i="9"/>
  <c r="D314" i="9"/>
  <c r="A315" i="9"/>
  <c r="B315" i="9"/>
  <c r="C315" i="9"/>
  <c r="D315" i="9"/>
  <c r="A316" i="9"/>
  <c r="B316" i="9"/>
  <c r="C316" i="9"/>
  <c r="D316" i="9"/>
  <c r="A317" i="9"/>
  <c r="B317" i="9"/>
  <c r="C317" i="9"/>
  <c r="D317" i="9"/>
  <c r="A318" i="9"/>
  <c r="B318" i="9"/>
  <c r="C318" i="9"/>
  <c r="D318" i="9"/>
  <c r="A319" i="9"/>
  <c r="B319" i="9"/>
  <c r="C319" i="9"/>
  <c r="D319" i="9"/>
  <c r="A320" i="9"/>
  <c r="B320" i="9"/>
  <c r="C320" i="9"/>
  <c r="D320" i="9"/>
  <c r="A321" i="9"/>
  <c r="B321" i="9"/>
  <c r="C321" i="9"/>
  <c r="D321" i="9"/>
  <c r="A322" i="9"/>
  <c r="B322" i="9"/>
  <c r="C322" i="9"/>
  <c r="D322" i="9"/>
  <c r="A323" i="9"/>
  <c r="B323" i="9"/>
  <c r="C323" i="9"/>
  <c r="D323" i="9"/>
  <c r="A324" i="9"/>
  <c r="B324" i="9"/>
  <c r="C324" i="9"/>
  <c r="D324" i="9"/>
  <c r="A325" i="9"/>
  <c r="B325" i="9"/>
  <c r="C325" i="9"/>
  <c r="D325" i="9"/>
  <c r="A326" i="9"/>
  <c r="B326" i="9"/>
  <c r="C326" i="9"/>
  <c r="D326" i="9"/>
  <c r="A327" i="9"/>
  <c r="B327" i="9"/>
  <c r="C327" i="9"/>
  <c r="D327" i="9"/>
  <c r="A328" i="9" l="1"/>
  <c r="B328" i="9"/>
  <c r="C328" i="9"/>
  <c r="D328" i="9"/>
  <c r="A329" i="9"/>
  <c r="B329" i="9"/>
  <c r="C329" i="9"/>
  <c r="D329" i="9"/>
  <c r="A330" i="9"/>
  <c r="B330" i="9"/>
  <c r="C330" i="9"/>
  <c r="D330" i="9"/>
  <c r="A331" i="9"/>
  <c r="B331" i="9"/>
  <c r="C331" i="9"/>
  <c r="D331" i="9"/>
  <c r="A332" i="9"/>
  <c r="B332" i="9"/>
  <c r="C332" i="9"/>
  <c r="D332" i="9"/>
  <c r="A333" i="9"/>
  <c r="B333" i="9"/>
  <c r="C333" i="9"/>
  <c r="D333" i="9"/>
  <c r="A334" i="9"/>
  <c r="B334" i="9"/>
  <c r="C334" i="9"/>
  <c r="D334" i="9"/>
  <c r="A335" i="9"/>
  <c r="B335" i="9"/>
  <c r="C335" i="9"/>
  <c r="D335" i="9"/>
  <c r="A336" i="9"/>
  <c r="B336" i="9"/>
  <c r="C336" i="9"/>
  <c r="D336" i="9"/>
  <c r="A337" i="9"/>
  <c r="B337" i="9"/>
  <c r="C337" i="9"/>
  <c r="D337" i="9"/>
  <c r="A338" i="9"/>
  <c r="B338" i="9"/>
  <c r="C338" i="9"/>
  <c r="D338" i="9"/>
  <c r="A339" i="9"/>
  <c r="B339" i="9"/>
  <c r="C339" i="9"/>
  <c r="D339" i="9"/>
  <c r="A340" i="9" l="1"/>
  <c r="B340" i="9"/>
  <c r="C340" i="9"/>
  <c r="D340" i="9"/>
  <c r="A341" i="9"/>
  <c r="B341" i="9"/>
  <c r="C341" i="9"/>
  <c r="D341" i="9"/>
  <c r="A342" i="9"/>
  <c r="B342" i="9"/>
  <c r="C342" i="9"/>
  <c r="D342" i="9"/>
  <c r="A343" i="9"/>
  <c r="B343" i="9"/>
  <c r="C343" i="9"/>
  <c r="D343" i="9"/>
  <c r="A344" i="9"/>
  <c r="B344" i="9"/>
  <c r="C344" i="9"/>
  <c r="D344" i="9"/>
  <c r="A345" i="9"/>
  <c r="B345" i="9"/>
  <c r="C345" i="9"/>
  <c r="D345" i="9"/>
  <c r="A346" i="9"/>
  <c r="B346" i="9"/>
  <c r="C346" i="9"/>
  <c r="D346" i="9"/>
  <c r="A347" i="9"/>
  <c r="B347" i="9"/>
  <c r="C347" i="9"/>
  <c r="D347" i="9"/>
  <c r="A348" i="9"/>
  <c r="B348" i="9"/>
  <c r="C348" i="9"/>
  <c r="D348" i="9"/>
  <c r="A349" i="9"/>
  <c r="B349" i="9"/>
  <c r="C349" i="9"/>
  <c r="D349" i="9"/>
  <c r="A350" i="9"/>
  <c r="B350" i="9"/>
  <c r="C350" i="9"/>
  <c r="D350" i="9"/>
  <c r="A351" i="9"/>
  <c r="B351" i="9"/>
  <c r="C351" i="9"/>
  <c r="D351" i="9"/>
  <c r="A352" i="9"/>
  <c r="B352" i="9"/>
  <c r="C352" i="9"/>
  <c r="D352" i="9"/>
  <c r="A353" i="9"/>
  <c r="B353" i="9"/>
  <c r="C353" i="9"/>
  <c r="D353" i="9"/>
  <c r="A354" i="9" l="1"/>
  <c r="B354" i="9"/>
  <c r="C354" i="9"/>
  <c r="D354" i="9"/>
  <c r="A355" i="9"/>
  <c r="B355" i="9"/>
  <c r="C355" i="9"/>
  <c r="D355" i="9"/>
  <c r="A356" i="9"/>
  <c r="B356" i="9"/>
  <c r="C356" i="9"/>
  <c r="D356" i="9"/>
  <c r="A357" i="9"/>
  <c r="B357" i="9"/>
  <c r="C357" i="9"/>
  <c r="D357" i="9"/>
  <c r="A358" i="9"/>
  <c r="B358" i="9"/>
  <c r="C358" i="9"/>
  <c r="D358" i="9"/>
  <c r="A359" i="9"/>
  <c r="B359" i="9"/>
  <c r="C359" i="9"/>
  <c r="D359" i="9"/>
  <c r="A360" i="9"/>
  <c r="B360" i="9"/>
  <c r="C360" i="9"/>
  <c r="D360" i="9"/>
  <c r="A361" i="9"/>
  <c r="B361" i="9"/>
  <c r="C361" i="9"/>
  <c r="D361" i="9"/>
  <c r="A362" i="9"/>
  <c r="B362" i="9"/>
  <c r="C362" i="9"/>
  <c r="D362" i="9"/>
  <c r="A363" i="9"/>
  <c r="B363" i="9"/>
  <c r="C363" i="9"/>
  <c r="D363" i="9"/>
  <c r="A364" i="9"/>
  <c r="B364" i="9"/>
  <c r="C364" i="9"/>
  <c r="D364" i="9"/>
  <c r="A365" i="9"/>
  <c r="B365" i="9"/>
  <c r="C365" i="9"/>
  <c r="D365" i="9"/>
  <c r="A366" i="9"/>
  <c r="B366" i="9"/>
  <c r="C366" i="9"/>
  <c r="D366" i="9"/>
  <c r="A367" i="9"/>
  <c r="B367" i="9"/>
  <c r="C367" i="9"/>
  <c r="D367" i="9"/>
  <c r="A368" i="9"/>
  <c r="B368" i="9"/>
  <c r="C368" i="9"/>
  <c r="D368" i="9"/>
  <c r="A369" i="9" l="1"/>
  <c r="B369" i="9"/>
  <c r="C369" i="9"/>
  <c r="D369" i="9"/>
  <c r="A370" i="9"/>
  <c r="B370" i="9"/>
  <c r="C370" i="9"/>
  <c r="D370" i="9"/>
  <c r="A371" i="9"/>
  <c r="B371" i="9"/>
  <c r="C371" i="9"/>
  <c r="D371" i="9"/>
  <c r="A372" i="9"/>
  <c r="B372" i="9"/>
  <c r="C372" i="9"/>
  <c r="D372" i="9"/>
  <c r="A373" i="9"/>
  <c r="B373" i="9"/>
  <c r="C373" i="9"/>
  <c r="D373" i="9"/>
  <c r="A374" i="9"/>
  <c r="B374" i="9"/>
  <c r="C374" i="9"/>
  <c r="D374" i="9"/>
  <c r="A375" i="9"/>
  <c r="B375" i="9"/>
  <c r="C375" i="9"/>
  <c r="D375" i="9"/>
  <c r="A376" i="9"/>
  <c r="B376" i="9"/>
  <c r="C376" i="9"/>
  <c r="D376" i="9"/>
  <c r="A377" i="9"/>
  <c r="B377" i="9"/>
  <c r="C377" i="9"/>
  <c r="D377" i="9"/>
  <c r="A378" i="9"/>
  <c r="B378" i="9"/>
  <c r="C378" i="9"/>
  <c r="D378" i="9"/>
  <c r="A379" i="9"/>
  <c r="B379" i="9"/>
  <c r="C379" i="9"/>
  <c r="D379" i="9"/>
  <c r="A380" i="9"/>
  <c r="B380" i="9"/>
  <c r="C380" i="9"/>
  <c r="D380" i="9"/>
  <c r="A381" i="9"/>
  <c r="B381" i="9"/>
  <c r="C381" i="9"/>
  <c r="D381" i="9"/>
  <c r="A382" i="9"/>
  <c r="B382" i="9"/>
  <c r="C382" i="9"/>
  <c r="D382" i="9"/>
  <c r="A383" i="9"/>
  <c r="B383" i="9"/>
  <c r="C383" i="9"/>
  <c r="D383" i="9"/>
  <c r="A384" i="9"/>
  <c r="B384" i="9"/>
  <c r="C384" i="9"/>
  <c r="D384" i="9"/>
  <c r="A385" i="9"/>
  <c r="B385" i="9"/>
  <c r="C385" i="9"/>
  <c r="D385" i="9"/>
  <c r="A386" i="9"/>
  <c r="B386" i="9"/>
  <c r="C386" i="9"/>
  <c r="D386" i="9"/>
  <c r="A387" i="9"/>
  <c r="B387" i="9"/>
  <c r="C387" i="9"/>
  <c r="D387" i="9"/>
  <c r="A388" i="9"/>
  <c r="B388" i="9"/>
  <c r="C388" i="9"/>
  <c r="D388" i="9"/>
  <c r="A389" i="9"/>
  <c r="B389" i="9"/>
  <c r="C389" i="9"/>
  <c r="D389" i="9"/>
  <c r="C30" i="29" l="1"/>
  <c r="L29" i="29"/>
  <c r="L30" i="29"/>
  <c r="L31" i="29"/>
  <c r="L32" i="29"/>
  <c r="L33" i="29"/>
  <c r="L34" i="29"/>
  <c r="L35" i="29"/>
  <c r="L36" i="29"/>
  <c r="L37" i="29"/>
  <c r="L38" i="29"/>
  <c r="L39" i="29" l="1"/>
  <c r="K28" i="29"/>
  <c r="C47" i="29" s="1"/>
  <c r="F47" i="29" s="1"/>
  <c r="J28" i="29"/>
  <c r="C46" i="29" s="1"/>
  <c r="F46" i="29" s="1"/>
  <c r="I28" i="29"/>
  <c r="C45" i="29" s="1"/>
  <c r="F45" i="29" s="1"/>
  <c r="H28" i="29"/>
  <c r="C44" i="29" s="1"/>
  <c r="F44" i="29" s="1"/>
  <c r="C43" i="29"/>
  <c r="F43" i="29" s="1"/>
  <c r="C42" i="29"/>
  <c r="F42" i="29" s="1"/>
  <c r="C41" i="29"/>
  <c r="F41" i="29" s="1"/>
  <c r="L23" i="29"/>
  <c r="L22" i="29"/>
  <c r="L21" i="29"/>
  <c r="L20" i="29"/>
  <c r="L19" i="29"/>
  <c r="L18" i="29"/>
  <c r="L17" i="29"/>
  <c r="L16" i="29"/>
  <c r="L15" i="29"/>
  <c r="L14" i="29"/>
  <c r="L13" i="29"/>
  <c r="L12" i="29"/>
  <c r="L11" i="29"/>
  <c r="A5" i="27"/>
  <c r="B5" i="27"/>
  <c r="C5" i="27"/>
  <c r="D5" i="27"/>
  <c r="A6" i="27"/>
  <c r="B6" i="27"/>
  <c r="C6" i="27"/>
  <c r="D6" i="27"/>
  <c r="A7" i="27"/>
  <c r="B7" i="27"/>
  <c r="C7" i="27"/>
  <c r="D7" i="27"/>
  <c r="A8" i="27"/>
  <c r="B8" i="27"/>
  <c r="C8" i="27"/>
  <c r="D8" i="27"/>
  <c r="A9" i="27"/>
  <c r="B9" i="27"/>
  <c r="C9" i="27"/>
  <c r="D9" i="27"/>
  <c r="A10" i="27"/>
  <c r="B10" i="27"/>
  <c r="C10" i="27"/>
  <c r="D10" i="27"/>
  <c r="A11" i="27"/>
  <c r="B11" i="27"/>
  <c r="C11" i="27"/>
  <c r="D11" i="27"/>
  <c r="A12" i="27"/>
  <c r="B12" i="27"/>
  <c r="C12" i="27"/>
  <c r="D12" i="27"/>
  <c r="A13" i="27"/>
  <c r="B13" i="27"/>
  <c r="C13" i="27"/>
  <c r="D13" i="27"/>
  <c r="A14" i="27"/>
  <c r="B14" i="27"/>
  <c r="C14" i="27"/>
  <c r="D14" i="27"/>
  <c r="A15" i="27"/>
  <c r="B15" i="27"/>
  <c r="C15" i="27"/>
  <c r="D15" i="27"/>
  <c r="A16" i="27"/>
  <c r="B16" i="27"/>
  <c r="C16" i="27"/>
  <c r="D16" i="27"/>
  <c r="A17" i="27"/>
  <c r="B17" i="27"/>
  <c r="C17" i="27"/>
  <c r="D17" i="27"/>
  <c r="A18" i="27"/>
  <c r="B18" i="27"/>
  <c r="C18" i="27"/>
  <c r="D18" i="27"/>
  <c r="A19" i="27"/>
  <c r="B19" i="27"/>
  <c r="C19" i="27"/>
  <c r="D19" i="27"/>
  <c r="A20" i="27"/>
  <c r="B20" i="27"/>
  <c r="C20" i="27"/>
  <c r="D20" i="27"/>
  <c r="A21" i="27"/>
  <c r="B21" i="27"/>
  <c r="C21" i="27"/>
  <c r="D21" i="27"/>
  <c r="A22" i="27"/>
  <c r="B22" i="27"/>
  <c r="C22" i="27"/>
  <c r="D22" i="27"/>
  <c r="A23" i="27"/>
  <c r="B23" i="27"/>
  <c r="C23" i="27"/>
  <c r="D23" i="27"/>
  <c r="A24" i="27"/>
  <c r="B24" i="27"/>
  <c r="C24" i="27"/>
  <c r="D24" i="27"/>
  <c r="A25" i="27"/>
  <c r="B25" i="27"/>
  <c r="C25" i="27"/>
  <c r="D25" i="27"/>
  <c r="A26" i="27"/>
  <c r="B26" i="27"/>
  <c r="C26" i="27"/>
  <c r="D26" i="27"/>
  <c r="A27" i="27"/>
  <c r="B27" i="27"/>
  <c r="C27" i="27"/>
  <c r="D27" i="27"/>
  <c r="A28" i="27"/>
  <c r="B28" i="27"/>
  <c r="C28" i="27"/>
  <c r="D28" i="27"/>
  <c r="A29" i="27"/>
  <c r="B29" i="27"/>
  <c r="C29" i="27"/>
  <c r="D29" i="27"/>
  <c r="A30" i="27"/>
  <c r="B30" i="27"/>
  <c r="C30" i="27"/>
  <c r="D30" i="27"/>
  <c r="A31" i="27"/>
  <c r="B31" i="27"/>
  <c r="C31" i="27"/>
  <c r="D31" i="27"/>
  <c r="A32" i="27"/>
  <c r="B32" i="27"/>
  <c r="C32" i="27"/>
  <c r="A33" i="27"/>
  <c r="B33" i="27"/>
  <c r="C33" i="27"/>
  <c r="D33" i="27"/>
  <c r="A34" i="27"/>
  <c r="B34" i="27"/>
  <c r="C34" i="27"/>
  <c r="D34" i="27"/>
  <c r="A35" i="27"/>
  <c r="B35" i="27"/>
  <c r="C35" i="27"/>
  <c r="D35" i="27"/>
  <c r="A36" i="27"/>
  <c r="B36" i="27"/>
  <c r="C36" i="27"/>
  <c r="D36" i="27"/>
  <c r="A37" i="27"/>
  <c r="B37" i="27"/>
  <c r="C37" i="27"/>
  <c r="D37" i="27"/>
  <c r="A38" i="27"/>
  <c r="B38" i="27"/>
  <c r="C38" i="27"/>
  <c r="D38" i="27"/>
  <c r="A39" i="27"/>
  <c r="B39" i="27"/>
  <c r="C39" i="27"/>
  <c r="D39" i="27"/>
  <c r="A40" i="27"/>
  <c r="B40" i="27"/>
  <c r="C40" i="27"/>
  <c r="D40" i="27"/>
  <c r="A41" i="27"/>
  <c r="B41" i="27"/>
  <c r="C41" i="27"/>
  <c r="D41" i="27"/>
  <c r="A42" i="27"/>
  <c r="B42" i="27"/>
  <c r="C42" i="27"/>
  <c r="D42" i="27"/>
  <c r="A43" i="27"/>
  <c r="B43" i="27"/>
  <c r="C43" i="27"/>
  <c r="D43" i="27"/>
  <c r="A44" i="27"/>
  <c r="B44" i="27"/>
  <c r="C44" i="27"/>
  <c r="D44" i="27"/>
  <c r="A45" i="27"/>
  <c r="B45" i="27"/>
  <c r="C45" i="27"/>
  <c r="D45" i="27"/>
  <c r="A46" i="27"/>
  <c r="B46" i="27"/>
  <c r="C46" i="27"/>
  <c r="D46" i="27"/>
  <c r="A47" i="27"/>
  <c r="B47" i="27"/>
  <c r="C47" i="27"/>
  <c r="D47" i="27"/>
  <c r="A48" i="27"/>
  <c r="B48" i="27"/>
  <c r="C48" i="27"/>
  <c r="D48" i="27"/>
  <c r="A49" i="27"/>
  <c r="B49" i="27"/>
  <c r="C49" i="27"/>
  <c r="D49" i="27"/>
  <c r="A50" i="27"/>
  <c r="B50" i="27"/>
  <c r="C50" i="27"/>
  <c r="D50" i="27"/>
  <c r="A51" i="27"/>
  <c r="B51" i="27"/>
  <c r="C51" i="27"/>
  <c r="D51" i="27"/>
  <c r="A52" i="27"/>
  <c r="B52" i="27"/>
  <c r="C52" i="27"/>
  <c r="D52" i="27"/>
  <c r="A53" i="27"/>
  <c r="B53" i="27"/>
  <c r="C53" i="27"/>
  <c r="D53" i="27"/>
  <c r="A54" i="27"/>
  <c r="B54" i="27"/>
  <c r="C54" i="27"/>
  <c r="D54" i="27"/>
  <c r="A55" i="27"/>
  <c r="B55" i="27"/>
  <c r="C55" i="27"/>
  <c r="D55" i="27"/>
  <c r="A56" i="27"/>
  <c r="B56" i="27"/>
  <c r="C56" i="27"/>
  <c r="D56" i="27"/>
  <c r="A57" i="27"/>
  <c r="B57" i="27"/>
  <c r="C57" i="27"/>
  <c r="D57" i="27"/>
  <c r="A58" i="27"/>
  <c r="B58" i="27"/>
  <c r="C58" i="27"/>
  <c r="D58" i="27"/>
  <c r="A59" i="27"/>
  <c r="B59" i="27"/>
  <c r="C59" i="27"/>
  <c r="D59" i="27"/>
  <c r="A60" i="27"/>
  <c r="B60" i="27"/>
  <c r="C60" i="27"/>
  <c r="D60" i="27"/>
  <c r="A61" i="27"/>
  <c r="B61" i="27"/>
  <c r="C61" i="27"/>
  <c r="D61" i="27"/>
  <c r="A62" i="27"/>
  <c r="B62" i="27"/>
  <c r="C62" i="27"/>
  <c r="D62" i="27"/>
  <c r="A63" i="27"/>
  <c r="B63" i="27"/>
  <c r="C63" i="27"/>
  <c r="D63" i="27"/>
  <c r="A64" i="27"/>
  <c r="B64" i="27"/>
  <c r="C64" i="27"/>
  <c r="D64" i="27"/>
  <c r="A65" i="27"/>
  <c r="B65" i="27"/>
  <c r="C65" i="27"/>
  <c r="D65" i="27"/>
  <c r="A66" i="27"/>
  <c r="B66" i="27"/>
  <c r="C66" i="27"/>
  <c r="D66" i="27"/>
  <c r="A67" i="27"/>
  <c r="B67" i="27"/>
  <c r="C67" i="27"/>
  <c r="D67" i="27"/>
  <c r="A68" i="27"/>
  <c r="B68" i="27"/>
  <c r="C68" i="27"/>
  <c r="D68" i="27"/>
  <c r="A69" i="27"/>
  <c r="B69" i="27"/>
  <c r="C69" i="27"/>
  <c r="D69" i="27"/>
  <c r="A70" i="27"/>
  <c r="B70" i="27"/>
  <c r="C70" i="27"/>
  <c r="D70" i="27"/>
  <c r="A71" i="27"/>
  <c r="B71" i="27"/>
  <c r="C71" i="27"/>
  <c r="D71" i="27"/>
  <c r="A72" i="27"/>
  <c r="B72" i="27"/>
  <c r="C72" i="27"/>
  <c r="D72" i="27"/>
  <c r="A73" i="27"/>
  <c r="B73" i="27"/>
  <c r="C73" i="27"/>
  <c r="D73" i="27"/>
  <c r="A74" i="27"/>
  <c r="B74" i="27"/>
  <c r="C74" i="27"/>
  <c r="D74" i="27"/>
  <c r="A75" i="27"/>
  <c r="B75" i="27"/>
  <c r="C75" i="27"/>
  <c r="D75" i="27"/>
  <c r="A76" i="27"/>
  <c r="B76" i="27"/>
  <c r="C76" i="27"/>
  <c r="D76" i="27"/>
  <c r="A77" i="27"/>
  <c r="B77" i="27"/>
  <c r="C77" i="27"/>
  <c r="D77" i="27"/>
  <c r="A78" i="27"/>
  <c r="B78" i="27"/>
  <c r="C78" i="27"/>
  <c r="D78" i="27"/>
  <c r="A79" i="27"/>
  <c r="B79" i="27"/>
  <c r="C79" i="27"/>
  <c r="D79" i="27"/>
  <c r="A80" i="27"/>
  <c r="B80" i="27"/>
  <c r="C80" i="27"/>
  <c r="D80" i="27"/>
  <c r="A81" i="27"/>
  <c r="B81" i="27"/>
  <c r="C81" i="27"/>
  <c r="D81" i="27"/>
  <c r="A82" i="27"/>
  <c r="B82" i="27"/>
  <c r="C82" i="27"/>
  <c r="D82" i="27"/>
  <c r="A83" i="27"/>
  <c r="B83" i="27"/>
  <c r="C83" i="27"/>
  <c r="D83" i="27"/>
  <c r="A84" i="27"/>
  <c r="B84" i="27"/>
  <c r="C84" i="27"/>
  <c r="D84" i="27"/>
  <c r="A85" i="27"/>
  <c r="B85" i="27"/>
  <c r="C85" i="27"/>
  <c r="D85" i="27"/>
  <c r="A86" i="27"/>
  <c r="B86" i="27"/>
  <c r="C86" i="27"/>
  <c r="D86" i="27"/>
  <c r="A87" i="27"/>
  <c r="B87" i="27"/>
  <c r="C87" i="27"/>
  <c r="D87" i="27"/>
  <c r="A88" i="27"/>
  <c r="B88" i="27"/>
  <c r="C88" i="27"/>
  <c r="D88" i="27"/>
  <c r="A89" i="27"/>
  <c r="B89" i="27"/>
  <c r="C89" i="27"/>
  <c r="D89" i="27"/>
  <c r="A90" i="27"/>
  <c r="B90" i="27"/>
  <c r="C90" i="27"/>
  <c r="D90" i="27"/>
  <c r="A91" i="27"/>
  <c r="B91" i="27"/>
  <c r="C91" i="27"/>
  <c r="D91" i="27"/>
  <c r="A92" i="27"/>
  <c r="B92" i="27"/>
  <c r="C92" i="27"/>
  <c r="D92" i="27"/>
  <c r="A93" i="27"/>
  <c r="B93" i="27"/>
  <c r="C93" i="27"/>
  <c r="D93" i="27"/>
  <c r="A94" i="27"/>
  <c r="B94" i="27"/>
  <c r="C94" i="27"/>
  <c r="D94" i="27"/>
  <c r="A95" i="27"/>
  <c r="B95" i="27"/>
  <c r="C95" i="27"/>
  <c r="D95" i="27"/>
  <c r="A96" i="27"/>
  <c r="B96" i="27"/>
  <c r="C96" i="27"/>
  <c r="D96" i="27"/>
  <c r="A97" i="27"/>
  <c r="B97" i="27"/>
  <c r="C97" i="27"/>
  <c r="D97" i="27"/>
  <c r="A98" i="27"/>
  <c r="B98" i="27"/>
  <c r="C98" i="27"/>
  <c r="D98" i="27"/>
  <c r="A99" i="27"/>
  <c r="B99" i="27"/>
  <c r="C99" i="27"/>
  <c r="D99" i="27"/>
  <c r="A100" i="27"/>
  <c r="B100" i="27"/>
  <c r="C100" i="27"/>
  <c r="D100" i="27"/>
  <c r="A101" i="27"/>
  <c r="B101" i="27"/>
  <c r="C101" i="27"/>
  <c r="D101" i="27"/>
  <c r="A102" i="27"/>
  <c r="B102" i="27"/>
  <c r="C102" i="27"/>
  <c r="D102" i="27"/>
  <c r="A103" i="27"/>
  <c r="B103" i="27"/>
  <c r="C103" i="27"/>
  <c r="D103" i="27"/>
  <c r="A104" i="27"/>
  <c r="B104" i="27"/>
  <c r="C104" i="27"/>
  <c r="D104" i="27"/>
  <c r="A105" i="27"/>
  <c r="B105" i="27"/>
  <c r="C105" i="27"/>
  <c r="D105" i="27"/>
  <c r="A106" i="27"/>
  <c r="B106" i="27"/>
  <c r="C106" i="27"/>
  <c r="D106" i="27"/>
  <c r="A107" i="27"/>
  <c r="B107" i="27"/>
  <c r="C107" i="27"/>
  <c r="D107" i="27"/>
  <c r="A108" i="27"/>
  <c r="B108" i="27"/>
  <c r="C108" i="27"/>
  <c r="D108" i="27"/>
  <c r="A109" i="27"/>
  <c r="B109" i="27"/>
  <c r="C109" i="27"/>
  <c r="D109" i="27"/>
  <c r="A110" i="27"/>
  <c r="B110" i="27"/>
  <c r="C110" i="27"/>
  <c r="D110" i="27"/>
  <c r="A111" i="27"/>
  <c r="B111" i="27"/>
  <c r="C111" i="27"/>
  <c r="D111" i="27"/>
  <c r="A112" i="27"/>
  <c r="B112" i="27"/>
  <c r="C112" i="27"/>
  <c r="D112" i="27"/>
  <c r="A113" i="27"/>
  <c r="B113" i="27"/>
  <c r="C113" i="27"/>
  <c r="D113" i="27"/>
  <c r="A114" i="27"/>
  <c r="B114" i="27"/>
  <c r="C114" i="27"/>
  <c r="D114" i="27"/>
  <c r="A115" i="27"/>
  <c r="B115" i="27"/>
  <c r="C115" i="27"/>
  <c r="D115" i="27"/>
  <c r="A116" i="27"/>
  <c r="B116" i="27"/>
  <c r="C116" i="27"/>
  <c r="D116" i="27"/>
  <c r="A117" i="27"/>
  <c r="B117" i="27"/>
  <c r="C117" i="27"/>
  <c r="D117" i="27"/>
  <c r="A118" i="27"/>
  <c r="B118" i="27"/>
  <c r="C118" i="27"/>
  <c r="D118" i="27"/>
  <c r="A119" i="27"/>
  <c r="B119" i="27"/>
  <c r="C119" i="27"/>
  <c r="D119" i="27"/>
  <c r="A120" i="27"/>
  <c r="B120" i="27"/>
  <c r="C120" i="27"/>
  <c r="D120" i="27"/>
  <c r="A121" i="27"/>
  <c r="B121" i="27"/>
  <c r="C121" i="27"/>
  <c r="D121" i="27"/>
  <c r="A122" i="27"/>
  <c r="B122" i="27"/>
  <c r="C122" i="27"/>
  <c r="D122" i="27"/>
  <c r="A123" i="27"/>
  <c r="B123" i="27"/>
  <c r="C123" i="27"/>
  <c r="D123" i="27"/>
  <c r="A124" i="27"/>
  <c r="B124" i="27"/>
  <c r="C124" i="27"/>
  <c r="D124" i="27"/>
  <c r="A125" i="27"/>
  <c r="B125" i="27"/>
  <c r="C125" i="27"/>
  <c r="D125" i="27"/>
  <c r="A126" i="27"/>
  <c r="B126" i="27"/>
  <c r="C126" i="27"/>
  <c r="D126" i="27"/>
  <c r="A127" i="27"/>
  <c r="B127" i="27"/>
  <c r="C127" i="27"/>
  <c r="D127" i="27"/>
  <c r="A128" i="27"/>
  <c r="B128" i="27"/>
  <c r="C128" i="27"/>
  <c r="D128" i="27"/>
  <c r="A129" i="27"/>
  <c r="B129" i="27"/>
  <c r="C129" i="27"/>
  <c r="D129" i="27"/>
  <c r="A130" i="27"/>
  <c r="B130" i="27"/>
  <c r="C130" i="27"/>
  <c r="D130" i="27"/>
  <c r="A131" i="27"/>
  <c r="B131" i="27"/>
  <c r="C131" i="27"/>
  <c r="D131" i="27"/>
  <c r="A132" i="27"/>
  <c r="B132" i="27"/>
  <c r="C132" i="27"/>
  <c r="D132" i="27"/>
  <c r="A133" i="27"/>
  <c r="B133" i="27"/>
  <c r="C133" i="27"/>
  <c r="D133" i="27"/>
  <c r="A134" i="27"/>
  <c r="B134" i="27"/>
  <c r="C134" i="27"/>
  <c r="D134" i="27"/>
  <c r="A135" i="27"/>
  <c r="B135" i="27"/>
  <c r="C135" i="27"/>
  <c r="D135" i="27"/>
  <c r="A136" i="27"/>
  <c r="B136" i="27"/>
  <c r="C136" i="27"/>
  <c r="D136" i="27"/>
  <c r="A137" i="27"/>
  <c r="B137" i="27"/>
  <c r="C137" i="27"/>
  <c r="D137" i="27"/>
  <c r="A138" i="27"/>
  <c r="B138" i="27"/>
  <c r="C138" i="27"/>
  <c r="D138" i="27"/>
  <c r="A139" i="27"/>
  <c r="B139" i="27"/>
  <c r="C139" i="27"/>
  <c r="D139" i="27"/>
  <c r="A140" i="27"/>
  <c r="B140" i="27"/>
  <c r="C140" i="27"/>
  <c r="D140" i="27"/>
  <c r="A141" i="27"/>
  <c r="B141" i="27"/>
  <c r="C141" i="27"/>
  <c r="D141" i="27"/>
  <c r="A142" i="27"/>
  <c r="B142" i="27"/>
  <c r="C142" i="27"/>
  <c r="D142" i="27"/>
  <c r="A143" i="27"/>
  <c r="B143" i="27"/>
  <c r="C143" i="27"/>
  <c r="D143" i="27"/>
  <c r="A144" i="27"/>
  <c r="B144" i="27"/>
  <c r="C144" i="27"/>
  <c r="D144" i="27"/>
  <c r="A145" i="27"/>
  <c r="B145" i="27"/>
  <c r="C145" i="27"/>
  <c r="D145" i="27"/>
  <c r="A146" i="27"/>
  <c r="B146" i="27"/>
  <c r="C146" i="27"/>
  <c r="D146" i="27"/>
  <c r="A147" i="27"/>
  <c r="B147" i="27"/>
  <c r="C147" i="27"/>
  <c r="D147" i="27"/>
  <c r="A148" i="27"/>
  <c r="B148" i="27"/>
  <c r="C148" i="27"/>
  <c r="D148" i="27"/>
  <c r="A149" i="27"/>
  <c r="B149" i="27"/>
  <c r="C149" i="27"/>
  <c r="D149" i="27"/>
  <c r="A150" i="27"/>
  <c r="B150" i="27"/>
  <c r="C150" i="27"/>
  <c r="D150" i="27"/>
  <c r="A151" i="27"/>
  <c r="B151" i="27"/>
  <c r="C151" i="27"/>
  <c r="D151" i="27"/>
  <c r="A152" i="27"/>
  <c r="B152" i="27"/>
  <c r="C152" i="27"/>
  <c r="D152" i="27"/>
  <c r="A153" i="27"/>
  <c r="B153" i="27"/>
  <c r="C153" i="27"/>
  <c r="D153" i="27"/>
  <c r="A154" i="27"/>
  <c r="B154" i="27"/>
  <c r="C154" i="27"/>
  <c r="D154" i="27"/>
  <c r="A155" i="27"/>
  <c r="B155" i="27"/>
  <c r="C155" i="27"/>
  <c r="D155" i="27"/>
  <c r="A156" i="27"/>
  <c r="B156" i="27"/>
  <c r="C156" i="27"/>
  <c r="D156" i="27"/>
  <c r="A157" i="27"/>
  <c r="B157" i="27"/>
  <c r="C157" i="27"/>
  <c r="D157" i="27"/>
  <c r="A158" i="27"/>
  <c r="B158" i="27"/>
  <c r="C158" i="27"/>
  <c r="D158" i="27"/>
  <c r="A159" i="27"/>
  <c r="B159" i="27"/>
  <c r="C159" i="27"/>
  <c r="D159" i="27"/>
  <c r="A160" i="27"/>
  <c r="B160" i="27"/>
  <c r="C160" i="27"/>
  <c r="D160" i="27"/>
  <c r="A161" i="27"/>
  <c r="B161" i="27"/>
  <c r="C161" i="27"/>
  <c r="D161" i="27"/>
  <c r="A162" i="27"/>
  <c r="B162" i="27"/>
  <c r="C162" i="27"/>
  <c r="D162" i="27"/>
  <c r="A163" i="27"/>
  <c r="B163" i="27"/>
  <c r="C163" i="27"/>
  <c r="D163" i="27"/>
  <c r="A164" i="27"/>
  <c r="B164" i="27"/>
  <c r="C164" i="27"/>
  <c r="D164" i="27"/>
  <c r="A165" i="27"/>
  <c r="B165" i="27"/>
  <c r="C165" i="27"/>
  <c r="D165" i="27"/>
  <c r="A166" i="27"/>
  <c r="B166" i="27"/>
  <c r="C166" i="27"/>
  <c r="D166" i="27"/>
  <c r="A167" i="27"/>
  <c r="B167" i="27"/>
  <c r="C167" i="27"/>
  <c r="D167" i="27"/>
  <c r="A168" i="27"/>
  <c r="B168" i="27"/>
  <c r="C168" i="27"/>
  <c r="D168" i="27"/>
  <c r="A169" i="27"/>
  <c r="B169" i="27"/>
  <c r="C169" i="27"/>
  <c r="D169" i="27"/>
  <c r="A170" i="27"/>
  <c r="B170" i="27"/>
  <c r="C170" i="27"/>
  <c r="D170" i="27"/>
  <c r="A171" i="27"/>
  <c r="B171" i="27"/>
  <c r="C171" i="27"/>
  <c r="D171" i="27"/>
  <c r="A172" i="27"/>
  <c r="B172" i="27"/>
  <c r="C172" i="27"/>
  <c r="D172" i="27"/>
  <c r="A173" i="27"/>
  <c r="B173" i="27"/>
  <c r="C173" i="27"/>
  <c r="D173" i="27"/>
  <c r="A174" i="27"/>
  <c r="B174" i="27"/>
  <c r="C174" i="27"/>
  <c r="D174" i="27"/>
  <c r="A175" i="27"/>
  <c r="B175" i="27"/>
  <c r="C175" i="27"/>
  <c r="D175" i="27"/>
  <c r="A176" i="27"/>
  <c r="B176" i="27"/>
  <c r="C176" i="27"/>
  <c r="D176" i="27"/>
  <c r="A177" i="27"/>
  <c r="B177" i="27"/>
  <c r="C177" i="27"/>
  <c r="D177" i="27"/>
  <c r="A178" i="27"/>
  <c r="B178" i="27"/>
  <c r="C178" i="27"/>
  <c r="D178" i="27"/>
  <c r="A179" i="27"/>
  <c r="B179" i="27"/>
  <c r="C179" i="27"/>
  <c r="D179" i="27"/>
  <c r="A180" i="27"/>
  <c r="B180" i="27"/>
  <c r="C180" i="27"/>
  <c r="D180" i="27"/>
  <c r="A181" i="27"/>
  <c r="B181" i="27"/>
  <c r="C181" i="27"/>
  <c r="D181" i="27"/>
  <c r="A182" i="27"/>
  <c r="B182" i="27"/>
  <c r="C182" i="27"/>
  <c r="D182" i="27"/>
  <c r="A183" i="27"/>
  <c r="B183" i="27"/>
  <c r="C183" i="27"/>
  <c r="D183" i="27"/>
  <c r="A184" i="27"/>
  <c r="B184" i="27"/>
  <c r="C184" i="27"/>
  <c r="D184" i="27"/>
  <c r="A185" i="27"/>
  <c r="B185" i="27"/>
  <c r="C185" i="27"/>
  <c r="D185" i="27"/>
  <c r="A186" i="27"/>
  <c r="B186" i="27"/>
  <c r="C186" i="27"/>
  <c r="D186" i="27"/>
  <c r="A187" i="27"/>
  <c r="B187" i="27"/>
  <c r="C187" i="27"/>
  <c r="D187" i="27"/>
  <c r="A188" i="27"/>
  <c r="B188" i="27"/>
  <c r="C188" i="27"/>
  <c r="D188" i="27"/>
  <c r="A189" i="27"/>
  <c r="B189" i="27"/>
  <c r="C189" i="27"/>
  <c r="D189" i="27"/>
  <c r="A190" i="27"/>
  <c r="B190" i="27"/>
  <c r="C190" i="27"/>
  <c r="D190" i="27"/>
  <c r="A191" i="27"/>
  <c r="B191" i="27"/>
  <c r="C191" i="27"/>
  <c r="D191" i="27"/>
  <c r="A192" i="27"/>
  <c r="B192" i="27"/>
  <c r="C192" i="27"/>
  <c r="D192" i="27"/>
  <c r="A193" i="27"/>
  <c r="B193" i="27"/>
  <c r="C193" i="27"/>
  <c r="D193" i="27"/>
  <c r="A194" i="27"/>
  <c r="B194" i="27"/>
  <c r="C194" i="27"/>
  <c r="D194" i="27"/>
  <c r="A195" i="27"/>
  <c r="B195" i="27"/>
  <c r="C195" i="27"/>
  <c r="D195" i="27"/>
  <c r="A196" i="27"/>
  <c r="B196" i="27"/>
  <c r="C196" i="27"/>
  <c r="D196" i="27"/>
  <c r="A197" i="27"/>
  <c r="B197" i="27"/>
  <c r="C197" i="27"/>
  <c r="D197" i="27"/>
  <c r="A198" i="27"/>
  <c r="B198" i="27"/>
  <c r="C198" i="27"/>
  <c r="D198" i="27"/>
  <c r="A199" i="27"/>
  <c r="B199" i="27"/>
  <c r="C199" i="27"/>
  <c r="D199" i="27"/>
  <c r="A200" i="27"/>
  <c r="B200" i="27"/>
  <c r="C200" i="27"/>
  <c r="D200" i="27"/>
  <c r="A201" i="27"/>
  <c r="B201" i="27"/>
  <c r="C201" i="27"/>
  <c r="D201" i="27"/>
  <c r="A202" i="27"/>
  <c r="B202" i="27"/>
  <c r="C202" i="27"/>
  <c r="D202" i="27"/>
  <c r="A203" i="27"/>
  <c r="B203" i="27"/>
  <c r="C203" i="27"/>
  <c r="D203" i="27"/>
  <c r="A204" i="27"/>
  <c r="B204" i="27"/>
  <c r="C204" i="27"/>
  <c r="D204" i="27"/>
  <c r="A205" i="27"/>
  <c r="B205" i="27"/>
  <c r="C205" i="27"/>
  <c r="D205" i="27"/>
  <c r="A206" i="27"/>
  <c r="B206" i="27"/>
  <c r="C206" i="27"/>
  <c r="D206" i="27"/>
  <c r="A207" i="27"/>
  <c r="B207" i="27"/>
  <c r="C207" i="27"/>
  <c r="D207" i="27"/>
  <c r="A208" i="27"/>
  <c r="B208" i="27"/>
  <c r="C208" i="27"/>
  <c r="D208" i="27"/>
  <c r="A209" i="27"/>
  <c r="B209" i="27"/>
  <c r="C209" i="27"/>
  <c r="D209" i="27"/>
  <c r="A210" i="27"/>
  <c r="B210" i="27"/>
  <c r="C210" i="27"/>
  <c r="D210" i="27"/>
  <c r="A211" i="27"/>
  <c r="B211" i="27"/>
  <c r="C211" i="27"/>
  <c r="D211" i="27"/>
  <c r="A212" i="27"/>
  <c r="B212" i="27"/>
  <c r="C212" i="27"/>
  <c r="D212" i="27"/>
  <c r="A213" i="27"/>
  <c r="B213" i="27"/>
  <c r="C213" i="27"/>
  <c r="D213" i="27"/>
  <c r="A214" i="27"/>
  <c r="B214" i="27"/>
  <c r="C214" i="27"/>
  <c r="D214" i="27"/>
  <c r="A215" i="27"/>
  <c r="B215" i="27"/>
  <c r="C215" i="27"/>
  <c r="D215" i="27"/>
  <c r="A216" i="27"/>
  <c r="B216" i="27"/>
  <c r="C216" i="27"/>
  <c r="D216" i="27"/>
  <c r="A217" i="27"/>
  <c r="B217" i="27"/>
  <c r="C217" i="27"/>
  <c r="D217" i="27"/>
  <c r="A218" i="27"/>
  <c r="B218" i="27"/>
  <c r="C218" i="27"/>
  <c r="D218" i="27"/>
  <c r="A219" i="27"/>
  <c r="B219" i="27"/>
  <c r="C219" i="27"/>
  <c r="D219" i="27"/>
  <c r="A220" i="27"/>
  <c r="B220" i="27"/>
  <c r="C220" i="27"/>
  <c r="D220" i="27"/>
  <c r="A221" i="27"/>
  <c r="B221" i="27"/>
  <c r="C221" i="27"/>
  <c r="D221" i="27"/>
  <c r="A222" i="27"/>
  <c r="B222" i="27"/>
  <c r="C222" i="27"/>
  <c r="D222" i="27"/>
  <c r="A223" i="27"/>
  <c r="B223" i="27"/>
  <c r="C223" i="27"/>
  <c r="D223" i="27"/>
  <c r="A224" i="27"/>
  <c r="B224" i="27"/>
  <c r="C224" i="27"/>
  <c r="D224" i="27"/>
  <c r="A225" i="27"/>
  <c r="B225" i="27"/>
  <c r="C225" i="27"/>
  <c r="D225" i="27"/>
  <c r="A226" i="27"/>
  <c r="B226" i="27"/>
  <c r="C226" i="27"/>
  <c r="D226" i="27"/>
  <c r="A227" i="27"/>
  <c r="B227" i="27"/>
  <c r="C227" i="27"/>
  <c r="D227" i="27"/>
  <c r="A228" i="27"/>
  <c r="B228" i="27"/>
  <c r="C228" i="27"/>
  <c r="D228" i="27"/>
  <c r="A229" i="27"/>
  <c r="B229" i="27"/>
  <c r="C229" i="27"/>
  <c r="D229" i="27"/>
  <c r="A230" i="27"/>
  <c r="B230" i="27"/>
  <c r="C230" i="27"/>
  <c r="D230" i="27"/>
  <c r="A231" i="27"/>
  <c r="B231" i="27"/>
  <c r="C231" i="27"/>
  <c r="D231" i="27"/>
  <c r="A232" i="27"/>
  <c r="B232" i="27"/>
  <c r="C232" i="27"/>
  <c r="D232" i="27"/>
  <c r="A233" i="27"/>
  <c r="B233" i="27"/>
  <c r="C233" i="27"/>
  <c r="D233" i="27"/>
  <c r="A234" i="27"/>
  <c r="B234" i="27"/>
  <c r="C234" i="27"/>
  <c r="D234" i="27"/>
  <c r="A235" i="27"/>
  <c r="B235" i="27"/>
  <c r="C235" i="27"/>
  <c r="D235" i="27"/>
  <c r="A236" i="27"/>
  <c r="B236" i="27"/>
  <c r="C236" i="27"/>
  <c r="D236" i="27"/>
  <c r="A237" i="27"/>
  <c r="B237" i="27"/>
  <c r="C237" i="27"/>
  <c r="D237" i="27"/>
  <c r="A238" i="27"/>
  <c r="B238" i="27"/>
  <c r="C238" i="27"/>
  <c r="D238" i="27"/>
  <c r="A239" i="27"/>
  <c r="B239" i="27"/>
  <c r="C239" i="27"/>
  <c r="D239" i="27"/>
  <c r="A240" i="27"/>
  <c r="B240" i="27"/>
  <c r="C240" i="27"/>
  <c r="D240" i="27"/>
  <c r="A241" i="27"/>
  <c r="B241" i="27"/>
  <c r="C241" i="27"/>
  <c r="D241" i="27"/>
  <c r="A242" i="27"/>
  <c r="B242" i="27"/>
  <c r="C242" i="27"/>
  <c r="D242" i="27"/>
  <c r="A243" i="27"/>
  <c r="B243" i="27"/>
  <c r="C243" i="27"/>
  <c r="D243" i="27"/>
  <c r="A244" i="27"/>
  <c r="B244" i="27"/>
  <c r="C244" i="27"/>
  <c r="D244" i="27"/>
  <c r="A245" i="27"/>
  <c r="B245" i="27"/>
  <c r="C245" i="27"/>
  <c r="D245" i="27"/>
  <c r="A246" i="27"/>
  <c r="B246" i="27"/>
  <c r="C246" i="27"/>
  <c r="D246" i="27"/>
  <c r="A247" i="27"/>
  <c r="B247" i="27"/>
  <c r="C247" i="27"/>
  <c r="D247" i="27"/>
  <c r="A248" i="27"/>
  <c r="B248" i="27"/>
  <c r="C248" i="27"/>
  <c r="D248" i="27"/>
  <c r="A249" i="27"/>
  <c r="B249" i="27"/>
  <c r="C249" i="27"/>
  <c r="D249" i="27"/>
  <c r="A250" i="27"/>
  <c r="B250" i="27"/>
  <c r="C250" i="27"/>
  <c r="D250" i="27"/>
  <c r="A251" i="27"/>
  <c r="B251" i="27"/>
  <c r="C251" i="27"/>
  <c r="D251" i="27"/>
  <c r="A252" i="27"/>
  <c r="B252" i="27"/>
  <c r="C252" i="27"/>
  <c r="D252" i="27"/>
  <c r="A253" i="27"/>
  <c r="B253" i="27"/>
  <c r="C253" i="27"/>
  <c r="D253" i="27"/>
  <c r="A254" i="27"/>
  <c r="B254" i="27"/>
  <c r="C254" i="27"/>
  <c r="D254" i="27"/>
  <c r="A255" i="27"/>
  <c r="B255" i="27"/>
  <c r="C255" i="27"/>
  <c r="D255" i="27"/>
  <c r="A256" i="27"/>
  <c r="B256" i="27"/>
  <c r="C256" i="27"/>
  <c r="D256" i="27"/>
  <c r="A257" i="27"/>
  <c r="B257" i="27"/>
  <c r="C257" i="27"/>
  <c r="D257" i="27"/>
  <c r="A258" i="27"/>
  <c r="B258" i="27"/>
  <c r="C258" i="27"/>
  <c r="D258" i="27"/>
  <c r="A259" i="27"/>
  <c r="B259" i="27"/>
  <c r="C259" i="27"/>
  <c r="D259" i="27"/>
  <c r="A260" i="27"/>
  <c r="B260" i="27"/>
  <c r="C260" i="27"/>
  <c r="D260" i="27"/>
  <c r="A261" i="27"/>
  <c r="B261" i="27"/>
  <c r="C261" i="27"/>
  <c r="D261" i="27"/>
  <c r="A262" i="27"/>
  <c r="B262" i="27"/>
  <c r="C262" i="27"/>
  <c r="D262" i="27"/>
  <c r="A263" i="27"/>
  <c r="B263" i="27"/>
  <c r="C263" i="27"/>
  <c r="D263" i="27"/>
  <c r="A264" i="27"/>
  <c r="B264" i="27"/>
  <c r="C264" i="27"/>
  <c r="D264" i="27"/>
  <c r="A265" i="27"/>
  <c r="B265" i="27"/>
  <c r="C265" i="27"/>
  <c r="D265" i="27"/>
  <c r="A266" i="27"/>
  <c r="B266" i="27"/>
  <c r="C266" i="27"/>
  <c r="D266" i="27"/>
  <c r="A267" i="27"/>
  <c r="B267" i="27"/>
  <c r="C267" i="27"/>
  <c r="D267" i="27"/>
  <c r="A268" i="27"/>
  <c r="B268" i="27"/>
  <c r="C268" i="27"/>
  <c r="D268" i="27"/>
  <c r="A269" i="27"/>
  <c r="B269" i="27"/>
  <c r="C269" i="27"/>
  <c r="D269" i="27"/>
  <c r="A270" i="27"/>
  <c r="B270" i="27"/>
  <c r="C270" i="27"/>
  <c r="D270" i="27"/>
  <c r="A271" i="27"/>
  <c r="B271" i="27"/>
  <c r="C271" i="27"/>
  <c r="D271" i="27"/>
  <c r="A272" i="27"/>
  <c r="B272" i="27"/>
  <c r="C272" i="27"/>
  <c r="D272" i="27"/>
  <c r="A273" i="27"/>
  <c r="B273" i="27"/>
  <c r="C273" i="27"/>
  <c r="D273" i="27"/>
  <c r="A274" i="27"/>
  <c r="B274" i="27"/>
  <c r="C274" i="27"/>
  <c r="D274" i="27"/>
  <c r="A275" i="27"/>
  <c r="B275" i="27"/>
  <c r="C275" i="27"/>
  <c r="D275" i="27"/>
  <c r="A276" i="27"/>
  <c r="B276" i="27"/>
  <c r="C276" i="27"/>
  <c r="D276" i="27"/>
  <c r="A277" i="27"/>
  <c r="B277" i="27"/>
  <c r="C277" i="27"/>
  <c r="D277" i="27"/>
  <c r="A278" i="27"/>
  <c r="B278" i="27"/>
  <c r="C278" i="27"/>
  <c r="D278" i="27"/>
  <c r="A279" i="27"/>
  <c r="B279" i="27"/>
  <c r="C279" i="27"/>
  <c r="D279" i="27"/>
  <c r="A280" i="27"/>
  <c r="B280" i="27"/>
  <c r="C280" i="27"/>
  <c r="D280" i="27"/>
  <c r="A281" i="27"/>
  <c r="B281" i="27"/>
  <c r="C281" i="27"/>
  <c r="D281" i="27"/>
  <c r="A282" i="27"/>
  <c r="B282" i="27"/>
  <c r="C282" i="27"/>
  <c r="D282" i="27"/>
  <c r="A283" i="27"/>
  <c r="B283" i="27"/>
  <c r="C283" i="27"/>
  <c r="D283" i="27"/>
  <c r="A284" i="27"/>
  <c r="B284" i="27"/>
  <c r="C284" i="27"/>
  <c r="D284" i="27"/>
  <c r="A285" i="27"/>
  <c r="B285" i="27"/>
  <c r="C285" i="27"/>
  <c r="D285" i="27"/>
  <c r="A286" i="27"/>
  <c r="B286" i="27"/>
  <c r="C286" i="27"/>
  <c r="D286" i="27"/>
  <c r="A287" i="27"/>
  <c r="B287" i="27"/>
  <c r="C287" i="27"/>
  <c r="D287" i="27"/>
  <c r="A288" i="27"/>
  <c r="B288" i="27"/>
  <c r="C288" i="27"/>
  <c r="D288" i="27"/>
  <c r="A289" i="27"/>
  <c r="B289" i="27"/>
  <c r="C289" i="27"/>
  <c r="D289" i="27"/>
  <c r="A290" i="27"/>
  <c r="B290" i="27"/>
  <c r="C290" i="27"/>
  <c r="D290" i="27"/>
  <c r="A291" i="27"/>
  <c r="B291" i="27"/>
  <c r="C291" i="27"/>
  <c r="D291" i="27"/>
  <c r="A292" i="27"/>
  <c r="B292" i="27"/>
  <c r="C292" i="27"/>
  <c r="D292" i="27"/>
  <c r="A293" i="27"/>
  <c r="B293" i="27"/>
  <c r="C293" i="27"/>
  <c r="D293" i="27"/>
  <c r="A294" i="27"/>
  <c r="B294" i="27"/>
  <c r="C294" i="27"/>
  <c r="D294" i="27"/>
  <c r="A295" i="27"/>
  <c r="B295" i="27"/>
  <c r="C295" i="27"/>
  <c r="D295" i="27"/>
  <c r="A296" i="27"/>
  <c r="B296" i="27"/>
  <c r="C296" i="27"/>
  <c r="D296" i="27"/>
  <c r="A297" i="27"/>
  <c r="B297" i="27"/>
  <c r="C297" i="27"/>
  <c r="D297" i="27"/>
  <c r="A298" i="27"/>
  <c r="B298" i="27"/>
  <c r="C298" i="27"/>
  <c r="D298" i="27"/>
  <c r="A299" i="27"/>
  <c r="B299" i="27"/>
  <c r="C299" i="27"/>
  <c r="D299" i="27"/>
  <c r="A300" i="27"/>
  <c r="B300" i="27"/>
  <c r="C300" i="27"/>
  <c r="D300" i="27"/>
  <c r="A301" i="27"/>
  <c r="B301" i="27"/>
  <c r="C301" i="27"/>
  <c r="D301" i="27"/>
  <c r="A302" i="27"/>
  <c r="B302" i="27"/>
  <c r="C302" i="27"/>
  <c r="D302" i="27"/>
  <c r="A303" i="27"/>
  <c r="B303" i="27"/>
  <c r="C303" i="27"/>
  <c r="D303" i="27"/>
  <c r="A304" i="27"/>
  <c r="B304" i="27"/>
  <c r="C304" i="27"/>
  <c r="D304" i="27"/>
  <c r="A305" i="27"/>
  <c r="B305" i="27"/>
  <c r="C305" i="27"/>
  <c r="D305" i="27"/>
  <c r="A306" i="27"/>
  <c r="B306" i="27"/>
  <c r="C306" i="27"/>
  <c r="D306" i="27"/>
  <c r="A307" i="27"/>
  <c r="B307" i="27"/>
  <c r="C307" i="27"/>
  <c r="A308" i="27"/>
  <c r="B308" i="27"/>
  <c r="C308" i="27"/>
  <c r="D308" i="27"/>
  <c r="A309" i="27"/>
  <c r="B309" i="27"/>
  <c r="C309" i="27"/>
  <c r="D309" i="27"/>
  <c r="A310" i="27"/>
  <c r="B310" i="27"/>
  <c r="C310" i="27"/>
  <c r="D310" i="27"/>
  <c r="A311" i="27"/>
  <c r="B311" i="27"/>
  <c r="C311" i="27"/>
  <c r="D311" i="27"/>
  <c r="A312" i="27"/>
  <c r="B312" i="27"/>
  <c r="C312" i="27"/>
  <c r="D312" i="27"/>
  <c r="A313" i="27"/>
  <c r="B313" i="27"/>
  <c r="C313" i="27"/>
  <c r="D313" i="27"/>
  <c r="A314" i="27"/>
  <c r="B314" i="27"/>
  <c r="C314" i="27"/>
  <c r="D314" i="27"/>
  <c r="A315" i="27"/>
  <c r="B315" i="27"/>
  <c r="C315" i="27"/>
  <c r="D315" i="27"/>
  <c r="A316" i="27"/>
  <c r="B316" i="27"/>
  <c r="C316" i="27"/>
  <c r="D316" i="27"/>
  <c r="A317" i="27"/>
  <c r="B317" i="27"/>
  <c r="C317" i="27"/>
  <c r="D317" i="27"/>
  <c r="A318" i="27"/>
  <c r="B318" i="27"/>
  <c r="C318" i="27"/>
  <c r="D318" i="27"/>
  <c r="A319" i="27"/>
  <c r="B319" i="27"/>
  <c r="C319" i="27"/>
  <c r="D319" i="27"/>
  <c r="A320" i="27"/>
  <c r="B320" i="27"/>
  <c r="C320" i="27"/>
  <c r="D320" i="27"/>
  <c r="A321" i="27"/>
  <c r="B321" i="27"/>
  <c r="C321" i="27"/>
  <c r="D321" i="27"/>
  <c r="A322" i="27"/>
  <c r="B322" i="27"/>
  <c r="C322" i="27"/>
  <c r="D322" i="27"/>
  <c r="A323" i="27"/>
  <c r="B323" i="27"/>
  <c r="C323" i="27"/>
  <c r="D323" i="27"/>
  <c r="A324" i="27"/>
  <c r="B324" i="27"/>
  <c r="C324" i="27"/>
  <c r="D324" i="27"/>
  <c r="A325" i="27"/>
  <c r="B325" i="27"/>
  <c r="C325" i="27"/>
  <c r="D325" i="27"/>
  <c r="A326" i="27"/>
  <c r="B326" i="27"/>
  <c r="C326" i="27"/>
  <c r="D326" i="27"/>
  <c r="A327" i="27"/>
  <c r="B327" i="27"/>
  <c r="C327" i="27"/>
  <c r="D327" i="27"/>
  <c r="A328" i="27"/>
  <c r="B328" i="27"/>
  <c r="C328" i="27"/>
  <c r="D328" i="27"/>
  <c r="A329" i="27"/>
  <c r="B329" i="27"/>
  <c r="C329" i="27"/>
  <c r="D329" i="27"/>
  <c r="A330" i="27"/>
  <c r="B330" i="27"/>
  <c r="C330" i="27"/>
  <c r="D330" i="27"/>
  <c r="A331" i="27"/>
  <c r="B331" i="27"/>
  <c r="C331" i="27"/>
  <c r="D331" i="27"/>
  <c r="A332" i="27"/>
  <c r="B332" i="27"/>
  <c r="C332" i="27"/>
  <c r="D332" i="27"/>
  <c r="A333" i="27"/>
  <c r="B333" i="27"/>
  <c r="C333" i="27"/>
  <c r="D333" i="27"/>
  <c r="A334" i="27"/>
  <c r="B334" i="27"/>
  <c r="C334" i="27"/>
  <c r="D334" i="27"/>
  <c r="A335" i="27"/>
  <c r="B335" i="27"/>
  <c r="C335" i="27"/>
  <c r="D335" i="27"/>
  <c r="A336" i="27"/>
  <c r="B336" i="27"/>
  <c r="C336" i="27"/>
  <c r="D336" i="27"/>
  <c r="A337" i="27"/>
  <c r="B337" i="27"/>
  <c r="C337" i="27"/>
  <c r="D337" i="27"/>
  <c r="A338" i="27"/>
  <c r="B338" i="27"/>
  <c r="C338" i="27"/>
  <c r="D338" i="27"/>
  <c r="A339" i="27"/>
  <c r="B339" i="27"/>
  <c r="C339" i="27"/>
  <c r="D339" i="27"/>
  <c r="A340" i="27"/>
  <c r="B340" i="27"/>
  <c r="C340" i="27"/>
  <c r="D340" i="27"/>
  <c r="A341" i="27"/>
  <c r="B341" i="27"/>
  <c r="C341" i="27"/>
  <c r="D341" i="27"/>
  <c r="A342" i="27"/>
  <c r="B342" i="27"/>
  <c r="C342" i="27"/>
  <c r="D342" i="27"/>
  <c r="A343" i="27"/>
  <c r="B343" i="27"/>
  <c r="C343" i="27"/>
  <c r="D343" i="27"/>
  <c r="A344" i="27"/>
  <c r="B344" i="27"/>
  <c r="C344" i="27"/>
  <c r="D344" i="27"/>
  <c r="A345" i="27"/>
  <c r="B345" i="27"/>
  <c r="C345" i="27"/>
  <c r="D345" i="27"/>
  <c r="A346" i="27"/>
  <c r="B346" i="27"/>
  <c r="C346" i="27"/>
  <c r="D346" i="27"/>
  <c r="A347" i="27"/>
  <c r="B347" i="27"/>
  <c r="C347" i="27"/>
  <c r="D347" i="27"/>
  <c r="A348" i="27"/>
  <c r="B348" i="27"/>
  <c r="C348" i="27"/>
  <c r="D348" i="27"/>
  <c r="A349" i="27"/>
  <c r="B349" i="27"/>
  <c r="C349" i="27"/>
  <c r="D349" i="27"/>
  <c r="A350" i="27"/>
  <c r="B350" i="27"/>
  <c r="C350" i="27"/>
  <c r="D350" i="27"/>
  <c r="A351" i="27"/>
  <c r="B351" i="27"/>
  <c r="C351" i="27"/>
  <c r="D351" i="27"/>
  <c r="A352" i="27"/>
  <c r="B352" i="27"/>
  <c r="C352" i="27"/>
  <c r="D352" i="27"/>
  <c r="A353" i="27"/>
  <c r="B353" i="27"/>
  <c r="C353" i="27"/>
  <c r="D353" i="27"/>
  <c r="A354" i="27"/>
  <c r="B354" i="27"/>
  <c r="C354" i="27"/>
  <c r="D354" i="27"/>
  <c r="A355" i="27"/>
  <c r="B355" i="27"/>
  <c r="C355" i="27"/>
  <c r="D355" i="27"/>
  <c r="A356" i="27"/>
  <c r="B356" i="27"/>
  <c r="C356" i="27"/>
  <c r="D356" i="27"/>
  <c r="A357" i="27"/>
  <c r="B357" i="27"/>
  <c r="C357" i="27"/>
  <c r="D357" i="27"/>
  <c r="A358" i="27"/>
  <c r="B358" i="27"/>
  <c r="C358" i="27"/>
  <c r="D358" i="27"/>
  <c r="A359" i="27"/>
  <c r="B359" i="27"/>
  <c r="C359" i="27"/>
  <c r="D359" i="27"/>
  <c r="A360" i="27"/>
  <c r="B360" i="27"/>
  <c r="C360" i="27"/>
  <c r="D360" i="27"/>
  <c r="A361" i="27"/>
  <c r="B361" i="27"/>
  <c r="C361" i="27"/>
  <c r="D361" i="27"/>
  <c r="A362" i="27"/>
  <c r="B362" i="27"/>
  <c r="C362" i="27"/>
  <c r="D362" i="27"/>
  <c r="A363" i="27"/>
  <c r="B363" i="27"/>
  <c r="C363" i="27"/>
  <c r="D363" i="27"/>
  <c r="A364" i="27"/>
  <c r="B364" i="27"/>
  <c r="C364" i="27"/>
  <c r="D364" i="27"/>
  <c r="A365" i="27"/>
  <c r="B365" i="27"/>
  <c r="C365" i="27"/>
  <c r="D365" i="27"/>
  <c r="A366" i="27"/>
  <c r="B366" i="27"/>
  <c r="C366" i="27"/>
  <c r="D366" i="27"/>
  <c r="A367" i="27"/>
  <c r="B367" i="27"/>
  <c r="C367" i="27"/>
  <c r="D367" i="27"/>
  <c r="A368" i="27"/>
  <c r="B368" i="27"/>
  <c r="C368" i="27"/>
  <c r="D368" i="27"/>
  <c r="A369" i="27"/>
  <c r="B369" i="27"/>
  <c r="C369" i="27"/>
  <c r="D369" i="27"/>
  <c r="A370" i="27"/>
  <c r="B370" i="27"/>
  <c r="C370" i="27"/>
  <c r="D370" i="27"/>
  <c r="A371" i="27"/>
  <c r="B371" i="27"/>
  <c r="C371" i="27"/>
  <c r="D371" i="27"/>
  <c r="A372" i="27"/>
  <c r="B372" i="27"/>
  <c r="C372" i="27"/>
  <c r="D372" i="27"/>
  <c r="A373" i="27"/>
  <c r="B373" i="27"/>
  <c r="C373" i="27"/>
  <c r="D373" i="27"/>
  <c r="A374" i="27"/>
  <c r="B374" i="27"/>
  <c r="C374" i="27"/>
  <c r="D374" i="27"/>
  <c r="A375" i="27"/>
  <c r="B375" i="27"/>
  <c r="C375" i="27"/>
  <c r="D375" i="27"/>
  <c r="A376" i="27"/>
  <c r="B376" i="27"/>
  <c r="C376" i="27"/>
  <c r="D376" i="27"/>
  <c r="A377" i="27"/>
  <c r="B377" i="27"/>
  <c r="C377" i="27"/>
  <c r="D377" i="27"/>
  <c r="A378" i="27"/>
  <c r="B378" i="27"/>
  <c r="C378" i="27"/>
  <c r="D378" i="27"/>
  <c r="A379" i="27"/>
  <c r="B379" i="27"/>
  <c r="C379" i="27"/>
  <c r="D379" i="27"/>
  <c r="A380" i="27"/>
  <c r="B380" i="27"/>
  <c r="C380" i="27"/>
  <c r="D380" i="27"/>
  <c r="A381" i="27"/>
  <c r="B381" i="27"/>
  <c r="C381" i="27"/>
  <c r="D381" i="27"/>
  <c r="C4" i="27"/>
  <c r="D4" i="27"/>
  <c r="B4" i="27"/>
  <c r="A4" i="27"/>
  <c r="L27" i="29" l="1"/>
  <c r="P137" i="29"/>
  <c r="P133" i="29"/>
  <c r="E270" i="27" s="1"/>
  <c r="P129" i="29"/>
  <c r="E284" i="27" s="1"/>
  <c r="P125" i="29"/>
  <c r="E301" i="27" s="1"/>
  <c r="P121" i="29"/>
  <c r="P117" i="29"/>
  <c r="D25" i="29" s="1"/>
  <c r="P113" i="29"/>
  <c r="P109" i="29"/>
  <c r="P105" i="29"/>
  <c r="P101" i="29"/>
  <c r="P97" i="29"/>
  <c r="P93" i="29"/>
  <c r="P89" i="29"/>
  <c r="P85" i="29"/>
  <c r="P81" i="29"/>
  <c r="P77" i="29"/>
  <c r="P73" i="29"/>
  <c r="P69" i="29"/>
  <c r="D23" i="29" s="1"/>
  <c r="P65" i="29"/>
  <c r="P61" i="29"/>
  <c r="P138" i="29"/>
  <c r="E307" i="27" s="1"/>
  <c r="P134" i="29"/>
  <c r="P130" i="29"/>
  <c r="E282" i="27" s="1"/>
  <c r="P126" i="29"/>
  <c r="D35" i="29" s="1"/>
  <c r="C35" i="29" s="1"/>
  <c r="P122" i="29"/>
  <c r="E331" i="27" s="1"/>
  <c r="P118" i="29"/>
  <c r="D21" i="29" s="1"/>
  <c r="P114" i="29"/>
  <c r="E380" i="27" s="1"/>
  <c r="P110" i="29"/>
  <c r="E274" i="27" s="1"/>
  <c r="P106" i="29"/>
  <c r="P102" i="29"/>
  <c r="P98" i="29"/>
  <c r="P94" i="29"/>
  <c r="P90" i="29"/>
  <c r="P86" i="29"/>
  <c r="D18" i="29" s="1"/>
  <c r="P82" i="29"/>
  <c r="P78" i="29"/>
  <c r="P74" i="29"/>
  <c r="P70" i="29"/>
  <c r="P66" i="29"/>
  <c r="P62" i="29"/>
  <c r="P58" i="29"/>
  <c r="P54" i="29"/>
  <c r="E347" i="27" s="1"/>
  <c r="P50" i="29"/>
  <c r="D26" i="29" s="1"/>
  <c r="P46" i="29"/>
  <c r="P42" i="29"/>
  <c r="D12" i="29" s="1"/>
  <c r="P38" i="29"/>
  <c r="P34" i="29"/>
  <c r="E259" i="27" s="1"/>
  <c r="P30" i="29"/>
  <c r="P26" i="29"/>
  <c r="E294" i="27" s="1"/>
  <c r="P22" i="29"/>
  <c r="E302" i="27" s="1"/>
  <c r="P18" i="29"/>
  <c r="P14" i="29"/>
  <c r="P10" i="29"/>
  <c r="E295" i="27" s="1"/>
  <c r="P6" i="29"/>
  <c r="P2" i="29"/>
  <c r="D15" i="29" s="1"/>
  <c r="P139" i="29"/>
  <c r="P135" i="29"/>
  <c r="P131" i="29"/>
  <c r="D19" i="29" s="1"/>
  <c r="P127" i="29"/>
  <c r="P123" i="29"/>
  <c r="D37" i="29" s="1"/>
  <c r="C37" i="29" s="1"/>
  <c r="P119" i="29"/>
  <c r="P115" i="29"/>
  <c r="D17" i="29" s="1"/>
  <c r="P111" i="29"/>
  <c r="P107" i="29"/>
  <c r="D20" i="29" s="1"/>
  <c r="P103" i="29"/>
  <c r="P99" i="29"/>
  <c r="D38" i="29" s="1"/>
  <c r="C38" i="29" s="1"/>
  <c r="P95" i="29"/>
  <c r="D16" i="29" s="1"/>
  <c r="P91" i="29"/>
  <c r="D22" i="29" s="1"/>
  <c r="P87" i="29"/>
  <c r="P83" i="29"/>
  <c r="P79" i="29"/>
  <c r="P75" i="29"/>
  <c r="P71" i="29"/>
  <c r="P67" i="29"/>
  <c r="P63" i="29"/>
  <c r="D14" i="29" s="1"/>
  <c r="P59" i="29"/>
  <c r="P55" i="29"/>
  <c r="P51" i="29"/>
  <c r="P47" i="29"/>
  <c r="D33" i="29" s="1"/>
  <c r="C33" i="29" s="1"/>
  <c r="P43" i="29"/>
  <c r="P39" i="29"/>
  <c r="D32" i="29" s="1"/>
  <c r="C32" i="29" s="1"/>
  <c r="P35" i="29"/>
  <c r="P31" i="29"/>
  <c r="P27" i="29"/>
  <c r="P23" i="29"/>
  <c r="P19" i="29"/>
  <c r="D31" i="29" s="1"/>
  <c r="C31" i="29" s="1"/>
  <c r="P15" i="29"/>
  <c r="P11" i="29"/>
  <c r="P7" i="29"/>
  <c r="D24" i="29" s="1"/>
  <c r="P3" i="29"/>
  <c r="P140" i="29"/>
  <c r="P124" i="29"/>
  <c r="E327" i="27" s="1"/>
  <c r="P108" i="29"/>
  <c r="E213" i="27" s="1"/>
  <c r="P92" i="29"/>
  <c r="P76" i="29"/>
  <c r="P60" i="29"/>
  <c r="P52" i="29"/>
  <c r="D34" i="29" s="1"/>
  <c r="C34" i="29" s="1"/>
  <c r="P44" i="29"/>
  <c r="P36" i="29"/>
  <c r="P28" i="29"/>
  <c r="P20" i="29"/>
  <c r="P12" i="29"/>
  <c r="P4" i="29"/>
  <c r="E375" i="27" s="1"/>
  <c r="P132" i="29"/>
  <c r="D36" i="29" s="1"/>
  <c r="C36" i="29" s="1"/>
  <c r="P116" i="29"/>
  <c r="E364" i="27" s="1"/>
  <c r="P56" i="29"/>
  <c r="E251" i="27" s="1"/>
  <c r="P32" i="29"/>
  <c r="P16" i="29"/>
  <c r="P112" i="29"/>
  <c r="P80" i="29"/>
  <c r="P57" i="29"/>
  <c r="P33" i="29"/>
  <c r="P17" i="29"/>
  <c r="E308" i="27" s="1"/>
  <c r="P136" i="29"/>
  <c r="P120" i="29"/>
  <c r="E349" i="27" s="1"/>
  <c r="P104" i="29"/>
  <c r="P88" i="29"/>
  <c r="P72" i="29"/>
  <c r="P53" i="29"/>
  <c r="P45" i="29"/>
  <c r="P37" i="29"/>
  <c r="P29" i="29"/>
  <c r="P21" i="29"/>
  <c r="P13" i="29"/>
  <c r="P5" i="29"/>
  <c r="P100" i="29"/>
  <c r="P84" i="29"/>
  <c r="E56" i="27" s="1"/>
  <c r="P68" i="29"/>
  <c r="P48" i="29"/>
  <c r="P40" i="29"/>
  <c r="P24" i="29"/>
  <c r="P8" i="29"/>
  <c r="P128" i="29"/>
  <c r="E285" i="27" s="1"/>
  <c r="P96" i="29"/>
  <c r="D13" i="29" s="1"/>
  <c r="P64" i="29"/>
  <c r="E321" i="27" s="1"/>
  <c r="P49" i="29"/>
  <c r="E328" i="27" s="1"/>
  <c r="P41" i="29"/>
  <c r="P25" i="29"/>
  <c r="P9" i="29"/>
  <c r="L28" i="29"/>
  <c r="G287" i="27"/>
  <c r="G55" i="27"/>
  <c r="G105" i="27"/>
  <c r="G106" i="27"/>
  <c r="G254" i="27"/>
  <c r="G365" i="27"/>
  <c r="G180" i="27"/>
  <c r="G215" i="27"/>
  <c r="G288" i="27"/>
  <c r="G289" i="27"/>
  <c r="G290" i="27"/>
  <c r="G107" i="27"/>
  <c r="G181" i="27"/>
  <c r="G291" i="27"/>
  <c r="G56" i="27"/>
  <c r="G292" i="27"/>
  <c r="G57" i="27"/>
  <c r="G349" i="27"/>
  <c r="G350" i="27"/>
  <c r="G351" i="27"/>
  <c r="G366" i="27"/>
  <c r="G255" i="27"/>
  <c r="G323" i="27"/>
  <c r="G256" i="27"/>
  <c r="G58" i="27"/>
  <c r="G59" i="27"/>
  <c r="G257" i="27"/>
  <c r="G258" i="27"/>
  <c r="G259" i="27"/>
  <c r="G299" i="27"/>
  <c r="G300" i="27"/>
  <c r="G108" i="27"/>
  <c r="G293" i="27"/>
  <c r="G367" i="27"/>
  <c r="G144" i="27"/>
  <c r="G145" i="27"/>
  <c r="G294" i="27"/>
  <c r="G352" i="27"/>
  <c r="G109" i="27"/>
  <c r="G110" i="27"/>
  <c r="G182" i="27"/>
  <c r="G183" i="27"/>
  <c r="G368" i="27"/>
  <c r="G146" i="27"/>
  <c r="G147" i="27"/>
  <c r="G148" i="27"/>
  <c r="G301" i="27"/>
  <c r="G233" i="27"/>
  <c r="G149" i="27"/>
  <c r="G369" i="27"/>
  <c r="G324" i="27"/>
  <c r="G234" i="27"/>
  <c r="G150" i="27"/>
  <c r="G60" i="27"/>
  <c r="G184" i="27"/>
  <c r="G111" i="27"/>
  <c r="G112" i="27"/>
  <c r="G260" i="27"/>
  <c r="G4" i="27"/>
  <c r="G235" i="27"/>
  <c r="G113" i="27"/>
  <c r="G185" i="27"/>
  <c r="G61" i="27"/>
  <c r="G114" i="27"/>
  <c r="G261" i="27"/>
  <c r="G186" i="27"/>
  <c r="G187" i="27"/>
  <c r="G188" i="27"/>
  <c r="G5" i="27"/>
  <c r="G62" i="27"/>
  <c r="G6" i="27"/>
  <c r="G7" i="27"/>
  <c r="G8" i="27"/>
  <c r="G262" i="27"/>
  <c r="G302" i="27"/>
  <c r="G189" i="27"/>
  <c r="G151" i="27"/>
  <c r="G115" i="27"/>
  <c r="G116" i="27"/>
  <c r="G190" i="27"/>
  <c r="G117" i="27"/>
  <c r="G325" i="27"/>
  <c r="G303" i="27"/>
  <c r="G304" i="27"/>
  <c r="G191" i="27"/>
  <c r="G9" i="27"/>
  <c r="G236" i="27"/>
  <c r="G326" i="27"/>
  <c r="G295" i="27"/>
  <c r="G192" i="27"/>
  <c r="G216" i="27"/>
  <c r="G152" i="27"/>
  <c r="G237" i="27"/>
  <c r="G263" i="27"/>
  <c r="G193" i="27"/>
  <c r="G194" i="27"/>
  <c r="G195" i="27"/>
  <c r="G305" i="27"/>
  <c r="G370" i="27"/>
  <c r="G118" i="27"/>
  <c r="G63" i="27"/>
  <c r="G296" i="27"/>
  <c r="G196" i="27"/>
  <c r="G64" i="27"/>
  <c r="G65" i="27"/>
  <c r="G10" i="27"/>
  <c r="G119" i="27"/>
  <c r="G153" i="27"/>
  <c r="G11" i="27"/>
  <c r="G371" i="27"/>
  <c r="G306" i="27"/>
  <c r="G66" i="27"/>
  <c r="G297" i="27"/>
  <c r="G278" i="27"/>
  <c r="G372" i="27"/>
  <c r="G373" i="27"/>
  <c r="G264" i="27"/>
  <c r="G12" i="27"/>
  <c r="G67" i="27"/>
  <c r="G68" i="27"/>
  <c r="G13" i="27"/>
  <c r="G197" i="27"/>
  <c r="G374" i="27"/>
  <c r="G238" i="27"/>
  <c r="G198" i="27"/>
  <c r="G265" i="27"/>
  <c r="G239" i="27"/>
  <c r="G14" i="27"/>
  <c r="G240" i="27"/>
  <c r="G154" i="27"/>
  <c r="G266" i="27"/>
  <c r="G69" i="27"/>
  <c r="G199" i="27"/>
  <c r="G155" i="27"/>
  <c r="G70" i="27"/>
  <c r="G267" i="27"/>
  <c r="G375" i="27"/>
  <c r="G71" i="27"/>
  <c r="G200" i="27"/>
  <c r="G72" i="27"/>
  <c r="G327" i="27"/>
  <c r="G73" i="27"/>
  <c r="G268" i="27"/>
  <c r="G269" i="27"/>
  <c r="G15" i="27"/>
  <c r="G270" i="27"/>
  <c r="G74" i="27"/>
  <c r="G75" i="27"/>
  <c r="G76" i="27"/>
  <c r="G77" i="27"/>
  <c r="G120" i="27"/>
  <c r="G121" i="27"/>
  <c r="G328" i="27"/>
  <c r="G329" i="27"/>
  <c r="G122" i="27"/>
  <c r="G123" i="27"/>
  <c r="G156" i="27"/>
  <c r="G157" i="27"/>
  <c r="G217" i="27"/>
  <c r="G201" i="27"/>
  <c r="G241" i="27"/>
  <c r="G16" i="27"/>
  <c r="G124" i="27"/>
  <c r="G78" i="27"/>
  <c r="G125" i="27"/>
  <c r="G330" i="27"/>
  <c r="G158" i="27"/>
  <c r="G17" i="27"/>
  <c r="G242" i="27"/>
  <c r="G126" i="27"/>
  <c r="G271" i="27"/>
  <c r="G272" i="27"/>
  <c r="G273" i="27"/>
  <c r="G353" i="27"/>
  <c r="G354" i="27"/>
  <c r="G355" i="27"/>
  <c r="G356" i="27"/>
  <c r="G357" i="27"/>
  <c r="G18" i="27"/>
  <c r="G331" i="27"/>
  <c r="G376" i="27"/>
  <c r="G79" i="27"/>
  <c r="G218" i="27"/>
  <c r="G80" i="27"/>
  <c r="G243" i="27"/>
  <c r="G202" i="27"/>
  <c r="G159" i="27"/>
  <c r="G19" i="27"/>
  <c r="G244" i="27"/>
  <c r="G160" i="27"/>
  <c r="G245" i="27"/>
  <c r="G219" i="27"/>
  <c r="G332" i="27"/>
  <c r="G333" i="27"/>
  <c r="G358" i="27"/>
  <c r="G359" i="27"/>
  <c r="G360" i="27"/>
  <c r="G361" i="27"/>
  <c r="G362" i="27"/>
  <c r="G363" i="27"/>
  <c r="G364" i="27"/>
  <c r="G161" i="27"/>
  <c r="G307" i="27"/>
  <c r="G246" i="27"/>
  <c r="G247" i="27"/>
  <c r="G248" i="27"/>
  <c r="G334" i="27"/>
  <c r="G335" i="27"/>
  <c r="G127" i="27"/>
  <c r="G336" i="27"/>
  <c r="G128" i="27"/>
  <c r="G274" i="27"/>
  <c r="G162" i="27"/>
  <c r="G20" i="27"/>
  <c r="G21" i="27"/>
  <c r="G220" i="27"/>
  <c r="G279" i="27"/>
  <c r="G81" i="27"/>
  <c r="G221" i="27"/>
  <c r="G82" i="27"/>
  <c r="G22" i="27"/>
  <c r="G280" i="27"/>
  <c r="G129" i="27"/>
  <c r="G163" i="27"/>
  <c r="G281" i="27"/>
  <c r="G23" i="27"/>
  <c r="G83" i="27"/>
  <c r="G130" i="27"/>
  <c r="G24" i="27"/>
  <c r="G25" i="27"/>
  <c r="G298" i="27"/>
  <c r="G282" i="27"/>
  <c r="G222" i="27"/>
  <c r="G203" i="27"/>
  <c r="G164" i="27"/>
  <c r="G223" i="27"/>
  <c r="G283" i="27"/>
  <c r="G26" i="27"/>
  <c r="G84" i="27"/>
  <c r="G131" i="27"/>
  <c r="G165" i="27"/>
  <c r="G337" i="27"/>
  <c r="G224" i="27"/>
  <c r="G27" i="27"/>
  <c r="G28" i="27"/>
  <c r="G132" i="27"/>
  <c r="G338" i="27"/>
  <c r="G308" i="27"/>
  <c r="G339" i="27"/>
  <c r="G29" i="27"/>
  <c r="G133" i="27"/>
  <c r="G166" i="27"/>
  <c r="G377" i="27"/>
  <c r="G167" i="27"/>
  <c r="G30" i="27"/>
  <c r="G309" i="27"/>
  <c r="G85" i="27"/>
  <c r="G340" i="27"/>
  <c r="G284" i="27"/>
  <c r="G249" i="27"/>
  <c r="G341" i="27"/>
  <c r="G31" i="27"/>
  <c r="G86" i="27"/>
  <c r="G204" i="27"/>
  <c r="G378" i="27"/>
  <c r="G379" i="27"/>
  <c r="G134" i="27"/>
  <c r="G168" i="27"/>
  <c r="G87" i="27"/>
  <c r="G250" i="27"/>
  <c r="G310" i="27"/>
  <c r="G135" i="27"/>
  <c r="G205" i="27"/>
  <c r="G206" i="27"/>
  <c r="G342" i="27"/>
  <c r="G343" i="27"/>
  <c r="G169" i="27"/>
  <c r="G170" i="27"/>
  <c r="G88" i="27"/>
  <c r="G311" i="27"/>
  <c r="G32" i="27"/>
  <c r="G136" i="27"/>
  <c r="G312" i="27"/>
  <c r="G344" i="27"/>
  <c r="G137" i="27"/>
  <c r="G313" i="27"/>
  <c r="G89" i="27"/>
  <c r="G314" i="27"/>
  <c r="G33" i="27"/>
  <c r="G225" i="27"/>
  <c r="G90" i="27"/>
  <c r="G380" i="27"/>
  <c r="G207" i="27"/>
  <c r="G208" i="27"/>
  <c r="G226" i="27"/>
  <c r="G227" i="27"/>
  <c r="G251" i="27"/>
  <c r="G34" i="27"/>
  <c r="G91" i="27"/>
  <c r="G171" i="27"/>
  <c r="G228" i="27"/>
  <c r="G92" i="27"/>
  <c r="G93" i="27"/>
  <c r="G229" i="27"/>
  <c r="G209" i="27"/>
  <c r="G210" i="27"/>
  <c r="G345" i="27"/>
  <c r="G315" i="27"/>
  <c r="G35" i="27"/>
  <c r="G36" i="27"/>
  <c r="G37" i="27"/>
  <c r="G38" i="27"/>
  <c r="G252" i="27"/>
  <c r="G316" i="27"/>
  <c r="G39" i="27"/>
  <c r="G40" i="27"/>
  <c r="G41" i="27"/>
  <c r="G42" i="27"/>
  <c r="G43" i="27"/>
  <c r="G172" i="27"/>
  <c r="G317" i="27"/>
  <c r="G94" i="27"/>
  <c r="G95" i="27"/>
  <c r="G381" i="27"/>
  <c r="G173" i="27"/>
  <c r="G44" i="27"/>
  <c r="G96" i="27"/>
  <c r="G174" i="27"/>
  <c r="G138" i="27"/>
  <c r="G211" i="27"/>
  <c r="G97" i="27"/>
  <c r="G175" i="27"/>
  <c r="G45" i="27"/>
  <c r="G98" i="27"/>
  <c r="G46" i="27"/>
  <c r="G47" i="27"/>
  <c r="G212" i="27"/>
  <c r="G99" i="27"/>
  <c r="G139" i="27"/>
  <c r="G213" i="27"/>
  <c r="G100" i="27"/>
  <c r="G48" i="27"/>
  <c r="G214" i="27"/>
  <c r="G318" i="27"/>
  <c r="G101" i="27"/>
  <c r="G275" i="27"/>
  <c r="G140" i="27"/>
  <c r="G176" i="27"/>
  <c r="G49" i="27"/>
  <c r="G346" i="27"/>
  <c r="G319" i="27"/>
  <c r="G141" i="27"/>
  <c r="G142" i="27"/>
  <c r="G347" i="27"/>
  <c r="G50" i="27"/>
  <c r="G320" i="27"/>
  <c r="G102" i="27"/>
  <c r="G276" i="27"/>
  <c r="G51" i="27"/>
  <c r="G230" i="27"/>
  <c r="G277" i="27"/>
  <c r="G348" i="27"/>
  <c r="G52" i="27"/>
  <c r="G177" i="27"/>
  <c r="G231" i="27"/>
  <c r="G143" i="27"/>
  <c r="G53" i="27"/>
  <c r="G54" i="27"/>
  <c r="G321" i="27"/>
  <c r="G285" i="27"/>
  <c r="G103" i="27"/>
  <c r="G104" i="27"/>
  <c r="G232" i="27"/>
  <c r="G322" i="27"/>
  <c r="G286" i="27"/>
  <c r="G253" i="27"/>
  <c r="G178" i="27"/>
  <c r="G179" i="27"/>
  <c r="E207" i="27" l="1"/>
  <c r="E202" i="27"/>
  <c r="E176" i="27"/>
  <c r="E127" i="27"/>
  <c r="E72" i="27"/>
  <c r="E161" i="27"/>
  <c r="E193" i="27"/>
  <c r="E11" i="27"/>
  <c r="E181" i="27"/>
  <c r="E123" i="27"/>
  <c r="E154" i="27"/>
  <c r="E174" i="27"/>
  <c r="E182" i="27"/>
  <c r="E107" i="27"/>
  <c r="E37" i="27"/>
  <c r="E171" i="27"/>
  <c r="E101" i="27"/>
  <c r="E214" i="27"/>
  <c r="E137" i="27"/>
  <c r="E157" i="27"/>
  <c r="E130" i="27"/>
  <c r="E343" i="27"/>
  <c r="E191" i="27"/>
  <c r="D27" i="29"/>
  <c r="E289" i="27"/>
  <c r="E46" i="27"/>
  <c r="E216" i="27"/>
  <c r="E234" i="27"/>
  <c r="E118" i="27"/>
  <c r="E114" i="27"/>
  <c r="E90" i="27"/>
  <c r="E256" i="27"/>
  <c r="E19" i="27"/>
  <c r="C4" i="29"/>
  <c r="C5" i="29"/>
  <c r="C6" i="29"/>
  <c r="C3" i="29"/>
  <c r="E370" i="27"/>
  <c r="E304" i="27"/>
  <c r="E212" i="27"/>
  <c r="E198" i="27"/>
  <c r="E188" i="27"/>
  <c r="E255" i="27"/>
  <c r="E359" i="27"/>
  <c r="E39" i="27"/>
  <c r="E82" i="27"/>
  <c r="E139" i="27"/>
  <c r="E269" i="27"/>
  <c r="E223" i="27"/>
  <c r="E246" i="27"/>
  <c r="E66" i="27"/>
  <c r="E42" i="27"/>
  <c r="E98" i="27"/>
  <c r="E142" i="27"/>
  <c r="E305" i="27"/>
  <c r="E281" i="27"/>
  <c r="E27" i="27"/>
  <c r="E51" i="27"/>
  <c r="E166" i="27"/>
  <c r="E228" i="27"/>
  <c r="E325" i="27"/>
  <c r="E318" i="27"/>
  <c r="E342" i="27"/>
  <c r="E204" i="27"/>
  <c r="E168" i="27"/>
  <c r="E24" i="27"/>
  <c r="E20" i="27"/>
  <c r="E247" i="27"/>
  <c r="E329" i="27"/>
  <c r="E249" i="27"/>
  <c r="E323" i="27"/>
  <c r="E312" i="27"/>
  <c r="E381" i="27"/>
  <c r="E348" i="27"/>
  <c r="E360" i="27"/>
  <c r="E279" i="27"/>
  <c r="E306" i="27"/>
  <c r="E313" i="27"/>
  <c r="E47" i="27"/>
  <c r="E324" i="27"/>
  <c r="E283" i="27"/>
  <c r="E243" i="27"/>
  <c r="E21" i="27"/>
  <c r="E9" i="27"/>
  <c r="E5" i="27"/>
  <c r="E8" i="27"/>
  <c r="E73" i="27"/>
  <c r="E63" i="27"/>
  <c r="E156" i="27"/>
  <c r="E153" i="27"/>
  <c r="E275" i="27"/>
  <c r="E264" i="27"/>
  <c r="E6" i="27"/>
  <c r="E14" i="27"/>
  <c r="E22" i="27"/>
  <c r="E30" i="27"/>
  <c r="E54" i="27"/>
  <c r="E70" i="27"/>
  <c r="E86" i="27"/>
  <c r="E102" i="27"/>
  <c r="E134" i="27"/>
  <c r="E146" i="27"/>
  <c r="E160" i="27"/>
  <c r="E199" i="27"/>
  <c r="E194" i="27"/>
  <c r="E235" i="27"/>
  <c r="E280" i="27"/>
  <c r="E314" i="27"/>
  <c r="E357" i="27"/>
  <c r="E309" i="27"/>
  <c r="E293" i="27"/>
  <c r="E350" i="27"/>
  <c r="E125" i="27"/>
  <c r="E238" i="27"/>
  <c r="E184" i="27"/>
  <c r="E124" i="27"/>
  <c r="E330" i="27"/>
  <c r="E185" i="27"/>
  <c r="E115" i="27"/>
  <c r="E99" i="27"/>
  <c r="E371" i="27"/>
  <c r="E273" i="27"/>
  <c r="E183" i="27"/>
  <c r="E89" i="27"/>
  <c r="E170" i="27"/>
  <c r="E145" i="27"/>
  <c r="E299" i="27"/>
  <c r="E84" i="27"/>
  <c r="E352" i="27"/>
  <c r="E83" i="27"/>
  <c r="E67" i="27"/>
  <c r="E186" i="27"/>
  <c r="E13" i="27"/>
  <c r="E44" i="27"/>
  <c r="E272" i="27"/>
  <c r="E197" i="27"/>
  <c r="E339" i="27"/>
  <c r="E100" i="27"/>
  <c r="E119" i="27"/>
  <c r="E292" i="27"/>
  <c r="E268" i="27"/>
  <c r="E164" i="27"/>
  <c r="E121" i="27"/>
  <c r="E117" i="27"/>
  <c r="E93" i="27"/>
  <c r="E85" i="27"/>
  <c r="E81" i="27"/>
  <c r="E49" i="27"/>
  <c r="E333" i="27"/>
  <c r="E189" i="27"/>
  <c r="E208" i="27"/>
  <c r="E92" i="27"/>
  <c r="E80" i="27"/>
  <c r="E379" i="27"/>
  <c r="E345" i="27"/>
  <c r="E316" i="27"/>
  <c r="E358" i="27"/>
  <c r="E344" i="27"/>
  <c r="E143" i="27"/>
  <c r="E111" i="27"/>
  <c r="E103" i="27"/>
  <c r="E79" i="27"/>
  <c r="E244" i="27"/>
  <c r="E262" i="27"/>
  <c r="E61" i="27"/>
  <c r="E277" i="27"/>
  <c r="E128" i="27"/>
  <c r="E52" i="27"/>
  <c r="E87" i="27"/>
  <c r="E267" i="27"/>
  <c r="E361" i="27"/>
  <c r="E310" i="27"/>
  <c r="E155" i="27"/>
  <c r="E152" i="27"/>
  <c r="E144" i="27"/>
  <c r="E108" i="27"/>
  <c r="E68" i="27"/>
  <c r="E287" i="27"/>
  <c r="E368" i="27"/>
  <c r="E4" i="27"/>
  <c r="E334" i="27"/>
  <c r="E250" i="27"/>
  <c r="E298" i="27"/>
  <c r="E177" i="27"/>
  <c r="E303" i="27"/>
  <c r="E33" i="27"/>
  <c r="E120" i="27"/>
  <c r="E29" i="27"/>
  <c r="E25" i="27"/>
  <c r="E32" i="27"/>
  <c r="E141" i="27"/>
  <c r="E65" i="27"/>
  <c r="E36" i="27"/>
  <c r="E369" i="27"/>
  <c r="E335" i="27"/>
  <c r="E221" i="27"/>
  <c r="E341" i="27"/>
  <c r="E226" i="27"/>
  <c r="E129" i="27"/>
  <c r="E109" i="27"/>
  <c r="E97" i="27"/>
  <c r="E77" i="27"/>
  <c r="E57" i="27"/>
  <c r="E41" i="27"/>
  <c r="E227" i="27"/>
  <c r="E332" i="27"/>
  <c r="E231" i="27"/>
  <c r="E172" i="27"/>
  <c r="E140" i="27"/>
  <c r="E136" i="27"/>
  <c r="E76" i="27"/>
  <c r="E60" i="27"/>
  <c r="E16" i="27"/>
  <c r="E12" i="27"/>
  <c r="E311" i="27"/>
  <c r="E224" i="27"/>
  <c r="E192" i="27"/>
  <c r="E147" i="27"/>
  <c r="E43" i="27"/>
  <c r="E7" i="27"/>
  <c r="E15" i="27"/>
  <c r="E23" i="27"/>
  <c r="E34" i="27"/>
  <c r="E58" i="27"/>
  <c r="E74" i="27"/>
  <c r="E106" i="27"/>
  <c r="E122" i="27"/>
  <c r="E138" i="27"/>
  <c r="E150" i="27"/>
  <c r="E167" i="27"/>
  <c r="E245" i="27"/>
  <c r="E367" i="27"/>
  <c r="E248" i="27"/>
  <c r="E263" i="27"/>
  <c r="E365" i="27"/>
  <c r="E105" i="27"/>
  <c r="E372" i="27"/>
  <c r="E88" i="27"/>
  <c r="E237" i="27"/>
  <c r="E239" i="27"/>
  <c r="E151" i="27"/>
  <c r="E75" i="27"/>
  <c r="E45" i="27"/>
  <c r="E162" i="27"/>
  <c r="E346" i="27"/>
  <c r="E276" i="27"/>
  <c r="E254" i="27"/>
  <c r="E260" i="27"/>
  <c r="E40" i="27"/>
  <c r="E290" i="27"/>
  <c r="E206" i="27"/>
  <c r="E241" i="27"/>
  <c r="E205" i="27"/>
  <c r="E17" i="27"/>
  <c r="E148" i="27"/>
  <c r="E96" i="27"/>
  <c r="E95" i="27"/>
  <c r="E175" i="27"/>
  <c r="E336" i="27"/>
  <c r="E180" i="27"/>
  <c r="E210" i="27"/>
  <c r="E112" i="27"/>
  <c r="E258" i="27"/>
  <c r="E286" i="27"/>
  <c r="E48" i="27"/>
  <c r="E322" i="27"/>
  <c r="E200" i="27"/>
  <c r="E149" i="27"/>
  <c r="E113" i="27"/>
  <c r="E53" i="27"/>
  <c r="E240" i="27"/>
  <c r="E196" i="27"/>
  <c r="E163" i="27"/>
  <c r="E195" i="27"/>
  <c r="E28" i="27"/>
  <c r="E229" i="27"/>
  <c r="E203" i="27"/>
  <c r="E132" i="27"/>
  <c r="E131" i="27"/>
  <c r="E253" i="27"/>
  <c r="E366" i="27"/>
  <c r="E356" i="27"/>
  <c r="E326" i="27"/>
  <c r="E230" i="27"/>
  <c r="E374" i="27"/>
  <c r="E353" i="27"/>
  <c r="E278" i="27"/>
  <c r="E232" i="27"/>
  <c r="E190" i="27"/>
  <c r="E187" i="27"/>
  <c r="E69" i="27"/>
  <c r="E355" i="27"/>
  <c r="E376" i="27"/>
  <c r="E265" i="27"/>
  <c r="E252" i="27"/>
  <c r="E201" i="27"/>
  <c r="E373" i="27"/>
  <c r="E257" i="27"/>
  <c r="E222" i="27"/>
  <c r="E169" i="27"/>
  <c r="E135" i="27"/>
  <c r="E59" i="27"/>
  <c r="E220" i="27"/>
  <c r="E242" i="27"/>
  <c r="E158" i="27"/>
  <c r="E104" i="27"/>
  <c r="E291" i="27"/>
  <c r="E261" i="27"/>
  <c r="E35" i="27"/>
  <c r="E165" i="27"/>
  <c r="E300" i="27"/>
  <c r="E351" i="27"/>
  <c r="E219" i="27"/>
  <c r="E315" i="27"/>
  <c r="E133" i="27"/>
  <c r="E288" i="27"/>
  <c r="E297" i="27"/>
  <c r="E159" i="27"/>
  <c r="E91" i="27"/>
  <c r="E55" i="27"/>
  <c r="E31" i="27"/>
  <c r="E10" i="27"/>
  <c r="E18" i="27"/>
  <c r="E26" i="27"/>
  <c r="E38" i="27"/>
  <c r="E50" i="27"/>
  <c r="E62" i="27"/>
  <c r="E78" i="27"/>
  <c r="E94" i="27"/>
  <c r="E110" i="27"/>
  <c r="E126" i="27"/>
  <c r="E179" i="27"/>
  <c r="E173" i="27"/>
  <c r="E218" i="27"/>
  <c r="E296" i="27"/>
  <c r="E337" i="27"/>
  <c r="E378" i="27"/>
  <c r="E233" i="27"/>
  <c r="E271" i="27"/>
  <c r="E377" i="27"/>
  <c r="E71" i="27"/>
  <c r="E215" i="27"/>
  <c r="E209" i="27"/>
  <c r="E317" i="27"/>
  <c r="E338" i="27"/>
  <c r="E236" i="27"/>
  <c r="E362" i="27"/>
  <c r="E64" i="27"/>
  <c r="E116" i="27"/>
  <c r="E178" i="27"/>
  <c r="E211" i="27"/>
  <c r="E225" i="27"/>
  <c r="E319" i="27"/>
  <c r="E340" i="27"/>
  <c r="E217" i="27"/>
  <c r="E354" i="27"/>
  <c r="E363" i="27"/>
  <c r="E266" i="27"/>
  <c r="E320" i="27"/>
  <c r="A390" i="9"/>
  <c r="B390" i="9"/>
  <c r="C390" i="9"/>
  <c r="D390" i="9"/>
  <c r="A391" i="9"/>
  <c r="B391" i="9"/>
  <c r="C391" i="9"/>
  <c r="D391" i="9"/>
  <c r="A392" i="9"/>
  <c r="B392" i="9"/>
  <c r="C392" i="9"/>
  <c r="D392" i="9"/>
  <c r="A393" i="9"/>
  <c r="B393" i="9"/>
  <c r="C393" i="9"/>
  <c r="D393" i="9"/>
  <c r="A394" i="9"/>
  <c r="B394" i="9"/>
  <c r="C394" i="9"/>
  <c r="D394" i="9"/>
  <c r="A395" i="9"/>
  <c r="B395" i="9"/>
  <c r="C395" i="9"/>
  <c r="D395" i="9"/>
  <c r="A396" i="9"/>
  <c r="B396" i="9"/>
  <c r="C396" i="9"/>
  <c r="D396" i="9"/>
  <c r="A397" i="9"/>
  <c r="B397" i="9"/>
  <c r="C397" i="9"/>
  <c r="D397" i="9"/>
  <c r="A398" i="9"/>
  <c r="B398" i="9"/>
  <c r="C398" i="9"/>
  <c r="D398" i="9"/>
  <c r="A399" i="9"/>
  <c r="B399" i="9"/>
  <c r="C399" i="9"/>
  <c r="D399" i="9"/>
  <c r="A400" i="9"/>
  <c r="B400" i="9"/>
  <c r="C400" i="9"/>
  <c r="D400" i="9"/>
  <c r="A401" i="9"/>
  <c r="B401" i="9"/>
  <c r="C401" i="9"/>
  <c r="D401" i="9"/>
  <c r="A402" i="9"/>
  <c r="B402" i="9"/>
  <c r="C402" i="9"/>
  <c r="D402" i="9"/>
  <c r="A403" i="9"/>
  <c r="B403" i="9"/>
  <c r="C403" i="9"/>
  <c r="D403" i="9"/>
  <c r="A404" i="9"/>
  <c r="B404" i="9"/>
  <c r="C404" i="9"/>
  <c r="D404" i="9"/>
  <c r="C7" i="29" l="1"/>
  <c r="A405" i="9"/>
  <c r="B405" i="9"/>
  <c r="C405" i="9"/>
  <c r="D405" i="9"/>
  <c r="A406" i="9"/>
  <c r="B406" i="9"/>
  <c r="C406" i="9"/>
  <c r="D406" i="9"/>
  <c r="A407" i="9"/>
  <c r="B407" i="9"/>
  <c r="C407" i="9"/>
  <c r="D407" i="9"/>
  <c r="A408" i="9"/>
  <c r="B408" i="9"/>
  <c r="C408" i="9"/>
  <c r="D408" i="9"/>
  <c r="A409" i="9"/>
  <c r="B409" i="9"/>
  <c r="C409" i="9"/>
  <c r="D409" i="9"/>
  <c r="A410" i="9"/>
  <c r="B410" i="9"/>
  <c r="C410" i="9"/>
  <c r="D410" i="9"/>
  <c r="A411" i="9"/>
  <c r="B411" i="9"/>
  <c r="C411" i="9"/>
  <c r="D411" i="9"/>
  <c r="A412" i="9"/>
  <c r="B412" i="9"/>
  <c r="C412" i="9"/>
  <c r="D412" i="9"/>
  <c r="A413" i="9"/>
  <c r="B413" i="9"/>
  <c r="C413" i="9"/>
  <c r="D413" i="9"/>
  <c r="A414" i="9"/>
  <c r="B414" i="9"/>
  <c r="C414" i="9"/>
  <c r="D414" i="9"/>
  <c r="A415" i="9"/>
  <c r="B415" i="9"/>
  <c r="C415" i="9"/>
  <c r="D415" i="9"/>
  <c r="A416" i="9"/>
  <c r="B416" i="9"/>
  <c r="C416" i="9"/>
  <c r="D416" i="9"/>
  <c r="A417" i="9"/>
  <c r="B417" i="9"/>
  <c r="C417" i="9"/>
  <c r="D417" i="9"/>
  <c r="A418" i="9"/>
  <c r="B418" i="9"/>
  <c r="C418" i="9"/>
  <c r="D418" i="9"/>
  <c r="A419" i="9"/>
  <c r="B419" i="9"/>
  <c r="C419" i="9"/>
  <c r="D419" i="9"/>
  <c r="A420" i="9"/>
  <c r="B420" i="9"/>
  <c r="C420" i="9"/>
  <c r="D420" i="9"/>
  <c r="A421" i="9"/>
  <c r="B421" i="9"/>
  <c r="C421" i="9"/>
  <c r="D421" i="9"/>
  <c r="A422" i="9"/>
  <c r="B422" i="9"/>
  <c r="C422" i="9"/>
  <c r="D422" i="9"/>
  <c r="A423" i="9"/>
  <c r="B423" i="9"/>
  <c r="C423" i="9"/>
  <c r="D423" i="9"/>
  <c r="A424" i="9"/>
  <c r="B424" i="9"/>
  <c r="C424" i="9"/>
  <c r="D424" i="9"/>
  <c r="A425" i="9"/>
  <c r="B425" i="9"/>
  <c r="C425" i="9"/>
  <c r="D425" i="9"/>
  <c r="A426" i="9"/>
  <c r="B426" i="9"/>
  <c r="C426" i="9"/>
  <c r="D426" i="9"/>
  <c r="A427" i="9"/>
  <c r="B427" i="9"/>
  <c r="C427" i="9"/>
  <c r="D427" i="9"/>
  <c r="A428" i="9"/>
  <c r="B428" i="9"/>
  <c r="C428" i="9"/>
  <c r="D428" i="9"/>
  <c r="A429" i="9"/>
  <c r="B429" i="9"/>
  <c r="C429" i="9"/>
  <c r="D429" i="9"/>
  <c r="A430" i="9"/>
  <c r="B430" i="9"/>
  <c r="C430" i="9"/>
  <c r="D430" i="9"/>
  <c r="A431" i="9"/>
  <c r="B431" i="9"/>
  <c r="C431" i="9"/>
  <c r="D431" i="9"/>
  <c r="C11" i="29" l="1"/>
  <c r="M11" i="29" s="1"/>
  <c r="C15" i="29"/>
  <c r="M15" i="29" s="1"/>
  <c r="C16" i="29"/>
  <c r="M16" i="29" s="1"/>
  <c r="C13" i="29"/>
  <c r="M13" i="29" s="1"/>
  <c r="C26" i="29"/>
  <c r="M26" i="29" s="1"/>
  <c r="C17" i="29"/>
  <c r="M17" i="29" s="1"/>
  <c r="C19" i="29"/>
  <c r="M19" i="29" s="1"/>
  <c r="C25" i="29"/>
  <c r="C18" i="29"/>
  <c r="M18" i="29" s="1"/>
  <c r="C21" i="29"/>
  <c r="M21" i="29" s="1"/>
  <c r="C12" i="29"/>
  <c r="C23" i="29"/>
  <c r="M23" i="29" s="1"/>
  <c r="C14" i="29"/>
  <c r="M14" i="29" s="1"/>
  <c r="C22" i="29"/>
  <c r="M22" i="29" s="1"/>
  <c r="C24" i="29"/>
  <c r="M24" i="29" s="1"/>
  <c r="C20" i="29"/>
  <c r="M20" i="29" s="1"/>
  <c r="A432" i="9"/>
  <c r="B432" i="9"/>
  <c r="C432" i="9"/>
  <c r="D432" i="9"/>
  <c r="A433" i="9"/>
  <c r="B433" i="9"/>
  <c r="C433" i="9"/>
  <c r="D433" i="9"/>
  <c r="A434" i="9"/>
  <c r="B434" i="9"/>
  <c r="C434" i="9"/>
  <c r="D434" i="9"/>
  <c r="A435" i="9"/>
  <c r="B435" i="9"/>
  <c r="C435" i="9"/>
  <c r="D435" i="9"/>
  <c r="A436" i="9"/>
  <c r="B436" i="9"/>
  <c r="C436" i="9"/>
  <c r="D436" i="9"/>
  <c r="A437" i="9"/>
  <c r="B437" i="9"/>
  <c r="C437" i="9"/>
  <c r="D437" i="9"/>
  <c r="A438" i="9"/>
  <c r="B438" i="9"/>
  <c r="C438" i="9"/>
  <c r="D438" i="9"/>
  <c r="A439" i="9"/>
  <c r="B439" i="9"/>
  <c r="C439" i="9"/>
  <c r="D439" i="9"/>
  <c r="A440" i="9"/>
  <c r="B440" i="9"/>
  <c r="C440" i="9"/>
  <c r="D440" i="9"/>
  <c r="A441" i="9"/>
  <c r="B441" i="9"/>
  <c r="C441" i="9"/>
  <c r="D441" i="9"/>
  <c r="A442" i="9"/>
  <c r="B442" i="9"/>
  <c r="C442" i="9"/>
  <c r="D442" i="9"/>
  <c r="A443" i="9"/>
  <c r="B443" i="9"/>
  <c r="C443" i="9"/>
  <c r="D443" i="9"/>
  <c r="A444" i="9"/>
  <c r="B444" i="9"/>
  <c r="C444" i="9"/>
  <c r="D444" i="9"/>
  <c r="A445" i="9"/>
  <c r="B445" i="9"/>
  <c r="C445" i="9"/>
  <c r="D445" i="9"/>
  <c r="A446" i="9"/>
  <c r="B446" i="9"/>
  <c r="C446" i="9"/>
  <c r="D446" i="9"/>
  <c r="A447" i="9"/>
  <c r="B447" i="9"/>
  <c r="C447" i="9"/>
  <c r="D447" i="9"/>
  <c r="A448" i="9"/>
  <c r="B448" i="9"/>
  <c r="C448" i="9"/>
  <c r="D448" i="9"/>
  <c r="A449" i="9"/>
  <c r="B449" i="9"/>
  <c r="C449" i="9"/>
  <c r="D449" i="9"/>
  <c r="A450" i="9"/>
  <c r="B450" i="9"/>
  <c r="C450" i="9"/>
  <c r="D450" i="9"/>
  <c r="A451" i="9"/>
  <c r="B451" i="9"/>
  <c r="C451" i="9"/>
  <c r="D451" i="9"/>
  <c r="A452" i="9"/>
  <c r="B452" i="9"/>
  <c r="C452" i="9"/>
  <c r="D452" i="9"/>
  <c r="A453" i="9"/>
  <c r="B453" i="9"/>
  <c r="C453" i="9"/>
  <c r="D453" i="9"/>
  <c r="C27" i="29" l="1"/>
  <c r="M25" i="29"/>
  <c r="M27" i="29" s="1"/>
  <c r="A454" i="9"/>
  <c r="B454" i="9"/>
  <c r="C454" i="9"/>
  <c r="D454" i="9"/>
  <c r="A455" i="9"/>
  <c r="B455" i="9"/>
  <c r="C455" i="9"/>
  <c r="D455" i="9"/>
  <c r="A456" i="9"/>
  <c r="B456" i="9"/>
  <c r="C456" i="9"/>
  <c r="D456" i="9"/>
  <c r="A457" i="9"/>
  <c r="B457" i="9"/>
  <c r="C457" i="9"/>
  <c r="D457" i="9"/>
  <c r="A458" i="9"/>
  <c r="B458" i="9"/>
  <c r="C458" i="9"/>
  <c r="D458" i="9"/>
  <c r="A459" i="9"/>
  <c r="B459" i="9"/>
  <c r="C459" i="9"/>
  <c r="D459" i="9"/>
  <c r="A460" i="9"/>
  <c r="B460" i="9"/>
  <c r="C460" i="9"/>
  <c r="D460" i="9"/>
  <c r="A461" i="9"/>
  <c r="B461" i="9"/>
  <c r="C461" i="9"/>
  <c r="D461" i="9"/>
  <c r="A462" i="9"/>
  <c r="B462" i="9"/>
  <c r="C462" i="9"/>
  <c r="D462" i="9"/>
  <c r="A463" i="9"/>
  <c r="B463" i="9"/>
  <c r="C463" i="9"/>
  <c r="D463" i="9"/>
  <c r="A464" i="9"/>
  <c r="B464" i="9"/>
  <c r="C464" i="9"/>
  <c r="D464" i="9"/>
  <c r="A465" i="9"/>
  <c r="B465" i="9"/>
  <c r="C465" i="9"/>
  <c r="D465" i="9"/>
  <c r="A466" i="9"/>
  <c r="B466" i="9"/>
  <c r="C466" i="9"/>
  <c r="D466" i="9"/>
  <c r="A467" i="9"/>
  <c r="B467" i="9"/>
  <c r="C467" i="9"/>
  <c r="D467" i="9"/>
  <c r="A468" i="9"/>
  <c r="B468" i="9"/>
  <c r="C468" i="9"/>
  <c r="D468" i="9"/>
  <c r="A469" i="9"/>
  <c r="B469" i="9"/>
  <c r="C469" i="9"/>
  <c r="D469" i="9"/>
  <c r="A470" i="9"/>
  <c r="B470" i="9"/>
  <c r="C470" i="9"/>
  <c r="D470" i="9"/>
  <c r="A471" i="9"/>
  <c r="B471" i="9"/>
  <c r="C471" i="9"/>
  <c r="D471" i="9"/>
  <c r="A472" i="9"/>
  <c r="B472" i="9"/>
  <c r="C472" i="9"/>
  <c r="D472" i="9"/>
  <c r="A473" i="9"/>
  <c r="B473" i="9"/>
  <c r="C473" i="9"/>
  <c r="D473" i="9"/>
  <c r="A474" i="9"/>
  <c r="B474" i="9"/>
  <c r="C474" i="9"/>
  <c r="D474" i="9"/>
  <c r="A475" i="9"/>
  <c r="B475" i="9"/>
  <c r="C475" i="9"/>
  <c r="D475" i="9"/>
  <c r="A476" i="9"/>
  <c r="B476" i="9"/>
  <c r="C476" i="9"/>
  <c r="D476" i="9"/>
  <c r="A477" i="9"/>
  <c r="B477" i="9"/>
  <c r="C477" i="9"/>
  <c r="D477" i="9"/>
  <c r="A478" i="9"/>
  <c r="B478" i="9"/>
  <c r="C478" i="9"/>
  <c r="D478" i="9"/>
  <c r="A479" i="9"/>
  <c r="B479" i="9"/>
  <c r="C479" i="9"/>
  <c r="D479" i="9"/>
  <c r="A480" i="9"/>
  <c r="B480" i="9"/>
  <c r="C480" i="9"/>
  <c r="D480" i="9"/>
  <c r="A481" i="9"/>
  <c r="B481" i="9"/>
  <c r="C481" i="9"/>
  <c r="D481" i="9"/>
  <c r="A482" i="9"/>
  <c r="B482" i="9"/>
  <c r="C482" i="9"/>
  <c r="D482" i="9"/>
  <c r="A483" i="9"/>
  <c r="B483" i="9"/>
  <c r="C483" i="9"/>
  <c r="D483" i="9"/>
  <c r="A484" i="9"/>
  <c r="B484" i="9"/>
  <c r="C484" i="9"/>
  <c r="D484" i="9"/>
  <c r="A485" i="9"/>
  <c r="B485" i="9"/>
  <c r="C485" i="9"/>
  <c r="D485" i="9"/>
  <c r="A486" i="9"/>
  <c r="B486" i="9"/>
  <c r="C486" i="9"/>
  <c r="D486" i="9"/>
  <c r="A487" i="9"/>
  <c r="B487" i="9"/>
  <c r="C487" i="9"/>
  <c r="D487" i="9"/>
  <c r="A488" i="9"/>
  <c r="B488" i="9"/>
  <c r="C488" i="9"/>
  <c r="D488" i="9"/>
  <c r="A489" i="9"/>
  <c r="B489" i="9"/>
  <c r="C489" i="9"/>
  <c r="D489" i="9"/>
  <c r="A490" i="9"/>
  <c r="B490" i="9"/>
  <c r="C490" i="9"/>
  <c r="D490" i="9"/>
  <c r="A491" i="9"/>
  <c r="B491" i="9"/>
  <c r="C491" i="9"/>
  <c r="D491" i="9"/>
  <c r="A492" i="9"/>
  <c r="B492" i="9"/>
  <c r="C492" i="9"/>
  <c r="D492" i="9"/>
  <c r="A493" i="9"/>
  <c r="B493" i="9"/>
  <c r="C493" i="9"/>
  <c r="D493" i="9"/>
  <c r="A494" i="9"/>
  <c r="B494" i="9"/>
  <c r="C494" i="9"/>
  <c r="D494" i="9"/>
  <c r="A495" i="9"/>
  <c r="B495" i="9"/>
  <c r="C495" i="9"/>
  <c r="D495" i="9"/>
  <c r="A496" i="9"/>
  <c r="B496" i="9"/>
  <c r="C496" i="9"/>
  <c r="D496" i="9"/>
  <c r="A497" i="9"/>
  <c r="B497" i="9"/>
  <c r="C497" i="9"/>
  <c r="D497" i="9"/>
  <c r="A498" i="9"/>
  <c r="B498" i="9"/>
  <c r="C498" i="9"/>
  <c r="D498" i="9"/>
  <c r="A499" i="9"/>
  <c r="B499" i="9"/>
  <c r="C499" i="9"/>
  <c r="D499" i="9"/>
  <c r="A500" i="9"/>
  <c r="B500" i="9"/>
  <c r="C500" i="9"/>
  <c r="D500" i="9"/>
  <c r="A501" i="9"/>
  <c r="B501" i="9"/>
  <c r="C501" i="9"/>
  <c r="D501" i="9"/>
  <c r="A502" i="9"/>
  <c r="B502" i="9"/>
  <c r="C502" i="9"/>
  <c r="D502" i="9"/>
  <c r="A503" i="9"/>
  <c r="B503" i="9"/>
  <c r="C503" i="9"/>
  <c r="D503" i="9"/>
  <c r="A504" i="9"/>
  <c r="B504" i="9"/>
  <c r="C504" i="9"/>
  <c r="D504" i="9"/>
  <c r="A505" i="9"/>
  <c r="B505" i="9"/>
  <c r="C505" i="9"/>
  <c r="D505" i="9"/>
  <c r="A506" i="9"/>
  <c r="B506" i="9"/>
  <c r="C506" i="9"/>
  <c r="D506" i="9"/>
  <c r="A507" i="9"/>
  <c r="B507" i="9"/>
  <c r="C507" i="9"/>
  <c r="D507" i="9"/>
  <c r="A508" i="9"/>
  <c r="B508" i="9"/>
  <c r="C508" i="9"/>
  <c r="D508" i="9"/>
  <c r="A509" i="9"/>
  <c r="B509" i="9"/>
  <c r="C509" i="9"/>
  <c r="D509" i="9"/>
  <c r="A510" i="9"/>
  <c r="B510" i="9"/>
  <c r="C510" i="9"/>
  <c r="D510" i="9"/>
  <c r="A511" i="9"/>
  <c r="B511" i="9"/>
  <c r="C511" i="9"/>
  <c r="D511" i="9"/>
  <c r="A512" i="9"/>
  <c r="B512" i="9"/>
  <c r="C512" i="9"/>
  <c r="D512" i="9"/>
  <c r="A513" i="9"/>
  <c r="B513" i="9"/>
  <c r="C513" i="9"/>
  <c r="D513" i="9"/>
  <c r="A514" i="9"/>
  <c r="B514" i="9"/>
  <c r="C514" i="9"/>
  <c r="D514" i="9"/>
  <c r="A515" i="9"/>
  <c r="B515" i="9"/>
  <c r="C515" i="9"/>
  <c r="D515" i="9"/>
  <c r="A516" i="9"/>
  <c r="B516" i="9"/>
  <c r="C516" i="9"/>
  <c r="D516" i="9"/>
  <c r="A517" i="9"/>
  <c r="B517" i="9"/>
  <c r="C517" i="9"/>
  <c r="D517" i="9"/>
  <c r="A518" i="9"/>
  <c r="B518" i="9"/>
  <c r="C518" i="9"/>
  <c r="D518" i="9"/>
  <c r="A519" i="9"/>
  <c r="B519" i="9"/>
  <c r="C519" i="9"/>
  <c r="D519" i="9"/>
  <c r="A520" i="9"/>
  <c r="B520" i="9"/>
  <c r="C520" i="9"/>
  <c r="D520" i="9"/>
  <c r="A521" i="9"/>
  <c r="B521" i="9"/>
  <c r="C521" i="9"/>
  <c r="D521" i="9"/>
  <c r="A522" i="9"/>
  <c r="B522" i="9"/>
  <c r="C522" i="9"/>
  <c r="D522" i="9"/>
  <c r="A523" i="9"/>
  <c r="B523" i="9"/>
  <c r="C523" i="9"/>
  <c r="D523" i="9"/>
  <c r="A524" i="9"/>
  <c r="B524" i="9"/>
  <c r="C524" i="9"/>
  <c r="D524" i="9"/>
  <c r="A525" i="9"/>
  <c r="B525" i="9"/>
  <c r="C525" i="9"/>
  <c r="D525" i="9"/>
  <c r="A526" i="9"/>
  <c r="B526" i="9"/>
  <c r="C526" i="9"/>
  <c r="D526" i="9"/>
  <c r="A527" i="9"/>
  <c r="B527" i="9"/>
  <c r="C527" i="9"/>
  <c r="D527" i="9"/>
  <c r="A528" i="9"/>
  <c r="B528" i="9"/>
  <c r="C528" i="9"/>
  <c r="D528" i="9"/>
  <c r="A529" i="9"/>
  <c r="B529" i="9"/>
  <c r="C529" i="9"/>
  <c r="D529" i="9"/>
  <c r="A530" i="9"/>
  <c r="B530" i="9"/>
  <c r="C530" i="9"/>
  <c r="D530" i="9"/>
  <c r="A531" i="9"/>
  <c r="B531" i="9"/>
  <c r="C531" i="9"/>
  <c r="D531" i="9"/>
  <c r="A532" i="9"/>
  <c r="B532" i="9"/>
  <c r="C532" i="9"/>
  <c r="D532" i="9"/>
  <c r="A533" i="9"/>
  <c r="B533" i="9"/>
  <c r="C533" i="9"/>
  <c r="D533" i="9"/>
  <c r="A534" i="9"/>
  <c r="B534" i="9"/>
  <c r="C534" i="9"/>
  <c r="D534" i="9"/>
  <c r="A535" i="9"/>
  <c r="B535" i="9"/>
  <c r="C535" i="9"/>
  <c r="D535" i="9"/>
  <c r="A536" i="9"/>
  <c r="B536" i="9"/>
  <c r="C536" i="9"/>
  <c r="D536" i="9"/>
  <c r="A537" i="9"/>
  <c r="B537" i="9"/>
  <c r="C537" i="9"/>
  <c r="D537" i="9"/>
  <c r="A538" i="9"/>
  <c r="B538" i="9"/>
  <c r="C538" i="9"/>
  <c r="D538" i="9"/>
  <c r="A539" i="9"/>
  <c r="B539" i="9"/>
  <c r="C539" i="9"/>
  <c r="D539" i="9"/>
  <c r="A540" i="9"/>
  <c r="B540" i="9"/>
  <c r="C540" i="9"/>
  <c r="D540" i="9"/>
  <c r="A541" i="9"/>
  <c r="B541" i="9"/>
  <c r="C541" i="9"/>
  <c r="D541" i="9"/>
  <c r="A542" i="9"/>
  <c r="B542" i="9"/>
  <c r="C542" i="9"/>
  <c r="D542" i="9"/>
  <c r="A543" i="9"/>
  <c r="B543" i="9"/>
  <c r="C543" i="9"/>
  <c r="D543" i="9"/>
  <c r="A544" i="9"/>
  <c r="B544" i="9"/>
  <c r="C544" i="9"/>
  <c r="D544" i="9"/>
  <c r="A545" i="9"/>
  <c r="B545" i="9"/>
  <c r="C545" i="9"/>
  <c r="D545" i="9"/>
  <c r="A546" i="9"/>
  <c r="B546" i="9"/>
  <c r="C546" i="9"/>
  <c r="D546" i="9"/>
  <c r="A547" i="9"/>
  <c r="B547" i="9"/>
  <c r="C547" i="9"/>
  <c r="D547" i="9"/>
  <c r="A548" i="9"/>
  <c r="B548" i="9"/>
  <c r="C548" i="9"/>
  <c r="D548" i="9"/>
  <c r="A549" i="9"/>
  <c r="B549" i="9"/>
  <c r="C549" i="9"/>
  <c r="D549" i="9"/>
  <c r="A550" i="9"/>
  <c r="B550" i="9"/>
  <c r="C550" i="9"/>
  <c r="D550" i="9"/>
  <c r="A551" i="9"/>
  <c r="B551" i="9"/>
  <c r="C551" i="9"/>
  <c r="D551" i="9"/>
  <c r="A552" i="9"/>
  <c r="B552" i="9"/>
  <c r="C552" i="9"/>
  <c r="D552" i="9"/>
  <c r="A553" i="9"/>
  <c r="B553" i="9"/>
  <c r="C553" i="9"/>
  <c r="D553" i="9"/>
  <c r="A554" i="9"/>
  <c r="B554" i="9"/>
  <c r="C554" i="9"/>
  <c r="D554" i="9"/>
  <c r="A555" i="9"/>
  <c r="B555" i="9"/>
  <c r="C555" i="9"/>
  <c r="D555" i="9"/>
  <c r="A556" i="9"/>
  <c r="B556" i="9"/>
  <c r="C556" i="9"/>
  <c r="D556" i="9"/>
  <c r="A557" i="9"/>
  <c r="B557" i="9"/>
  <c r="C557" i="9"/>
  <c r="D557" i="9"/>
  <c r="A558" i="9"/>
  <c r="B558" i="9"/>
  <c r="C558" i="9"/>
  <c r="D558" i="9"/>
  <c r="A559" i="9"/>
  <c r="B559" i="9"/>
  <c r="C559" i="9"/>
  <c r="D559" i="9"/>
  <c r="A560" i="9"/>
  <c r="B560" i="9"/>
  <c r="C560" i="9"/>
  <c r="D560" i="9"/>
  <c r="A561" i="9"/>
  <c r="B561" i="9"/>
  <c r="C561" i="9"/>
  <c r="D561" i="9"/>
  <c r="A562" i="9"/>
  <c r="B562" i="9"/>
  <c r="C562" i="9"/>
  <c r="D562" i="9"/>
  <c r="A563" i="9"/>
  <c r="B563" i="9"/>
  <c r="C563" i="9"/>
  <c r="D563" i="9"/>
  <c r="A564" i="9"/>
  <c r="B564" i="9"/>
  <c r="C564" i="9"/>
  <c r="D564" i="9"/>
  <c r="A565" i="9"/>
  <c r="B565" i="9"/>
  <c r="C565" i="9"/>
  <c r="D565" i="9"/>
  <c r="A566" i="9"/>
  <c r="B566" i="9"/>
  <c r="C566" i="9"/>
  <c r="D566" i="9"/>
  <c r="A567" i="9"/>
  <c r="B567" i="9"/>
  <c r="C567" i="9"/>
  <c r="D567" i="9"/>
  <c r="A568" i="9"/>
  <c r="B568" i="9"/>
  <c r="C568" i="9"/>
  <c r="D568" i="9"/>
  <c r="A569" i="9"/>
  <c r="B569" i="9"/>
  <c r="C569" i="9"/>
  <c r="D569" i="9"/>
  <c r="A570" i="9"/>
  <c r="B570" i="9"/>
  <c r="C570" i="9"/>
  <c r="D570" i="9"/>
  <c r="A571" i="9"/>
  <c r="B571" i="9"/>
  <c r="C571" i="9"/>
  <c r="D571" i="9"/>
  <c r="A572" i="9"/>
  <c r="B572" i="9"/>
  <c r="C572" i="9"/>
  <c r="D572" i="9"/>
  <c r="A573" i="9"/>
  <c r="B573" i="9"/>
  <c r="C573" i="9"/>
  <c r="D573" i="9"/>
  <c r="A574" i="9"/>
  <c r="B574" i="9"/>
  <c r="C574" i="9"/>
  <c r="D574" i="9"/>
  <c r="A575" i="9"/>
  <c r="B575" i="9"/>
  <c r="C575" i="9"/>
  <c r="D575" i="9"/>
  <c r="A576" i="9"/>
  <c r="B576" i="9"/>
  <c r="C576" i="9"/>
  <c r="D576" i="9"/>
  <c r="A577" i="9"/>
  <c r="B577" i="9"/>
  <c r="C577" i="9"/>
  <c r="D577" i="9"/>
  <c r="A578" i="9"/>
  <c r="B578" i="9"/>
  <c r="C578" i="9"/>
  <c r="D578" i="9"/>
  <c r="A579" i="9"/>
  <c r="B579" i="9"/>
  <c r="C579" i="9"/>
  <c r="D579" i="9"/>
  <c r="A580" i="9"/>
  <c r="B580" i="9"/>
  <c r="C580" i="9"/>
  <c r="D580" i="9"/>
  <c r="A581" i="9"/>
  <c r="B581" i="9"/>
  <c r="C581" i="9"/>
  <c r="D581" i="9"/>
  <c r="A582" i="9"/>
  <c r="B582" i="9"/>
  <c r="C582" i="9"/>
  <c r="D582" i="9"/>
  <c r="A583" i="9"/>
  <c r="B583" i="9"/>
  <c r="C583" i="9"/>
  <c r="D583" i="9"/>
  <c r="A584" i="9"/>
  <c r="B584" i="9"/>
  <c r="C584" i="9"/>
  <c r="D584" i="9"/>
  <c r="A585" i="9"/>
  <c r="B585" i="9"/>
  <c r="C585" i="9"/>
  <c r="D585" i="9"/>
  <c r="A586" i="9"/>
  <c r="B586" i="9"/>
  <c r="C586" i="9"/>
  <c r="D586" i="9"/>
  <c r="A587" i="9"/>
  <c r="B587" i="9"/>
  <c r="C587" i="9"/>
  <c r="D587" i="9"/>
  <c r="A588" i="9"/>
  <c r="B588" i="9"/>
  <c r="C588" i="9"/>
  <c r="D588" i="9"/>
  <c r="A589" i="9"/>
  <c r="B589" i="9"/>
  <c r="C589" i="9"/>
  <c r="D589" i="9"/>
  <c r="A590" i="9"/>
  <c r="B590" i="9"/>
  <c r="C590" i="9"/>
  <c r="D590" i="9"/>
  <c r="A591" i="9"/>
  <c r="B591" i="9"/>
  <c r="C591" i="9"/>
  <c r="D591" i="9"/>
  <c r="A592" i="9"/>
  <c r="B592" i="9"/>
  <c r="C592" i="9"/>
  <c r="D592" i="9"/>
  <c r="F4" i="7" l="1"/>
  <c r="F3" i="7"/>
  <c r="B15" i="7"/>
  <c r="B14" i="7"/>
  <c r="B13" i="7"/>
  <c r="B12" i="7"/>
  <c r="B11" i="7"/>
  <c r="B10" i="7"/>
  <c r="B8" i="7"/>
  <c r="B7" i="7"/>
  <c r="B6" i="7"/>
  <c r="B5" i="7"/>
  <c r="B4" i="7"/>
  <c r="J1" i="25"/>
  <c r="A593" i="9"/>
  <c r="A594" i="9"/>
  <c r="A595" i="9"/>
  <c r="A596" i="9"/>
  <c r="A597" i="9"/>
  <c r="A598" i="9"/>
  <c r="A599" i="9"/>
  <c r="A600" i="9"/>
  <c r="A601" i="9"/>
  <c r="A602" i="9"/>
  <c r="A603" i="9"/>
  <c r="A604" i="9"/>
  <c r="A605" i="9"/>
  <c r="A606" i="9"/>
  <c r="A607" i="9"/>
  <c r="A608" i="9"/>
  <c r="A609" i="9"/>
  <c r="A610" i="9"/>
  <c r="A611" i="9"/>
  <c r="A612" i="9"/>
  <c r="A613" i="9"/>
  <c r="A614" i="9"/>
  <c r="A615" i="9"/>
  <c r="A616" i="9"/>
  <c r="A617" i="9"/>
  <c r="A618" i="9"/>
  <c r="A619" i="9"/>
  <c r="A620" i="9"/>
  <c r="A621" i="9"/>
  <c r="A622" i="9"/>
  <c r="A623" i="9"/>
  <c r="A624" i="9"/>
  <c r="A625" i="9"/>
  <c r="A626" i="9"/>
  <c r="A627" i="9"/>
  <c r="A628" i="9"/>
  <c r="A629" i="9"/>
  <c r="A630" i="9"/>
  <c r="A631" i="9"/>
  <c r="A632" i="9"/>
  <c r="A633" i="9"/>
  <c r="A634" i="9"/>
  <c r="A635" i="9"/>
  <c r="A636" i="9"/>
  <c r="A637" i="9"/>
  <c r="A638" i="9"/>
  <c r="A639" i="9"/>
  <c r="A640" i="9"/>
  <c r="A641" i="9"/>
  <c r="A642" i="9"/>
  <c r="A643" i="9"/>
  <c r="A644" i="9"/>
  <c r="A645" i="9"/>
  <c r="A646" i="9"/>
  <c r="A647" i="9"/>
  <c r="A648" i="9"/>
  <c r="A649" i="9"/>
  <c r="A650" i="9"/>
  <c r="A651" i="9"/>
  <c r="A652" i="9"/>
  <c r="A653" i="9"/>
  <c r="A654" i="9"/>
  <c r="A655" i="9"/>
  <c r="A656" i="9"/>
  <c r="A657" i="9"/>
  <c r="A658" i="9"/>
  <c r="A659" i="9"/>
  <c r="A660" i="9"/>
  <c r="A661" i="9"/>
  <c r="A662" i="9"/>
  <c r="A663" i="9"/>
  <c r="A664" i="9"/>
  <c r="A665" i="9"/>
  <c r="A666" i="9"/>
  <c r="A667" i="9"/>
  <c r="A668" i="9"/>
  <c r="A669" i="9"/>
  <c r="A670" i="9"/>
  <c r="A671" i="9"/>
  <c r="A672" i="9"/>
  <c r="A673" i="9"/>
  <c r="A674" i="9"/>
  <c r="A675" i="9"/>
  <c r="A676" i="9"/>
  <c r="A677" i="9"/>
  <c r="A678" i="9"/>
  <c r="A679" i="9"/>
  <c r="A680" i="9"/>
  <c r="A681" i="9"/>
  <c r="A682" i="9"/>
  <c r="A683" i="9"/>
  <c r="A684" i="9"/>
  <c r="A685" i="9"/>
  <c r="A686" i="9"/>
  <c r="A687" i="9"/>
  <c r="A688" i="9"/>
  <c r="A689" i="9"/>
  <c r="A690" i="9"/>
  <c r="A691" i="9"/>
  <c r="A692" i="9"/>
  <c r="A693" i="9"/>
  <c r="A694" i="9"/>
  <c r="A695" i="9"/>
  <c r="A696" i="9"/>
  <c r="A697" i="9"/>
  <c r="A698" i="9"/>
  <c r="A699" i="9"/>
  <c r="A700" i="9"/>
  <c r="A701" i="9"/>
  <c r="A702" i="9"/>
  <c r="A703" i="9"/>
  <c r="A704" i="9"/>
  <c r="A705" i="9"/>
  <c r="A706" i="9"/>
  <c r="A707" i="9"/>
  <c r="A708" i="9"/>
  <c r="A709" i="9"/>
  <c r="A710" i="9"/>
  <c r="A711" i="9"/>
  <c r="A712" i="9"/>
  <c r="A713" i="9"/>
  <c r="A714" i="9"/>
  <c r="A715" i="9"/>
  <c r="A716" i="9"/>
  <c r="A717" i="9"/>
  <c r="A718" i="9"/>
  <c r="A719" i="9"/>
  <c r="A720" i="9"/>
  <c r="A721" i="9"/>
  <c r="A722" i="9"/>
  <c r="A723" i="9"/>
  <c r="A724" i="9"/>
  <c r="A725" i="9"/>
  <c r="A726" i="9"/>
  <c r="A727" i="9"/>
  <c r="A728" i="9"/>
  <c r="A729" i="9"/>
  <c r="A730" i="9"/>
  <c r="A731" i="9"/>
  <c r="A732" i="9"/>
  <c r="A733" i="9"/>
  <c r="A734" i="9"/>
  <c r="A735" i="9"/>
  <c r="A736" i="9"/>
  <c r="A737" i="9"/>
  <c r="A738" i="9"/>
  <c r="A739" i="9"/>
  <c r="A740" i="9"/>
  <c r="A741" i="9"/>
  <c r="A742" i="9"/>
  <c r="A743" i="9"/>
  <c r="A744" i="9"/>
  <c r="A745" i="9"/>
  <c r="A746" i="9"/>
  <c r="A747" i="9"/>
  <c r="A748" i="9"/>
  <c r="A749" i="9"/>
  <c r="A750" i="9"/>
  <c r="A751" i="9"/>
  <c r="A752" i="9"/>
  <c r="A753" i="9"/>
  <c r="A754" i="9"/>
  <c r="A755" i="9"/>
  <c r="A756" i="9"/>
  <c r="A757" i="9"/>
  <c r="A758" i="9"/>
  <c r="A759" i="9"/>
  <c r="A760" i="9"/>
  <c r="A761" i="9"/>
  <c r="A762" i="9"/>
  <c r="A763" i="9"/>
  <c r="A764" i="9"/>
  <c r="A765" i="9"/>
  <c r="A766" i="9"/>
  <c r="A767" i="9"/>
  <c r="A768" i="9"/>
  <c r="A769" i="9"/>
  <c r="A770" i="9"/>
  <c r="A771" i="9"/>
  <c r="A772" i="9"/>
  <c r="A773" i="9"/>
  <c r="A774" i="9"/>
  <c r="A775" i="9"/>
  <c r="A776" i="9"/>
  <c r="A777" i="9"/>
  <c r="A778" i="9"/>
  <c r="A779" i="9"/>
  <c r="A780" i="9"/>
  <c r="A781" i="9"/>
  <c r="A782" i="9"/>
  <c r="A783" i="9"/>
  <c r="A784" i="9"/>
  <c r="A785" i="9"/>
  <c r="A786" i="9"/>
  <c r="A787" i="9"/>
  <c r="A788" i="9"/>
  <c r="A789" i="9"/>
  <c r="A790" i="9"/>
  <c r="A791" i="9"/>
  <c r="A792" i="9"/>
  <c r="A793" i="9"/>
  <c r="A794" i="9"/>
  <c r="A795" i="9"/>
  <c r="A796" i="9"/>
  <c r="A797" i="9"/>
  <c r="A798" i="9"/>
  <c r="A799" i="9"/>
  <c r="A800" i="9"/>
  <c r="A801" i="9"/>
  <c r="A802" i="9"/>
  <c r="A803" i="9"/>
  <c r="A804" i="9"/>
  <c r="A805" i="9"/>
  <c r="A806" i="9"/>
  <c r="A807" i="9"/>
  <c r="A808" i="9"/>
  <c r="A809" i="9"/>
  <c r="A810" i="9"/>
  <c r="A811" i="9"/>
  <c r="A812" i="9"/>
  <c r="A813" i="9"/>
  <c r="A814" i="9"/>
  <c r="A815" i="9"/>
  <c r="A816" i="9"/>
  <c r="A817" i="9"/>
  <c r="A818" i="9"/>
  <c r="A819" i="9"/>
  <c r="A820" i="9"/>
  <c r="A821" i="9"/>
  <c r="A822" i="9"/>
  <c r="A823" i="9"/>
  <c r="A824" i="9"/>
  <c r="A825" i="9"/>
  <c r="A826" i="9"/>
  <c r="A827" i="9"/>
  <c r="A828" i="9"/>
  <c r="A829" i="9"/>
  <c r="A830" i="9"/>
  <c r="A831" i="9"/>
  <c r="A832" i="9"/>
  <c r="A833" i="9"/>
  <c r="A834" i="9"/>
  <c r="A835" i="9"/>
  <c r="A836" i="9"/>
  <c r="A837" i="9"/>
  <c r="A838" i="9"/>
  <c r="A839" i="9"/>
  <c r="A840" i="9"/>
  <c r="A841" i="9"/>
  <c r="A842" i="9"/>
  <c r="A843" i="9"/>
  <c r="A844" i="9"/>
  <c r="A845" i="9"/>
  <c r="A846" i="9"/>
  <c r="A847" i="9"/>
  <c r="A848" i="9"/>
  <c r="A849" i="9"/>
  <c r="A850" i="9"/>
  <c r="A851" i="9"/>
  <c r="A852" i="9"/>
  <c r="A853" i="9"/>
  <c r="A854" i="9"/>
  <c r="A855" i="9"/>
  <c r="A856" i="9"/>
  <c r="A857" i="9"/>
  <c r="A858" i="9"/>
  <c r="A859" i="9"/>
  <c r="A860" i="9"/>
  <c r="A861" i="9"/>
  <c r="A862" i="9"/>
  <c r="A863" i="9"/>
  <c r="A864" i="9"/>
  <c r="A865" i="9"/>
  <c r="A866" i="9"/>
  <c r="A867" i="9"/>
  <c r="A868" i="9"/>
  <c r="A869" i="9"/>
  <c r="A870" i="9"/>
  <c r="A871" i="9"/>
  <c r="A872" i="9"/>
  <c r="A873" i="9"/>
  <c r="A874" i="9"/>
  <c r="A875" i="9"/>
  <c r="A876" i="9"/>
  <c r="A877" i="9"/>
  <c r="A878" i="9"/>
  <c r="A879" i="9"/>
  <c r="A880" i="9"/>
  <c r="A881" i="9"/>
  <c r="A882" i="9"/>
  <c r="A883" i="9"/>
  <c r="A884" i="9"/>
  <c r="A885" i="9"/>
  <c r="A886" i="9"/>
  <c r="A887" i="9"/>
  <c r="A888" i="9"/>
  <c r="A889" i="9"/>
  <c r="A890" i="9"/>
  <c r="A891" i="9"/>
  <c r="A892" i="9"/>
  <c r="A893" i="9"/>
  <c r="A894" i="9"/>
  <c r="A895" i="9"/>
  <c r="A896" i="9"/>
  <c r="A897" i="9"/>
  <c r="A898" i="9"/>
  <c r="A899" i="9"/>
  <c r="A900" i="9"/>
  <c r="A901" i="9"/>
  <c r="A902" i="9"/>
  <c r="A903" i="9"/>
  <c r="A904" i="9"/>
  <c r="A905" i="9"/>
  <c r="A906" i="9"/>
  <c r="A907" i="9"/>
  <c r="A908" i="9"/>
  <c r="A909" i="9"/>
  <c r="A910" i="9"/>
  <c r="A911" i="9"/>
  <c r="A912" i="9"/>
  <c r="A913" i="9"/>
  <c r="A914" i="9"/>
  <c r="A915" i="9"/>
  <c r="A916" i="9"/>
  <c r="A917" i="9"/>
  <c r="A918" i="9"/>
  <c r="A919" i="9"/>
  <c r="A920" i="9"/>
  <c r="A921" i="9"/>
  <c r="A922" i="9"/>
  <c r="A923" i="9"/>
  <c r="A924" i="9"/>
  <c r="A925" i="9"/>
  <c r="A926" i="9"/>
  <c r="A927" i="9"/>
  <c r="A928" i="9"/>
  <c r="A929" i="9"/>
  <c r="A930" i="9"/>
  <c r="A931" i="9"/>
  <c r="A932" i="9"/>
  <c r="A933" i="9"/>
  <c r="A934" i="9"/>
  <c r="A935" i="9"/>
  <c r="A936" i="9"/>
  <c r="A937" i="9"/>
  <c r="A938" i="9"/>
  <c r="A939" i="9"/>
  <c r="A940" i="9"/>
  <c r="A941" i="9"/>
  <c r="A942" i="9"/>
  <c r="A943" i="9"/>
  <c r="A944" i="9"/>
  <c r="A945" i="9"/>
  <c r="A946" i="9"/>
  <c r="A947" i="9"/>
  <c r="A948" i="9"/>
  <c r="A949" i="9"/>
  <c r="A950" i="9"/>
  <c r="A951" i="9"/>
  <c r="A952" i="9"/>
  <c r="A953" i="9"/>
  <c r="A954" i="9"/>
  <c r="A955" i="9"/>
  <c r="A956" i="9"/>
  <c r="A957" i="9"/>
  <c r="A958" i="9"/>
  <c r="A959" i="9"/>
  <c r="A960" i="9"/>
  <c r="A961" i="9"/>
  <c r="A962" i="9"/>
  <c r="A963" i="9"/>
  <c r="A964" i="9"/>
  <c r="A965" i="9"/>
  <c r="A966" i="9"/>
  <c r="A967" i="9"/>
  <c r="A968" i="9"/>
  <c r="A969" i="9"/>
  <c r="A970" i="9"/>
  <c r="A971" i="9"/>
  <c r="A972" i="9"/>
  <c r="A973" i="9"/>
  <c r="A974" i="9"/>
  <c r="A975" i="9"/>
  <c r="A976" i="9"/>
  <c r="A977" i="9"/>
  <c r="A978" i="9"/>
  <c r="A979" i="9"/>
  <c r="A980" i="9"/>
  <c r="A981" i="9"/>
  <c r="A982" i="9"/>
  <c r="A983" i="9"/>
  <c r="A984" i="9"/>
  <c r="A985" i="9"/>
  <c r="A986" i="9"/>
  <c r="A987" i="9"/>
  <c r="A988" i="9"/>
  <c r="A989" i="9"/>
  <c r="A990" i="9"/>
  <c r="A991" i="9"/>
  <c r="A992" i="9"/>
  <c r="A993" i="9"/>
  <c r="A994" i="9"/>
  <c r="A995" i="9"/>
  <c r="A996" i="9"/>
  <c r="A997" i="9"/>
  <c r="A998" i="9"/>
  <c r="A999" i="9"/>
  <c r="A1000" i="9"/>
  <c r="A1001" i="9"/>
  <c r="A1002" i="9"/>
  <c r="A1003" i="9"/>
  <c r="A1004" i="9"/>
  <c r="A1005" i="9"/>
  <c r="A1006" i="9"/>
  <c r="A1007" i="9"/>
  <c r="A1008" i="9"/>
  <c r="A1009" i="9"/>
  <c r="A1010" i="9"/>
  <c r="A1011" i="9"/>
  <c r="A1012" i="9"/>
  <c r="A1013" i="9"/>
  <c r="A1014" i="9"/>
  <c r="A1015" i="9"/>
  <c r="A1016" i="9"/>
  <c r="A1017" i="9"/>
  <c r="A1018" i="9"/>
  <c r="A1019" i="9"/>
  <c r="A1020" i="9"/>
  <c r="A1021" i="9"/>
  <c r="A1022" i="9"/>
  <c r="A1023" i="9"/>
  <c r="A1024" i="9"/>
  <c r="A1025" i="9"/>
  <c r="A1026" i="9"/>
  <c r="A1027" i="9"/>
  <c r="A1028" i="9"/>
  <c r="A1029" i="9"/>
  <c r="A1030" i="9"/>
  <c r="A1031" i="9"/>
  <c r="A1032" i="9"/>
  <c r="A1033" i="9"/>
  <c r="A1034" i="9"/>
  <c r="A1035" i="9"/>
  <c r="A1036" i="9"/>
  <c r="A1037" i="9"/>
  <c r="A1038" i="9"/>
  <c r="A1039" i="9"/>
  <c r="A1040" i="9"/>
  <c r="A1041" i="9"/>
  <c r="A1042" i="9"/>
  <c r="A1043" i="9"/>
  <c r="A1044" i="9"/>
  <c r="A1045" i="9"/>
  <c r="A1046" i="9"/>
  <c r="A1047" i="9"/>
  <c r="A1048" i="9"/>
  <c r="A1049" i="9"/>
  <c r="A1050" i="9"/>
  <c r="A1051" i="9"/>
  <c r="A1052" i="9"/>
  <c r="A1053" i="9"/>
  <c r="A1054" i="9"/>
  <c r="B603" i="9"/>
  <c r="C603" i="9"/>
  <c r="D603" i="9"/>
  <c r="B604" i="9"/>
  <c r="C604" i="9"/>
  <c r="D604" i="9"/>
  <c r="B605" i="9"/>
  <c r="C605" i="9"/>
  <c r="D605" i="9"/>
  <c r="B606" i="9"/>
  <c r="C606" i="9"/>
  <c r="D606" i="9"/>
  <c r="B607" i="9"/>
  <c r="C607" i="9"/>
  <c r="D607" i="9"/>
  <c r="B608" i="9"/>
  <c r="C608" i="9"/>
  <c r="D608" i="9"/>
  <c r="B609" i="9"/>
  <c r="C609" i="9"/>
  <c r="D609" i="9"/>
  <c r="B610" i="9"/>
  <c r="C610" i="9"/>
  <c r="D610" i="9"/>
  <c r="B611" i="9"/>
  <c r="C611" i="9"/>
  <c r="D611" i="9"/>
  <c r="B612" i="9"/>
  <c r="C612" i="9"/>
  <c r="D612" i="9"/>
  <c r="B613" i="9"/>
  <c r="C613" i="9"/>
  <c r="D613" i="9"/>
  <c r="B614" i="9"/>
  <c r="C614" i="9"/>
  <c r="D614" i="9"/>
  <c r="B615" i="9"/>
  <c r="C615" i="9"/>
  <c r="D615" i="9"/>
  <c r="B616" i="9"/>
  <c r="C616" i="9"/>
  <c r="D616" i="9"/>
  <c r="B617" i="9"/>
  <c r="C617" i="9"/>
  <c r="D617" i="9"/>
  <c r="B618" i="9"/>
  <c r="C618" i="9"/>
  <c r="D618" i="9"/>
  <c r="B619" i="9"/>
  <c r="C619" i="9"/>
  <c r="D619" i="9"/>
  <c r="B620" i="9"/>
  <c r="C620" i="9"/>
  <c r="D620" i="9"/>
  <c r="B621" i="9"/>
  <c r="C621" i="9"/>
  <c r="D621" i="9"/>
  <c r="B622" i="9"/>
  <c r="C622" i="9"/>
  <c r="D622" i="9"/>
  <c r="B623" i="9"/>
  <c r="C623" i="9"/>
  <c r="D623" i="9"/>
  <c r="B624" i="9"/>
  <c r="C624" i="9"/>
  <c r="D624" i="9"/>
  <c r="B625" i="9"/>
  <c r="C625" i="9"/>
  <c r="D625" i="9"/>
  <c r="B626" i="9"/>
  <c r="C626" i="9"/>
  <c r="D626" i="9"/>
  <c r="B627" i="9"/>
  <c r="C627" i="9"/>
  <c r="D627" i="9"/>
  <c r="B628" i="9"/>
  <c r="C628" i="9"/>
  <c r="D628" i="9"/>
  <c r="B629" i="9"/>
  <c r="C629" i="9"/>
  <c r="D629" i="9"/>
  <c r="B630" i="9"/>
  <c r="C630" i="9"/>
  <c r="D630" i="9"/>
  <c r="B631" i="9"/>
  <c r="C631" i="9"/>
  <c r="D631" i="9"/>
  <c r="B632" i="9"/>
  <c r="C632" i="9"/>
  <c r="D632" i="9"/>
  <c r="B633" i="9"/>
  <c r="C633" i="9"/>
  <c r="D633" i="9"/>
  <c r="B634" i="9"/>
  <c r="C634" i="9"/>
  <c r="D634" i="9"/>
  <c r="B635" i="9"/>
  <c r="C635" i="9"/>
  <c r="D635" i="9"/>
  <c r="B636" i="9"/>
  <c r="C636" i="9"/>
  <c r="D636" i="9"/>
  <c r="B637" i="9"/>
  <c r="C637" i="9"/>
  <c r="D637" i="9"/>
  <c r="B638" i="9"/>
  <c r="C638" i="9"/>
  <c r="D638" i="9"/>
  <c r="B639" i="9"/>
  <c r="C639" i="9"/>
  <c r="D639" i="9"/>
  <c r="B640" i="9"/>
  <c r="C640" i="9"/>
  <c r="D640" i="9"/>
  <c r="B641" i="9"/>
  <c r="C641" i="9"/>
  <c r="D641" i="9"/>
  <c r="B642" i="9"/>
  <c r="C642" i="9"/>
  <c r="D642" i="9"/>
  <c r="B643" i="9"/>
  <c r="C643" i="9"/>
  <c r="D643" i="9"/>
  <c r="B644" i="9"/>
  <c r="C644" i="9"/>
  <c r="D644" i="9"/>
  <c r="B645" i="9"/>
  <c r="C645" i="9"/>
  <c r="D645" i="9"/>
  <c r="B646" i="9"/>
  <c r="C646" i="9"/>
  <c r="D646" i="9"/>
  <c r="B647" i="9"/>
  <c r="C647" i="9"/>
  <c r="D647" i="9"/>
  <c r="B648" i="9"/>
  <c r="C648" i="9"/>
  <c r="D648" i="9"/>
  <c r="B649" i="9"/>
  <c r="C649" i="9"/>
  <c r="D649" i="9"/>
  <c r="B650" i="9"/>
  <c r="C650" i="9"/>
  <c r="D650" i="9"/>
  <c r="B651" i="9"/>
  <c r="C651" i="9"/>
  <c r="D651" i="9"/>
  <c r="B652" i="9"/>
  <c r="C652" i="9"/>
  <c r="D652" i="9"/>
  <c r="B653" i="9"/>
  <c r="C653" i="9"/>
  <c r="D653" i="9"/>
  <c r="B654" i="9"/>
  <c r="C654" i="9"/>
  <c r="D654" i="9"/>
  <c r="B655" i="9"/>
  <c r="C655" i="9"/>
  <c r="D655" i="9"/>
  <c r="B656" i="9"/>
  <c r="C656" i="9"/>
  <c r="D656" i="9"/>
  <c r="B657" i="9"/>
  <c r="C657" i="9"/>
  <c r="D657" i="9"/>
  <c r="B658" i="9"/>
  <c r="C658" i="9"/>
  <c r="D658" i="9"/>
  <c r="B659" i="9"/>
  <c r="C659" i="9"/>
  <c r="D659" i="9"/>
  <c r="B660" i="9"/>
  <c r="C660" i="9"/>
  <c r="D660" i="9"/>
  <c r="B661" i="9"/>
  <c r="C661" i="9"/>
  <c r="D661" i="9"/>
  <c r="B662" i="9"/>
  <c r="C662" i="9"/>
  <c r="D662" i="9"/>
  <c r="B663" i="9"/>
  <c r="C663" i="9"/>
  <c r="D663" i="9"/>
  <c r="B664" i="9"/>
  <c r="C664" i="9"/>
  <c r="D664" i="9"/>
  <c r="B665" i="9"/>
  <c r="C665" i="9"/>
  <c r="D665" i="9"/>
  <c r="B666" i="9"/>
  <c r="C666" i="9"/>
  <c r="D666" i="9"/>
  <c r="B667" i="9"/>
  <c r="C667" i="9"/>
  <c r="D667" i="9"/>
  <c r="B668" i="9"/>
  <c r="C668" i="9"/>
  <c r="D668" i="9"/>
  <c r="B669" i="9"/>
  <c r="C669" i="9"/>
  <c r="D669" i="9"/>
  <c r="B670" i="9"/>
  <c r="C670" i="9"/>
  <c r="D670" i="9"/>
  <c r="B671" i="9"/>
  <c r="C671" i="9"/>
  <c r="D671" i="9"/>
  <c r="B672" i="9"/>
  <c r="C672" i="9"/>
  <c r="D672" i="9"/>
  <c r="B673" i="9"/>
  <c r="C673" i="9"/>
  <c r="D673" i="9"/>
  <c r="B674" i="9"/>
  <c r="C674" i="9"/>
  <c r="D674" i="9"/>
  <c r="B675" i="9"/>
  <c r="C675" i="9"/>
  <c r="D675" i="9"/>
  <c r="B676" i="9"/>
  <c r="C676" i="9"/>
  <c r="D676" i="9"/>
  <c r="B677" i="9"/>
  <c r="C677" i="9"/>
  <c r="D677" i="9"/>
  <c r="B678" i="9"/>
  <c r="C678" i="9"/>
  <c r="D678" i="9"/>
  <c r="B679" i="9"/>
  <c r="C679" i="9"/>
  <c r="D679" i="9"/>
  <c r="B680" i="9"/>
  <c r="C680" i="9"/>
  <c r="D680" i="9"/>
  <c r="B681" i="9"/>
  <c r="C681" i="9"/>
  <c r="D681" i="9"/>
  <c r="B682" i="9"/>
  <c r="C682" i="9"/>
  <c r="D682" i="9"/>
  <c r="B683" i="9"/>
  <c r="C683" i="9"/>
  <c r="D683" i="9"/>
  <c r="B684" i="9"/>
  <c r="C684" i="9"/>
  <c r="D684" i="9"/>
  <c r="B685" i="9"/>
  <c r="C685" i="9"/>
  <c r="D685" i="9"/>
  <c r="B686" i="9"/>
  <c r="C686" i="9"/>
  <c r="D686" i="9"/>
  <c r="B687" i="9"/>
  <c r="C687" i="9"/>
  <c r="D687" i="9"/>
  <c r="B688" i="9"/>
  <c r="C688" i="9"/>
  <c r="D688" i="9"/>
  <c r="B689" i="9"/>
  <c r="C689" i="9"/>
  <c r="D689" i="9"/>
  <c r="B690" i="9"/>
  <c r="C690" i="9"/>
  <c r="D690" i="9"/>
  <c r="B691" i="9"/>
  <c r="C691" i="9"/>
  <c r="D691" i="9"/>
  <c r="B692" i="9"/>
  <c r="C692" i="9"/>
  <c r="D692" i="9"/>
  <c r="B693" i="9"/>
  <c r="C693" i="9"/>
  <c r="D693" i="9"/>
  <c r="B694" i="9"/>
  <c r="C694" i="9"/>
  <c r="D694" i="9"/>
  <c r="B695" i="9"/>
  <c r="C695" i="9"/>
  <c r="D695" i="9"/>
  <c r="B696" i="9"/>
  <c r="C696" i="9"/>
  <c r="D696" i="9"/>
  <c r="B697" i="9"/>
  <c r="C697" i="9"/>
  <c r="D697" i="9"/>
  <c r="B698" i="9"/>
  <c r="C698" i="9"/>
  <c r="D698" i="9"/>
  <c r="B699" i="9"/>
  <c r="C699" i="9"/>
  <c r="D699" i="9"/>
  <c r="B700" i="9"/>
  <c r="C700" i="9"/>
  <c r="D700" i="9"/>
  <c r="B701" i="9"/>
  <c r="C701" i="9"/>
  <c r="D701" i="9"/>
  <c r="B702" i="9"/>
  <c r="C702" i="9"/>
  <c r="D702" i="9"/>
  <c r="B703" i="9"/>
  <c r="C703" i="9"/>
  <c r="D703" i="9"/>
  <c r="B704" i="9"/>
  <c r="C704" i="9"/>
  <c r="D704" i="9"/>
  <c r="B705" i="9"/>
  <c r="C705" i="9"/>
  <c r="D705" i="9"/>
  <c r="B706" i="9"/>
  <c r="C706" i="9"/>
  <c r="D706" i="9"/>
  <c r="B707" i="9"/>
  <c r="C707" i="9"/>
  <c r="D707" i="9"/>
  <c r="B708" i="9"/>
  <c r="C708" i="9"/>
  <c r="D708" i="9"/>
  <c r="B709" i="9"/>
  <c r="C709" i="9"/>
  <c r="D709" i="9"/>
  <c r="B710" i="9"/>
  <c r="C710" i="9"/>
  <c r="D710" i="9"/>
  <c r="B711" i="9"/>
  <c r="C711" i="9"/>
  <c r="D711" i="9"/>
  <c r="B712" i="9"/>
  <c r="C712" i="9"/>
  <c r="D712" i="9"/>
  <c r="B713" i="9"/>
  <c r="C713" i="9"/>
  <c r="D713" i="9"/>
  <c r="B714" i="9"/>
  <c r="C714" i="9"/>
  <c r="D714" i="9"/>
  <c r="B715" i="9"/>
  <c r="C715" i="9"/>
  <c r="D715" i="9"/>
  <c r="B716" i="9"/>
  <c r="C716" i="9"/>
  <c r="D716" i="9"/>
  <c r="B717" i="9"/>
  <c r="C717" i="9"/>
  <c r="D717" i="9"/>
  <c r="B718" i="9"/>
  <c r="C718" i="9"/>
  <c r="D718" i="9"/>
  <c r="B719" i="9"/>
  <c r="C719" i="9"/>
  <c r="D719" i="9"/>
  <c r="B720" i="9"/>
  <c r="C720" i="9"/>
  <c r="D720" i="9"/>
  <c r="B721" i="9"/>
  <c r="C721" i="9"/>
  <c r="D721" i="9"/>
  <c r="B722" i="9"/>
  <c r="C722" i="9"/>
  <c r="D722" i="9"/>
  <c r="B723" i="9"/>
  <c r="C723" i="9"/>
  <c r="D723" i="9"/>
  <c r="B724" i="9"/>
  <c r="C724" i="9"/>
  <c r="D724" i="9"/>
  <c r="B725" i="9"/>
  <c r="C725" i="9"/>
  <c r="D725" i="9"/>
  <c r="B726" i="9"/>
  <c r="C726" i="9"/>
  <c r="D726" i="9"/>
  <c r="B727" i="9"/>
  <c r="C727" i="9"/>
  <c r="D727" i="9"/>
  <c r="B728" i="9"/>
  <c r="C728" i="9"/>
  <c r="D728" i="9"/>
  <c r="B729" i="9"/>
  <c r="C729" i="9"/>
  <c r="D729" i="9"/>
  <c r="B730" i="9"/>
  <c r="C730" i="9"/>
  <c r="D730" i="9"/>
  <c r="B731" i="9"/>
  <c r="C731" i="9"/>
  <c r="D731" i="9"/>
  <c r="B732" i="9"/>
  <c r="C732" i="9"/>
  <c r="D732" i="9"/>
  <c r="B733" i="9"/>
  <c r="C733" i="9"/>
  <c r="D733" i="9"/>
  <c r="B734" i="9"/>
  <c r="C734" i="9"/>
  <c r="D734" i="9"/>
  <c r="B735" i="9"/>
  <c r="C735" i="9"/>
  <c r="D735" i="9"/>
  <c r="B736" i="9"/>
  <c r="C736" i="9"/>
  <c r="D736" i="9"/>
  <c r="B737" i="9"/>
  <c r="C737" i="9"/>
  <c r="D737" i="9"/>
  <c r="B738" i="9"/>
  <c r="C738" i="9"/>
  <c r="D738" i="9"/>
  <c r="B739" i="9"/>
  <c r="C739" i="9"/>
  <c r="D739" i="9"/>
  <c r="B740" i="9"/>
  <c r="C740" i="9"/>
  <c r="D740" i="9"/>
  <c r="B741" i="9"/>
  <c r="C741" i="9"/>
  <c r="D741" i="9"/>
  <c r="B742" i="9"/>
  <c r="C742" i="9"/>
  <c r="D742" i="9"/>
  <c r="B743" i="9"/>
  <c r="C743" i="9"/>
  <c r="D743" i="9"/>
  <c r="B744" i="9"/>
  <c r="C744" i="9"/>
  <c r="D744" i="9"/>
  <c r="B745" i="9"/>
  <c r="C745" i="9"/>
  <c r="D745" i="9"/>
  <c r="B746" i="9"/>
  <c r="C746" i="9"/>
  <c r="D746" i="9"/>
  <c r="B747" i="9"/>
  <c r="C747" i="9"/>
  <c r="D747" i="9"/>
  <c r="B748" i="9"/>
  <c r="C748" i="9"/>
  <c r="D748" i="9"/>
  <c r="B749" i="9"/>
  <c r="C749" i="9"/>
  <c r="D749" i="9"/>
  <c r="B750" i="9"/>
  <c r="C750" i="9"/>
  <c r="D750" i="9"/>
  <c r="B751" i="9"/>
  <c r="C751" i="9"/>
  <c r="D751" i="9"/>
  <c r="B752" i="9"/>
  <c r="C752" i="9"/>
  <c r="D752" i="9"/>
  <c r="B753" i="9"/>
  <c r="C753" i="9"/>
  <c r="D753" i="9"/>
  <c r="B754" i="9"/>
  <c r="C754" i="9"/>
  <c r="D754" i="9"/>
  <c r="B755" i="9"/>
  <c r="C755" i="9"/>
  <c r="D755" i="9"/>
  <c r="B756" i="9"/>
  <c r="C756" i="9"/>
  <c r="D756" i="9"/>
  <c r="B757" i="9"/>
  <c r="C757" i="9"/>
  <c r="D757" i="9"/>
  <c r="B758" i="9"/>
  <c r="C758" i="9"/>
  <c r="D758" i="9"/>
  <c r="B759" i="9"/>
  <c r="C759" i="9"/>
  <c r="D759" i="9"/>
  <c r="B760" i="9"/>
  <c r="C760" i="9"/>
  <c r="D760" i="9"/>
  <c r="B761" i="9"/>
  <c r="C761" i="9"/>
  <c r="D761" i="9"/>
  <c r="B762" i="9"/>
  <c r="C762" i="9"/>
  <c r="D762" i="9"/>
  <c r="B763" i="9"/>
  <c r="C763" i="9"/>
  <c r="D763" i="9"/>
  <c r="B764" i="9"/>
  <c r="C764" i="9"/>
  <c r="D764" i="9"/>
  <c r="B765" i="9"/>
  <c r="C765" i="9"/>
  <c r="D765" i="9"/>
  <c r="B766" i="9"/>
  <c r="C766" i="9"/>
  <c r="D766" i="9"/>
  <c r="B767" i="9"/>
  <c r="C767" i="9"/>
  <c r="D767" i="9"/>
  <c r="B768" i="9"/>
  <c r="C768" i="9"/>
  <c r="D768" i="9"/>
  <c r="B769" i="9"/>
  <c r="C769" i="9"/>
  <c r="D769" i="9"/>
  <c r="B770" i="9"/>
  <c r="C770" i="9"/>
  <c r="D770" i="9"/>
  <c r="B771" i="9"/>
  <c r="C771" i="9"/>
  <c r="D771" i="9"/>
  <c r="B772" i="9"/>
  <c r="C772" i="9"/>
  <c r="D772" i="9"/>
  <c r="B773" i="9"/>
  <c r="C773" i="9"/>
  <c r="D773" i="9"/>
  <c r="B774" i="9"/>
  <c r="C774" i="9"/>
  <c r="D774" i="9"/>
  <c r="B775" i="9"/>
  <c r="C775" i="9"/>
  <c r="D775" i="9"/>
  <c r="B776" i="9"/>
  <c r="C776" i="9"/>
  <c r="D776" i="9"/>
  <c r="B777" i="9"/>
  <c r="C777" i="9"/>
  <c r="D777" i="9"/>
  <c r="B778" i="9"/>
  <c r="C778" i="9"/>
  <c r="D778" i="9"/>
  <c r="B779" i="9"/>
  <c r="C779" i="9"/>
  <c r="D779" i="9"/>
  <c r="B780" i="9"/>
  <c r="C780" i="9"/>
  <c r="D780" i="9"/>
  <c r="B781" i="9"/>
  <c r="C781" i="9"/>
  <c r="D781" i="9"/>
  <c r="B782" i="9"/>
  <c r="C782" i="9"/>
  <c r="D782" i="9"/>
  <c r="B783" i="9"/>
  <c r="C783" i="9"/>
  <c r="D783" i="9"/>
  <c r="B784" i="9"/>
  <c r="C784" i="9"/>
  <c r="D784" i="9"/>
  <c r="B785" i="9"/>
  <c r="C785" i="9"/>
  <c r="D785" i="9"/>
  <c r="B786" i="9"/>
  <c r="C786" i="9"/>
  <c r="D786" i="9"/>
  <c r="B787" i="9"/>
  <c r="C787" i="9"/>
  <c r="D787" i="9"/>
  <c r="B788" i="9"/>
  <c r="C788" i="9"/>
  <c r="D788" i="9"/>
  <c r="B789" i="9"/>
  <c r="C789" i="9"/>
  <c r="D789" i="9"/>
  <c r="B790" i="9"/>
  <c r="C790" i="9"/>
  <c r="D790" i="9"/>
  <c r="B791" i="9"/>
  <c r="C791" i="9"/>
  <c r="D791" i="9"/>
  <c r="B792" i="9"/>
  <c r="C792" i="9"/>
  <c r="D792" i="9"/>
  <c r="B793" i="9"/>
  <c r="C793" i="9"/>
  <c r="D793" i="9"/>
  <c r="B794" i="9"/>
  <c r="C794" i="9"/>
  <c r="D794" i="9"/>
  <c r="B795" i="9"/>
  <c r="C795" i="9"/>
  <c r="D795" i="9"/>
  <c r="B796" i="9"/>
  <c r="C796" i="9"/>
  <c r="D796" i="9"/>
  <c r="B797" i="9"/>
  <c r="C797" i="9"/>
  <c r="D797" i="9"/>
  <c r="B798" i="9"/>
  <c r="C798" i="9"/>
  <c r="D798" i="9"/>
  <c r="B799" i="9"/>
  <c r="C799" i="9"/>
  <c r="D799" i="9"/>
  <c r="B800" i="9"/>
  <c r="C800" i="9"/>
  <c r="D800" i="9"/>
  <c r="B801" i="9"/>
  <c r="C801" i="9"/>
  <c r="D801" i="9"/>
  <c r="B802" i="9"/>
  <c r="C802" i="9"/>
  <c r="D802" i="9"/>
  <c r="B803" i="9"/>
  <c r="C803" i="9"/>
  <c r="D803" i="9"/>
  <c r="B804" i="9"/>
  <c r="C804" i="9"/>
  <c r="D804" i="9"/>
  <c r="B805" i="9"/>
  <c r="C805" i="9"/>
  <c r="D805" i="9"/>
  <c r="B806" i="9"/>
  <c r="C806" i="9"/>
  <c r="D806" i="9"/>
  <c r="B807" i="9"/>
  <c r="C807" i="9"/>
  <c r="D807" i="9"/>
  <c r="B808" i="9"/>
  <c r="C808" i="9"/>
  <c r="D808" i="9"/>
  <c r="B809" i="9"/>
  <c r="C809" i="9"/>
  <c r="D809" i="9"/>
  <c r="B810" i="9"/>
  <c r="C810" i="9"/>
  <c r="D810" i="9"/>
  <c r="B811" i="9"/>
  <c r="C811" i="9"/>
  <c r="D811" i="9"/>
  <c r="B812" i="9"/>
  <c r="C812" i="9"/>
  <c r="D812" i="9"/>
  <c r="B813" i="9"/>
  <c r="C813" i="9"/>
  <c r="D813" i="9"/>
  <c r="B814" i="9"/>
  <c r="C814" i="9"/>
  <c r="D814" i="9"/>
  <c r="B815" i="9"/>
  <c r="C815" i="9"/>
  <c r="D815" i="9"/>
  <c r="B816" i="9"/>
  <c r="C816" i="9"/>
  <c r="D816" i="9"/>
  <c r="B817" i="9"/>
  <c r="C817" i="9"/>
  <c r="D817" i="9"/>
  <c r="B818" i="9"/>
  <c r="C818" i="9"/>
  <c r="D818" i="9"/>
  <c r="B819" i="9"/>
  <c r="C819" i="9"/>
  <c r="D819" i="9"/>
  <c r="B820" i="9"/>
  <c r="C820" i="9"/>
  <c r="D820" i="9"/>
  <c r="B821" i="9"/>
  <c r="C821" i="9"/>
  <c r="D821" i="9"/>
  <c r="B822" i="9"/>
  <c r="C822" i="9"/>
  <c r="D822" i="9"/>
  <c r="B823" i="9"/>
  <c r="C823" i="9"/>
  <c r="D823" i="9"/>
  <c r="B824" i="9"/>
  <c r="C824" i="9"/>
  <c r="D824" i="9"/>
  <c r="B825" i="9"/>
  <c r="C825" i="9"/>
  <c r="D825" i="9"/>
  <c r="B826" i="9"/>
  <c r="C826" i="9"/>
  <c r="D826" i="9"/>
  <c r="B827" i="9"/>
  <c r="C827" i="9"/>
  <c r="D827" i="9"/>
  <c r="B828" i="9"/>
  <c r="C828" i="9"/>
  <c r="D828" i="9"/>
  <c r="B829" i="9"/>
  <c r="C829" i="9"/>
  <c r="D829" i="9"/>
  <c r="B830" i="9"/>
  <c r="C830" i="9"/>
  <c r="D830" i="9"/>
  <c r="B831" i="9"/>
  <c r="C831" i="9"/>
  <c r="D831" i="9"/>
  <c r="B832" i="9"/>
  <c r="C832" i="9"/>
  <c r="D832" i="9"/>
  <c r="B833" i="9"/>
  <c r="C833" i="9"/>
  <c r="D833" i="9"/>
  <c r="B834" i="9"/>
  <c r="C834" i="9"/>
  <c r="D834" i="9"/>
  <c r="B835" i="9"/>
  <c r="C835" i="9"/>
  <c r="D835" i="9"/>
  <c r="B836" i="9"/>
  <c r="C836" i="9"/>
  <c r="D836" i="9"/>
  <c r="B837" i="9"/>
  <c r="C837" i="9"/>
  <c r="D837" i="9"/>
  <c r="B838" i="9"/>
  <c r="C838" i="9"/>
  <c r="D838" i="9"/>
  <c r="B839" i="9"/>
  <c r="C839" i="9"/>
  <c r="D839" i="9"/>
  <c r="B840" i="9"/>
  <c r="C840" i="9"/>
  <c r="D840" i="9"/>
  <c r="B841" i="9"/>
  <c r="C841" i="9"/>
  <c r="D841" i="9"/>
  <c r="B842" i="9"/>
  <c r="C842" i="9"/>
  <c r="D842" i="9"/>
  <c r="B843" i="9"/>
  <c r="C843" i="9"/>
  <c r="D843" i="9"/>
  <c r="B844" i="9"/>
  <c r="C844" i="9"/>
  <c r="D844" i="9"/>
  <c r="B845" i="9"/>
  <c r="C845" i="9"/>
  <c r="D845" i="9"/>
  <c r="B846" i="9"/>
  <c r="C846" i="9"/>
  <c r="D846" i="9"/>
  <c r="B847" i="9"/>
  <c r="C847" i="9"/>
  <c r="D847" i="9"/>
  <c r="B848" i="9"/>
  <c r="C848" i="9"/>
  <c r="D848" i="9"/>
  <c r="B849" i="9"/>
  <c r="C849" i="9"/>
  <c r="D849" i="9"/>
  <c r="B850" i="9"/>
  <c r="C850" i="9"/>
  <c r="D850" i="9"/>
  <c r="B851" i="9"/>
  <c r="C851" i="9"/>
  <c r="D851" i="9"/>
  <c r="B852" i="9"/>
  <c r="C852" i="9"/>
  <c r="D852" i="9"/>
  <c r="B853" i="9"/>
  <c r="C853" i="9"/>
  <c r="D853" i="9"/>
  <c r="B854" i="9"/>
  <c r="C854" i="9"/>
  <c r="D854" i="9"/>
  <c r="B855" i="9"/>
  <c r="C855" i="9"/>
  <c r="D855" i="9"/>
  <c r="B856" i="9"/>
  <c r="C856" i="9"/>
  <c r="D856" i="9"/>
  <c r="B857" i="9"/>
  <c r="C857" i="9"/>
  <c r="D857" i="9"/>
  <c r="B858" i="9"/>
  <c r="C858" i="9"/>
  <c r="D858" i="9"/>
  <c r="B859" i="9"/>
  <c r="C859" i="9"/>
  <c r="D859" i="9"/>
  <c r="B860" i="9"/>
  <c r="C860" i="9"/>
  <c r="D860" i="9"/>
  <c r="B861" i="9"/>
  <c r="C861" i="9"/>
  <c r="D861" i="9"/>
  <c r="B862" i="9"/>
  <c r="C862" i="9"/>
  <c r="D862" i="9"/>
  <c r="B863" i="9"/>
  <c r="C863" i="9"/>
  <c r="D863" i="9"/>
  <c r="B864" i="9"/>
  <c r="C864" i="9"/>
  <c r="D864" i="9"/>
  <c r="B865" i="9"/>
  <c r="C865" i="9"/>
  <c r="D865" i="9"/>
  <c r="B866" i="9"/>
  <c r="C866" i="9"/>
  <c r="D866" i="9"/>
  <c r="B867" i="9"/>
  <c r="C867" i="9"/>
  <c r="D867" i="9"/>
  <c r="B868" i="9"/>
  <c r="C868" i="9"/>
  <c r="D868" i="9"/>
  <c r="B869" i="9"/>
  <c r="C869" i="9"/>
  <c r="D869" i="9"/>
  <c r="B870" i="9"/>
  <c r="C870" i="9"/>
  <c r="D870" i="9"/>
  <c r="B871" i="9"/>
  <c r="C871" i="9"/>
  <c r="D871" i="9"/>
  <c r="B872" i="9"/>
  <c r="C872" i="9"/>
  <c r="D872" i="9"/>
  <c r="B873" i="9"/>
  <c r="C873" i="9"/>
  <c r="D873" i="9"/>
  <c r="B874" i="9"/>
  <c r="C874" i="9"/>
  <c r="D874" i="9"/>
  <c r="B875" i="9"/>
  <c r="C875" i="9"/>
  <c r="D875" i="9"/>
  <c r="B876" i="9"/>
  <c r="C876" i="9"/>
  <c r="D876" i="9"/>
  <c r="B877" i="9"/>
  <c r="C877" i="9"/>
  <c r="D877" i="9"/>
  <c r="B878" i="9"/>
  <c r="C878" i="9"/>
  <c r="D878" i="9"/>
  <c r="B879" i="9"/>
  <c r="C879" i="9"/>
  <c r="D879" i="9"/>
  <c r="B880" i="9"/>
  <c r="C880" i="9"/>
  <c r="D880" i="9"/>
  <c r="B881" i="9"/>
  <c r="C881" i="9"/>
  <c r="D881" i="9"/>
  <c r="B882" i="9"/>
  <c r="C882" i="9"/>
  <c r="D882" i="9"/>
  <c r="B883" i="9"/>
  <c r="C883" i="9"/>
  <c r="D883" i="9"/>
  <c r="B884" i="9"/>
  <c r="C884" i="9"/>
  <c r="D884" i="9"/>
  <c r="B885" i="9"/>
  <c r="C885" i="9"/>
  <c r="D885" i="9"/>
  <c r="B886" i="9"/>
  <c r="C886" i="9"/>
  <c r="D886" i="9"/>
  <c r="B887" i="9"/>
  <c r="C887" i="9"/>
  <c r="D887" i="9"/>
  <c r="B888" i="9"/>
  <c r="C888" i="9"/>
  <c r="D888" i="9"/>
  <c r="B889" i="9"/>
  <c r="C889" i="9"/>
  <c r="D889" i="9"/>
  <c r="B890" i="9"/>
  <c r="C890" i="9"/>
  <c r="D890" i="9"/>
  <c r="B891" i="9"/>
  <c r="C891" i="9"/>
  <c r="D891" i="9"/>
  <c r="B892" i="9"/>
  <c r="C892" i="9"/>
  <c r="D892" i="9"/>
  <c r="B893" i="9"/>
  <c r="C893" i="9"/>
  <c r="D893" i="9"/>
  <c r="B894" i="9"/>
  <c r="C894" i="9"/>
  <c r="D894" i="9"/>
  <c r="B895" i="9"/>
  <c r="C895" i="9"/>
  <c r="D895" i="9"/>
  <c r="B896" i="9"/>
  <c r="C896" i="9"/>
  <c r="D896" i="9"/>
  <c r="B897" i="9"/>
  <c r="C897" i="9"/>
  <c r="D897" i="9"/>
  <c r="B898" i="9"/>
  <c r="C898" i="9"/>
  <c r="D898" i="9"/>
  <c r="B899" i="9"/>
  <c r="C899" i="9"/>
  <c r="D899" i="9"/>
  <c r="B900" i="9"/>
  <c r="C900" i="9"/>
  <c r="D900" i="9"/>
  <c r="B901" i="9"/>
  <c r="C901" i="9"/>
  <c r="D901" i="9"/>
  <c r="B902" i="9"/>
  <c r="C902" i="9"/>
  <c r="D902" i="9"/>
  <c r="B903" i="9"/>
  <c r="C903" i="9"/>
  <c r="D903" i="9"/>
  <c r="B904" i="9"/>
  <c r="C904" i="9"/>
  <c r="D904" i="9"/>
  <c r="B905" i="9"/>
  <c r="C905" i="9"/>
  <c r="D905" i="9"/>
  <c r="B906" i="9"/>
  <c r="C906" i="9"/>
  <c r="D906" i="9"/>
  <c r="B907" i="9"/>
  <c r="C907" i="9"/>
  <c r="D907" i="9"/>
  <c r="B908" i="9"/>
  <c r="C908" i="9"/>
  <c r="D908" i="9"/>
  <c r="B909" i="9"/>
  <c r="C909" i="9"/>
  <c r="D909" i="9"/>
  <c r="B910" i="9"/>
  <c r="C910" i="9"/>
  <c r="D910" i="9"/>
  <c r="B911" i="9"/>
  <c r="C911" i="9"/>
  <c r="D911" i="9"/>
  <c r="B912" i="9"/>
  <c r="C912" i="9"/>
  <c r="D912" i="9"/>
  <c r="B913" i="9"/>
  <c r="C913" i="9"/>
  <c r="D913" i="9"/>
  <c r="B914" i="9"/>
  <c r="C914" i="9"/>
  <c r="D914" i="9"/>
  <c r="B915" i="9"/>
  <c r="C915" i="9"/>
  <c r="D915" i="9"/>
  <c r="B916" i="9"/>
  <c r="C916" i="9"/>
  <c r="D916" i="9"/>
  <c r="B917" i="9"/>
  <c r="C917" i="9"/>
  <c r="D917" i="9"/>
  <c r="B918" i="9"/>
  <c r="C918" i="9"/>
  <c r="D918" i="9"/>
  <c r="B919" i="9"/>
  <c r="C919" i="9"/>
  <c r="D919" i="9"/>
  <c r="B920" i="9"/>
  <c r="C920" i="9"/>
  <c r="D920" i="9"/>
  <c r="B921" i="9"/>
  <c r="C921" i="9"/>
  <c r="D921" i="9"/>
  <c r="B922" i="9"/>
  <c r="C922" i="9"/>
  <c r="D922" i="9"/>
  <c r="B923" i="9"/>
  <c r="C923" i="9"/>
  <c r="D923" i="9"/>
  <c r="B924" i="9"/>
  <c r="C924" i="9"/>
  <c r="D924" i="9"/>
  <c r="B925" i="9"/>
  <c r="C925" i="9"/>
  <c r="D925" i="9"/>
  <c r="B926" i="9"/>
  <c r="C926" i="9"/>
  <c r="D926" i="9"/>
  <c r="B927" i="9"/>
  <c r="C927" i="9"/>
  <c r="D927" i="9"/>
  <c r="B928" i="9"/>
  <c r="C928" i="9"/>
  <c r="D928" i="9"/>
  <c r="B929" i="9"/>
  <c r="C929" i="9"/>
  <c r="D929" i="9"/>
  <c r="B930" i="9"/>
  <c r="C930" i="9"/>
  <c r="D930" i="9"/>
  <c r="B931" i="9"/>
  <c r="C931" i="9"/>
  <c r="D931" i="9"/>
  <c r="B932" i="9"/>
  <c r="C932" i="9"/>
  <c r="D932" i="9"/>
  <c r="B933" i="9"/>
  <c r="C933" i="9"/>
  <c r="D933" i="9"/>
  <c r="B934" i="9"/>
  <c r="C934" i="9"/>
  <c r="D934" i="9"/>
  <c r="B935" i="9"/>
  <c r="C935" i="9"/>
  <c r="D935" i="9"/>
  <c r="B936" i="9"/>
  <c r="C936" i="9"/>
  <c r="D936" i="9"/>
  <c r="B937" i="9"/>
  <c r="C937" i="9"/>
  <c r="D937" i="9"/>
  <c r="B938" i="9"/>
  <c r="C938" i="9"/>
  <c r="D938" i="9"/>
  <c r="B939" i="9"/>
  <c r="C939" i="9"/>
  <c r="D939" i="9"/>
  <c r="B940" i="9"/>
  <c r="C940" i="9"/>
  <c r="D940" i="9"/>
  <c r="B941" i="9"/>
  <c r="C941" i="9"/>
  <c r="D941" i="9"/>
  <c r="B942" i="9"/>
  <c r="C942" i="9"/>
  <c r="D942" i="9"/>
  <c r="B943" i="9"/>
  <c r="C943" i="9"/>
  <c r="D943" i="9"/>
  <c r="B944" i="9"/>
  <c r="C944" i="9"/>
  <c r="D944" i="9"/>
  <c r="B945" i="9"/>
  <c r="C945" i="9"/>
  <c r="D945" i="9"/>
  <c r="B946" i="9"/>
  <c r="C946" i="9"/>
  <c r="D946" i="9"/>
  <c r="B947" i="9"/>
  <c r="C947" i="9"/>
  <c r="D947" i="9"/>
  <c r="B948" i="9"/>
  <c r="C948" i="9"/>
  <c r="D948" i="9"/>
  <c r="B949" i="9"/>
  <c r="C949" i="9"/>
  <c r="D949" i="9"/>
  <c r="B950" i="9"/>
  <c r="C950" i="9"/>
  <c r="D950" i="9"/>
  <c r="B951" i="9"/>
  <c r="C951" i="9"/>
  <c r="D951" i="9"/>
  <c r="B952" i="9"/>
  <c r="C952" i="9"/>
  <c r="D952" i="9"/>
  <c r="B953" i="9"/>
  <c r="C953" i="9"/>
  <c r="D953" i="9"/>
  <c r="B954" i="9"/>
  <c r="C954" i="9"/>
  <c r="D954" i="9"/>
  <c r="B955" i="9"/>
  <c r="C955" i="9"/>
  <c r="D955" i="9"/>
  <c r="B956" i="9"/>
  <c r="C956" i="9"/>
  <c r="D956" i="9"/>
  <c r="B957" i="9"/>
  <c r="C957" i="9"/>
  <c r="D957" i="9"/>
  <c r="B958" i="9"/>
  <c r="C958" i="9"/>
  <c r="D958" i="9"/>
  <c r="B959" i="9"/>
  <c r="C959" i="9"/>
  <c r="D959" i="9"/>
  <c r="B960" i="9"/>
  <c r="C960" i="9"/>
  <c r="D960" i="9"/>
  <c r="B961" i="9"/>
  <c r="C961" i="9"/>
  <c r="D961" i="9"/>
  <c r="B962" i="9"/>
  <c r="C962" i="9"/>
  <c r="D962" i="9"/>
  <c r="B963" i="9"/>
  <c r="C963" i="9"/>
  <c r="D963" i="9"/>
  <c r="B964" i="9"/>
  <c r="C964" i="9"/>
  <c r="D964" i="9"/>
  <c r="B965" i="9"/>
  <c r="C965" i="9"/>
  <c r="D965" i="9"/>
  <c r="B966" i="9"/>
  <c r="C966" i="9"/>
  <c r="D966" i="9"/>
  <c r="B967" i="9"/>
  <c r="C967" i="9"/>
  <c r="D967" i="9"/>
  <c r="B968" i="9"/>
  <c r="C968" i="9"/>
  <c r="D968" i="9"/>
  <c r="B969" i="9"/>
  <c r="C969" i="9"/>
  <c r="D969" i="9"/>
  <c r="B970" i="9"/>
  <c r="C970" i="9"/>
  <c r="D970" i="9"/>
  <c r="B971" i="9"/>
  <c r="C971" i="9"/>
  <c r="D971" i="9"/>
  <c r="B972" i="9"/>
  <c r="C972" i="9"/>
  <c r="D972" i="9"/>
  <c r="B973" i="9"/>
  <c r="C973" i="9"/>
  <c r="D973" i="9"/>
  <c r="B974" i="9"/>
  <c r="C974" i="9"/>
  <c r="D974" i="9"/>
  <c r="B975" i="9"/>
  <c r="C975" i="9"/>
  <c r="D975" i="9"/>
  <c r="B976" i="9"/>
  <c r="C976" i="9"/>
  <c r="D976" i="9"/>
  <c r="B977" i="9"/>
  <c r="C977" i="9"/>
  <c r="D977" i="9"/>
  <c r="B978" i="9"/>
  <c r="C978" i="9"/>
  <c r="D978" i="9"/>
  <c r="B979" i="9"/>
  <c r="C979" i="9"/>
  <c r="D979" i="9"/>
  <c r="B980" i="9"/>
  <c r="C980" i="9"/>
  <c r="D980" i="9"/>
  <c r="B981" i="9"/>
  <c r="C981" i="9"/>
  <c r="D981" i="9"/>
  <c r="B982" i="9"/>
  <c r="C982" i="9"/>
  <c r="D982" i="9"/>
  <c r="B983" i="9"/>
  <c r="C983" i="9"/>
  <c r="D983" i="9"/>
  <c r="B984" i="9"/>
  <c r="C984" i="9"/>
  <c r="D984" i="9"/>
  <c r="B985" i="9"/>
  <c r="C985" i="9"/>
  <c r="D985" i="9"/>
  <c r="B986" i="9"/>
  <c r="C986" i="9"/>
  <c r="D986" i="9"/>
  <c r="B987" i="9"/>
  <c r="C987" i="9"/>
  <c r="D987" i="9"/>
  <c r="B988" i="9"/>
  <c r="C988" i="9"/>
  <c r="D988" i="9"/>
  <c r="B989" i="9"/>
  <c r="C989" i="9"/>
  <c r="D989" i="9"/>
  <c r="B990" i="9"/>
  <c r="C990" i="9"/>
  <c r="D990" i="9"/>
  <c r="B991" i="9"/>
  <c r="C991" i="9"/>
  <c r="D991" i="9"/>
  <c r="B992" i="9"/>
  <c r="C992" i="9"/>
  <c r="D992" i="9"/>
  <c r="B993" i="9"/>
  <c r="C993" i="9"/>
  <c r="D993" i="9"/>
  <c r="B994" i="9"/>
  <c r="C994" i="9"/>
  <c r="D994" i="9"/>
  <c r="B995" i="9"/>
  <c r="C995" i="9"/>
  <c r="D995" i="9"/>
  <c r="B996" i="9"/>
  <c r="C996" i="9"/>
  <c r="D996" i="9"/>
  <c r="B997" i="9"/>
  <c r="C997" i="9"/>
  <c r="D997" i="9"/>
  <c r="B998" i="9"/>
  <c r="C998" i="9"/>
  <c r="D998" i="9"/>
  <c r="B999" i="9"/>
  <c r="C999" i="9"/>
  <c r="D999" i="9"/>
  <c r="B1000" i="9"/>
  <c r="C1000" i="9"/>
  <c r="D1000" i="9"/>
  <c r="B1001" i="9"/>
  <c r="C1001" i="9"/>
  <c r="D1001" i="9"/>
  <c r="B1002" i="9"/>
  <c r="C1002" i="9"/>
  <c r="D1002" i="9"/>
  <c r="B1003" i="9"/>
  <c r="C1003" i="9"/>
  <c r="D1003" i="9"/>
  <c r="B1004" i="9"/>
  <c r="C1004" i="9"/>
  <c r="D1004" i="9"/>
  <c r="B1005" i="9"/>
  <c r="C1005" i="9"/>
  <c r="D1005" i="9"/>
  <c r="B1006" i="9"/>
  <c r="C1006" i="9"/>
  <c r="D1006" i="9"/>
  <c r="B1007" i="9"/>
  <c r="C1007" i="9"/>
  <c r="D1007" i="9"/>
  <c r="B1008" i="9"/>
  <c r="C1008" i="9"/>
  <c r="D1008" i="9"/>
  <c r="B1009" i="9"/>
  <c r="C1009" i="9"/>
  <c r="D1009" i="9"/>
  <c r="B1010" i="9"/>
  <c r="C1010" i="9"/>
  <c r="D1010" i="9"/>
  <c r="B1011" i="9"/>
  <c r="C1011" i="9"/>
  <c r="D1011" i="9"/>
  <c r="B1012" i="9"/>
  <c r="C1012" i="9"/>
  <c r="D1012" i="9"/>
  <c r="B1013" i="9"/>
  <c r="C1013" i="9"/>
  <c r="D1013" i="9"/>
  <c r="B1014" i="9"/>
  <c r="C1014" i="9"/>
  <c r="D1014" i="9"/>
  <c r="B1015" i="9"/>
  <c r="C1015" i="9"/>
  <c r="D1015" i="9"/>
  <c r="B1016" i="9"/>
  <c r="C1016" i="9"/>
  <c r="D1016" i="9"/>
  <c r="B1017" i="9"/>
  <c r="C1017" i="9"/>
  <c r="D1017" i="9"/>
  <c r="B1018" i="9"/>
  <c r="C1018" i="9"/>
  <c r="D1018" i="9"/>
  <c r="B1019" i="9"/>
  <c r="C1019" i="9"/>
  <c r="D1019" i="9"/>
  <c r="B1020" i="9"/>
  <c r="C1020" i="9"/>
  <c r="D1020" i="9"/>
  <c r="B1021" i="9"/>
  <c r="C1021" i="9"/>
  <c r="D1021" i="9"/>
  <c r="B1022" i="9"/>
  <c r="C1022" i="9"/>
  <c r="D1022" i="9"/>
  <c r="B1023" i="9"/>
  <c r="C1023" i="9"/>
  <c r="D1023" i="9"/>
  <c r="B1024" i="9"/>
  <c r="C1024" i="9"/>
  <c r="D1024" i="9"/>
  <c r="B1025" i="9"/>
  <c r="C1025" i="9"/>
  <c r="D1025" i="9"/>
  <c r="B1026" i="9"/>
  <c r="C1026" i="9"/>
  <c r="D1026" i="9"/>
  <c r="B1027" i="9"/>
  <c r="C1027" i="9"/>
  <c r="D1027" i="9"/>
  <c r="B1028" i="9"/>
  <c r="C1028" i="9"/>
  <c r="D1028" i="9"/>
  <c r="B1029" i="9"/>
  <c r="C1029" i="9"/>
  <c r="D1029" i="9"/>
  <c r="B1030" i="9"/>
  <c r="C1030" i="9"/>
  <c r="D1030" i="9"/>
  <c r="B1031" i="9"/>
  <c r="C1031" i="9"/>
  <c r="D1031" i="9"/>
  <c r="B1032" i="9"/>
  <c r="C1032" i="9"/>
  <c r="D1032" i="9"/>
  <c r="B1033" i="9"/>
  <c r="C1033" i="9"/>
  <c r="D1033" i="9"/>
  <c r="B1034" i="9"/>
  <c r="C1034" i="9"/>
  <c r="D1034" i="9"/>
  <c r="B1035" i="9"/>
  <c r="C1035" i="9"/>
  <c r="D1035" i="9"/>
  <c r="B1036" i="9"/>
  <c r="C1036" i="9"/>
  <c r="D1036" i="9"/>
  <c r="B1037" i="9"/>
  <c r="C1037" i="9"/>
  <c r="D1037" i="9"/>
  <c r="B1038" i="9"/>
  <c r="C1038" i="9"/>
  <c r="D1038" i="9"/>
  <c r="B1039" i="9"/>
  <c r="C1039" i="9"/>
  <c r="D1039" i="9"/>
  <c r="B1040" i="9"/>
  <c r="C1040" i="9"/>
  <c r="D1040" i="9"/>
  <c r="B1041" i="9"/>
  <c r="C1041" i="9"/>
  <c r="D1041" i="9"/>
  <c r="B1042" i="9"/>
  <c r="C1042" i="9"/>
  <c r="D1042" i="9"/>
  <c r="B1043" i="9"/>
  <c r="C1043" i="9"/>
  <c r="D1043" i="9"/>
  <c r="B1044" i="9"/>
  <c r="C1044" i="9"/>
  <c r="D1044" i="9"/>
  <c r="B1045" i="9"/>
  <c r="C1045" i="9"/>
  <c r="D1045" i="9"/>
  <c r="B1046" i="9"/>
  <c r="C1046" i="9"/>
  <c r="D1046" i="9"/>
  <c r="B1047" i="9"/>
  <c r="C1047" i="9"/>
  <c r="D1047" i="9"/>
  <c r="B1048" i="9"/>
  <c r="C1048" i="9"/>
  <c r="D1048" i="9"/>
  <c r="B1049" i="9"/>
  <c r="C1049" i="9"/>
  <c r="D1049" i="9"/>
  <c r="B1050" i="9"/>
  <c r="C1050" i="9"/>
  <c r="D1050" i="9"/>
  <c r="B1051" i="9"/>
  <c r="C1051" i="9"/>
  <c r="D1051" i="9"/>
  <c r="B1052" i="9"/>
  <c r="C1052" i="9"/>
  <c r="D1052" i="9"/>
  <c r="B1053" i="9"/>
  <c r="C1053" i="9"/>
  <c r="D1053" i="9"/>
  <c r="B1054" i="9"/>
  <c r="C1054" i="9"/>
  <c r="D1054" i="9"/>
  <c r="D593" i="9"/>
  <c r="D594" i="9"/>
  <c r="D595" i="9"/>
  <c r="D596" i="9"/>
  <c r="D597" i="9"/>
  <c r="D598" i="9"/>
  <c r="D599" i="9"/>
  <c r="D600" i="9"/>
  <c r="D601" i="9"/>
  <c r="D602" i="9"/>
  <c r="B593" i="9"/>
  <c r="C593" i="9"/>
  <c r="B594" i="9"/>
  <c r="C594" i="9"/>
  <c r="B595" i="9"/>
  <c r="C595" i="9"/>
  <c r="B596" i="9"/>
  <c r="C596" i="9"/>
  <c r="B597" i="9"/>
  <c r="C597" i="9"/>
  <c r="B598" i="9"/>
  <c r="C598" i="9"/>
  <c r="B599" i="9"/>
  <c r="C599" i="9"/>
  <c r="B600" i="9"/>
  <c r="C600" i="9"/>
  <c r="B601" i="9"/>
  <c r="C601" i="9"/>
  <c r="B602" i="9"/>
  <c r="C602" i="9"/>
  <c r="D4" i="1"/>
  <c r="D5" i="1"/>
  <c r="D6" i="1"/>
  <c r="D7" i="1"/>
  <c r="D8" i="1"/>
  <c r="D9" i="1"/>
  <c r="D10" i="1"/>
  <c r="D11" i="1"/>
  <c r="D12" i="1"/>
  <c r="D13" i="1"/>
  <c r="D14" i="1"/>
  <c r="D15" i="1"/>
  <c r="D2" i="7"/>
  <c r="D3" i="7" s="1"/>
  <c r="P138" i="3" l="1"/>
  <c r="P136" i="3"/>
  <c r="P140" i="3"/>
  <c r="P135" i="3"/>
  <c r="P137" i="3"/>
  <c r="P139" i="3"/>
  <c r="P134" i="3"/>
  <c r="F1" i="25"/>
  <c r="P131" i="3"/>
  <c r="P132" i="3"/>
  <c r="P12" i="3"/>
  <c r="P23" i="3"/>
  <c r="P14" i="3"/>
  <c r="P90" i="3"/>
  <c r="P89" i="3"/>
  <c r="P101" i="3"/>
  <c r="P123" i="3"/>
  <c r="P59" i="3"/>
  <c r="P50" i="3"/>
  <c r="P57" i="3"/>
  <c r="P82" i="3"/>
  <c r="P115" i="3"/>
  <c r="P104" i="3"/>
  <c r="P95" i="3"/>
  <c r="P112" i="3"/>
  <c r="P68" i="3"/>
  <c r="P13" i="3"/>
  <c r="P16" i="3"/>
  <c r="P114" i="3"/>
  <c r="P4" i="3"/>
  <c r="P100" i="3"/>
  <c r="P73" i="3"/>
  <c r="P85" i="3"/>
  <c r="P105" i="3"/>
  <c r="P8" i="3"/>
  <c r="P67" i="3"/>
  <c r="P87" i="3"/>
  <c r="P80" i="3"/>
  <c r="P125" i="3"/>
  <c r="P62" i="3"/>
  <c r="P64" i="3"/>
  <c r="P84" i="3"/>
  <c r="P127" i="3"/>
  <c r="P49" i="3"/>
  <c r="P69" i="3"/>
  <c r="P34" i="3"/>
  <c r="P18" i="3"/>
  <c r="P30" i="3"/>
  <c r="P70" i="3"/>
  <c r="P26" i="3"/>
  <c r="P61" i="3"/>
  <c r="P88" i="3"/>
  <c r="P72" i="3"/>
  <c r="P71" i="3"/>
  <c r="P99" i="3"/>
  <c r="P5" i="3"/>
  <c r="P109" i="3"/>
  <c r="P15" i="3"/>
  <c r="P113" i="3"/>
  <c r="P86" i="3"/>
  <c r="P94" i="3"/>
  <c r="P38" i="3"/>
  <c r="P19" i="3"/>
  <c r="P120" i="3"/>
  <c r="P52" i="3"/>
  <c r="P17" i="3"/>
  <c r="P10" i="3"/>
  <c r="P122" i="3"/>
  <c r="P102" i="3"/>
  <c r="P35" i="3"/>
  <c r="P129" i="3"/>
  <c r="P133" i="3"/>
  <c r="P7" i="3"/>
  <c r="P29" i="3"/>
  <c r="P28" i="3"/>
  <c r="P2" i="3"/>
  <c r="P11" i="3"/>
  <c r="P81" i="3"/>
  <c r="P32" i="3"/>
  <c r="P77" i="3"/>
  <c r="P42" i="3"/>
  <c r="P76" i="3"/>
  <c r="P75" i="3"/>
  <c r="P65" i="3"/>
  <c r="P44" i="3"/>
  <c r="P45" i="3"/>
  <c r="P118" i="3"/>
  <c r="P9" i="3"/>
  <c r="P40" i="3"/>
  <c r="P106" i="3"/>
  <c r="P56" i="3"/>
  <c r="P78" i="3"/>
  <c r="P103" i="3"/>
  <c r="P27" i="3"/>
  <c r="P51" i="3"/>
  <c r="P25" i="3"/>
  <c r="P124" i="3"/>
  <c r="P37" i="3"/>
  <c r="P54" i="3"/>
  <c r="P47" i="3"/>
  <c r="P6" i="3"/>
  <c r="P92" i="3"/>
  <c r="P46" i="3"/>
  <c r="P91" i="3"/>
  <c r="P53" i="3"/>
  <c r="P119" i="3"/>
  <c r="P36" i="3"/>
  <c r="P126" i="3"/>
  <c r="P130" i="3"/>
  <c r="F5" i="7"/>
  <c r="D1" i="7" s="1"/>
  <c r="P96" i="3"/>
  <c r="P33" i="3"/>
  <c r="P48" i="3"/>
  <c r="P93" i="3"/>
  <c r="P108" i="3"/>
  <c r="P58" i="3"/>
  <c r="P74" i="3"/>
  <c r="P43" i="3"/>
  <c r="P20" i="3"/>
  <c r="P63" i="3"/>
  <c r="P66" i="3"/>
  <c r="P24" i="3"/>
  <c r="P110" i="3"/>
  <c r="P111" i="3"/>
  <c r="P116" i="3"/>
  <c r="P121" i="3"/>
  <c r="P79" i="3"/>
  <c r="P21" i="3"/>
  <c r="P22" i="3"/>
  <c r="P39" i="3"/>
  <c r="P55" i="3"/>
  <c r="P3" i="3"/>
  <c r="P107" i="3"/>
  <c r="P97" i="3"/>
  <c r="P31" i="3"/>
  <c r="P83" i="3"/>
  <c r="P41" i="3"/>
  <c r="P117" i="3"/>
  <c r="P60" i="3"/>
  <c r="P98" i="3"/>
  <c r="P128" i="3"/>
  <c r="D3" i="1"/>
  <c r="B2" i="7" l="1"/>
  <c r="A1" i="27" l="1"/>
  <c r="M12" i="2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Registro Quejas Comple.xlsm!Resumen_payasos" type="102" refreshedVersion="6" minRefreshableVersion="5">
    <extLst>
      <ext xmlns:x15="http://schemas.microsoft.com/office/spreadsheetml/2010/11/main" uri="{DE250136-89BD-433C-8126-D09CA5730AF9}">
        <x15:connection id="Resumen_payasos" autoDelete="1">
          <x15:rangePr sourceName="_xlcn.WorksheetConnection_RegistroQuejasComple.xlsmResumen_payasos1"/>
        </x15:connection>
      </ext>
    </extLst>
  </connection>
  <connection id="3" name="WorksheetConnection_Registro Quejas Comple.xlsm!Tabla_Payasos5" type="102" refreshedVersion="6" minRefreshableVersion="5">
    <extLst>
      <ext xmlns:x15="http://schemas.microsoft.com/office/spreadsheetml/2010/11/main" uri="{DE250136-89BD-433C-8126-D09CA5730AF9}">
        <x15:connection id="Tabla_Payasos5">
          <x15:rangePr sourceName="_xlcn.WorksheetConnection_RegistroQuejasComple.xlsmTabla_Payasos51"/>
        </x15:connection>
      </ext>
    </extLst>
  </connection>
  <connection id="4" name="WorksheetConnection_Registro Quejas Comple.xlsm!Tabla_Payasos51" type="102" refreshedVersion="6" minRefreshableVersion="5">
    <extLst>
      <ext xmlns:x15="http://schemas.microsoft.com/office/spreadsheetml/2010/11/main" uri="{DE250136-89BD-433C-8126-D09CA5730AF9}">
        <x15:connection id="Tabla_Payasos51" autoDelete="1">
          <x15:rangePr sourceName="_xlcn.WorksheetConnection_RegistroQuejasComple.xlsmTabla_Payasos511"/>
        </x15:connection>
      </ext>
    </extLst>
  </connection>
</connections>
</file>

<file path=xl/sharedStrings.xml><?xml version="1.0" encoding="utf-8"?>
<sst xmlns="http://schemas.openxmlformats.org/spreadsheetml/2006/main" count="55650" uniqueCount="19562">
  <si>
    <t>Folio#</t>
  </si>
  <si>
    <t>Datos Requeridos:</t>
  </si>
  <si>
    <t>Fecha:</t>
  </si>
  <si>
    <t>Inicia registrando aquí la fecha de la queja.</t>
  </si>
  <si>
    <t>Puesta:</t>
  </si>
  <si>
    <t>Habitación:</t>
  </si>
  <si>
    <t>Tipo Cliente:</t>
  </si>
  <si>
    <t>Area de la Queja:</t>
  </si>
  <si>
    <t>Descripción de la queja:</t>
  </si>
  <si>
    <t>Solucion Solicitada por el Cliente:</t>
  </si>
  <si>
    <t>Gestion Realizado:</t>
  </si>
  <si>
    <t>Recibida Por:</t>
  </si>
  <si>
    <t>Puesto:</t>
  </si>
  <si>
    <t>Capturada en:</t>
  </si>
  <si>
    <t># Documento:</t>
  </si>
  <si>
    <t>Valoracion de Quejas</t>
  </si>
  <si>
    <t>Queja a Valorar:</t>
  </si>
  <si>
    <t>Cant Quejas por Resol</t>
  </si>
  <si>
    <t>Datos Requeridos</t>
  </si>
  <si>
    <t>Digite lo Solicitado</t>
  </si>
  <si>
    <t>Semana #:</t>
  </si>
  <si>
    <t>Queja #:</t>
  </si>
  <si>
    <t>Digite aquí el # Queja</t>
  </si>
  <si>
    <t>Volaración:</t>
  </si>
  <si>
    <t>Acción a Realizar:</t>
  </si>
  <si>
    <t>Departamento:</t>
  </si>
  <si>
    <t>Siguimiento Comité:</t>
  </si>
  <si>
    <t>Estatus:</t>
  </si>
  <si>
    <t>Resuelto:</t>
  </si>
  <si>
    <t>Duplicada:</t>
  </si>
  <si>
    <t>Buscar Payaso:</t>
  </si>
  <si>
    <t>Payaso:</t>
  </si>
  <si>
    <t>#Queja</t>
  </si>
  <si>
    <t>Fecha</t>
  </si>
  <si>
    <t>Puesta</t>
  </si>
  <si>
    <t>Habitación</t>
  </si>
  <si>
    <t>Tipo Cliente</t>
  </si>
  <si>
    <t xml:space="preserve">Área de la queja </t>
  </si>
  <si>
    <t xml:space="preserve">Descripción </t>
  </si>
  <si>
    <t>Gestion Realizada:</t>
  </si>
  <si>
    <t>Puesto</t>
  </si>
  <si>
    <t>Capturada</t>
  </si>
  <si>
    <t>Huésped</t>
  </si>
  <si>
    <t>C1</t>
  </si>
  <si>
    <t>Habitaciones</t>
  </si>
  <si>
    <t>Huésped se acerca a recepción molesta indicando que hoy por la mañana su habitación y la de sus familiares a la par (904) despues de 3 minutos en la ducha solamente sale agua fría, nos pide revisar las duchas de las habitaciones para poder ducharse con agua caliente ya que tienen a su hija y es necesario que les brindemos una solución.</t>
  </si>
  <si>
    <t>N/A</t>
  </si>
  <si>
    <t>Se envía a mantenimiento a revisar la hab, y los mismos explican que la capacidad de los tanques no da abasto para tantos, se le ofrecen disculpas a los huéspedes y como compensación por el poco abastecimiento de agua caliente se les brinda 1 bebida de cortesía, agradecen el gesto.</t>
  </si>
  <si>
    <t xml:space="preserve">Luis Carlos Navarro </t>
  </si>
  <si>
    <t>Servicio Cliente</t>
  </si>
  <si>
    <t>Recepción</t>
  </si>
  <si>
    <t>Hotel</t>
  </si>
  <si>
    <t>Podrìan mejorar con algún tipo de entretenimiento nocturno como música en vivo o algun show similar.</t>
  </si>
  <si>
    <t>Hj Evaluacion Gen</t>
  </si>
  <si>
    <t>Huésped se queja por la mala experiencia con la cual finalizó su estancia en el hotel, ellos tenían 2 habitaciones juntas y solicitaron un late check-out a las 2:00pm, sin embargo al estar lleno el hotel no fue posible y se les dio la posibilidad de utilizar las instalaciones y bañarse en los lockers. Al parecer esto ocasionó una gran molestia, porque los huèspedes indican que el área donde los enviaron a bañarse no es apta y que ahí tuvieron una experiencia muy triste y decepcionante.</t>
  </si>
  <si>
    <t>Huésped se queja porque no hay una buena iluminación a los lados de la cama para poder leer, y además reclama por no haber una silla en la habitación.</t>
  </si>
  <si>
    <t>Bar Húmedo</t>
  </si>
  <si>
    <t>Huésped se queja que los precios deberian de ser mas bajos en el sushi y en el bar de la piscina, es inclusive mas caro que una bebida en europa.</t>
  </si>
  <si>
    <t>Souvenir</t>
  </si>
  <si>
    <t>NO vender el agua a un precio tan elevado.</t>
  </si>
  <si>
    <t>Expandir el souvenir ya que es muy pequeño y que puedan proveer un lugar conveniente con bebidas y comida.</t>
  </si>
  <si>
    <t>Poner ventiladores o ventilación en los baños</t>
  </si>
  <si>
    <t>Huésped llama a recepción porque su A/C no funciona correctamente.</t>
  </si>
  <si>
    <t>Revisar A/C.</t>
  </si>
  <si>
    <t>Se envía al botones para revisar primeramente si es algun problema del control, el botones  indica que mantenimiento debe revisar el aire por lo tanto se envía a mantenimiento. Ellos cargaron el aire de refrigerante ya que no tenía.</t>
  </si>
  <si>
    <t>Servicio al Cliente</t>
  </si>
  <si>
    <t>Italiano</t>
  </si>
  <si>
    <t>los precios de la comida y especialmente las bebidas son muy altos.</t>
  </si>
  <si>
    <t>Huèsped se queja porque no hay sombrillas en las habitaciones.</t>
  </si>
  <si>
    <t>La cafetera de la habitación no tiene filtros.</t>
  </si>
  <si>
    <t>Poner capsulas en lugar de café molido.</t>
  </si>
  <si>
    <t>Sushi</t>
  </si>
  <si>
    <t>Precios excesivamente caros.</t>
  </si>
  <si>
    <t>Precios mas competitivos en la zona.</t>
  </si>
  <si>
    <t>Huésped se queja por no haber mayor oferta gastronomica en el hotel ni mejores opciones libres de gluten.</t>
  </si>
  <si>
    <t>Huèsped se queja por la poca iluminaciòn en las esquinas de cada callejòn, menciona que le encantarìa ver mejor iluminaciòn con los nùmeros de las habitaciones alumbrando.</t>
  </si>
  <si>
    <t>Ti-Cain</t>
  </si>
  <si>
    <t>Bueno el desayuno pero terminè decepcionado porque estuvo cerrado nuestra estadìa entera, no tuve oportunidad de experimentar de la cultura tica porque siempre estuvo cerrado.La comida estuvo mas o menos en general, lo digo porque las porciones eran pequeñas.</t>
  </si>
  <si>
    <t>Como visitante de temporada baja me gustarìa ver mas y mejores opciones de almuerzo y cena.</t>
  </si>
  <si>
    <t>Insectos en los helados. No fue una buena opciòn comprar ahì.</t>
  </si>
  <si>
    <t>Menù muy limitado y extremadamente caro</t>
  </si>
  <si>
    <t>Pueden mejorar su servicio con una mejor ayuda con la conversión de dinero. Me dijeron que un taxi cuesta 12 dolares a la Fortuna pero la "maria" marca 5000 colones, se supone que son 10 dòlares. No entendì porque.</t>
  </si>
  <si>
    <t>Deberìan entregar un brochure con informaciòn del hotel para futuras visitas.</t>
  </si>
  <si>
    <t>El servicio muy bueno pero el sabor del arroz con camarones no era el mejor.</t>
  </si>
  <si>
    <t>N/a</t>
  </si>
  <si>
    <t>Podrìan mejorar en tener en el hotel servicio de alquiler de carros y un supermercado mas cerca.</t>
  </si>
  <si>
    <t>muy caro, por una cerveza de lata 5 dòlares.</t>
  </si>
  <si>
    <t>Colaborador</t>
  </si>
  <si>
    <t>Cama nido que se colocò a peticiòn de huèsped se encontraba en muy mal estado, quebrada y no en las mejores condiciones.</t>
  </si>
  <si>
    <t xml:space="preserve">Liz Aguilar </t>
  </si>
  <si>
    <t>Supervisora Recep</t>
  </si>
  <si>
    <t xml:space="preserve">Buenos días Compañeros 
Tengan muy buen día todas y todos.
Les comparto el siguiente  incidente , durante el desayuno de hoy.
La mañana de hoy la compañera Karen Núñez se acercó a mi persona y me indico , que aparentemente estaban cayendo del cielo raso, excremento de ratas.
Estaba en espera de  terminar el desayuno , para informar al señor Jairo.
Lamentablemente, ella no se equivocaba.
Minutos después , cayó muy cerca de una de las mesas, una rata.  La compañera Hazel y el señor Ariel, pudieron recogerla y disponer de ella, pero lamentablemente los huéspedes    , en el salón B , se dieron cuenta.
Las habitaciones a nombre de la familia LAINES, son 603-703-903.
Mi recomendación seria , entrar lo más pronto posible en un programa de exterminio y/o previsión a l asunto.
Espero que la información sea de ayuda.
</t>
  </si>
  <si>
    <t>Huésped se queja por no haber ventiladores en los restaurantes que permitan un mejor flujo de aire.</t>
  </si>
  <si>
    <t>Huésped se queja porque el hotel no tiene NETFLIX con costo agregado en las habitaciones para el hospedaje.</t>
  </si>
  <si>
    <t>Precios muy altos.</t>
  </si>
  <si>
    <t>Comida buena pero sobrevalorada.</t>
  </si>
  <si>
    <t>Los trabajos de construcción detrás de nosotros comenzaron muy temprano a las 7am y eran demasiado ruidosos. No fue muy gratificante ni tranquila la estadía por ese motivo.</t>
  </si>
  <si>
    <t>C2</t>
  </si>
  <si>
    <t xml:space="preserve">Huésped al momento del check-out nos comparte la queja que el día 20 de octubre ( día de su boda) se había coordinado la limpieza y decoración respectiva para que cuando llegaran de su boda encontraran la sorpresa, sin embargo cuando la mucama llegó a hacer lo solicitado ellos se encontraban alistandose y preparando todo para la boda por lo que pidieron a la mucama venir más tarde ya cuando se hubieran marchado. La situación que molestó a la huésped fue que cuando llegaron de su boda a celebrar la luna de miel la habitación era un desastre y no había ninguna decoración. Ella nos expresó que habían hecho un esfuerzo muy grande para conseguir disfrutar de su luna de miel en esa habitación y que al final lo que recibieron fue una decepción en lugar de una grata sorpresa. </t>
  </si>
  <si>
    <t xml:space="preserve">Se le removió una factura de $25 la cual era la única que tenían como consumo y se les ofreció disculpas por tan vergonzoso error. </t>
  </si>
  <si>
    <t>Check-out</t>
  </si>
  <si>
    <t>Lockers</t>
  </si>
  <si>
    <t>Locker #18 de los hombres posee número erroneo en su llavero. Revisar estado y números de los llaveros.</t>
  </si>
  <si>
    <t>Jean Pierre Brenes</t>
  </si>
  <si>
    <t>Aguas Termales</t>
  </si>
  <si>
    <t>Los botones del jacuzzi no funcionaban bien a ciertas horas.</t>
  </si>
  <si>
    <t>NO ofrezcan pajillas para las bebidas a la hora de servir una comida, son muy malas para el medio ambiente.</t>
  </si>
  <si>
    <t>Huésped se queja que en el souvenir  las tallas de ropa se encontraban todas mezcladas y en desorden y fue difícil encontrar la ropa.</t>
  </si>
  <si>
    <t>Las bebidas estuvieron ok pero no fueron algo grandioso.</t>
  </si>
  <si>
    <t>Mejorar las bebidas y su calidad.</t>
  </si>
  <si>
    <t>Solamente teníamos shampoo y acondicionador pero nunca tuvimos gel de baño lo cual sería una muy buena idea.</t>
  </si>
  <si>
    <t>Incorporar gel de baño.</t>
  </si>
  <si>
    <t>Huésped se queja que al desayuno una sola waflera no es suficiente para el número de personas presentes, se necesita demasiado tiempo para un waffle y no le gustó esperar tanto.</t>
  </si>
  <si>
    <t>una maquina de hacer waffles extra.</t>
  </si>
  <si>
    <t>Huésped se queja del ruido ocasionado durante las dos noches de su estadía por el televisor de la habitación adyacente. Indica que pudo escuchar de todo y que hasta se sorprendió de lo que escuchó.</t>
  </si>
  <si>
    <t>Huésped se queja por no haber una silla en la habitación, dice que es muy difícil ponerse la ropa en una cama alta.</t>
  </si>
  <si>
    <t>Una silla es necesaria en la habitación.</t>
  </si>
  <si>
    <t>Guía</t>
  </si>
  <si>
    <t>Habitaciones 125-126 reportadas por el chofer y guía con cucarachas entre el aire acondicionado, se quejan de una posible plaga la cual intentaron matar con insecticidad pero aún así salieron más en la noche.</t>
  </si>
  <si>
    <t>Revisar y fumigar esas habitaciones.</t>
  </si>
  <si>
    <t>La compañera Ericka fue y fumigó por encima pero es necesario una aplicación del producto más a fondo.</t>
  </si>
  <si>
    <t>Erika Vanegas</t>
  </si>
  <si>
    <t>Huésped luego de llegar del check-in llama molesto a recepción porque su aire acondicionado no funciona bien, él mismo pide que le den un tiempo para descansar y que más tarde le intenten solucionar el problema.</t>
  </si>
  <si>
    <t>Repara A/C</t>
  </si>
  <si>
    <t>Mantenimiento fue a chequear tiempo después y reparó el aire sin embargo el señor no estaba muy contento desde el inicio de su estadía.</t>
  </si>
  <si>
    <t>Llamada a Recepción</t>
  </si>
  <si>
    <t>Salón Manantial</t>
  </si>
  <si>
    <t>Cable HDMI en muy mal estado, no permitió llevar a cabo una charla de chocolate planeada para el grupo ROAD SCHOLAR ( Arenal Manoa).</t>
  </si>
  <si>
    <t>Reemplazar cable.</t>
  </si>
  <si>
    <t xml:space="preserve">Restaurante del Sushi malo. Además el bar de la piscina debería de dar también al agua fría </t>
  </si>
  <si>
    <t>Mejorar la variedad de los desayunos especialmente cuando se viene varios días.</t>
  </si>
  <si>
    <t>Televisor de Recepción es horrible. Esto es algo que deberían mejorar</t>
  </si>
  <si>
    <t>Caja de seguridad no funciona</t>
  </si>
  <si>
    <t>Huésped se queja de precios. Crema de hongos cuesta igual que una pizza hawaiana</t>
  </si>
  <si>
    <t>Toallas de piscina ya son beige y no azules como lo dice los rótulos en el área de las termales. Ver rotulación y renovarla.</t>
  </si>
  <si>
    <t>Huésped se queja de los brazaletes, sugieren que no sean de plástico.</t>
  </si>
  <si>
    <t>Pedí papas a las 11 y no me las dieron porque el aceite estaba frío.</t>
  </si>
  <si>
    <t xml:space="preserve">Huésped se queja de los precios de los restaurantes, 40 000 un almuerzo? </t>
  </si>
  <si>
    <t>Huésped se queja indicando que hay una necesidad de enmasillar el area entre el techo y el cielo raso en el baño.</t>
  </si>
  <si>
    <t>Huésped se queja de las camas e indica que el hotel debe mejorar teniendo camas más suaves.</t>
  </si>
  <si>
    <t>Huésped se queja de las opciones de comida, pide mejores opciones ya que para él la comida fue solo buena y no encontró nada especial en ella.</t>
  </si>
  <si>
    <t>Incorporar mejores opciones de comida</t>
  </si>
  <si>
    <t>Mientras se iba a chequear una habitación con una ducha apta para lo que nos solicitaba un cliente se encontró que la ducha de la hab 305 no esta pegada y que al abrir toda la presión es muy vulonerable a safarse y caer en la cabeza de un huésped.</t>
  </si>
  <si>
    <t>Se informó a Mantenimiento y a Roberto Escoto de la situación. La hab se bloqueó para proceder con la reparación.</t>
  </si>
  <si>
    <t>Señora Kristine dueña de la agencia LatinEscapes se queja fuertemente indicando que ella conoce este hotel y que lo ha visitado en varias ocasiones pero que esta vez le han dado la peor habitación, ella se queja que la ducha no es regulable y que al momento de abrirla el agua sale disparada por todo lado sin poder bañarse o lavarse el pelo como ella quiere, además ella reclama por el ruido del ventilador del techo que se encuentra mal pegado y no los deja dormir. Ella nos hace ver que si pudiera irse se iría ahora mismo porque no se encuentra a gusto.</t>
  </si>
  <si>
    <t>Arreglar los problemas que presenta la habitación por la cual ella esta pagando.</t>
  </si>
  <si>
    <t xml:space="preserve">Se va directamente a la habitación para conversar con la huésped, chequear con mantenimiento y ofrecer las disculpas del caso, después de revisar nos damos cuenta que el ventilador necesita estar colocado de una manera que no produzca ese sonido incómodo. La ducha se intentó regular sin embargo en busqueda de la satisfacción de la huésped se le dió como solución moverse a la habitación 307 donde se revisó previamente que la ducha, ventilador y A/C funcionaran correctamente y así solucionar la queja. La señora agradeció la ayuda y quedó contenta. </t>
  </si>
  <si>
    <t>El guía de Collete el señor Ricardo Howell presentó la queja con respecto al menú que se le ofreció luego de traer a su grupo a cenar a nuestro restaurante, él mismo quedó disconforme ya que en otras ocasiones se le ha ofrecido menú abierto y esta vez tanto en el Rest Italiano como en el Ti-cain se le dió un menú carta paquete el cual no le agrado. Nos mencionó que la próxima vez su grupo iría a cenar afuera y se encontraba molesto por el accionar del hotel.</t>
  </si>
  <si>
    <t xml:space="preserve">503  La señora se queja de que el A/C no le sirvió en toda la noche, se revisa y efectivamente le falta refrigerante </t>
  </si>
  <si>
    <t>Se reparó el A/C</t>
  </si>
  <si>
    <t xml:space="preserve">se queja ahora de que el A/C no sirve, efectivamente estaba sin refrigerante </t>
  </si>
  <si>
    <t>se les terminó otorgándola cena de cortesía</t>
  </si>
  <si>
    <t>Huéspedes molestos por ruido ocasionado por la construcción.</t>
  </si>
  <si>
    <t>Se movieron de hab a la 410</t>
  </si>
  <si>
    <t>A/C en mal estado, huésped se se queja porque no funciona como debería.</t>
  </si>
  <si>
    <t>Reparar el A/C</t>
  </si>
  <si>
    <t>Se movieron a la hab 101</t>
  </si>
  <si>
    <t xml:space="preserve">BUENAS NOCHES COMPAÑEROS
Les describo el incidente que sucedió al final de la cena, con los huéspedes de la habitación 903 :
Dichos señores son personas muy amables, cenaron por segunda ocasión en este RESTAURANTE.
Ellos pidieron un  salmón, el cual viene acompañado de brócoli y coliflor.
Al parecer ; lamentablemente, les salió un pequeño gusano.
La señora ya había terminado la cena casi por completo.
El señor Jhon Pinnel me indica del problema, reviso el plato y efectivamente lo tenía.
Me aproximo a los huéspedes, quienes se manifestaron al respecto, muy respetuosos, comprensivos, pero me indicaron que la señora era fóbica a estos animalitos.
</t>
  </si>
  <si>
    <t xml:space="preserve">Procedí a disculparme y a retirar el producto de la factura, y a la vez les hice saber que mañana, el personero del Guest Service, se iba a comunicar con ellos._x000D_
</t>
  </si>
  <si>
    <t>Gerardo Melendez</t>
  </si>
  <si>
    <t>Capitán</t>
  </si>
  <si>
    <t xml:space="preserve">Buenos días compañeros, 
Me gustaría comunicarles una situación que se dio hoy con el señor Eduardo Otero de la habitación 205 durante el check out. 
Se le comunico el monto a pagar por cargos extras, él dijo que iba a pagar en efectivo y en euros. Y bueno ya que se está dando la opción de que lo hagan procedimos a aceptar la moneda. Sin embargo, no aceptó el monto que se le dijo y mencionó que ese no era el tipo de cambio; además agregó que ayer se lo habían cambiado a 650 y que aun así salió perdiendo dinero. 
Le explique que 620 era el tipo de cambio que estaba autorizado a dar y no podía hacer ningún cambio al mismo. El señor ya en un tono más fuerte dijo que entonces estábamos ganando dinero extra  “a costas de su dinero”, pero le mencione que de hecho no se aceptan euros, pero que los recibimos para hacerles un favor ya que sabemos que quizás no tienen tiempo para ir al banco y nuevamente le mencioné que 620 era el cambio establecido por contabilidad. 
Al final, el señor pagó sus cargos y el tipo de cambio que se le estaba dando, pero no estaba contento. De mi parte no puedo hacer alguna alteración a lo que ya está esta por los compañeros de contabilidad, pero aun así les hice la consulta pero me dijeron lo mismo que ya le había mencionado al señor Otero. 
Estamos ofreciendo una pequeña ayuda a ellos aceptando los euros, pero no me parece respetuoso que ellos vengan a imponer lo que ellos desean cuando ya tenemos las cosas establecidas por los compañeros de contabilidad. Si vamos a otro país nos tenemos que apegar a las normas que rigen al mismo, incluyéndose en esto el tipo de moneda… Estamos siendo flexible al ayudarle a los clientes aceptando Euros, pero hasta cuando quieren cambiar dinero y no se les puede cambiar el monto que desean se enojan con nosotros. 
</t>
  </si>
  <si>
    <t xml:space="preserve">Deyvin Aguirre </t>
  </si>
  <si>
    <t>Huéspedes se quejan de las camas que son duras.</t>
  </si>
  <si>
    <t>Mejorar las camas para que sean mas suaves y confortables.</t>
  </si>
  <si>
    <t>Huésped se queja porque habían muchas moscas durante el desayuno.</t>
  </si>
  <si>
    <t>El frigorifico hace mucho ruido y es bastante molesto en la noche.</t>
  </si>
  <si>
    <t>Mayorista</t>
  </si>
  <si>
    <t xml:space="preserve">pensamos que la habitación 201 es un poquito pequeña si los clientes son 4 adultos tomando en cuenta que casi todos nuestros clientes tienen cada uno una maleta grande y una maleta pequeña durante su viaje. Entonces, prestaremos atención a la categoría de habitación que reservamos por respecto a la composición de los grupos de clientes. </t>
  </si>
  <si>
    <t>Retroalimentación Inspección</t>
  </si>
  <si>
    <t xml:space="preserve">Primero, el hotel Arenal Springs nos parece ser una muy buena opción para nuestros clientes que quieren relajación y confort. Las aguas termales incluidas en el hotel son un valor agregado enorme. Además, esta zona termal está muy bien pensada con los dos bares, los jardines y las diferentes categorías de « piscinas » que hay. Solamente pensamos que el segundo bar (el que propone solamente bebidas y no el Sushi bar) merecería un poquito más de decoración para ser más acogedor todavía. </t>
  </si>
  <si>
    <t>Huésped se acerca a recepción indicando que anoche al abrir su closet y sacar la cobija, la misma se encontraba mojada y no la pudo utilizar en toda la noche.</t>
  </si>
  <si>
    <t>Nos pide revisar qe fue lo que ocurrió y porque razón estaba mojada.</t>
  </si>
  <si>
    <t>Se contacta a melissa para que revise la habitación, coloque cobijas nuevas y se asegure que no vuelva a suceder.</t>
  </si>
  <si>
    <t>Huésped se queja de la mala señal de TV</t>
  </si>
  <si>
    <t>mejorar la señal</t>
  </si>
  <si>
    <t xml:space="preserve">Huésped no cuenta con internet </t>
  </si>
  <si>
    <t>Proceder a revisar lo reportado</t>
  </si>
  <si>
    <t>Se cambió el plato de la 301 a la 101, y Arnaldo debe revisar los enlaces</t>
  </si>
  <si>
    <t>Fernando Sandoval</t>
  </si>
  <si>
    <t>n/a</t>
  </si>
  <si>
    <t>Huésped indica que las sillas del italiano se resbalan facilmente, deberían de tener algo en las "patas" que no permita que se deslicen.</t>
  </si>
  <si>
    <t>Revisar lo comentado.</t>
  </si>
  <si>
    <t>Luis César Morales Campos</t>
  </si>
  <si>
    <t>Huésped se queja debido a que los tomacorrientes de la habitación no funcionan correctamente, se encontraba molesta porque colocó su teléfono a cargar creyendo que iba a cargarse y luego se percató que no funcionaba, además cuando solicitó mover las camas y poner las dos mesas de noche juntas para poner ambas lamparas de noche, no fue posible conectar las dos debido a que el tomacorriente estaba sin electricidad.</t>
  </si>
  <si>
    <t>Reparar el tomacorriente ya que necesita conectar más cosas.</t>
  </si>
  <si>
    <t>Se contactó a mantenimiento y nos dijeron que eso pasaba en todo ese bloque de habitaciones y que no podían repararlo ya que era algo que Don Mario había hecho, por lo tanto se les prestó la regleta que tenemos en recepción para que pudiera conectar las lámparas y sus cargadores sin problema. Se le pidió disculpas y quedó satisfecha por la rápida solución.</t>
  </si>
  <si>
    <t>C2-C3</t>
  </si>
  <si>
    <t>Chofer del grupo Grand Tour#47 se acerca sumamente molesto a recepción porque estuvo 20 minutos esperando que lo atendieran para cenar y nunca recibió la atención que esperaba, se retira molesto diciendo que ya no piensa cenar y que no puede ser posible que solo por no ser un huésped no le brinden un trato de calidad, si él igual iba a pagar la cena que se iba a comer.</t>
  </si>
  <si>
    <t>Sería bueno tener una silla baja dentro de la habitación, ayuda a los adultos mayores</t>
  </si>
  <si>
    <t>Huésped indica que el área de la ducha en la habitación tiene poca privacidad</t>
  </si>
  <si>
    <t>Huésped indica que sería bueno mejorar el área de fumado.</t>
  </si>
  <si>
    <t>Revisar lo descrito anteriormente</t>
  </si>
  <si>
    <t>El huésped hace la observación de que si a ud como huésped al llegar al Hotel en Caseta le preguntan los datos sobre la reservación, debería entonces al llegar al parqueo las personas llamarlos por el nombre y mucho menos que en Recepción vuelvan a preguntarles por el dato de la reserva.</t>
  </si>
  <si>
    <t>Revisar lo descrito arriba</t>
  </si>
  <si>
    <t>Huésped indica que el aire acondicionado no enfrió correctamente, a veces estaba bien y por ratos no</t>
  </si>
  <si>
    <t>Revisar aire acondicionado</t>
  </si>
  <si>
    <t>Huéspedes reportan un olor como a cigarro en su habitación y creen que podría provenir de la hab de la par.</t>
  </si>
  <si>
    <t>Revisar de donde viene el olor que les molesta.</t>
  </si>
  <si>
    <t>Se envió a la mucama y minutos después servicio al cliente llegó a la habitación para hablar con los huéspedes e indicarles que nos ibamos a encargar de informar a los vecinos sobre la prohibición del fumado en las habitaciones, se hizo un 21 a las 102 pero ellos dijeron que no habían fumado. La 101 no aceptó cambiarse a otra habitación porque estaban todos acostados ya. Se les dará seguimiento al día siguiente.</t>
  </si>
  <si>
    <t>El control del aire tenía problemas y no funcionaba bien.</t>
  </si>
  <si>
    <t>El baño está mal diseñado, el servicio sanitario debe de estar por lo menos 50cm de la pared lateral, la ducha debe de tener un piso antideslizante. EN el cuarto los adornos laterales de la cama sobran, no se puede accesar a ese lado de la cama y además son peligrosos para niños.</t>
  </si>
  <si>
    <t>Requiere remodelar los muebles, se necesita más espacio para colgar ropa, además en sí la habitación es muy básica</t>
  </si>
  <si>
    <t>Por definir</t>
  </si>
  <si>
    <t>Huesped</t>
  </si>
  <si>
    <t>Huéspedes extremadamente molestos se acercan a recepción porque durante la noche fueron picados por piojos o chinches que según indican invadieron el colchón, ellos se encontraban con toda su espalda y brazos irritados y comentaron que han estado en todo tipo de hoteles baratos y que nunca pensaron que en un hotel bueno donde celebraban su luna de miel hubieran tenido que llegar a los extremos de revisar los colchones hasta encontrar estos piojos. Muy disconformes nos dicen que esta situación ha afectado sus vacaciones y que van para la clínica a revisarse. Ellos tenían fotos de los piojos que según indican usaran para poner una reclamación.</t>
  </si>
  <si>
    <t>Revisar la habitación</t>
  </si>
  <si>
    <t>Se fue inmediatamente a la hab para revisar y efectivamente bajo el colchón y entre las tablas habían gran cantidad de piojos, por lo tanto se les ofrecieron las disculpas por tan embarazosa situación, se le hizo la devolución de las 2 noches de hospedaje, se les dió una crema para la alergía y se explicó que esto no suele pasar debido a planes de fumigación constantes, a nombre del hotel tomamos toda la responsabilidad y ellos aceptan la solución brindada.</t>
  </si>
  <si>
    <t>El personal en el desayuno el primer día fue bueno y amable pero en el segundo día no fue bueno, deben estar atentos a las necesidades individuales para no hacerte sentir como un huésped irritante.</t>
  </si>
  <si>
    <t>Mejorar con un entrenamiento del personal encargado del desayuno, en la evaluación califico con un 2 la experiencia.</t>
  </si>
  <si>
    <t>Entrenar al personal.</t>
  </si>
  <si>
    <t>Muy caro y el sabor no es bueno en las comidas</t>
  </si>
  <si>
    <t>Fuerte olor a boñiga en toda la recepción y restaurante italiano.</t>
  </si>
  <si>
    <t>Huéspedes enfadados por fumigación en el rest Ti Cain que provocó una nube de humo en las termales.</t>
  </si>
  <si>
    <t>Se llamó a Jairo y se suspendió la fumigación.</t>
  </si>
  <si>
    <t>Huésped se acerca a lockers quejandose porque la fumigación que se lleva a cabo en el Ti-Cain provoca que todo el humo se vaya para las termales donde se encuentran sus niños, y eso le molestó mucho. El mismo reclamó que como iban a hacer eso mientras estaban ellos bañandose y disfrutando de las termales.</t>
  </si>
  <si>
    <t>Detener la fumigación.</t>
  </si>
  <si>
    <t>Se llamó a Jairo y se detuvo la fumigación.</t>
  </si>
  <si>
    <t>Tour Desk</t>
  </si>
  <si>
    <t>Huésped muy molesto se acercó a recepción reclamando que Edward le vendió un Tour de perezosos donde iba ver algunos perezosos y vida silvestre, sin embargo dice que no vió nada más que un tucán muerto. Ël mismo canceló los tour del siguiente día y se encontraba bastante enfadado por lo que le prometieron y no se cumplió.</t>
  </si>
  <si>
    <t>Cancelar todos sus tours</t>
  </si>
  <si>
    <t xml:space="preserve">Huesped que estuvo hospedado del 13 al 16 de septiembre con reserva a nombre de Carlos Urrego envió correo a Servicio al Cliente preguntando por un objeto olvidado descrito como un medicamento utilizado para su insulina que estaba dentro de un recipiente azul en el refrigerador de la habitación 108, al momento de recibir la solicitud se consulta a las mucamas para que revisen y a recepción para buscar en lost&amp;found pero ambos indican que no hay nada por lo que se procede a responder que desafortunadamente no se encontró nada, el hecho fue que el señor hizo caso omiso al correo  y se vino manejando desde Guanacaste hasta el hotel donde pidió lo dejaran entrar para hablar con Servicio al Cliente, cuando el señor llega el insiste en que el dejó su objeto ahí por lo que amable y abiertamente le dije que aunque las mucamas no encontraron nada yo mismo iba ir a revisar a esa habitación, a pesar de que estaba fumigada y llena de humo por completo ingresé hasta el refrigerador y busqué hasta encontrar lo que el señor aseguraba había dejado. Debido a esta situación me ví por la pena de pedir disculpas por el correo enviado asegurando que no había nada y por el reporte de las mucamas que no había nada ahí, el señor solicitó fueramos mas cuidadosos con las  cosas olvidadas y me agradeció por ir a buscar minuciosamente.  </t>
  </si>
  <si>
    <t>Chequear bien antes de brindar la información a los huéspedes.</t>
  </si>
  <si>
    <t>Se  ofrecieron disculpas a nombre del hotel, se fue a buscar a la habitación hasta encontrar el objeto y se entregó en buen estado.</t>
  </si>
  <si>
    <t>Huésped reporta que no pudieron dormir debido a que en la habitación hay bichos.</t>
  </si>
  <si>
    <t>Cambio de Habitación</t>
  </si>
  <si>
    <t>Huésped expresa sentirse incomodo al comer y otras personas estén cerca nadando</t>
  </si>
  <si>
    <t xml:space="preserve">Cesar Morales </t>
  </si>
  <si>
    <t>Aire Acondicionado no funciona</t>
  </si>
  <si>
    <t>Quieren un A/C en buen estado</t>
  </si>
  <si>
    <t>Mantenimiento intentó repararlo sin embargo no fue posible, por lo que se procesió a moverlos de hab.</t>
  </si>
  <si>
    <t>Me gustaría que el jacuzzi que esta a 39 grados estuviera a una temp mas  baja ya que por estar tan caliente casi no se puede utilizar, no se aguanta el dolor, si fuera de 35 grados podría utilizarse más.</t>
  </si>
  <si>
    <t>Encender el aire acondicionado antes que lleguen los huéspedes. Así cuando estos lleguen encontrarán la habitación fresca</t>
  </si>
  <si>
    <t>Encender el aire acondicionado</t>
  </si>
  <si>
    <t>Huésped se queja de la manera en que no la dejaron ingresar al rest. Italiano, a la señora la mantuvieron esperando en recepción sin indicarle nada mientras iban a preguntar a un superior si podía o no entrar como andaba vestida, ella se molestó porque otra mujer andaba vestida muy parecido y si la dejaron entrar. Ella al hacer check-out nos hizo la observación que se sintió insultada y que fue totalmente inapropiado que la mantuvieran sin entrar durante unos minutos.</t>
  </si>
  <si>
    <t>Ser más especificos y claros con el código de vestimenta, saber como comunicarlo y que sea de una manera que no insulte al huésped.</t>
  </si>
  <si>
    <t>Muy mal coordinado el desayuno, nos quejamos del espacio-tiempo en el desayuno.</t>
  </si>
  <si>
    <t>Huéspedes se quejan de que no hay un billar o futbolín para para entretenimiento.</t>
  </si>
  <si>
    <t>Seria chiva un pool o futbolin.</t>
  </si>
  <si>
    <t>Comida del italiano de poca calidad</t>
  </si>
  <si>
    <t>Mejorar sustancialmente la calidad de la comida del Restaurante Italiano.</t>
  </si>
  <si>
    <t>Restaurate italiano lo encontramos con precios un poco caros.</t>
  </si>
  <si>
    <t>Huéspedes se quejan por mal funcionamiento del A/C, el mismo no enfría bien y las huéspedes no estan a gusto a pesar que mantenimiento fue a revisar. Según ellas la potencia no es la que debería de tener.</t>
  </si>
  <si>
    <t>Revisar la potencia del A/C</t>
  </si>
  <si>
    <t>Se procedió a mover a las huéspedes a la hab 210 en donde se probó el aire 30 minutos antes para verificar que enfríara a como las huéspedes deseaban, esa hab tenía un aire mas moderno por lo que quedaron satisfechas.</t>
  </si>
  <si>
    <t>Huésped se queja porque considera que a las aguas termales se les debería se sacar mayor provecho creando baños turcos con el vapor o con algún tipo de sauna. Además sugiere que hayan canchas de tennis o volleyball, hasta inclusive mesas de ping pong en alguna área.</t>
  </si>
  <si>
    <t>Precios del bar del Sushi muy elevados</t>
  </si>
  <si>
    <t>No hay suficientes opciones</t>
  </si>
  <si>
    <t>Más opciones en vegetales y alimentos libres de glutten.</t>
  </si>
  <si>
    <t>Solamente había dos copas para una habitación que era de 3 personas.</t>
  </si>
  <si>
    <t>Huésped se queja porque no hay un espejo afuera del baño en la habitación.</t>
  </si>
  <si>
    <t>Poner espejo en la habitación.</t>
  </si>
  <si>
    <t>Precios muy elevados.</t>
  </si>
  <si>
    <t>Un menú en la habitación de los diferentes restaurantes es lo que falta.</t>
  </si>
  <si>
    <t>Se queja porque no hay cajero automatico.</t>
  </si>
  <si>
    <t>Instalar un cajero automatico para huéspedes.</t>
  </si>
  <si>
    <t>Huésped se queja porque no se ofrece comida local. La comida fue mediocre, el esposo pidió un sandwich de pollo que tenía muy poco pollo y mucho pan. Si yo fuera el chef, preferiría ofrecer comida que comen los locales y no comida que se puede conseguir en USA.</t>
  </si>
  <si>
    <t>Anoche fuimos testigos de una situación en el Bar Sushi acerca de que se acabó el Sushi, nos pareció que son asuntos operativos que los clientes no deben enterarse. Sabemos que son cosas que pasan y que es positivo porque es sinonimo de venta, sin embargo debería de manejarse de una mejor manera.</t>
  </si>
  <si>
    <t>Se queja porque no venden la crema de miel con vainilla que se ofrece en las habitaciones.</t>
  </si>
  <si>
    <t>Vender en la tienda la crema que es muy buena.</t>
  </si>
  <si>
    <t>Se queja por no tener servicio antes de las 10:00am disponible en el sushi y bar húmedo.</t>
  </si>
  <si>
    <t>No hay actividades recreativas ni entretenimiento en el hotel.</t>
  </si>
  <si>
    <t>hacer actividades en la tarde/noche como por ejemplo algún show.</t>
  </si>
  <si>
    <t>Quisimos un day-pass para un familiar que estaba hospedado en otro hotel y nos salieron cobrando 120 dólares. Deberían haber excepciones o deberían tener el pase de un día.</t>
  </si>
  <si>
    <t>Tener el pase de un día habilitado para ciertas ocasiones.</t>
  </si>
  <si>
    <t>Nos parecio excesivo el precio de las comidas en el Rest. Italiano</t>
  </si>
  <si>
    <t>Tener servicio antes de las 10:00am disponible</t>
  </si>
  <si>
    <t>Luis Carlos Navarro R</t>
  </si>
  <si>
    <t>Restaurante</t>
  </si>
  <si>
    <t>Cuando hay poca gente en el desayuno los comentarios de los empleados molestan ya que comentan cosas que no son del trabajo, haya poca o mucha gente los empleados deben saber ser profesionales y abtenerse de risas, comentarios, etc.</t>
  </si>
  <si>
    <t>Evaluacion Gen</t>
  </si>
  <si>
    <t>6/9/2018</t>
  </si>
  <si>
    <t>306</t>
  </si>
  <si>
    <t>Huésped molesto por ruido de refrigerador, indica que no lo deja dormir.</t>
  </si>
  <si>
    <t>Se reemplaza el refrigerador con la ayuda de mantenimiento.</t>
  </si>
  <si>
    <t>Luis Carlos Navarro</t>
  </si>
  <si>
    <t>Camas muy duras, es lo único que cambiariamos.</t>
  </si>
  <si>
    <t>Huésped se queja de la no información acerca de los canales de TV, no sabía cuales estaban disponibles ni cuales eran en ingles.</t>
  </si>
  <si>
    <t>Huésped molesto se queja de la capacidad del agua caliente, según indica el agua caliente solamente dura 3 minutos y luego no sale mas caliente. Y esto a perjudicado su estancia ya que todos los días sucedió lo mismo.</t>
  </si>
  <si>
    <t>él mismo solicita revisar los tanques donde proviene el agua</t>
  </si>
  <si>
    <t xml:space="preserve">Se envía a mantenimiento los cuales nos confirman que este baño no cuenta con la rotulación necesaria para darle un correcto uso al agua caliente, todo funciona bien pero el huésped al no tener la explicación le da un mal uso a las llaves de agua fría y caliente. </t>
  </si>
  <si>
    <t xml:space="preserve">Lockers </t>
  </si>
  <si>
    <t>Debería de haber una silla plastica para discapacitados en el área de duchas</t>
  </si>
  <si>
    <t>2018-08-235</t>
  </si>
  <si>
    <t>El precio que se debe pagar por todo el hotel hace pensar que es de muy alta calidad, sin embargo esto no es así</t>
  </si>
  <si>
    <t>2018-08-234</t>
  </si>
  <si>
    <t>Los precios de los restaurantes son muy caros y la comida muy mediocre</t>
  </si>
  <si>
    <t>El mini bar debería rellenarse diaramente</t>
  </si>
  <si>
    <t>Lavandería</t>
  </si>
  <si>
    <t>El servicio de lavandería es muy caro</t>
  </si>
  <si>
    <t xml:space="preserve">El chicken gyoza en el bar húmedo es muy malo y los precios son muy caros </t>
  </si>
  <si>
    <t>Contar con un servicio de shuttle al pueblo sería algo útil</t>
  </si>
  <si>
    <t>Reducir el ruido producido por el aire acondicionado, durante la noche se escucha mucho</t>
  </si>
  <si>
    <t>2018-08-233</t>
  </si>
  <si>
    <t>Mejores alternativas de alimentación, excepto el desayuno el cual es muy bueno</t>
  </si>
  <si>
    <t>2018-08-232</t>
  </si>
  <si>
    <t>El vino es muy caro en los restaurantes</t>
  </si>
  <si>
    <t>2018-08-223</t>
  </si>
  <si>
    <t>Area de Piscinas</t>
  </si>
  <si>
    <t>Al ir a cubrir al compañero de lockers para que pudiera ir a almorzar, un huésped me comenta que deberiamos de tener más basureros al alcance en toda el area de piscinas ya que solo hay unos cerca de lockers, y cuando uno como huésped se encuentra en el area de las pergolas por ejemplo tiene que ir hasta ahí para depositar los desechos que uno tenga, lo que se hace un poco tedioso.</t>
  </si>
  <si>
    <t>Cesar Morales C.</t>
  </si>
  <si>
    <t>El brochure de información del hotel necesita ser actualizado, hay muchas cosas con las que ya no se cuenta y otras en las que se ha mejorado.</t>
  </si>
  <si>
    <t>La construcción inicia muy temprano sus labores, y eso  imposibilita dormir un poco más.</t>
  </si>
  <si>
    <t>Poner etiquetas a todos los tomas, son tantos que uno no sabe cual es cual.</t>
  </si>
  <si>
    <t>Los pancakes se secan mucho al estar expuestos al aire libre</t>
  </si>
  <si>
    <t>Mejorar el flujo de agua caliente en el grifo del baño</t>
  </si>
  <si>
    <t>Huésped se queja de los precios que son muy elevados.</t>
  </si>
  <si>
    <t>La comida en el buffet es escasa y muy repetitiva.</t>
  </si>
  <si>
    <t>Huésped molesto porque se le sirvió un pollo crudo y él indica que eso es de mucho cuidado porque puede enfermar a una persona, esto provocó que se fueran muy temprano del hotel al check-out porque querían visitar otro restaurante.</t>
  </si>
  <si>
    <t xml:space="preserve">Huéspedes se quejan porque el teléfono de su habitación no recibe llamadas, recepción no es capaz de contactarlas y eso a ellas les preocupa. </t>
  </si>
  <si>
    <t>Se les cambió a la habitación 104 y se les pidió disculpas por el inconveniente dado que mantenimiento no pudo arreglar el problema y el señor Randall Salazar se le contactó desde las 8am pero nunca hubo respuesta.</t>
  </si>
  <si>
    <t>SPA</t>
  </si>
  <si>
    <t xml:space="preserve">La novia de la boda la señora Yara al momento de hacer check-out se mostró muy molesta cuando se le cobró un factura correspondiente a un manicure y un pedicure del Spa. Ella nos dijo que solamente saliendo del spa el pedicure se le cayó y que fue un trabajo pésimo por el cúal no iba a pagar, ella dijo  que había hablado con un funcionario del Spa ( que no recordaba el nombre) que le dijo que no se preocupara y que no le ibamos a cobrar ese tratamiento, sin embargo nunca se informó nada a recepción ni a servicio al cliente al respecto. </t>
  </si>
  <si>
    <t>No pagar por el pedicure y manicure ue recibió debido a que fue uno de los peores que ha tenido.</t>
  </si>
  <si>
    <t xml:space="preserve">Maria Nela Sancho </t>
  </si>
  <si>
    <t>Restaurantes</t>
  </si>
  <si>
    <t>Huésped indica que debemos mejorar en el tema de alimentos y calidad.</t>
  </si>
  <si>
    <t>Huéspedes reportan al check out, que la habitación tiene una gotera la cual cae sobre la cama que está más cercana a la puerta principal</t>
  </si>
  <si>
    <t>Tener más opciones de comida nacional</t>
  </si>
  <si>
    <t>2018-08-179</t>
  </si>
  <si>
    <t>Seguir implementando desarrollo sostenible</t>
  </si>
  <si>
    <t>2018-08-181</t>
  </si>
  <si>
    <t xml:space="preserve">Falta ofrecer pan libre de glutten como opción. </t>
  </si>
  <si>
    <t>La presentación del hotel en la pagina web y otros es muy pobre en comparación con la realidad. Nos hemos llevado una grata sorpresa.</t>
  </si>
  <si>
    <t>Hacen falta areas infantiles y zonas de esparcimiento como por ejemplo toboganes y columpios.</t>
  </si>
  <si>
    <t>Hotle</t>
  </si>
  <si>
    <t>Deberían tener ocio nocturno</t>
  </si>
  <si>
    <t>Mas variedad en restaurantes.</t>
  </si>
  <si>
    <t>El desayuno es bueno pero estaba muy lleno por lo que sería bueno tener algunas cosas precocinadas como los huevos revueltos.</t>
  </si>
  <si>
    <t>Deberian tener mejores opciones vegetarianas y harinas integrales</t>
  </si>
  <si>
    <t>El área de recepción es más para restaurantes que para ser utilizada como lobby. NO hay suficiente campo para que las familias se sienten a esperar y cuando llueve no hay donde ponerse.</t>
  </si>
  <si>
    <t>EL hotel está pensado solo para adultos. NO hay areas infantiles ni salas de juego donde ellos puedan despejarse y divertirse.</t>
  </si>
  <si>
    <t>Los precios de lavandería son una broma. Preferí llevar mi ropa a lavar a la Fortuna.</t>
  </si>
  <si>
    <t>Tripadvisor</t>
  </si>
  <si>
    <t>Las bebidas y comida en la piscina son muy caras.</t>
  </si>
  <si>
    <t>La habitación es muy pequeña y no hay suficiente espacio para equipaje.</t>
  </si>
  <si>
    <t>La comida italiana esta sobrevalorada y sin buen sabor, además las porciones son muy pequeñas.</t>
  </si>
  <si>
    <t>Los restaurantes son muy caros y la comida mas o menos.</t>
  </si>
  <si>
    <t>Huésped se queja del Internet y de la lentitud del mismo.</t>
  </si>
  <si>
    <t>No se podía transferir llamadas de recepción a la hab, huésped tenía una emergencia y estaba molesto por mal funcionamiento e ineficiencia de los teléfonos del hotel.</t>
  </si>
  <si>
    <t>Se envió a guest service con teléfono de recepción para ayudar al cliente.</t>
  </si>
  <si>
    <t>Teléfono no funciona</t>
  </si>
  <si>
    <t>205-206</t>
  </si>
  <si>
    <t>Teléfonos no funcionan</t>
  </si>
  <si>
    <t>Teléfono no sirve</t>
  </si>
  <si>
    <t>Un mejor rotulo en la carretera que muestre bien la dirección del Hotel</t>
  </si>
  <si>
    <t>2018-08-146</t>
  </si>
  <si>
    <t>Se puede mejorar el desayuno</t>
  </si>
  <si>
    <t>2018-08-147</t>
  </si>
  <si>
    <t>Restaurante Italiano</t>
  </si>
  <si>
    <t>Servicio muy lento</t>
  </si>
  <si>
    <t>2018-08-140</t>
  </si>
  <si>
    <t>Necesita más basureros alrededor del hotel</t>
  </si>
  <si>
    <t>2018-08-139</t>
  </si>
  <si>
    <t>Muchas moscas en el desayuno</t>
  </si>
  <si>
    <t>2018-08-129</t>
  </si>
  <si>
    <t>Piscina-termales</t>
  </si>
  <si>
    <t>Sería bueno colocar una grada entre la piscina de agua termal de bar las iguana y que lleve al jacuzzi</t>
  </si>
  <si>
    <t>2018-08-130</t>
  </si>
  <si>
    <t>Mejorar wifi en la habitación</t>
  </si>
  <si>
    <t>2018-08-136</t>
  </si>
  <si>
    <t>414-415</t>
  </si>
  <si>
    <t>Huéspedes se quejan porque la temperatura del agua en las habitaciones no es caliente lo suficiente, además indican que el jacuzzi al momento de llenarse no aguanta la presión del agua y al parecer el tapon se safa y se comienza a drenar el agua.</t>
  </si>
  <si>
    <t>Se envía a mantenimiento y los mismos indican que mañana lo verán con Jairo para solucionarlo.</t>
  </si>
  <si>
    <t>Huésped se queja que en la lista de canales se muestra el canal italiano sin embargo a la hora de buscarlo no está, pide que actualicen la lista de canales ya que están brindando información falsa y engañosa.</t>
  </si>
  <si>
    <t xml:space="preserve">Se revisa la lista de canales en Internet con Cabletica y se intenta buscar el canal sin embargo no es posible ya que la compañía cabletica lo quitó. </t>
  </si>
  <si>
    <t>Mary Blackport</t>
  </si>
  <si>
    <t>La comida en los restaurantes estuvo horrible, yo no recomendaria ir a comer ahí</t>
  </si>
  <si>
    <t>Evaluacion CR Vac</t>
  </si>
  <si>
    <t>Perry Pawelka</t>
  </si>
  <si>
    <t>la única área para mejorar sería un poco más que hacer en el sitio y / o una forma un poco más fácil de llegar a la ciudad</t>
  </si>
  <si>
    <t>Heather Burgess</t>
  </si>
  <si>
    <t>El servicio estuvo mas o menos. Y las opciones de cenas no nos inspiraron por lo que decidimos ir al pueblo a cenar.</t>
  </si>
  <si>
    <t>Damary Santiago</t>
  </si>
  <si>
    <t>Las opciones de almuerzo y cena estuvieron muy caras y limitadas.</t>
  </si>
  <si>
    <t>Sara Parent</t>
  </si>
  <si>
    <t>Horribles e incómodas camas.</t>
  </si>
  <si>
    <t>Tim Brinkley</t>
  </si>
  <si>
    <t>La variedad y selección de la comida estuvo muy por debajo del promedio</t>
  </si>
  <si>
    <t>Los brazaletes son algo ridículo y ademas incomodos, me sentí como si fuera un ganado que etiquetan.</t>
  </si>
  <si>
    <t>Necesita variedad en las opciones de comidas y un menú mas barato en el bar.</t>
  </si>
  <si>
    <t>El baño debería tener una superficie no resbaloso como algún tipo de alfombra de hule.</t>
  </si>
  <si>
    <t>Huésped se queja por el funcionamiento del aire y porque en la 415 si hay agua caliente y en la 414 no.</t>
  </si>
  <si>
    <t>Se envía a mantenimiento y se arregla problema del aire, el señor no queda conforme con la situación del agua porque según indica el la quiere más caliente y eso es lo mas caliente que ofrecemos.</t>
  </si>
  <si>
    <t>Necesitan actividades para huéspedes como música, bailes.</t>
  </si>
  <si>
    <t>El aire acondicionado esta descompuesto y se cambia de temperatura solo, además en la ducha había un tornillo del techo.</t>
  </si>
  <si>
    <t>Spa tiene precios muy elevados.</t>
  </si>
  <si>
    <t>Restaurantes tiene precios muy elevados.</t>
  </si>
  <si>
    <t>La comida es muy cara, por favor tener opciones mas cómodas.</t>
  </si>
  <si>
    <t>Huésped se queja de los precios excesivos en el Sushi e Italiano.</t>
  </si>
  <si>
    <t>Huésped reporta que piensan que el colchon tiene bichillos porque al despertar tenían picaduras en todo el cuerpo</t>
  </si>
  <si>
    <t>Huésped se queja al check out, que los tomas no funcionan bien</t>
  </si>
  <si>
    <t>Necesitan Mayor variedad en frutas y dulces en el desayuno como pastelitos.</t>
  </si>
  <si>
    <t>El hotel requiere actualización en el area de piscinas y en las habitaciones.</t>
  </si>
  <si>
    <t>Cambien los menus en ambos restaurantes</t>
  </si>
  <si>
    <t>Se necesita ás espacio para almacenar cosas en la habitación y también sillas. Además no había suficientes ganchos.</t>
  </si>
  <si>
    <t>Se queja porque no hay clases de yoga en la tarde y porque el gimnasio es muy pequeño</t>
  </si>
  <si>
    <t>Sería muy bueno tener menus en la habitación.</t>
  </si>
  <si>
    <t>Precios elevados.</t>
  </si>
  <si>
    <t>hotel</t>
  </si>
  <si>
    <t>Mejorar el Wi-fi ya que es muy inconsistente</t>
  </si>
  <si>
    <t>No tenían agua caliente</t>
  </si>
  <si>
    <t>Se envió a mantenimiento  se reparó</t>
  </si>
  <si>
    <t>Deyvin Aguirre</t>
  </si>
  <si>
    <t>Se queja de la comida de los restaurantes los cuales fueron una estafa, muy baja calidad en las comidas. La pizza fue la peor que ha comido, muy mala. Además precios sumamente caros por nada especial a cambio.</t>
  </si>
  <si>
    <t xml:space="preserve">Huésped se queja del uso de brazaletes y de los tiquetes para intercambiar toallas y paraguas indicando que le recuerda a los hoteles baratos de Cancún. Además no les gustó escuchar a los vecinos ni tampoco los colchones los cuales consideraron raros e incómodos. </t>
  </si>
  <si>
    <t>Precios del restaurante y de los bares muy elevados</t>
  </si>
  <si>
    <t>El hotel parece estar expandiendose y sino estas en algún tour es sumamente molesto el ruido de la construcción mientras estas en la habitación</t>
  </si>
  <si>
    <t xml:space="preserve">Porciones ridiculamente pequeñas y el sushi estaba mediocre, mas arroz que pescado. </t>
  </si>
  <si>
    <t>Necesitan precios mas convenientes.</t>
  </si>
  <si>
    <t>609-610</t>
  </si>
  <si>
    <t>Bastante caro el Italiano.</t>
  </si>
  <si>
    <t>201-202</t>
  </si>
  <si>
    <t>Ruidos extraños en el techo ( pájaros o ratas) que nos mantuvo despiertos en la noche.</t>
  </si>
  <si>
    <t>Counter</t>
  </si>
  <si>
    <t>Huésped sugiere que el hotel no promueva Natura Park como una opción ya que es una experiencia mediocre y muy cara.</t>
  </si>
  <si>
    <t>Variedad limitada en opciones de glutten, problemas con inocuidad.</t>
  </si>
  <si>
    <t>2018--08-13</t>
  </si>
  <si>
    <t>Más opciones libres de glutten son muy necesarias</t>
  </si>
  <si>
    <t>2018--08-12</t>
  </si>
  <si>
    <t>La comida en el Italiano muy cara.</t>
  </si>
  <si>
    <t>2018--08-11</t>
  </si>
  <si>
    <t>Huéspedes se quejan de la inconsistencia del agua caliente.</t>
  </si>
  <si>
    <t>Huéspedes se quejan que las porciones del restaurante italiano son pequeñas y muy caras.</t>
  </si>
  <si>
    <t>Huéspedes se quejan de los precios, reclaman mejores precios.</t>
  </si>
  <si>
    <t>701-904</t>
  </si>
  <si>
    <t>Huéspedes reclaman que no tiene agua en las habitaciones.</t>
  </si>
  <si>
    <t>Se contacta a mantenimiento para verificar que es lo que pasa y los mismos indican que posiblemente la bomba del agua tiene algún problema, los compañeros proceden con el arreglo.</t>
  </si>
  <si>
    <t>Huéspedes molestos porque se les indicó que al llegar al hotel a las 3:30pm todas las habitaciones de su grupo iban a estar listas, sin embargo la hab 707 presentó problemas con el aire que al final no pudo ser reparado a pesar de que los huéspedes habian decidio esperar a que se reparara con tal de estar en la habitación junto a su familia,  procedimos a cambiarlos de hab sin embargo ellos se enojaron porque no les gustó la situación ni tampoco como fue manejada. El guía Cesar me dice que ellos ya llamaron a Swiss Travel a dar las quejas y que esta agencia quiere respuesta dado que son muy amigos de los dueños de Swiss Travel.</t>
  </si>
  <si>
    <t>Se conversa con el guía de la situación para llegar a una solución, huéspedes estaban muy molestos porque estan acostumbrados a un muy alto nivel de atención y no les gustó llegar y que estuviera el aire malo. ellos estaban en Tabacon por lo que no aceptaron cena de cortesía sin embargo querían un vino frontera rojo como compensación y se les ofreció frutas y vino para el día siguiente a las restantes 3 habitaciones de su familia.</t>
  </si>
  <si>
    <t>Huéspedes molestos porque desde las 7 am entregaron lavandería y llegaron a las 7:00pm a preguntar a recepción y aún no estaba lista.</t>
  </si>
  <si>
    <t>Se llama a lavandería y proceden a traer la bolsa de la hab 503 indicando que las del cambio de turno no les informaron nada y que al llegar a las 2pm simplemente encontraron la ropa ahí sin darle prioridad.</t>
  </si>
  <si>
    <t>Huésped se queja que la lista de canales no coincide con los canales que se proyectan en el televisor, molesto primero porque indicá que un hotel en San José si pudo cambiar el audio a Inglés y aquí no.</t>
  </si>
  <si>
    <t xml:space="preserve">Ulises </t>
  </si>
  <si>
    <t>Botones</t>
  </si>
  <si>
    <t>Agua caliente del baño sale demasiado caliente al instante además las paredes parecen hechas de papel ya que se escucha absolutamente todo de los vecinos.</t>
  </si>
  <si>
    <t>Tortillas del bar húmedo que sirvieron tenían  moho. Además deberían tener opciones para personas alergicas a la lactosa.</t>
  </si>
  <si>
    <t>La habitación es inferior a una junior suite.</t>
  </si>
  <si>
    <t>Cliente realizó a queja al check-out</t>
  </si>
  <si>
    <t>Precios muy elevados en las comidas.</t>
  </si>
  <si>
    <t>No había agua caliente y el control deo aire no funcionó.</t>
  </si>
  <si>
    <t>La comida del restaurante italiano fue deficiente</t>
  </si>
  <si>
    <t>El restaurante principal de la cena en sí es bastante caro y nada especial. No había nada de malo en ello, pero nos habíamos acostumbrado a grandes porciones de Costa Rica, y nuestra cena aquí era mucho más pequeña y no estuvo a la altura de la comida que tuvimos en otro lugar en nuestro viaje.</t>
  </si>
  <si>
    <t>El aire acondicionado no funcionó bien la última noche</t>
  </si>
  <si>
    <t>EN el desayuno vimos varias moscas sobre los alimentos, incluso habían 2 ahogadas en el yogurt por lo que evitamos esos alimentos</t>
  </si>
  <si>
    <t>. Además ojala y pudieran brindar juegos para la habitación o algo para que se entretengan los niños.</t>
  </si>
  <si>
    <t>LA caja de seguridad es muy pequeña y vieja ( no pude guardar mi laptop)</t>
  </si>
  <si>
    <t xml:space="preserve"> la selección de los alimentos en el desayuno es pobre, mi esposo quería salchicha o tocino y no fue posible. Además las cenas son muy caras y las porciones muy pequeñas.</t>
  </si>
  <si>
    <t>Como otros comentarios de otros huéspedes también terminamos decepcionados de la cena,  los precios son demasiado elevados y la calidad de la comida en relación a otros hoteles quedó debiendo</t>
  </si>
  <si>
    <t>Limpieza en términos de insectos debe mejorar con algún spray en el closet o baño para eliminar insectos.</t>
  </si>
  <si>
    <t xml:space="preserve">Un Cajero Automático en Recepción sería muy útil </t>
  </si>
  <si>
    <t>Cambiar las cajas de seguridad por cajas modernas y fáciles de utilizar. Las que hay son complejas de operar.</t>
  </si>
  <si>
    <t>La conexión a Internet debería ser mejor y más estable. Conexión buena es lo que falta</t>
  </si>
  <si>
    <t>Internet no funcionó bien en la habitación.</t>
  </si>
  <si>
    <t>Poner precios mas bajos en los restaurantes ya que son muy caros.</t>
  </si>
  <si>
    <t>la limpieza de la habitación el día de ayer no las satisfizo, me muestran que no les reemplazaron los vasos sucios, las camas no fueron bien acomodadas, que no se les agrego más bolsitas de té, y que no se les hizo tampoco ninguna decoración con las toallas como sí se les hizo a las otras habitaciones (405-406) que vienen con ellos</t>
  </si>
  <si>
    <t>Se les dio de cortesía 3 bebidas en el bar húmedo</t>
  </si>
  <si>
    <t xml:space="preserve">  también que existe un gran espacio entre el marco y la puerta misma que permite ingresar mosquitos y demás insectos</t>
  </si>
  <si>
    <t>Cambiar de habitación el día de mañana 28-7-18</t>
  </si>
  <si>
    <t>Se les muestra otras habitaciones, pero el huésped no queda satisfecho, por lo que se les va a cambiar mañana 28-7-18 a la 902/ se les ofrece una cena en el italiano, boleta de cortesía 0240</t>
  </si>
  <si>
    <t xml:space="preserve"> además del teléfono que no funciona, </t>
  </si>
  <si>
    <t>los huéspedes expresaron su disconformidad y molestia debido a los problemas ocasionados por el aire acondicionado de la habitación</t>
  </si>
  <si>
    <t>Baño huele muy mal como a cañería, además habían insectos, hormigas y lagartijas en la habitación</t>
  </si>
  <si>
    <t>Huésped se queja que durante el buffet del sábado vió muy poca etiquetas en las comidas y hace falta rotulación.</t>
  </si>
  <si>
    <t>En las habitaciones hay polvo, mejorar la limpieza</t>
  </si>
  <si>
    <t>Huésped se queja de gotera en la ventana.</t>
  </si>
  <si>
    <t xml:space="preserve">Mantenimiento </t>
  </si>
  <si>
    <t>La impresora de comandas da problemas porque no imprime de manera correcta las amenidades que se comandan a cocina, presenta un error al parecer que provoca que se imprima en blanco gran cantidad de papel en blanco.</t>
  </si>
  <si>
    <t>403-211</t>
  </si>
  <si>
    <t>El siguiente correo es para notificar acerca de una misma situación en la cual se  vieron afectadas 2 habitaciones, las mismas serian 403 – 211 , alrededor de las 6 pm se recibe el informe de ambas habitaciones en el cual los huéspedes informan que desde sus baños provienen olores muy fuertes y desagradables y ambos lo describen como un olor a cloaca y humedad y que les perturba su estadía en el hotel, inmediatamente se coordina con las compañeras de áreas públicas para verificar el estado de la situación, ellas nos informan que dichos olores efectivamente provienen del desagüe del baño de las duchas, ellas hacen la limpieza respectiva y de igual forma dejan fragancias en las habitaciones para disminuir dichos olores, se esperan alrededor de 30 min y mi persona juntamente con la compañera nos dirigimos para corroborar que todo se encuentre en orden, la hab 211 no posee ningún inconveniente, sin embargo la hab 403 aun contaba con un poco de olor. A los huéspedes se les ofrece el traslado de habitaciones pero ellos desean permanecer en sus habitaciones respectivas e indican que si el problema persiste aceptarán dichos cambios. Quiero hacer la connotación de que dichas situaciones al parecer es producto de las constantes lluvias y por este motivo los desagües se rebalsan emitiendo dichos olores. Favor darle el seguimiento respectivo a la situación ocurrida, cualquier consulta estoy para servirles.</t>
  </si>
  <si>
    <t>209-210</t>
  </si>
  <si>
    <t xml:space="preserve">fuerte reclamo de su parte por el hecho de que se les dieron habitaciones diferentes a las que se les prometió cuando reservaron. Cuando se les realizó el check-in los huéspedes daban por hecho que se les iban a otorgar las habitaciones 311 y 312 debido a que en frente de estas habitaciones hay jardines y zonas verdes que básicamente a lo que nos dicen fue por esa la razón principal de su visita. A la hora de abordar la queja, a la señora se le explica que las habitaciones 209-210 tienen exactamente las mismas características ( Puertas Conectadas, 1 cama King y 2 camas Queen), sin embargo ella muy decepcionada y molesta nos insiste en un explicación del porque se le está entregando algo diferente si eso no fue lo acordado. Por más que se le intentó explicar la similitud de las habitaciones ella solicitó hablar con los encargados de las reservas, pero esto no fue posible debido a que no se encontraban. Les expliqué que no podríamos cumplir su solicitud ni hoy ni mañana porque no podíamos sacar a los huéspedes de las habitaciones 311-312 y que estos salían hasta el día 24/07/2018. La opción más viable fue compensarles con la cena carta paquete cortesía. Quisiera resaltar que fue necesario hablar con ellos en dos ocasiones frente a frente y una por teléfono para poder llegar a un acuerdo y que aceptaran la compensación. Me di a la tarea de ofrecerles las disculpas porque no se pudo cumplir lo que solicitaron e indiqué que nos hacíamos responsables de la situación y que esperábamos pudieran pasar una muy buena estadía . </t>
  </si>
  <si>
    <t>Huéspedes se quejan de gotera justo arriba de su cama, debido a esto se les mojó su ropa de cama.</t>
  </si>
  <si>
    <t>Se precedió a mover la cama para que la gotera no continuara mojando la cama, se solicitó a mucamas secar piso, y se les pidió disculpas . Al siguiente día a primera hora la gotera va ser reparada ya que la gotera es reincidente.</t>
  </si>
  <si>
    <t>Grupo Patty Searcy</t>
  </si>
  <si>
    <t>Señoras se quejan de la oscuridad y peligro que existe cuando los huéspedes caminan de noche por el hotel, una de las señoras del grupo sufrió una caída doblandose uno de sus tobillos y cayendo estrepitosamente en unos de los caños, el problema que ellas me indican es el desnivel que existe entre el pavimento y el caño. La caída se dió por las habitaciones 501-502 donde se confirma que la visibilidad es casi nula y no es posible apreciar el desnivel que causó caída.</t>
  </si>
  <si>
    <t xml:space="preserve">Asistencia y ayuda a la señora que sufrió la caída y a la vez se le indicó cada vez que necesite trasladarse con mucho gusto disponemos de carritos de golf. </t>
  </si>
  <si>
    <t xml:space="preserve">Buenos días compañeros
Espero se encuentren bien, quiero hacer de su conocimiento un problema que hemos tenido en reiteradas ocasiones y ha estado entorpeciendo nuestra labor al momento de realizar un cobro:
En primera instancia el datafono de Credomatic de recepción comenzó a duplicar montos y solo podemos usarlo para tarjetas American Express dado que es la única a la que no duplica, está mañana también comenzamos a tener problemas con los 2 datafonos del banco nacional, tuvimos que hacer uso del datafono del departamento de reservas, esto provoca que nuestro servicio sea lento y mediocre, dado que tenemos que pedirle a los huéspedes pasar a la oficina de reservas cuando la  tarjeta necesita un código pin para poder realizar un cargo, les solicitamos que por favor nos ayuden los más pronto posible con el tema para poder brindar un mejor y más rápido servicio, muchas gracias.
</t>
  </si>
  <si>
    <t>Huésped reporta un fuerte olor en la habitación que los mantiene inconformes</t>
  </si>
  <si>
    <t>Cambiar la habitación</t>
  </si>
  <si>
    <t>Se le cambia la habitación y se les sugiere invitarlos a la noche del buffet típico, sin embargo ellos dicen que están bien así.</t>
  </si>
  <si>
    <t>Huésped no pudo dormir durante dos horas a partir de las 3 am, debido a que se había ido la electricidad y el generador producía mucho ruido.</t>
  </si>
  <si>
    <t>Apagar la planta</t>
  </si>
  <si>
    <t>207-208</t>
  </si>
  <si>
    <t>Telefonos no funcionan y huéspedes no pudieron recibir el wake up call</t>
  </si>
  <si>
    <t>Mal olor en habitación</t>
  </si>
  <si>
    <t>Poner aromatizador</t>
  </si>
  <si>
    <t>Liz Aguilar U.</t>
  </si>
  <si>
    <t>Super Visora Recep</t>
  </si>
  <si>
    <t>204-210-304,,,</t>
  </si>
  <si>
    <t>Las puertas principales en estos días, seguramente por el clima, han estado presentando fallas a la hora de cerrar, esto de dos formas, la primera cuesta queda como baja y cuesta mucho abrirla, y la segunda es que cuesta que cierre bien.</t>
  </si>
  <si>
    <t>Al realizar la llamada de bienvenida el huésped molesto reporta su malestar por que se duró mucho tiempo en entregarle la habitación</t>
  </si>
  <si>
    <t>Huésped no permitió que se le hablará, colgó inmediatamente después de haber dicho esto</t>
  </si>
  <si>
    <t>Huésped reporta hormigas en la habitación</t>
  </si>
  <si>
    <t xml:space="preserve">Limpieza inmediata </t>
  </si>
  <si>
    <t>Huésped se queja del ruido generado en la construcción, nos comenta que el problema es que inicia muy temprano a realizar los trabajos.</t>
  </si>
  <si>
    <t>Revisar lo comentado para evitar problemas con los huéspedes futuros</t>
  </si>
  <si>
    <t>Se le pide disculpas y además se le ofrece un descuento en el spa del 15%</t>
  </si>
  <si>
    <t>Buen día Jefa!
Es para informarte que la noche de hoy al check-in de 5 personas (Habitaciones 101 y 102) no se les entrego coctel de bienvenida pues no habían disponibles.
No hizo mucha falta a decir verdad dado que los clientes venían muy cansados sin embargo, si me manifestaron que tenían mucha hambre.
Hoy en particular venía muy lleno por lo que les ofrecí mi cena. Estaba un poco “seca” entonces le agregue un poco de chimichurri y aguacate que fue lo que encontré en el restaurante italiano. Además les di  5 manzanas que tome de la cámara del barril.
Pasado el tiempo me llamo la cliente diciendo que si podía tener agua, que no había en la habitación a lo q le respondí que en el mini-bar debía tener pero me dijo que no vio ninguna.
Por esta razón tome 5 botellas de la bodega de los botones y las envié pero una vez entregadas me dijo que la disculpara. Que ya había encontrado las botellas de agua.
Como vez es un reporte informativo más que cualquier otra cosa, no sé por el tema de control de inventarios si debe esto ser del conocimiento de alguien más pero lo dejo a tu criterio.
Además de la oportunidad de mejorar en algunos detalles sin embargo los clientes muy contentos y agradecidos con la empatía y el servicio.
Cualquier consulta estoy para servirte!
Gelipe</t>
  </si>
  <si>
    <t>Cocina</t>
  </si>
  <si>
    <t xml:space="preserve">Buenos Días Diego,
Espero se encuentre bien. 
Le escribo para solicitarle ayuda con algo que a mi parecer se ha vuelto reiterado y hasta desgastante para recepción, botones, ama de llaves y servicio al cliente. 
El tema aquí tiene que ver con las amenidades y los detalles especiales que Servicio al Cliente se encarga de solicitar a cocina con un día de anticipación por dos medios ( correo y en físico ). Yo mismo he sido testigo que existe un claro desorden de comunicación o de asignación de funciones ya que unos días si se le da seguimiento al reporte de detalles especiales y otros al parecer nadie se quiere hacer cargo. En este sentido yo me apego al procedimiento que mi superior Liz Aguilar nos ha solicitado, sin embargo mi duda es si el 100% de su departamento conoce el procedimiento? 
Hablando con los botones ellos me indican que los han devuelto varias veces diciendo que nadie les ha pedido amenidades, y ellos ante esta respuesta acuden a mi persona en donde yo he tenido que llamar y solicitar que por favor revisen la hoja que se deja pegada en la pizarra de cocina. Muchas veces he tenido que acudir a Don Gerardo Meléndez el cual muy amablemente ha tratado de que se mejore en este aspecto, de hecho cuando se encuentra en el hotel, es el único que responde los correos en donde me hace ver que ya conocen de las amenidades requeridas y que le darán seguimiento, él hasta me ha sugerido que yo pida una firma de entregado pero creo que esto no es necesario cuando existe un compromiso por el trabajo.  La intención de compartirle todo esto es con el único fin de mejorar siempre pensando en nuestros huéspedes, hablando con Melissa ella me sugiere la posibilidad de dejar las bolsas de frutas listas la noche antes o que exista una hora de la mañana en donde se tengan listas siempre y cuando sea temprano.  Como usted puede ver es algo que está afectando a más de un departamento y como se lo pedí al inicio me gustaría contar con su ayuda para mejorar estos detalles que aunque parezcan simples tienen peso a la hora de que no se prepara un queque, de que no mandamos las bolsas de frutas correctamente, entre otras cosas que han pasado. 
Muchas gracias de antemano y cualquier consulta estoy a la orden.
Saludos!
</t>
  </si>
  <si>
    <t xml:space="preserve">Muy señores nuestros, 
Mi nombre es Naresh Lakhwani y estuvimos alojados en la habitacion 403 de su hotel del 13 al 15 de este mes (Julio) junto a mi esposa Juliana Sánchez a cuyo nombre estaba la reserva , al check out del hotel tuvimos la desgracia de dejar olvidado una carpeta con nuestra documentación, itinerario de viaje y 950 euros en efectivo.
Al llegar a nuestro hotel en Monteverde llamamos a vuestro hotel y nos dijeron que estaba allí, supuestamente intacta, y que la mandarian por empresa de transporte al nuevo destino. Hoy día 16 hemos recibido el envío que nos han entregado en un sobre cerrado y al abrirlo nos hemos dado cuenta que han sustraído 200 euros del efectivo además de haber cambiado el dinero de compartimento (sabíamos exactamente la cantidad que había y donde estaba guardado porque era exactamente el importe de algo que íbamos a comprar)
He llamado personalmente y hablado con atención al cliente de ustedes y me comentan que entregaron a la empresa de transporte el paquete ya cerrado con lo cual en algún momento se ha sustraído ese dinero.
El motivo de ponerme en contacto con ustedes es hacerles saber que no tanto por la cuantía económica, que también, sino más por el agravio, hemos decidido denunciar lo ocurrido a la policía y postear todo lo ocurrido y la denuncia en todos los medios a nuestro alcance. Seguramente no recuperemos nada puesto que solo nos quedamos en el pais 4 dias mas, pero por lo menos daremos a conocer lo ocurrido a la mayor cantidad de gente posible nombrandolos tanto a ustedes como a la empresa de transporte.
Lo ocurrido ha sido la única mancha en nuestra luna de miel ya que su país tanto como la mayor parte de su gente son encantadores pero no nos parece justo lo sucedido!!
Sin otro particular, le saluda atentamente: 
Naresh Lakhwani 
</t>
  </si>
  <si>
    <t>Huéspedes se quejan por mal olor.</t>
  </si>
  <si>
    <t>Gotera justo encima de la cama</t>
  </si>
  <si>
    <t>Huésped se queja de fuerte ruido en el techo del lado del panel</t>
  </si>
  <si>
    <t>Teléfonos de las habitaciones no funcionan correctamente ni tampoco el de caseta</t>
  </si>
  <si>
    <t>Canoa en el balcón tiene fuga, y por esto se mete mucha agua al balcón.</t>
  </si>
  <si>
    <t>2018-07-69</t>
  </si>
  <si>
    <t>Fuerto olor a agua estancada en el baño</t>
  </si>
  <si>
    <t>Huéspedes muy molestos por transfer contratado con nosotros que no llegó a recogerlos a la hora y el día acordado, por lo que los huéspedes pagaron una transfer privado hasta el hotel.</t>
  </si>
  <si>
    <t xml:space="preserve">Utilizar el dinero que ya pre-pagaron para nosotros brindarles el transporte cuando se vayan el día 17/07 solo que indican que quieren que otra empresa de transporte les de el servicio ya que la otra les pareció irresponsable y poco seria. </t>
  </si>
  <si>
    <t>NO hay variedad en menú para niños.</t>
  </si>
  <si>
    <t>2018-07-72</t>
  </si>
  <si>
    <t>Las instrucciones del coffee maker no están claras, es para hervir agua o solo calentarla? Si no lo dice no lo sabran los huéspedes. Además las instrucciones de como encender el ventilador de techo no se ven.</t>
  </si>
  <si>
    <t>2018-07-71</t>
  </si>
  <si>
    <t>Caminos cruzando por el pasto muy húmedos y resbalosos que podrían causar una caída, talvez colocar piedras para facilitar caminar por ahí.</t>
  </si>
  <si>
    <t>Poner espejo fuera del baño.</t>
  </si>
  <si>
    <t>2018-07-70</t>
  </si>
  <si>
    <t>Spa</t>
  </si>
  <si>
    <t>Huespedes molestos tuvieron que cancelar masaje de luna de miel por jacuzzi en mal estado (tapon dañado)</t>
  </si>
  <si>
    <t>Habitación sin agua caliente</t>
  </si>
  <si>
    <t>Lobby</t>
  </si>
  <si>
    <t xml:space="preserve">Colocar rotulación llamativa o colorida que indique por ejemplo cual es el Souvenir, cual es el Tour Operador, cual es Servicio al cliente, cual es la recepción, etc. </t>
  </si>
  <si>
    <t>Renovar la recepción que es anticuada, fea y no va acorde con el hotel.</t>
  </si>
  <si>
    <t>2018--07-69</t>
  </si>
  <si>
    <t>En la Habitación hay una gotera</t>
  </si>
  <si>
    <t>2018-07-73</t>
  </si>
  <si>
    <t>Huéspedes se quejan de las computadoras del lobby las cuales no les funciona la unidad de CD-Room y no fue posible leer un disco de fotos que necesitaban compartir entre ellos.</t>
  </si>
  <si>
    <t>Se les prestó la computadora de Guest Service para que pudieran ver las fotos y compartirlas entre ellos.</t>
  </si>
  <si>
    <t xml:space="preserve">Ama de llaves </t>
  </si>
  <si>
    <t>Por este medio le comunico que hoy tuve una situación con Katia debido a un cambio que se hizo a última hora. 
Teníamos una reserva del señor Oscar Molina quien es un cliente frecuente en la 104 y él dijo que si la habitación 105 estaba disponible le gustaría esa en vez de la 104. 
Al venir todos los años se le hizo un arreglo el cual teníamos que mover a la 105 – esta habitación ya estaba lista- era solo de mover las cosas. Solicite un 21 a Katia ya que el cliente estaba en frente de mí, pero la compañera se alteró de una manera muy inadecuada diciendo que la habitación estaba lista y que como la íbamos a poner a correr “estamos en el agua”, y que además no le estaba dando una explicación de por qué moverlos. Y de la misma manera molesta me dijo que iba a estar en 20 minutos, le dije que porque si ya estaba lista, y era solo de pasar las cosas, ella me repitió lo mismo muy alterada y que si quería que fuera adentro para que viera como estaban ellas. 
Simplemente le dije que no había razón para que me alzara la voz de esta manera, y decidí colgar el teléfono. 
Luego a los 5 minutos me pasó la habitación lista el compañero Oscar, me dijo que él fue y movió las cosas ya que era lo único que había que hacer.</t>
  </si>
  <si>
    <t xml:space="preserve">Por más ocupados que estemos no hay razón para enojarnos y alzar la voz hacia otra persona. _x000D_
Lo menos que necesitamos es problemas personales dentro del ambiente laboral y por este motivo hago de su conocimiento lo sucedido. _x000D_
</t>
  </si>
  <si>
    <t xml:space="preserve">Le informo que le día de hoy , durante3 el desayuno, pudimos detectar a tiempo la presencia de una cucaracha.
En realidad una huésped de la habitación 402, fue quien alerto al compañero José Quirós. M la misma se encontraba sobre la mesa y esta estaba desocupada. El compañero la retiro rápida y discretamente.
Puedo decir que dicho evento, no causo mayor relevancia, nadie más se dio cuenta y no tuvo mayor repercusión.
</t>
  </si>
  <si>
    <t>Si sería bueno , programar una fumigada y chequeo más profundo, para evitar futuros inconvenientes.</t>
  </si>
  <si>
    <t>Capitan</t>
  </si>
  <si>
    <t>Cajas fuertes más grandes, que puedan caber laptops</t>
  </si>
  <si>
    <t>Promover actividades para adolescentes donde se reúnan, compartan y se conozcan.</t>
  </si>
  <si>
    <t xml:space="preserve">Debería haber más variedad de opciones en el desayuno </t>
  </si>
  <si>
    <t>Deberían haber ganchos para poder colgar las capas</t>
  </si>
  <si>
    <t>Deben haber más ganchos para poder colgar las toallas en el baño</t>
  </si>
  <si>
    <t>El refrigerador de la habitación tiene un ruido muy fuerte</t>
  </si>
  <si>
    <t>103-502</t>
  </si>
  <si>
    <t>Habitaciones fumigadas con el piso resbaloso y fuerte olor. Al parecer no hubo comunicación entre los compañeros de fumigación y las mucamas por lo que en recepción se nos informó que estas habitaciones estaban listas para entregar lo cual fue vergonzoso ya que al llevar a los huéspedes a las habitaciones se toparon con la sorpresa de que las habitaciones no estaban aptas debido al humo y olor.</t>
  </si>
  <si>
    <t>c3</t>
  </si>
  <si>
    <t xml:space="preserve">habitación </t>
  </si>
  <si>
    <t xml:space="preserve">Cliente llama para informar que no tienen agua caliente en la habitacion, y que son 5 personas en la habitación. </t>
  </si>
  <si>
    <t xml:space="preserve">Solicita hablar con gerencia o alguien encargado ya que estan pagando bastante dinero por su estadia. </t>
  </si>
  <si>
    <t>Se le pasa el reporte a servico al cliente, se le comunica a mantenimiento y el compañero indica que tanque provee agua a varias habitaciones por ese motivo se quedó sin suficiente suministro para ellos, aparte que son 5 pax en una sola habitación. Seguidamente se le otorga una cortesia en restaurante a la cliente ya que se muestra molesta por lo sucedido/ se le dió una cena como cortesía en el restaurante ti-caín.</t>
  </si>
  <si>
    <t xml:space="preserve">Habitacion </t>
  </si>
  <si>
    <t xml:space="preserve">Cliente de caravan comunica que no tiene electricidad en la habitación, al parecer no estaba sirviendo el tarjetero. </t>
  </si>
  <si>
    <t xml:space="preserve">Se cambio a la habitación 309, ya que no se sabia si se iba a solucionar la situacion con el switch. </t>
  </si>
  <si>
    <t xml:space="preserve">Huésped se queja de la hoja de evaluación que se deja en las habitaciones para que los huéspedes la llenen antes de irse, el mismo indica que tiene errores gramaticales tanto en Inglés como en Alemán y que eso es mal visto ya que el hotel debería de ser profesional en ese aspecto. </t>
  </si>
  <si>
    <t>El huésped nos entrega la hoja con los errores corregidos para que la diseñemos como debe ser.</t>
  </si>
  <si>
    <t>aiRE ACONDICIONADO nunca funcionó.</t>
  </si>
  <si>
    <t>Red WiFi funcionaba bien en restaurantes pero en el cuarto nunca funcionó bien</t>
  </si>
  <si>
    <t>Gimnasio</t>
  </si>
  <si>
    <t>Por favor modernizar instalaciones del gimnasio. Como pueden ver, todo fue calificado como excelente pero las maquinas del gimnasio no estan acordes con la calidad del hotel.</t>
  </si>
  <si>
    <t>Espejo frente al inodoro es raro y además las sabanas no son cómodas.</t>
  </si>
  <si>
    <t>Huésped se queja de la mala actitud de uno de nuestros empleados llamado Marco del bar húmedo, el mismo indica que no le gustó la manera en que lo atendió y que cuando le pidió le cambiara un vaso caliente por uno frío la solución no fue la que esperaba además de que ni empatía le mostró, lo cual indica el señor debe ser indispensable en esa área. Se le ofrecieron disculpas al señor y se le agradeció por la retroalimentación, que iba ser tomada en cuenta para mejorar.</t>
  </si>
  <si>
    <t>El espejo del baño debe ser mas grande ya que no me gusta sentarme en el sanitario para mirarme en el espejo.</t>
  </si>
  <si>
    <t>El internet está muy mal, no sirve en la habitación</t>
  </si>
  <si>
    <t>Fuimos a la habitacion a validar lo que el cliente decía, y efectivamente era así. Arnaldo vino pero tampoco lo pudo resolver.</t>
  </si>
  <si>
    <t>Mejorar el internet</t>
  </si>
  <si>
    <t>Se activa el panel de la 403, indican que las alarma se activó en la habitacion  405  procedemos a llamar a la habitacion para consultarle a los clientes si todo estaba bien, los mismos nos indican que todo está en orden, una vez verificado el estado de las habitaciones con los huéspedes  el compañero Kenneth procede a  apagar el panel</t>
  </si>
  <si>
    <t xml:space="preserve">Jose Hernandez </t>
  </si>
  <si>
    <t>Al ser las 6:45pm de hoy 04/07/2018 el compañero Kenneth de seguridad reporta que se activaron las alarmas, específicamente  los paneles de las habitaciones  203 y 403, estos indican que las alarmas se activaron en las habitaciones 207 y 405 respectivamente, procedemos a llamar a las habitaciones para consultarle a los clientes si todo estaba bien en las habitaciones, los mismos nos indican que todo está en orden, una vez verificado el estado de las habitaciones con los huéspedes  el compañero Kenneth procede a  desactivar las alarmas.</t>
  </si>
  <si>
    <t>Poner alfombra a la entrada de las escaleras, ya que el piso es resbaloso</t>
  </si>
  <si>
    <t>Al ser las 8:15pm los huéspedes llaman indicando que hay una víbora en su habitación y que por favor les ayuden ya que no quieren que los niños se den cuenta.</t>
  </si>
  <si>
    <t>Inmediatamente se contacta a mantenimiento y nos dirigimos a la habitación primeramente a hablar con el señor y ofrecerle las disculpas del caso porque esto es muy poco común, procedemos a mover a los huéspedes a la hab 312 solo para que pasen la noche y ante el posible escape de la serpiente nos vimos en la obligacion por seguridad de los huéspedes de matar a la serpiente.</t>
  </si>
  <si>
    <t>Huéspedes se quejan que en el desayuno habían moscas dentro del yogurt y además en algunas otras comidas que estaban en el buffet, dicen que nunca habían sido testigos de esto en los paseos que han realizado.</t>
  </si>
  <si>
    <t>Huésped se queja que durante la noche de ayer 03-07-18, hubo un ruido que los pertubó, el ruido al parecer venía del techo</t>
  </si>
  <si>
    <t>Revisar la situación</t>
  </si>
  <si>
    <t>Se le dió cortesía la factura BH-00090521.</t>
  </si>
  <si>
    <t>Huésped se encuentra enfermo según ellos esto les pasó después de almorzar en el hotel unos fetuccini di mari, </t>
  </si>
  <si>
    <t>Que los atendiera un médico, y que se les proporcionara algo para rehidratarse y unos sandwiches de igual forma.</t>
  </si>
  <si>
    <t>Primeramente se le explica al huésped sobre los estandares de manipulación presentes en el hotel, además se le explica que los virus que afectan el sistema digestivo se incuban primero desde 48 a 72 horas, y que por ende es muy dificil que esto haya sido por la ingesta del almuerzo en el hotel. Se le envía luego unos powerades para que se rehidraten y unos sandwiches, también unas frutas. Luego se envián a sanar y ahí el doctor Sergio les realiza los examenes y les explica nuevamente la situación con los virus que afectan al sistema digestivo.</t>
  </si>
  <si>
    <t>Precios de la cena muy elevados</t>
  </si>
  <si>
    <t>TripAdvisor</t>
  </si>
  <si>
    <t>Al ser las 10:15 am aproximadamente el servicio de Internet del hotel se cae imposibilitando realizar cobros con el datafono, entre otras cosas. Varios huéspedes se vieron afectados tanto haciendo check-out como otros que llamaban preguntando por el Wi-Fi del hotel ya que no les servía.</t>
  </si>
  <si>
    <t>Se intentó contactar a Arnaldo pero no fue posible por lo que Jairo e Ivan intentaron solucionar el inconveniente en el cuarto de comunicaciones habilitando una línea directa para conectar el datafono y poder hacer los cobros.</t>
  </si>
  <si>
    <t>Huéspedes se quejan ya que el documento que le envió la agencia a recepción para ser entregado a los huéspedes no se les dió, los señores no pudieron ir a un tour ya que no fueron informados y se encontraban inconformes con el error que se dió en recepción al enviar un documento en español que no correspondía con el que envió la agencia.</t>
  </si>
  <si>
    <t>Se les dió cena de cortesía como compensación al error y los huéspedes quedaron satisfechos.</t>
  </si>
  <si>
    <t xml:space="preserve">Cliente indica el agua del baño apenas es tibia incluso abriendola toda. Y necesitaban tomar un baño. </t>
  </si>
  <si>
    <t xml:space="preserve">Se envio a mantenimiento a chequear y lo que nos indica el compañero es que hay 4 habitaciones conectadas al mismo tanque y que probablemente se habia gastado el agua del tanque. por lo cual los clientes deben esperar 30 minutos o más. Se le indico al huésped y amablemente dijo que no importaba esperar entonces. </t>
  </si>
  <si>
    <t>Cuando se le aborda al huésped mediante la llamada de bienvenida reporta un olor desagradable y muy fuerte.</t>
  </si>
  <si>
    <t>Huésped solicita que se revise la situación</t>
  </si>
  <si>
    <t>Decidó cambiarlos a la hab 207</t>
  </si>
  <si>
    <t>Huésped molesto porque no hay servicio de desayuno a la habitación.</t>
  </si>
  <si>
    <t>2018--07-06</t>
  </si>
  <si>
    <t>Todos los días que estuvimos hospedados tuvimos problemas con cucarachas grandes y pequeñas, el veneno hizo que salieran cada día más, por las noches la situación era peor.</t>
  </si>
  <si>
    <t>2018--07-10</t>
  </si>
  <si>
    <t>Mejor selección en calidad de las comidas.</t>
  </si>
  <si>
    <t>2018--07-12</t>
  </si>
  <si>
    <t>La refrigeradora hace mucho ruido</t>
  </si>
  <si>
    <t>2018--07-14</t>
  </si>
  <si>
    <t>Cena muy limitada y con precio elevado.</t>
  </si>
  <si>
    <t xml:space="preserve">La selección de opciones de desayuno no es buena, no hay tocino. </t>
  </si>
  <si>
    <t>Muy decepcionados con la cena, precios muy caros y calidad de la comida no es equivalente a los que cobran en comparación con otros hoteles de la zona.</t>
  </si>
  <si>
    <t>El costo de las comidas es muy caro y es mejor ir a alguna soda en el pueblo.</t>
  </si>
  <si>
    <t>Cenas y bar de la piscina con precios muy elevados.</t>
  </si>
  <si>
    <t xml:space="preserve">El sushi es pésimo, la calidad de los ingredientes es terrible (cero frescos), las combinaciones de sabor fatal, el arroz no tiene la textura adecuada y tampoco buena presentación. _x000D_
No entiendo como un hotel tan bello puede ofrecer un sushi tan terrible :(_x000D_
</t>
  </si>
  <si>
    <t>Huésped reporta que hay cucarachas en la habitación</t>
  </si>
  <si>
    <t>111-112</t>
  </si>
  <si>
    <t>Huéspedes se quejan que se les hizo entrega de l acajaita de desayuno y no incluía cucharas o tenedores para comer. Tuvieron que bajarse del carro y venir a recepción porque se les había indicado que si llevaban cucharas de acuerdo a lo que se indicó de parte de los compañeros de salón a recepción.</t>
  </si>
  <si>
    <t>514-515</t>
  </si>
  <si>
    <t>Huésped bastante decepcionado y molesto ya que en su habitación no dejan de salir cucarachas principalmente del lado del mueble cerca del televisor, el muchacho se acercó a recepción indicando que está cansado de esto y que jamás pensó que el hotel fuera un cucarachero, se fumigó horas antes y debido a eso salen las cucarachas atontadas y esto molestó más al huésped. El dice que va estar 2 noches más en el hotel y que no esperaba vivir esto.</t>
  </si>
  <si>
    <t>Revisar mueble cerca del televisor porque ahí es donde creé que hay un gran criadero de cucarachas.</t>
  </si>
  <si>
    <t>Se comunica a mantenimiento y áreas públicas para la fumigación y revisión de la habitación en la parte donde el huésped indica están las cucarachas. </t>
  </si>
  <si>
    <t>Precios sumamente caros en las comidas, deberían poner un transporte a la fortuna donde se pueda ir y comer y que ofrezcan precios razonables</t>
  </si>
  <si>
    <t>2018--06-228</t>
  </si>
  <si>
    <t>Huéspedes se quejan que el servicio de internet no les funciona y aunque aparecen conectados no es posible usar el internet.</t>
  </si>
  <si>
    <t xml:space="preserve">Arnaldo procede a abrir la red </t>
  </si>
  <si>
    <t>Encuesta de satisfacción</t>
  </si>
  <si>
    <t>Las instrucciones en alemán están mal redactadas y con mala ortografía también.</t>
  </si>
  <si>
    <t>Editar y corregir el idioma para mejorar el servicio</t>
  </si>
  <si>
    <t>2018-06-219</t>
  </si>
  <si>
    <t>El baño de la habitación expide un olor desagradable</t>
  </si>
  <si>
    <t>2018-06-221</t>
  </si>
  <si>
    <t>Tener productos que sean organicos</t>
  </si>
  <si>
    <t>2018-06-223</t>
  </si>
  <si>
    <t>Menú para niños</t>
  </si>
  <si>
    <t>El restaurante nacional debería de tener más decoración costarricense, más musica típica para el desayuno e instrumental para la noche</t>
  </si>
  <si>
    <t>2018-06-225</t>
  </si>
  <si>
    <t xml:space="preserve">Cucarachas en la habitación </t>
  </si>
  <si>
    <t>Se envió a mantenimiento y mucamas.</t>
  </si>
  <si>
    <t>Más opciones en las comidas y mejorar servicio en el bar de psicinas.</t>
  </si>
  <si>
    <t>2018-06-199</t>
  </si>
  <si>
    <t>Solo hay una mesa de noche y deberían haber dos para poner cosas.</t>
  </si>
  <si>
    <t>2018-06-203</t>
  </si>
  <si>
    <t>Alrededor del hotel deberían haber mas senderos o areas para ver aves y flores.</t>
  </si>
  <si>
    <t>Es necesario tener mas opciones para personas diabéticas.</t>
  </si>
  <si>
    <t>2018-06-194</t>
  </si>
  <si>
    <t>El espejo con aumento en el baño esta muy alto.</t>
  </si>
  <si>
    <t>2018-06-185</t>
  </si>
  <si>
    <t>Sería bueno tener un espejo grande en la habitación fuera del baño</t>
  </si>
  <si>
    <t>2018-06-186</t>
  </si>
  <si>
    <t>El huésped menciona que el día miercoles 20 al ser las 9 de la mañana cuando fueron al desayuno, los muchachos del restaurante se veían más apurado por limpiar y terminar que por servir al huésped</t>
  </si>
  <si>
    <t>2018-06-193</t>
  </si>
  <si>
    <t xml:space="preserve">recepción </t>
  </si>
  <si>
    <t xml:space="preserve">Tienen muchos bichos en la habitación, </t>
  </si>
  <si>
    <t>309-310</t>
  </si>
  <si>
    <t>Recepcion</t>
  </si>
  <si>
    <t xml:space="preserve">Tienen muchas hormigas y bichos en la habitación. Es el segundo reporte durante la estadía. </t>
  </si>
  <si>
    <t xml:space="preserve">Solicita que revisen y pongan spray en la habitacion mientras ellos van para tour. </t>
  </si>
  <si>
    <t xml:space="preserve">Se envio a mantenimiento y ama de llaves a chequear la habitacion nuevamente para tratar de manternerle limpia y sin bichos la habitación al huesped. </t>
  </si>
  <si>
    <t>Huésped muy decepcionado del servicio de Internet que le ofrecemos, el mismo no puede utilizar un celular que usa para negocios ya que a pesar de que le sale conectado no es posible hacer uso del internet.</t>
  </si>
  <si>
    <t>Eliminar poner una contraseña para así poder conectarse directo sin tener que esperar por una pagina o link que nunca le apareción en donde poder ingresar password.</t>
  </si>
  <si>
    <t>Me dirigí a la hab a revisar la conexión y a resetear el celular pero nunca fue posible accesar al link donde se ingresa la contraseña. Se le tuvo que decir al señor que el problema era su teléfono lo cual fue vergonzoso ya que me indicó que en otros hoteles y paises no le había ocurrido eso y que su telefono era moderno.</t>
  </si>
  <si>
    <t>Equipo del gym no funciona apropiadamente.</t>
  </si>
  <si>
    <t>2018--06-178</t>
  </si>
  <si>
    <t>El jacuzzi de la habitación no le funciona el agua termal</t>
  </si>
  <si>
    <t>2018-06-172</t>
  </si>
  <si>
    <t>El basurero del servicio de la habitación debería tener tapa</t>
  </si>
  <si>
    <t>218-06-173</t>
  </si>
  <si>
    <t>Sería bueno tener gavetas más amplias en el baño</t>
  </si>
  <si>
    <t>2018-06-174</t>
  </si>
  <si>
    <t>Algunos insectos en la habitación</t>
  </si>
  <si>
    <t>2018-06-175</t>
  </si>
  <si>
    <t>Muchas Hormigas en la habitación.</t>
  </si>
  <si>
    <t>2018--06-155</t>
  </si>
  <si>
    <t xml:space="preserve">Huésped se queja de que a la hora de reservar en el hotel acordó una cena romántica especial  cual le vendieron y prometieron y no se cumplió, el señor estaba bastante molesto porque pagó más de 100 dólares por la cena y el menú que le brindaron era el mismo menú que se le ofrece a todos los clientes, el señor argumenta que  no hay nada especial en lo que se le ofreció y lo que le molesta es que le hayan mentido, el mismo prefirió que se le reintegrara el dinero y que iba a pagar lo que consumiera como otro huésped más común y corriente. </t>
  </si>
  <si>
    <t>Se procedió a reintegrar el dinero y se le dió cena de cortesía.</t>
  </si>
  <si>
    <t>Huésped se queja que el internet le funciona en la hab 503 pero en la de la par no le sirve del todo lo cual le parece bastante extraño.</t>
  </si>
  <si>
    <t>Se coloca en los pendientes para que Arnaldo se encargue de probar la intensidad de la señal en ambas habitaciones.</t>
  </si>
  <si>
    <t>Grupo de la Mora</t>
  </si>
  <si>
    <t xml:space="preserve">A continuación hacemos de su conocimiento una situación que se presentó en el restaurante Ti-Cain durante la cena del “Grupo de La Mora”.
Al ser las 9:20pm se aproximó a recepción  el encargado del Grupo de La Mora, el mismo nos preguntó si se encontraba Miguel Munera en el hotel, ya que deseaba externarle el malestar por la mala atención que recibieron a la hora de la cena, nos comenta que el servicio fue lento y que la comida simplemente no estuvo bien, también nos hace saber que la tour leader le pidió por favor para la cena de mañana buscar un restaurante en el centro en el cual les brinden un buen servicio rápido y oportuno.
</t>
  </si>
  <si>
    <t>Se les ofrecio bebidas de cortesía a los adultos</t>
  </si>
  <si>
    <t>"Una cuchara pequeña que utilicé para endulzar mi café, no me di cuenta pero estaba sucia con huevo" huésped nos recomienda entonces tener más cuidado con esto</t>
  </si>
  <si>
    <t>2018-06-135</t>
  </si>
  <si>
    <t>El baño necesita mejor iluminación // Coordinar poner dos bombillos por lámpara</t>
  </si>
  <si>
    <t>2018-06-132</t>
  </si>
  <si>
    <t>HAbitación</t>
  </si>
  <si>
    <t>Hormigas en la habitacion</t>
  </si>
  <si>
    <t>Se envió a las mucamas a limpiar</t>
  </si>
  <si>
    <t>Huesped  se queja de hormigas en la habitación.</t>
  </si>
  <si>
    <t>2018-06-126</t>
  </si>
  <si>
    <t>Solicitó que se le cambiara de habitación.</t>
  </si>
  <si>
    <t>Se en</t>
  </si>
  <si>
    <t>Huesped se queja de hormigas en toda la habitación.</t>
  </si>
  <si>
    <t xml:space="preserve">Solicitó que se le cambiara de ha bitación </t>
  </si>
  <si>
    <t>Se envió a la mucama a limpiar pero ella nos informa que la cantidad de hormigas es mucha, entonces se procede a cambiarlos a la habotación 304.</t>
  </si>
  <si>
    <t>Se queja de la altura de la cama ya que es de baja estatura y le fue muy dificil bajarse.</t>
  </si>
  <si>
    <t>2018--06-110</t>
  </si>
  <si>
    <t>Huésped se queja que ellos nunca pusieron letrero de no molestar en la habitación, y que alguien lo hizo, lo cual esto provocó que no les hicieran la limpieza.</t>
  </si>
  <si>
    <t>2018--06-123</t>
  </si>
  <si>
    <t>Huésped se queja que su teléfono no conecta a internet de ninguna manera.</t>
  </si>
  <si>
    <t>Se localiza a Arnaldo que se encontraba en el hotel y él mismo intenta ver cual es el problema sin embargo no pudo hayar la solución, le indicó al huésped que el problema era su celular. Yo le pedí al huésped acercarse a recepción para que probaramos la señal en el lobby y tratar de ver como concetaba, el huésped claramente necesita el internet por lo que agradeció la ayuda y quedó pendiente Arnaldo de investigar xq nos pasa esto en varios dispositivos ya.</t>
  </si>
  <si>
    <t>Promover una noche para bailar, o bien tener más buena música.</t>
  </si>
  <si>
    <t>2018-06-99</t>
  </si>
  <si>
    <t>Más botellas de agua en la habitación sería un buen detalle</t>
  </si>
  <si>
    <t>Sería genial tener una silla en la habitación</t>
  </si>
  <si>
    <t>El shampoo podría ser mejor</t>
  </si>
  <si>
    <t>Más comida tradicional de Costa Rica en los menú, ya que cuando estuvimos hospedados solo estaba abierto el restaurante italiano y japones.</t>
  </si>
  <si>
    <t>Huésped se queja de un ruido constante como un pito justo detrás de su habitación que no le permite dormir.</t>
  </si>
  <si>
    <t>Se revisa atrás de la habitación, la caja de las alarmas se encuentra con un "Beep" cada diez segundos, mantenimiento procede a desconectar las alarmas y los mismos indican que mañana se encargaran de reparar la avería.</t>
  </si>
  <si>
    <t>Huéspedes se quejan de hormigas y cucarachas en la habitación.</t>
  </si>
  <si>
    <t>Se envía a la mucama con el veneno a revisar y eliminar los insectos.</t>
  </si>
  <si>
    <t>Al bañarse la segunda persona el agua era muy fria. El agua caliete solo dura dos minutos</t>
  </si>
  <si>
    <t>El wifi o es muy lento o no funciona en la habitación</t>
  </si>
  <si>
    <t>2018-06-74</t>
  </si>
  <si>
    <t>El agua caliente a veces no funciona bien.</t>
  </si>
  <si>
    <t>2018-06-73</t>
  </si>
  <si>
    <t>El wifi no funciona bien</t>
  </si>
  <si>
    <t>Piscinas</t>
  </si>
  <si>
    <t>El jacuzzi debería tener rotulos para saber donde se debe presionar para obtener las burbujas</t>
  </si>
  <si>
    <t>2018-06-69</t>
  </si>
  <si>
    <t>Unos cuantos insectos en la habitación</t>
  </si>
  <si>
    <t>2018-06-65</t>
  </si>
  <si>
    <t>Las porciones de comida no están acorde con el precio</t>
  </si>
  <si>
    <t>2018-06-62</t>
  </si>
  <si>
    <t>Más opciones de comida vegetariana en el restaurante principal.</t>
  </si>
  <si>
    <t>2018--06-56</t>
  </si>
  <si>
    <t>El internet no funcionó bien, muy lento cuando pudimos recibir algo de señal.</t>
  </si>
  <si>
    <t>2018--06-57</t>
  </si>
  <si>
    <t>El refrigerador produce demasiado ruido</t>
  </si>
  <si>
    <t xml:space="preserve">Cliente indica que no puede conectarse al Wifi, y luego cuando logró la conexion, la misma es muy debil y no le permite accesar correctamente. </t>
  </si>
  <si>
    <t xml:space="preserve">Se llama a Arnaldo para que venga a revisar si hay algun problema con la red. </t>
  </si>
  <si>
    <t xml:space="preserve">Huésped se queja de los precios de los restaurantes, muy altos </t>
  </si>
  <si>
    <t>2018--06-33</t>
  </si>
  <si>
    <t>Huésped se queja que reservó 22 días antes y solicitó una hab para adulta mayor y cerca a todas las areas comunes, sin embargo no tuvo respuesta.</t>
  </si>
  <si>
    <t>Huésped se queja de las limitadas opciones en las comidas del bar de la piscina, le gustaria como hamburguesas. Además se queja del mal servicio recibido especialmente en el Italiano.</t>
  </si>
  <si>
    <t>2018--06-32</t>
  </si>
  <si>
    <t>Hubieramos podido usar los vasos, si estos estuviesen limpios.</t>
  </si>
  <si>
    <t>´2018-06--31</t>
  </si>
  <si>
    <t>Huesped se queja de hormigas en el area del baño.</t>
  </si>
  <si>
    <t>habitación</t>
  </si>
  <si>
    <t xml:space="preserve">Huesped se queja de hormigas dentro de la  habitación y fuera. </t>
  </si>
  <si>
    <t xml:space="preserve">Se procede a echar spray y limpiar. </t>
  </si>
  <si>
    <t>NO hay silla en la habitación y es necesaria</t>
  </si>
  <si>
    <t>2018--06-24</t>
  </si>
  <si>
    <t>Se quejan porque no hay coca cola zero ni tampoco menú para celiacos.</t>
  </si>
  <si>
    <t>2018--06-23</t>
  </si>
  <si>
    <t>Huésped se queja del restaurante Italiano el cual en ese momento se encontraba trabajando como el restaurante principal debido al cierre del Ti-Cain, se queja de que no hay en realidad opciones de comida costarricense, los precios muy altos en comparación con la cantidad y calidad de la comida.</t>
  </si>
  <si>
    <t>2018--06-19</t>
  </si>
  <si>
    <t>Probamos dos rollos de sushi y un sashimi y la calidad fue muy mala, el pescado no estaba fresco y la combinación de sabores no era la mejor, además la presentación de los rollos deficiente y la calidad del arroz no estaba al nivel de un restaurante aceptable de sushi. Y precios sumamente elevados en relación a la calidad.</t>
  </si>
  <si>
    <t>2018--06-18</t>
  </si>
  <si>
    <t>Muchas hormigas pequeñas en el baño y el  teléfono no funcionaba.</t>
  </si>
  <si>
    <t>2018--06-15</t>
  </si>
  <si>
    <t>Huésped indica que sería muy bueno tener sombrillas en la habitación.</t>
  </si>
  <si>
    <t>2018--06-14</t>
  </si>
  <si>
    <t>Hormigas en la habitación, hormigas en el coffee maker, hormigas en la cama.</t>
  </si>
  <si>
    <t>2018--06-13</t>
  </si>
  <si>
    <t>Huésped comenta a modo de recomendación que los compañeros de los bares en la piscina, deberían utilizar siempre guantes al realizar las distintas labores que realizan ahí, dado que muchas veces se limpian las manos en sus camisas y por el tipo de camisas y el calor que se produce ahí, pasan sudando por lo que es anti higienico</t>
  </si>
  <si>
    <t>Revisar la recomendación</t>
  </si>
  <si>
    <t xml:space="preserve">Huesped reporta que tiene cucarachas en la habitación en la noche. </t>
  </si>
  <si>
    <t xml:space="preserve">Revisar la habitación, y echar algo para que salgan y no molesten. </t>
  </si>
  <si>
    <t xml:space="preserve">habitacion </t>
  </si>
  <si>
    <t xml:space="preserve">Huesped reporta hormigas en la habitación. </t>
  </si>
  <si>
    <t xml:space="preserve">Spray y un poco de limpieza en la habitación . </t>
  </si>
  <si>
    <t>Huésped reporta que tenía una pizza en la habitación, y que la compañera mucama al realizar la limpieza la tiró a la basura.</t>
  </si>
  <si>
    <t>Que hablemos con la mucama para ver que sucedió y ver como las podemos compensar también.</t>
  </si>
  <si>
    <t>Se habla con la compañera mucama, ella nos comenta que la botó porque la misma tenía hormigas y que por eso la tiró a la basura. Se les da como cortesía otra pizza</t>
  </si>
  <si>
    <t>El hotel debería de tener un area designada para juegos de mesa con sillas y mesas para juegos mientras llueve.</t>
  </si>
  <si>
    <t>La señal de Internet es mala y débil especialmente en las habitaciones.</t>
  </si>
  <si>
    <t>En la noche debería haber alguna actividad nocturna de entretenimiento.</t>
  </si>
  <si>
    <t>No hay paraguas en la habitación.</t>
  </si>
  <si>
    <t>No hay opciones en el desayuno libres de glutten y el restaurante Italiano muy bajo en servicio.</t>
  </si>
  <si>
    <t>Una silla en la habitación es necesaria</t>
  </si>
  <si>
    <t>Pan fresco todas las mañanas.</t>
  </si>
  <si>
    <t>Menú limitado en el Italiano</t>
  </si>
  <si>
    <t>Huespedes se quejan que ante el mal clima y que desde las 2:30pm comenzó a llover el hotel debería tener alguna opcion de entretenimiento como sala de peliculas, bingo, karaoke, juegos de trivia ya que es aburrido estar en la habitación encerrados.</t>
  </si>
  <si>
    <t>Hormigas e insectos en la habitción.</t>
  </si>
  <si>
    <t>Reduzcan los precios de los los bares y restaurantes porque son muy elevados.</t>
  </si>
  <si>
    <t>Una silla en la habitación para ponerse zapatos y pantalon, la cama es muy alta.</t>
  </si>
  <si>
    <t>Huésped comenta que dos veces han solicitado room service y al entregarlo no les llevan platos ni cubertería.</t>
  </si>
  <si>
    <t>Gym</t>
  </si>
  <si>
    <t>Sería bueno tener una banca en el gimnasio para poder hacer las pesas</t>
  </si>
  <si>
    <t>Yoga</t>
  </si>
  <si>
    <t>Yoga sería mejor si las clases fueran avanzadas</t>
  </si>
  <si>
    <t>Menu limitado especialmente si el restaurante principal está cerrado,  no hay variedad de comida costarricense.</t>
  </si>
  <si>
    <t>Opciones limitadas en los restaurantes.</t>
  </si>
  <si>
    <t>Comidas limitadas y menú de ensaladas no es amplio.</t>
  </si>
  <si>
    <t>Habitación pequeña y con pequeños insectos , las paredes son delgadas y se escucha todo además durante la noche había un ruido extraño en el techo que interrumpía el sueño.</t>
  </si>
  <si>
    <t xml:space="preserve">Precios increiblemente elevados </t>
  </si>
  <si>
    <t>Precio elevado de los restaurantes</t>
  </si>
  <si>
    <t>El desayuno puede mejorar, Costa Rica tiene muchas frutas y deberían incluirse en el desayuno ya que solamente había piña y banano como únicas opciones.</t>
  </si>
  <si>
    <t>Variedad de opciones en el desayuno no es muy amplia.</t>
  </si>
  <si>
    <t>El costo de las bebidas de los bares y las cmoidas en restaurantes es elevado.</t>
  </si>
  <si>
    <t>Los precios de los restaurantes son un poco caros.</t>
  </si>
  <si>
    <t>El ventilador no se puede apagar a menos que se desactive la electricidad de toda la habitación.</t>
  </si>
  <si>
    <t>El hotel es bueno excepto por la comida (de regular a mediocre) y algunos empleados, como por ejemplo la persona en recepción que no quiso cambiar dólares. </t>
  </si>
  <si>
    <t>Comida y servicios no se comparan con precio, esperaba más para el dinero que cuesta el hospedaje.</t>
  </si>
  <si>
    <t>Opciones en las comidas de los restaurantes son muy limitadas.</t>
  </si>
  <si>
    <t>Limitadas y pequeñas areas de piscina</t>
  </si>
  <si>
    <t>Los alimentos no son de buena calidad y muy básicos, el desayuno es muy rutinario y es necesario tener mas variedad de opciones.  Además el precio no se compara con el servicio y calidad.</t>
  </si>
  <si>
    <t>Opciones de almuerzo y cena muy limitadas</t>
  </si>
  <si>
    <t>Hab necesita mejor luz</t>
  </si>
  <si>
    <t>Muy mala experiencia en el restaurante con un salonero, el cual no fue atento, con un mal servicio.</t>
  </si>
  <si>
    <t>2018-05-263</t>
  </si>
  <si>
    <t>No hay carne en el desayuno, la variedad de la comida es limitada, y el tamaño de las sopas no es el ideal</t>
  </si>
  <si>
    <t>2018-05-262</t>
  </si>
  <si>
    <t>necesitamos mejor comida en los restaurantes</t>
  </si>
  <si>
    <t>2018-05-258</t>
  </si>
  <si>
    <t xml:space="preserve">Huespedes se quejan de la poca variedad en las comidas </t>
  </si>
  <si>
    <t>2018-05-248</t>
  </si>
  <si>
    <t xml:space="preserve">Él botones llega a la habitación a dejar el check in y encuentran una cerveza por la mitad en la refri </t>
  </si>
  <si>
    <t xml:space="preserve">Checquear bien las habitaciones </t>
  </si>
  <si>
    <t xml:space="preserve">huespedes nos informan de foma traquila que la alarma los despertó la noche anterior mas no se encontraban molestos al respecto </t>
  </si>
  <si>
    <t>nos disculpamos debidamente con ellos mas no mostraron molestia alguna, la unica solución solicitada fue que trataramos que no ocurra de nuevo</t>
  </si>
  <si>
    <t xml:space="preserve">huespedes se apersonaron muy molestos al area de recepción para quejarse por que no pudieron dormir debido a que la alarma de incendios se activó la noche anterior, se activó a las 2am y de nuevo 5am, no dieron chance a ninguna solución mas que hablar con el gerente. </t>
  </si>
  <si>
    <t>se ofrecieron las disculpas debidas y se les dijo que el encargado hablaria con ellos (en este caso César de Guest service) él les ofreció una cena de cortesia a lo que los huespedes se mostraron agradecidos y contentos.</t>
  </si>
  <si>
    <t>La huésped comenta que al haber pedido algo en el sushi cuando se lo entregaron el botones no fue amable.</t>
  </si>
  <si>
    <t>2018-05-245</t>
  </si>
  <si>
    <t>La relación precio calidad de los restaurantes es mala, como ejemplo dice que la ultima noche pidió comida en el sushi bar y esto fue según ella una desgracia.</t>
  </si>
  <si>
    <t>Huésped recomienda que se deberia cambiar el nombre de las habitaciones, ya que según su opinión el nombre Junior Suite no va con las características que tienen nuestras habitaciones, de hecho comenta que la habitación le pareció estupenda y da como ejemplo de nombre Premium</t>
  </si>
  <si>
    <t>Huésped reporta que encontró muchos insectos  incluyendo 2 cucarachas .</t>
  </si>
  <si>
    <t>2018-05-244</t>
  </si>
  <si>
    <t>Restaurantes muy caros, mejor si hubiera mas comida tipica y con precios mas bajos.</t>
  </si>
  <si>
    <t>2018-05-242</t>
  </si>
  <si>
    <t>aL ser las 11:30am el encargado de lockers Javier reporta que el area del gimnasio, lockers y hamacas  presenta un acceso complicado debido a que los compañeros de restaurantes estaban lavando el piso del Ti Cain, la caída de jabón y agua era constante impidiendo el acceso de una cosiderable cantidad de huespedes presentes en las piscinas, era complicado entrar por el área principal de lockers. El jabón estaba en las aceras lo cuál pudo provocar que algun huesped sufriera una caída. </t>
  </si>
  <si>
    <t>Mientras se fue a chequear se le pidió disculpas a dos huéspedes y se les orientó para ingresar por el lado del consultorio donde no había agua y jabón cayendo de la parte de arriba.</t>
  </si>
  <si>
    <t>Huéspedes se quejan del tamaño de la habitación e indican que es muy ajustada para 3 o 4 personas, además dicen que se ocupan 2 sanitarios y 2 lavatorios especialmente cuando hay 4 personas en la misma habitación.</t>
  </si>
  <si>
    <t>2 lavatorios por habitación.</t>
  </si>
  <si>
    <t>2018-05-239</t>
  </si>
  <si>
    <t>Huesped indica que el hotel debería tener un poco de baile por la tarde o noche, como un salón de baile con algún entretenimiento.</t>
  </si>
  <si>
    <t>2018-05-233</t>
  </si>
  <si>
    <t>"El único problema fue que habían pequeños ciempies en el baño"</t>
  </si>
  <si>
    <t>2018-05-220</t>
  </si>
  <si>
    <t>La huésped se mostró muy molesta poe que no tenia un maletero extra , el cual había solicitado varias veces.</t>
  </si>
  <si>
    <t>Entregaramos el maletero</t>
  </si>
  <si>
    <t>Se entregó el maletero y además se le proporcionó dos bebidas de cortesía.</t>
  </si>
  <si>
    <t>Huéspedes de Caravan les salió una cucaracha de la mesa mientras se encontraban comiendo.</t>
  </si>
  <si>
    <t>Se les cambió de mesa y se pidieron las disculpas del caso.</t>
  </si>
  <si>
    <t>Huéspedes se quejan porque no es permitido ingresar invitados o amigos de otros hoteles, indican que parece un hospital o una carcel.</t>
  </si>
  <si>
    <t>2018--05-210</t>
  </si>
  <si>
    <t>Huéspedes se quejan de los brazaletes, solicitan que se eliminen ya que eso es barato y se ve mal.</t>
  </si>
  <si>
    <t>Mejores camas de bronceado y más sombra en el area de piscinas.</t>
  </si>
  <si>
    <t>Se quejan de que no hay espejo en la habitación.</t>
  </si>
  <si>
    <t>Huéspedes se quejan de que el baño huele a cigarro como si hubieran fumado, además se queja que el agua caliente es muy caliente y es peligrosa.</t>
  </si>
  <si>
    <t>2018--05-206</t>
  </si>
  <si>
    <t>Cuando el botones está entregando la hab al check-in, encuentra en el mini bar una botellita pequeña de vino rosa a la mitad posiblemente de los huéspedes anteriores.</t>
  </si>
  <si>
    <t>Se retira la botella en el momento.</t>
  </si>
  <si>
    <t xml:space="preserve">Cuando el botones está entregando la habitación al check in, encuantra en la refri un a botella grade metálica de los clientes que estuvieron anteriormente ahí </t>
  </si>
  <si>
    <t>Se retira la botella</t>
  </si>
  <si>
    <t>Huéspedes se quejan porque no hay ventiladores en los restaurantes y porque no hay gran variedad de opciones.</t>
  </si>
  <si>
    <t>2018--05-198</t>
  </si>
  <si>
    <t>Piscina</t>
  </si>
  <si>
    <t>Huésped reporta que encontró un raton muerto en la parte alta de las termales.</t>
  </si>
  <si>
    <t>Pedir disculpas por el incidente y revisar el area reportada</t>
  </si>
  <si>
    <t>Huésped reporta que durante el desayuno una cucaracha apareción en su mesa.</t>
  </si>
  <si>
    <t>Pedir disculpas por el incidente y revisar el area</t>
  </si>
  <si>
    <t xml:space="preserve">Hotel </t>
  </si>
  <si>
    <t xml:space="preserve">Cliente está molesta por que quiere traer amigos a cenar con ella y las políticas del hotel no lo permiten y tampoco hay información sobre esto en ningún lado </t>
  </si>
  <si>
    <t xml:space="preserve">Que se agregue  la informción de la restricción  en la página y en el hotel </t>
  </si>
  <si>
    <t xml:space="preserve">Se le permitió ingresar las visitas </t>
  </si>
  <si>
    <t>Necesidad de mas sombras en el area de piscinas</t>
  </si>
  <si>
    <t>2018-05-182</t>
  </si>
  <si>
    <t>Vino muy caro en comparación con otros hoteles en los que hemos estado en costa rica</t>
  </si>
  <si>
    <t>2018-05-181</t>
  </si>
  <si>
    <t>Paraguas en la habitación</t>
  </si>
  <si>
    <t>2018-05-175</t>
  </si>
  <si>
    <t>En el bar las bebidas no siempre son servidas de igual forma, una vez nos dieron el coctel tipo frozen y otra a las rocas</t>
  </si>
  <si>
    <t>2018-05-173</t>
  </si>
  <si>
    <t>Sería delicioso poder tener aguacate en el desayuno</t>
  </si>
  <si>
    <t>2018-05-164</t>
  </si>
  <si>
    <t>No habia lugar en el armario, solo los percheros</t>
  </si>
  <si>
    <t>2018-05-88</t>
  </si>
  <si>
    <t>Huespedes se quejan de la falta de gavetas para la ropa.</t>
  </si>
  <si>
    <t>2018--05-18</t>
  </si>
  <si>
    <t>Se quejan del estaurante italiano e indican que debería cambiarse y tener un restaurante de mariscos.</t>
  </si>
  <si>
    <t>2018--05-23</t>
  </si>
  <si>
    <t>Tipo de ciente ( C1, C2, C3)</t>
  </si>
  <si>
    <t xml:space="preserve">Acción Inmediata </t>
  </si>
  <si>
    <t>Nombre</t>
  </si>
  <si>
    <t xml:space="preserve">Código de evaluación </t>
  </si>
  <si>
    <t>Huesped se queja de la presencia de hormigas en la habitación, se encuentra disgustada y quiere que le eliminen los insectos.</t>
  </si>
  <si>
    <t>Se verifica con ama de llaves y se procede a colocar el veneno.</t>
  </si>
  <si>
    <t>Huespedes se quejan de ruidos en el techo durante toda la noche, indican que son animales y que provocan mucho ruido.</t>
  </si>
  <si>
    <t>Se cambian de habitación a la 104 y se les ofrece disculpas.</t>
  </si>
  <si>
    <t>Se podría tener una maquina de hielo más cerca a la habitacion</t>
  </si>
  <si>
    <t>2018-05-152</t>
  </si>
  <si>
    <t>Falta una cafeteria para el almuerzo ligero, por ejemplo ensaladas sandwiches</t>
  </si>
  <si>
    <t>2018-05-155</t>
  </si>
  <si>
    <t>Relación precio-calidad muy costoso por lo que es.</t>
  </si>
  <si>
    <t>201-304</t>
  </si>
  <si>
    <t>Huéspedes llaman indicando que no hay agua en las habitaciones.</t>
  </si>
  <si>
    <t>Se envía a mantenimiento a verificar el paso del agua debido a que no hay presión de agua, no solo las habitaciones sino también el área de recepción esta viendose afectada. Mantenimiento abrió la llave del agua que no se sabe porque se encontraba cerrada.</t>
  </si>
  <si>
    <t>La noche del 14/05/18 mientras varios huéspedes se encontraban cenando se presentaron varias goteras con una cantidad importante de agua ingresando la cual no pudo ser controlada sin que los huéspedes se enteraran ante el aguacero tan fuerte. El agua mojó un poco unos sillones y unas mesas cerca.</t>
  </si>
  <si>
    <t>Se llamó a areas públicas y a mantenimiento para controlar el agua con baldes y trapos.</t>
  </si>
  <si>
    <t>El pescado que sirvieron en el sushi no estaba fresco y no fue una buena experiencia.</t>
  </si>
  <si>
    <t>2018--05-139</t>
  </si>
  <si>
    <t>Huéspedes se quejan de gritos y ruidos fuertes en hab 903, al parecer discutiendo</t>
  </si>
  <si>
    <t>Verificar que pasa, huéspedes preocupados.</t>
  </si>
  <si>
    <t>Se llama a la hab 903 preguntando si todo se encuentra bien debido a un reporte de mucho ruido. Huésped indica que está todo bien.</t>
  </si>
  <si>
    <t>Los paneles solares para calentar agua parece que estan flojos en el techo y causan mucho ruido especialmente en las noches.</t>
  </si>
  <si>
    <t>2018--05-136</t>
  </si>
  <si>
    <t>Habitación </t>
  </si>
  <si>
    <t>Se quejan de que hace falta un basurero en la habitación para residuos NO reciclables, ya que únicamente hay para reciclaje aunque no se indica que tipo de desechos reciclables se pueden depositar.</t>
  </si>
  <si>
    <t>2018--05-131</t>
  </si>
  <si>
    <t>La ducha tiene una fuga que cae fuera del baño</t>
  </si>
  <si>
    <t>2018-05-111</t>
  </si>
  <si>
    <t>El desayuno esta bien, pero podría beneficiarse con frutas y jugos mas frescos</t>
  </si>
  <si>
    <t>2018-05-114</t>
  </si>
  <si>
    <t>Huéspedes se quejan de las clases de yoga,  los mismos indican que debería ser solo para adultos,  que el niño que se encontraba haciendo yoga con ellos de otra habitación solo los interrumpía y no permitía que las clases fueran tranquilas.</t>
  </si>
  <si>
    <t>Aconsejan indicar en recepcion a la hora del check-in que las clases de yoga no son para niños.</t>
  </si>
  <si>
    <t>2018--05-93</t>
  </si>
  <si>
    <t>Huespedes se quejan que solamente en el desayuno se ofrecen frutas, los señores me explican que en Europa ellos acostumbran a comer frutas tambíen al almuerzo y a la cena por lo que indican tengamos en cuenta este aspecto para un futuro tener mas huéspedes satisfechos.</t>
  </si>
  <si>
    <t>109 (Inspector de agencia)</t>
  </si>
  <si>
    <t xml:space="preserve">Habitación </t>
  </si>
  <si>
    <t>La única crítica constructiva seria el cambiar las láminas de el techo de luz, ya que estan bastante tostadas por el sol y con un poco de moho, esto al menos en la habitación en la cual estuve.</t>
  </si>
  <si>
    <t xml:space="preserve">Bano de mujeres  lockers </t>
  </si>
  <si>
    <t>El servicio está dañado, el tanque no se llena y el  agua queda directa. Tiene muchisimo tiempo de estar así y se le ha dicho infinitas veces a mantemiento</t>
  </si>
  <si>
    <t>Javier Arias</t>
  </si>
  <si>
    <t>Locker</t>
  </si>
  <si>
    <t>Poner una silla en la habitacion sería util</t>
  </si>
  <si>
    <t>2018-05-92</t>
  </si>
  <si>
    <t>Camas muy altas</t>
  </si>
  <si>
    <t>A veces los empleados no entienden lo que uno pregunta,pura barrera del lenguaje</t>
  </si>
  <si>
    <t>2018-05-87</t>
  </si>
  <si>
    <t>Habitacion</t>
  </si>
  <si>
    <t>Habia comida vieja en la refri de las personas que estuvieron antes que nosotros</t>
  </si>
  <si>
    <t>2018-05-83</t>
  </si>
  <si>
    <t>Ayer solicité un masaje en el Spa, más alla de haber sido una experiencia relajante, quede toda adolorida e inflamada del mal uso de la tecnica , recomiendo para futuros clientes que supervisen el entrenamiento del personal.</t>
  </si>
  <si>
    <t>Huesped se queja de la poca variedad en comidas y pide mayor variedad en las opciones.</t>
  </si>
  <si>
    <t>2018--05-78</t>
  </si>
  <si>
    <t>El sol de la tarde pega directo a la habitación, deberia haber una pantalla que cubra esto</t>
  </si>
  <si>
    <t>La tapa de coffee maker esta rota</t>
  </si>
  <si>
    <t>Más vegetales con la carne</t>
  </si>
  <si>
    <t>2018-05-58</t>
  </si>
  <si>
    <t>Cuando uno esta esperando un huésped, sería genial tener una habitación fria, toma un tiempo para que esta se enfrie</t>
  </si>
  <si>
    <t>2018-05-57</t>
  </si>
  <si>
    <t>Más variedad de frutas y cereales calientes como avena</t>
  </si>
  <si>
    <t>2018-05-56</t>
  </si>
  <si>
    <t>La música del restaurante muy alta, al final del día necesitamos descansar y cenar en una tranquila y silenciosa atmosfera</t>
  </si>
  <si>
    <t>2018-05-40</t>
  </si>
  <si>
    <t>A/C bajo rendimiento, sería recomendable tenerlos encendidos antes que los huéspedes lleguen a la habitación.</t>
  </si>
  <si>
    <t>2018--05-34</t>
  </si>
  <si>
    <t>Un basurero con tapa sería mejor para el baño, especialmente porque este contiene papel higienico usado</t>
  </si>
  <si>
    <t>2018--0535</t>
  </si>
  <si>
    <t>La caja fuerte no funcionó en toda la estadía, huespedes reclaman que se quedó cerrada los 2 días y no permitía ingresar un código.</t>
  </si>
  <si>
    <t>2018--05-28</t>
  </si>
  <si>
    <t>Huesped se queja de la iluminación de la habitación, indica que es pobre y no es suficiente. Además se queja de que no hay una silla  y que el control del TV solo funciona desde una cama y no de las 2.</t>
  </si>
  <si>
    <t>2018--05-29</t>
  </si>
  <si>
    <t>Huesped se queja de lo limitado del menú con opciones vegetarianas y reclama por mas opciones.</t>
  </si>
  <si>
    <t>2018--05-30</t>
  </si>
  <si>
    <t>Huesped se queja de que el hotel no dispone de un area de juegos para los niños, la señora me indica que quedaron encantados con el lugar pero debido a que su familia tiene varios niños pues consideran que es necesario tener un area con pequeño playground.</t>
  </si>
  <si>
    <t>Huesped se queja que el detector de humo se encendió a las 12:30am y comenzó a hacer beep, el mismo se queja que tuvo que llamar a la mañana siguiente para que el staff se diera cuenta.</t>
  </si>
  <si>
    <t>Se llamó a mantenimiento y procedieron a cambiar baterias.</t>
  </si>
  <si>
    <t>Huespedes se quejan porque el hotel deberia considerar tener menus de los restaurantes en las habitaciones y así facilitar el servicio a la habitación.</t>
  </si>
  <si>
    <t>2018--05-25</t>
  </si>
  <si>
    <t>Huesped indica que talvez un spray´insecticida pequeño sería útil para los insectos que aparezcan durante la estadía.</t>
  </si>
  <si>
    <t>2018--05-27</t>
  </si>
  <si>
    <t>Huesped se queja de que el hotel debería de tener mas opciones de ensaladas.</t>
  </si>
  <si>
    <t>Pequeñas hormigas en el baño, en el area de la caja de manicure</t>
  </si>
  <si>
    <t>2018--05-11</t>
  </si>
  <si>
    <t>Huespedes se quejan de tratamiento recibido en el SPA, se muestran molestos y decepcionados porque no quedaron satisfechos con el trabajo que se llevó a cabo en un pedicure, se quejaron de la silla que es muy incómoda, de que no les masajearon los pies mas de 4 minutos a  pesar de que el tratamiento duraba 60 minutos y además  aclaran que no se le tenía agua caliente para colocar los pies y sentirse relajada. </t>
  </si>
  <si>
    <t>Silla cómoda y relajante, mejorar el procedimiento en donde involucre masajes y tina con agua caliente para los pies.</t>
  </si>
  <si>
    <t>Se procedió a remover el monto del tratamiento y los huespdes quedaron satisfechos.</t>
  </si>
  <si>
    <t xml:space="preserve">Cliente reporta que se metieron a la habitacion y extrajeron dinero en efectivo y un celular, mientras ellos estaban en la cena. </t>
  </si>
  <si>
    <t xml:space="preserve">Se procedio a ir a chequear la habitación con el cliente, y se llamó a la policia para que dieran asistencia y levantaran un reporte respectivo de lo sucedido. </t>
  </si>
  <si>
    <t>Huesped se queja debido a que el hotel no cuenta con una acera o camino especial para personas discapacitadas desde las habitaciones hasta las areas comunes, piscinas y restaurantes. Además se queja que en la noche no hay señalización iluminada y que cuando se transita los carritos de golf pasan muy cerca de los peatones.</t>
  </si>
  <si>
    <t>2018--05-01</t>
  </si>
  <si>
    <t>El té de la habitación de manzanilla tiene sabor a tierra</t>
  </si>
  <si>
    <t>2018-04-315</t>
  </si>
  <si>
    <t>Hacer que uno se sirva el café</t>
  </si>
  <si>
    <t>2018-04-314</t>
  </si>
  <si>
    <t>La comida es muy cara y regular, la comida de las sodas de afuera es mucho mejor y menos cara</t>
  </si>
  <si>
    <t>2018-04-313</t>
  </si>
  <si>
    <t>El chef de la piscina fue muy descortés al no dejar que los niños jueguen en la piscina.</t>
  </si>
  <si>
    <t>2018-04-312</t>
  </si>
  <si>
    <t>Las camas son un poco duras</t>
  </si>
  <si>
    <t>2018-04-311</t>
  </si>
  <si>
    <t>Un basurero cerrado en el baño, sería bueno</t>
  </si>
  <si>
    <t>2018-04-310</t>
  </si>
  <si>
    <t xml:space="preserve">El jugo de naranja podrá ser hecho con frutas a mano </t>
  </si>
  <si>
    <t>Mejorar la calidad del champú-gel manzana</t>
  </si>
  <si>
    <t>2018-04-309</t>
  </si>
  <si>
    <t>Mejorar la calidad del café en el desayuno</t>
  </si>
  <si>
    <t>Los cocteles y bebidas en general muy caros y con mejoras pendientes en calidad</t>
  </si>
  <si>
    <t>2018-04-308</t>
  </si>
  <si>
    <t>Huesped se acerca a recepcion disgustado acerca de una situacion acontecida en el Rest Italiano, indica que solicitó una pizza cuya cual venia con un pedazo de plastico y nos informa que al expresar su disgusto con el compañero presente hizo caso omiso a su reclamo, el nos expresa que firmó la factura inconforme por lo tanto vino a Recepcion a mostrar su descontento, solicitando una solucipon al respecto. (huesped vino resintiendo su malestar, cubriendo su abdomen con su mano)</t>
  </si>
  <si>
    <t>Alguna pronta respuesta dado que considera inexplicable que mostrara su descontento y lo ignoraran.</t>
  </si>
  <si>
    <t>Pido las disculpas del caso por lo acontecido, le informo que tomaremos la cartas en el asunto para darle una solucion. Se habla con el huésped se le pide disculpas por el problema presentado, se le indica que se va retirar la pizza de la factura y que vamos a brindarles unas bebidas de cortesía para el y su familia.</t>
  </si>
  <si>
    <t>Sería bueno que tuvieran sangría en todos los bares</t>
  </si>
  <si>
    <t>2018-04-305</t>
  </si>
  <si>
    <t>"Mi esposo queria un masaje de envoltura o exfoliación com decía que cerraban a las 8 pm, esperabamos que nos pudieran atender después de las 3 pm, pero nos dijeron que no porque las muchachas salian a las 6 pm, además no había recepcionista para buscar la info tuvimos que interrumpir una sesión.</t>
  </si>
  <si>
    <t>2018-04-307</t>
  </si>
  <si>
    <t>Huesped indica que deberían agregar mas espacios en la piscina para descansar, ejemplo: camitas de piedra en el agua y no solo asientos.</t>
  </si>
  <si>
    <t>2018--04-293</t>
  </si>
  <si>
    <t>El mojito estaba horrible y muy caro</t>
  </si>
  <si>
    <t>2018--04-292</t>
  </si>
  <si>
    <t xml:space="preserve">Huesped sequeja del sonido que se percibe desde las otras habitaciones </t>
  </si>
  <si>
    <t>2018--04-291</t>
  </si>
  <si>
    <t>Puerta del baño se encuentra mala y caída.</t>
  </si>
  <si>
    <t>2018--04-288</t>
  </si>
  <si>
    <t>Huesped solicita mejor la calidad del pepperoni de las pizzas.</t>
  </si>
  <si>
    <t>2018--04-287</t>
  </si>
  <si>
    <t>Huesped al hacer check-out se queja del funcionamiento del Aire Acondicionado, indica que no enfría y que nunca pudieron refrescar la habitación como lo deseaban.</t>
  </si>
  <si>
    <t>Solicita revisar los filtros</t>
  </si>
  <si>
    <t>Huesped indica que la música del bar húmedo podría mejorar y no ser aburrida y desactualizada.</t>
  </si>
  <si>
    <t>Mejor música atrae mas personas y por ende mas ventas de comida y bebidas</t>
  </si>
  <si>
    <t>2018--04-276</t>
  </si>
  <si>
    <t>Huesped se queja que el gimnasio necesita mejor equipo.</t>
  </si>
  <si>
    <t>2018--04-280</t>
  </si>
  <si>
    <t>Ayer note que hay falta de iluminación en el jacuzzi, les pregunte a mantenimiento y me dijeron que están esperando unas lámparas. Solamente para que tomen nota de esto, asi nos evitamos un accidente.</t>
  </si>
  <si>
    <t>La ceramica de la hab es muy resbalosa y cuando esta mojada es muy dificl caminar para las personas que tenemos problemas caminando</t>
  </si>
  <si>
    <t>2018-04-268</t>
  </si>
  <si>
    <t>Mas opciones para el menu de desayuno, todos los días lo mismo no nos hace felices</t>
  </si>
  <si>
    <t>2018-04-267</t>
  </si>
  <si>
    <t>Huespedes se acercan molestos arecepción para reclamar que como puede ser posible que no haya ni una sola silla en la habitación, ellos son una pareja de baja estatura y solicitan se les dé una silla a la habitación.</t>
  </si>
  <si>
    <t>Colocar silla en Habitación</t>
  </si>
  <si>
    <t>C3</t>
  </si>
  <si>
    <t>demasiado ruido causado por el generador</t>
  </si>
  <si>
    <t>No se quiere cambiar de habitación y no acepta ninguna explicación o disculpa</t>
  </si>
  <si>
    <t>A la hora de hacer check-out se le explica a la huésped lo ocurrido y el porque del ruido del generador, en principio la señora viene molesta y nos muestra un video donde se evidencia el ruido en la madrugada, sin embargo se le ofrecen disculpas, se le compensa eliminando 3 facturas por un total de 156 dólares, la huesped se va contenta y nos aclara que le gustó mucho el hotel. Queja cerrada satisfactoriamente. (Luis Carlos Navarro R.)</t>
  </si>
  <si>
    <t>Cambiarse de habitación y ver como vamos a compensarlos</t>
  </si>
  <si>
    <t>Cambiarlos a la hab 301</t>
  </si>
  <si>
    <t>Huesped indica que se necesita mas variedad en el desayuno.</t>
  </si>
  <si>
    <t>2018--04-256</t>
  </si>
  <si>
    <t>Huesped se queja que habían insectos viniendo atraves de las paredes.</t>
  </si>
  <si>
    <t>2018--04-252</t>
  </si>
  <si>
    <t>La pared donde esta el aire acondicionado va tener problemas a futuro debido a que el condensador gotea</t>
  </si>
  <si>
    <t>Deberiamos de pensar en quitar las lineas amarillas de la calle, no hay necesidad de ellas porque los carros no van a altas velocidades y a su vez estas lineas afean la belleza de las instalaciones en conjunto con la naturaleza</t>
  </si>
  <si>
    <t>Una sola cama y un sillón sería mucho mejor que dos camas y ningún sitio donde sentarse</t>
  </si>
  <si>
    <t>2018-04-240</t>
  </si>
  <si>
    <t>Una sombrilla por habitación, reduciría el uso de los carritos de golf</t>
  </si>
  <si>
    <t>Huésped encontró una piedrita en el piso al majarla y escribe que fue un verdadero Ouch! Y además dice que el resto de la habitación no parecia que estuviera bien limpia</t>
  </si>
  <si>
    <t>Huésped comenta que los grupos de niños son muy ruidosos y si el hotel vende tranquilidad debería de cumplirse, se sintío inconforme en areas comunes e incluso en la habitación. </t>
  </si>
  <si>
    <t>-</t>
  </si>
  <si>
    <t>Huesped solicitó transporte para 2 personas dado la lluvia sin embargo ningun compañero fue por ellos, ella muy molesta se vino caminando desde su habitacion.</t>
  </si>
  <si>
    <t>Pusimos el rotulo de no cambiar las toallas pero si las cambiaron.</t>
  </si>
  <si>
    <t>2018-04-233</t>
  </si>
  <si>
    <t>Hay muchos niños, no esperabamos tener que hacer fila para poder conseguir omelets, pancakes o frutas.</t>
  </si>
  <si>
    <t>2018-04-232</t>
  </si>
  <si>
    <t>Para un hotel como este uno espera que haya batas de baño en la habitación</t>
  </si>
  <si>
    <t>Huesped se queja que las opciones vegetarianas son muy limitadas para la epoca en la que nos encontramos, el mismo indica que al haber muchas personas vegetarianas, el hotel debería mejorar.</t>
  </si>
  <si>
    <t>2018--.04--226</t>
  </si>
  <si>
    <t>Huesped indica que debería haber un tomacorriente especial cerca de la mesa para cargar la computadora</t>
  </si>
  <si>
    <t>2018--04-230</t>
  </si>
  <si>
    <t xml:space="preserve">Huesped se acerca a Recepción muy molesto debido a que llamó para solicitar hielo y nunca lo recibió, el señor no permite ni que le ayudemos, se queja muy fuerte por el mal servicio, tambien se queja por que en la maquina de hielo no hay bolsas y solo pide una bolsa para seguidamente indicarnos que no quiere ningún carrito de golf y que se irá caminando apesar de la lluvia. </t>
  </si>
  <si>
    <t>Colocar hieleras plasticas o bolsas en el mismo lugar donde se encuentra la máquina de hielo, dice que como es posible llevar hielo sino ofrecen algo donde llevarlo.</t>
  </si>
  <si>
    <t>Huésped no permite ni ofrecer disculpas, se va inmediantamente y enfurecido apenas se le da la bolsa. Actualización 23-4-18 6:10 pm. Al huésped se la ha solicitada las disculpas por el incoveniente y se le han otorgado dos bebidas de cortesía en el bar barril, la boleta tiene el consecutivo #0148.</t>
  </si>
  <si>
    <t>Si se etiquetaran las apagadores de la habitación sería mas funcional, ya que no se sabe cual es para cada cosa.</t>
  </si>
  <si>
    <t>2018-04-216</t>
  </si>
  <si>
    <t>Una linea para tender la ropa fuera de la habitación sería util</t>
  </si>
  <si>
    <t xml:space="preserve">La ducha podría usar menos agua si estuviera mejor calibrada </t>
  </si>
  <si>
    <t>Las lamparas que hay en la habitación no sirven para leer</t>
  </si>
  <si>
    <t>Podría haber una o dos sillas en la habitación, incluso pueden estar guardadas en el closet</t>
  </si>
  <si>
    <t>Hay un fuerte olor que sale del baño</t>
  </si>
  <si>
    <t>2018-04-215</t>
  </si>
  <si>
    <t>La puerta del baño no se cierra o abre bien.</t>
  </si>
  <si>
    <t>Sería bueno tener al menos una sombrilla por habitación</t>
  </si>
  <si>
    <t>2018-04-206</t>
  </si>
  <si>
    <t>Después de haberlos cambiado de la 601 a la habitación 108, la señora Brandi reporta que hay una cucaracha dentro de la habitación y por este motivo estaba muy molesta</t>
  </si>
  <si>
    <t>Que se le dé la mejor habitación que haya en el Hotel y que además se le brinde la cena como cortesía</t>
  </si>
  <si>
    <t>La señora y las niñas ya habían solicitado comida para room service, por lo que esto fue retirado como cortesía. Además se les dió las habitaciones 414 y 415.</t>
  </si>
  <si>
    <t>Huésped reporta que tiene muchas hormigas dentro de la habitación, que hasta están en las maletas.</t>
  </si>
  <si>
    <t>Cambiarlos de habitación, y que se les lave la maleta y la ropa porque esta llena de hormigas</t>
  </si>
  <si>
    <t>Se les cambia a la hab 108, y se llevó la maleta con la ropa a lavandería para lavarse y además se revisó para ver si habia restos de comida o algo dulce que provocará que llegarán las hormigas dentro de las prendas y la maleta pero no se encontró nada.</t>
  </si>
  <si>
    <t>Transporte</t>
  </si>
  <si>
    <t>Huésped solicitó transporte para venir al parqueo para irse a tour, pero el carrito de golf no llegó por ellos, debieron venirse caminando entonces</t>
  </si>
  <si>
    <t>Huesped se queja porque no hay silla en la habitación, las camas son muy altas y ellos huespedes de baja estatura.</t>
  </si>
  <si>
    <t>2018--04-191</t>
  </si>
  <si>
    <t>Huesped reporta que ocasionalmente el lavatorio desprendia fuertes olores a alcantarilla y cloaca.</t>
  </si>
  <si>
    <t>tomarlo en consideracion dado que podria afectar a futuros huespedes</t>
  </si>
  <si>
    <t>Disculparme por el incoveniente y contactarme con los respectivos compañeros para cersorarnos de que no siga sucediendo</t>
  </si>
  <si>
    <t>Huesped llama quejandose por hormigas en el lavatorio y en el area del baño.</t>
  </si>
  <si>
    <t>Se envía a la mucama a verificar y se se encontraron hormigas y cucarachas, por lo que se fumigó el baño. Se le llama a la huesped para ofrecer disculpas y la misma se encuentra agradecida por la ayuda.</t>
  </si>
  <si>
    <t>Huesped se queja porque no hay pan libre de gluten en el desayuno.</t>
  </si>
  <si>
    <t>2018--04-186</t>
  </si>
  <si>
    <t>Bar Humedo</t>
  </si>
  <si>
    <t>Huesped se queja que entre las 5 y 7 pm deberían haber mas bartenders ya que hay que esperar mucho para ser atendido y mas tiempo para que le hagan un cocktail. </t>
  </si>
  <si>
    <t>Huesped sugiere tener 3 bartenders para asi vender mas y tener mejor servicio.</t>
  </si>
  <si>
    <t>2018--04-182</t>
  </si>
  <si>
    <t>Huesped indica que se necesita un espejo afuera del baño.</t>
  </si>
  <si>
    <t>2018--04-181</t>
  </si>
  <si>
    <t>Se manda a  la mucama a revisar el baño.</t>
  </si>
  <si>
    <t># Queja</t>
  </si>
  <si>
    <t>Fecha2</t>
  </si>
  <si>
    <t>SEMANA DE
EVALUACIÓN</t>
  </si>
  <si>
    <t>Valoración</t>
  </si>
  <si>
    <t>ACCIÓN POR REALIZAR</t>
  </si>
  <si>
    <t>DEPARTAMENTO</t>
  </si>
  <si>
    <t>SEGUIMIENTO COMITÉ</t>
  </si>
  <si>
    <t>SUGERENCIA / QUEJA</t>
  </si>
  <si>
    <t>RESUELTO</t>
  </si>
  <si>
    <t>DUPLICADO</t>
  </si>
  <si>
    <t>PAYASO</t>
  </si>
  <si>
    <t>Columna1</t>
  </si>
  <si>
    <t>Roja</t>
  </si>
  <si>
    <t>Asignar Don Mainor Castro</t>
  </si>
  <si>
    <t>Gerente</t>
  </si>
  <si>
    <t>Si</t>
  </si>
  <si>
    <t>Queja</t>
  </si>
  <si>
    <t>NO</t>
  </si>
  <si>
    <t>Servicio C. Tienda</t>
  </si>
  <si>
    <t>Desestimada</t>
  </si>
  <si>
    <t>Asignar Mainor Castro</t>
  </si>
  <si>
    <t>Mantenimientos</t>
  </si>
  <si>
    <t>A/C</t>
  </si>
  <si>
    <t xml:space="preserve">Asignar Greivin Salazar </t>
  </si>
  <si>
    <t>A&amp;B</t>
  </si>
  <si>
    <t>Precios Comidas Italiano</t>
  </si>
  <si>
    <t>Alto costo, procedimiento ya establecido</t>
  </si>
  <si>
    <t>Asignar Diego Cambronero</t>
  </si>
  <si>
    <t>No</t>
  </si>
  <si>
    <t>Precios Sushi</t>
  </si>
  <si>
    <t>Menú Celiacos</t>
  </si>
  <si>
    <t>Iluminación Jardines</t>
  </si>
  <si>
    <t>Menú típico</t>
  </si>
  <si>
    <t>Variedad platos</t>
  </si>
  <si>
    <t>Calidad precio</t>
  </si>
  <si>
    <t>Asignar Estibaliz Aguilar</t>
  </si>
  <si>
    <t>Recpción</t>
  </si>
  <si>
    <t>Precios</t>
  </si>
  <si>
    <t>Calidad comida Italiano</t>
  </si>
  <si>
    <t>Sugerencia</t>
  </si>
  <si>
    <t>Asignar Greivin Arredondo</t>
  </si>
  <si>
    <t>Sostenibilidad</t>
  </si>
  <si>
    <t>Camas nidos</t>
  </si>
  <si>
    <t>Asignar Jairo Garcia</t>
  </si>
  <si>
    <t>Plagas en restaurante</t>
  </si>
  <si>
    <t>Verde</t>
  </si>
  <si>
    <t>Ventilación Restaurantes</t>
  </si>
  <si>
    <t>Amarilla</t>
  </si>
  <si>
    <t>NETFLIX</t>
  </si>
  <si>
    <t xml:space="preserve">Galería </t>
  </si>
  <si>
    <t>Precios tienda</t>
  </si>
  <si>
    <t>SI</t>
  </si>
  <si>
    <t>Ruido habitación</t>
  </si>
  <si>
    <t>Compras</t>
  </si>
  <si>
    <t>Chequeo habitaciones</t>
  </si>
  <si>
    <t>Jacuzzi</t>
  </si>
  <si>
    <t xml:space="preserve">Asignar Antonio Ferreto </t>
  </si>
  <si>
    <t>Cockteles bares</t>
  </si>
  <si>
    <t>Amenidades</t>
  </si>
  <si>
    <t>Calida Desayuno</t>
  </si>
  <si>
    <t>Silla en habitación</t>
  </si>
  <si>
    <t>Plagas Habitaciones</t>
  </si>
  <si>
    <t>Asignar Roberto Escoto</t>
  </si>
  <si>
    <t>Ama de Llaves</t>
  </si>
  <si>
    <t>si</t>
  </si>
  <si>
    <t>QUEJA</t>
  </si>
  <si>
    <t xml:space="preserve">Proyector Manantial </t>
  </si>
  <si>
    <t>Calidad Sushi</t>
  </si>
  <si>
    <t xml:space="preserve">Asignar Luis Carlos </t>
  </si>
  <si>
    <t>Servicio cliente recepción</t>
  </si>
  <si>
    <t xml:space="preserve">Piscinas </t>
  </si>
  <si>
    <t xml:space="preserve">NO </t>
  </si>
  <si>
    <t>Brazaletes</t>
  </si>
  <si>
    <t>Colchon duro</t>
  </si>
  <si>
    <t xml:space="preserve">Servicio cliente restaurante </t>
  </si>
  <si>
    <t>Asignar Mario Lezama</t>
  </si>
  <si>
    <t>Construcción</t>
  </si>
  <si>
    <t>Objetos en la comida</t>
  </si>
  <si>
    <t>Asignar Dariel Miranda</t>
  </si>
  <si>
    <t>Ruido Refri</t>
  </si>
  <si>
    <t>Remodelación</t>
  </si>
  <si>
    <t>Lavaderia</t>
  </si>
  <si>
    <t>Lavanderia</t>
  </si>
  <si>
    <t>Señal TV</t>
  </si>
  <si>
    <t>Asignar Arnaldo Moreira</t>
  </si>
  <si>
    <t>Wifi</t>
  </si>
  <si>
    <t>Sillas Italiano</t>
  </si>
  <si>
    <t xml:space="preserve">Fumadores </t>
  </si>
  <si>
    <t>Mal olor habitación</t>
  </si>
  <si>
    <t>Malos olores</t>
  </si>
  <si>
    <t>Fumigación</t>
  </si>
  <si>
    <t>Servicio cliente tour operador</t>
  </si>
  <si>
    <t xml:space="preserve">No, se cuetan con diferentes areas. </t>
  </si>
  <si>
    <t>No, se cuentan con diferentes temperaturas</t>
  </si>
  <si>
    <t xml:space="preserve">No, poliliticas ambientales y seguridad, </t>
  </si>
  <si>
    <t>No, remodelacion en el TI-cain</t>
  </si>
  <si>
    <t>Entretenimiento</t>
  </si>
  <si>
    <t>Precios Comidas sushi</t>
  </si>
  <si>
    <t>Espejo grande fuera del baño</t>
  </si>
  <si>
    <t>Precios Comidas Ita</t>
  </si>
  <si>
    <t>Menú room service</t>
  </si>
  <si>
    <t>Servicio cliente bar humedo</t>
  </si>
  <si>
    <t>Actividad nocturna</t>
  </si>
  <si>
    <t xml:space="preserve">Cable tica </t>
  </si>
  <si>
    <t>Mantenimiento</t>
  </si>
  <si>
    <t>Agua caliente</t>
  </si>
  <si>
    <t xml:space="preserve">Sillas Discapacitados </t>
  </si>
  <si>
    <t xml:space="preserve">Alto Costo </t>
  </si>
  <si>
    <t>Gerencia</t>
  </si>
  <si>
    <t xml:space="preserve">Precios Lavanderia </t>
  </si>
  <si>
    <t xml:space="preserve">Alto Costo Operación </t>
  </si>
  <si>
    <t>Precios vino</t>
  </si>
  <si>
    <t>Basurero jardines</t>
  </si>
  <si>
    <t xml:space="preserve">Sugerencia  </t>
  </si>
  <si>
    <t>Publicidad doc Informativo</t>
  </si>
  <si>
    <t>Rotulación ventilador</t>
  </si>
  <si>
    <t>Galeria</t>
  </si>
  <si>
    <t>Precios Souvenir</t>
  </si>
  <si>
    <t>Variedad desayuno</t>
  </si>
  <si>
    <t>Calidad comida</t>
  </si>
  <si>
    <t>Asignar Randall Salazar</t>
  </si>
  <si>
    <t>Comunicaciones</t>
  </si>
  <si>
    <t>Teléfonos</t>
  </si>
  <si>
    <t>Asignar Yeimy Miranda</t>
  </si>
  <si>
    <t>Goteras</t>
  </si>
  <si>
    <t>Sostenible</t>
  </si>
  <si>
    <t>Publicidad Web</t>
  </si>
  <si>
    <t xml:space="preserve">Área  para niños </t>
  </si>
  <si>
    <t xml:space="preserve">ROJA </t>
  </si>
  <si>
    <t>Menú vegetariano</t>
  </si>
  <si>
    <t xml:space="preserve">Estructura ya elaborada </t>
  </si>
  <si>
    <t>Central telefonica</t>
  </si>
  <si>
    <t>VERDE</t>
  </si>
  <si>
    <t>Rotulación Carretera</t>
  </si>
  <si>
    <t xml:space="preserve">SUGERENCIA </t>
  </si>
  <si>
    <t xml:space="preserve">HABITACIONES </t>
  </si>
  <si>
    <t>Se cambiaron los colchones</t>
  </si>
  <si>
    <t xml:space="preserve">Baño resbalozo </t>
  </si>
  <si>
    <t>Seguimiento Comité</t>
  </si>
  <si>
    <t>SE REVISÓ Y ESTÁ BIEN</t>
  </si>
  <si>
    <t>Falta Información</t>
  </si>
  <si>
    <t>Revisar si están los ganchos completos</t>
  </si>
  <si>
    <t>HABITACIONES</t>
  </si>
  <si>
    <t>Llave cerrada por averia</t>
  </si>
  <si>
    <t>ASUNTOS YA ESTABLECIDOS NO NEGOCIABLES</t>
  </si>
  <si>
    <t>RUIDO</t>
  </si>
  <si>
    <t>Echarle polvo</t>
  </si>
  <si>
    <t xml:space="preserve">Percepcion subjetiva </t>
  </si>
  <si>
    <t>La bomba ya se reparó</t>
  </si>
  <si>
    <t>Revisar canales con la guia que está en las habitaciones</t>
  </si>
  <si>
    <t>no</t>
  </si>
  <si>
    <t>Revisar</t>
  </si>
  <si>
    <t>Desestimado por falta de info</t>
  </si>
  <si>
    <t>Esperar aprobación compara de dispensadores</t>
  </si>
  <si>
    <t>SUGERENCIA</t>
  </si>
  <si>
    <t>Alto riesgo</t>
  </si>
  <si>
    <t xml:space="preserve">Alto costo cambiar cajas </t>
  </si>
  <si>
    <t>Limpieza en habitación</t>
  </si>
  <si>
    <t xml:space="preserve">SI </t>
  </si>
  <si>
    <t xml:space="preserve">QUEJA </t>
  </si>
  <si>
    <t>ROJA</t>
  </si>
  <si>
    <t>Rotulación cena</t>
  </si>
  <si>
    <t>Por favor aplicar lista de chequeo</t>
  </si>
  <si>
    <t>Aseo en habitación</t>
  </si>
  <si>
    <t>Desestimado</t>
  </si>
  <si>
    <t>Definir el tipo de respuesta que se le de a los clientes</t>
  </si>
  <si>
    <t>Proceso de reservas</t>
  </si>
  <si>
    <t xml:space="preserve">Acera para transitar </t>
  </si>
  <si>
    <t>Asignar Iván Ramírez</t>
  </si>
  <si>
    <t>Datafonos</t>
  </si>
  <si>
    <t>Ruido generadores</t>
  </si>
  <si>
    <t>Ya no se puede modificar la estructura</t>
  </si>
  <si>
    <t>Puerta de habitación</t>
  </si>
  <si>
    <t>Se cambio horario de las mucamas</t>
  </si>
  <si>
    <t>Room service</t>
  </si>
  <si>
    <t>Refrigerio nocturno</t>
  </si>
  <si>
    <t>Servicio cliente cocina</t>
  </si>
  <si>
    <t xml:space="preserve">Todo objeto de valor manipularlo en frente  de la cámara </t>
  </si>
  <si>
    <t>SERVICIO AL CLIENTE RECEPCIÓN</t>
  </si>
  <si>
    <t>SE APLICÓ UN PRODUCTO</t>
  </si>
  <si>
    <t>SE APLICÓ DURETAN EN LIMAHOYA</t>
  </si>
  <si>
    <t>SE CAMBIARON LOS CHECK</t>
  </si>
  <si>
    <t xml:space="preserve">Alarmas </t>
  </si>
  <si>
    <t>SE LIMPIARON LAS CANOAS</t>
  </si>
  <si>
    <t>Transfer</t>
  </si>
  <si>
    <t>Menú niños</t>
  </si>
  <si>
    <t>Rotulación Jacuzzi</t>
  </si>
  <si>
    <t>LLAVE DE LOS TANQUES SUPERIORES ESTABAN CERRADOS, SE PROCEDIÓ A ABRIRLOS</t>
  </si>
  <si>
    <t>SE DESPEGARON LAS CINTAS QUE TAPA LA ENTRADA DE MURCIÉLAGOS Y SE DRENÓ</t>
  </si>
  <si>
    <t>Computadoras de recepción</t>
  </si>
  <si>
    <t>Servicio cliente mucamas</t>
  </si>
  <si>
    <t>PLAN DE FUMIGACIÓN COMPLETADO</t>
  </si>
  <si>
    <t>Sala de juegos</t>
  </si>
  <si>
    <t>SE HA MEJORADO EL SERVICIO DE FRUTAS Y SE MUEVEN SECTORES PARA COMIDA TÍPICA</t>
  </si>
  <si>
    <t>SE CAMBIÓ LA REFRIGERADORA</t>
  </si>
  <si>
    <t>SE PUSIERON DE ACUERDO LAS AREAS DE MANTENIMIENTO Y AMA DE LLAVES, SE SEGUIRÁ FUMIGANDO EN LAS MAÑANAS</t>
  </si>
  <si>
    <t>SE CAMBIÓ TARJETERO</t>
  </si>
  <si>
    <t>Hojas de evaluación</t>
  </si>
  <si>
    <t>SE LIMPIO Y CARGO DE GAS EL COMPRESOR, YA FUNCIONA</t>
  </si>
  <si>
    <t>REVISADO Y EN FUNCIONAMIENTO</t>
  </si>
  <si>
    <t>Espejo Grande</t>
  </si>
  <si>
    <t>SE HABLÓ CON EL COLABORADOR</t>
  </si>
  <si>
    <t>SE UBICÓ UN ALFOMBRA TEMPORAL PARA SOLUCIONAR EL PROBLEMA, EN ESPERA DE LA ALFOMBRA PERMANENTE</t>
  </si>
  <si>
    <t>Alfombra en escaleras</t>
  </si>
  <si>
    <t>COMPRA DE RECIPIENTES CON TAPA Y TRAMPA WISH</t>
  </si>
  <si>
    <t>MURICELAGOS, FUMIGAR CON POLVO</t>
  </si>
  <si>
    <t>SE CAMBIÓ EL FIREWALL Y EL ROUTER</t>
  </si>
  <si>
    <t xml:space="preserve">Servicio al cliente </t>
  </si>
  <si>
    <t>PROBABLE FALTA DE INFORMACIÓN PARA OPERAR LA DUCHA, YA SE INSTALÓ EL HABLADOR</t>
  </si>
  <si>
    <t>Encuentas de satisfacción</t>
  </si>
  <si>
    <t>Incorporar la información de productos orgánicos en el nuevo menú.</t>
  </si>
  <si>
    <t>23/0/2018</t>
  </si>
  <si>
    <t>CSC - GERENCIA</t>
  </si>
  <si>
    <t>FINCA</t>
  </si>
  <si>
    <t>EL ESPEJO DE AUMENTO TIENE AJUSTE VERTICAL</t>
  </si>
  <si>
    <t xml:space="preserve">DESESTIMADA </t>
  </si>
  <si>
    <t>CSC - GREIVIN</t>
  </si>
  <si>
    <t>SE CAMBIARON BASUREROS</t>
  </si>
  <si>
    <t>PROBLEMA RESULTO</t>
  </si>
  <si>
    <t>Asignar Gilberth Mejías</t>
  </si>
  <si>
    <t xml:space="preserve">Don Minor decidió dejar las camas a la misma altura </t>
  </si>
  <si>
    <t xml:space="preserve">Camas altas </t>
  </si>
  <si>
    <t>ALTOS COSTOS</t>
  </si>
  <si>
    <t>MENÚ VEGETARIANO</t>
  </si>
  <si>
    <t>SE CONTRATARÁ A UNA ASESORA EXTERNA PARA TRATAR DE SOLUCIONAR ESTE PROBLEMA DE LOS RESTAURANTES</t>
  </si>
  <si>
    <t>INDAGAR CON MIGUEL SOBRE ESTE CASO</t>
  </si>
  <si>
    <t>CSC - IVAN</t>
  </si>
  <si>
    <t>COMENTAR CON MELISSA</t>
  </si>
  <si>
    <t>CSC - MELISSA</t>
  </si>
  <si>
    <t>CSC - JAIRO</t>
  </si>
  <si>
    <t>SILLAS VIENEN EN CAMINO</t>
  </si>
  <si>
    <t>ELEVA COSTOS</t>
  </si>
  <si>
    <t>COMENTAR CON DIEGO</t>
  </si>
  <si>
    <t>CSC - DIEGO</t>
  </si>
  <si>
    <t>Higiene en restaurante</t>
  </si>
  <si>
    <t>MANTENER COMIDA DENTRO DE LA HABITACIÓN PROPICIA TENER INSECTOS, LA MUCAMA TRATA DE MANTENER ESTE OBJETIVO</t>
  </si>
  <si>
    <t>COMENTAR CON GERENCIA</t>
  </si>
  <si>
    <t>COMENTAR A ARNALDO</t>
  </si>
  <si>
    <t>CSC - LIZ</t>
  </si>
  <si>
    <t>VA EN CONTRA DEL CONCEPTO FAMILIAR DEL HOTEL</t>
  </si>
  <si>
    <t>NO SE VA A ASUMIR RESPONSABILIDAD DE CELIACOS</t>
  </si>
  <si>
    <t>COMENTAR CON JAIRO</t>
  </si>
  <si>
    <t>LAS MAQUINAS OFRECEN UNA ESTACIÓN PARA ALZAR PESAS</t>
  </si>
  <si>
    <t>SE ESTABLECIÓ CLASES BÁSICAS PARA QUE TODOS LOS CLIENTES PUEDAN APROVECHAR LAS SESIONES</t>
  </si>
  <si>
    <t>VALIDAR CON MELISSA Y JAIRO QUÉ HABITACIONES TIENEN RUIDO</t>
  </si>
  <si>
    <t>ETIQUETAR LOS APAGADORES</t>
  </si>
  <si>
    <t>Etiquetas en apagadores</t>
  </si>
  <si>
    <t>NO ES UN CONCEPTO DE BALNEARIO</t>
  </si>
  <si>
    <t>YA VIENEN LAS LÁMPARAS</t>
  </si>
  <si>
    <t>Iluminación hab closet</t>
  </si>
  <si>
    <t>COMENTAR CON EL EQUIPO DE AMA DE LLAVES</t>
  </si>
  <si>
    <t>El 28/05 LAS PERSONAS DE INSOTEK REALIZARON CAMBIOS EN LA CONFIGURACIÓN</t>
  </si>
  <si>
    <t>Servicio cliente botones</t>
  </si>
  <si>
    <t>COMENTAR CON LIZ</t>
  </si>
  <si>
    <t>HABITACIONES YA FUERON FUMIGADAS</t>
  </si>
  <si>
    <t>SE DEBE DE COMUNICA CUALQUIER ACCION QUE ALTERE LA OPERACIÓN DE OTRAS ÁREAS</t>
  </si>
  <si>
    <t>Falta de comunicación</t>
  </si>
  <si>
    <t>EXISTEN CATEGORIAS DE HABITACIONES QUE SUPLEN ESTA NECESIDAD</t>
  </si>
  <si>
    <t>FUMIGAR</t>
  </si>
  <si>
    <t>CSC-JAIRO</t>
  </si>
  <si>
    <t>REVISAR QUIEN ERA EL ANFITRIÓN / NO SE ENCONTRÓ EVIDENCIA QUE SUSTENTARA ESTA AFIRMACIÓN</t>
  </si>
  <si>
    <t>CSC-LIZ</t>
  </si>
  <si>
    <t>YA SE FUMIGÓ</t>
  </si>
  <si>
    <t>Elaborar rotulos informando la restricción</t>
  </si>
  <si>
    <t>CSC-DARIEL</t>
  </si>
  <si>
    <t>Vistas de huespedes</t>
  </si>
  <si>
    <t>BUSCAR LA POSIBILIDAD</t>
  </si>
  <si>
    <t xml:space="preserve">COMENTAR LA NECESIDAD LA NECESIDAD CON DON Minor </t>
  </si>
  <si>
    <t xml:space="preserve">CSC-GERENCIA </t>
  </si>
  <si>
    <t>MELISSA VA A REVISAR / SI EXISTE EL ESPEJO</t>
  </si>
  <si>
    <t xml:space="preserve">CSC-MELISSA </t>
  </si>
  <si>
    <t>PONER LAS SEÑALIZACIÓN EN LA DUCHA</t>
  </si>
  <si>
    <t>IMPLEMENTACIÓN DE CHECK LIST HABITACIONES</t>
  </si>
  <si>
    <t>DIEGO VA A INVESTIGAR</t>
  </si>
  <si>
    <t>CSC-DIEGO</t>
  </si>
  <si>
    <t>MUY DIFICIL CONTROLAR UN AREA ABIERTA</t>
  </si>
  <si>
    <t xml:space="preserve">SUBE COSTOS </t>
  </si>
  <si>
    <t>SUBE COSTOS</t>
  </si>
  <si>
    <t>NO HAY ESPACIO PARA AMPLIAR ROPEROS</t>
  </si>
  <si>
    <t xml:space="preserve">NO ESOOACIO PARA MAS GAVETAS </t>
  </si>
  <si>
    <t xml:space="preserve">SUEGERENCIA </t>
  </si>
  <si>
    <t>NO HAY POSIBILIDAD DE OTRO REST</t>
  </si>
  <si>
    <t xml:space="preserve">PROGRAMAR PLAN DE FUMIGACIÓN </t>
  </si>
  <si>
    <t>VALIDAR LO QUE DICE EL CLIENTE</t>
  </si>
  <si>
    <t>VALORAR LA POSIBILIDAD DE PONER UNA MÁQUINA DE HIELO</t>
  </si>
  <si>
    <t>Maquina de hielo</t>
  </si>
  <si>
    <t>EXISTEN LAS OPCIONES</t>
  </si>
  <si>
    <t>Comidas snacks</t>
  </si>
  <si>
    <t>SOLUCIONADO - KEYLOR ACCIDENTALMENTE CERRO LA LLAVE</t>
  </si>
  <si>
    <t>Agua potable</t>
  </si>
  <si>
    <t>SOLUCIONADO - SE DESATERRARON LOS TUBOS</t>
  </si>
  <si>
    <t>Agua llovida italiano</t>
  </si>
  <si>
    <t>COMUNICAR A DIEGO CAMBRONERO</t>
  </si>
  <si>
    <t>SOLUCIONADO</t>
  </si>
  <si>
    <t>CSC - GREVIN</t>
  </si>
  <si>
    <t>PARECE SER QUE EL TUBO ESTÁ FLOJO</t>
  </si>
  <si>
    <t>Ruido sistema solar</t>
  </si>
  <si>
    <t>AVERIGUAR LA INFORMACIÓN EXISTENTE</t>
  </si>
  <si>
    <t>Reciclaje</t>
  </si>
  <si>
    <t>Fujas de agua</t>
  </si>
  <si>
    <t>RECEPCIÓN DEBE DE FUNCIONAR COMO FILTRO / OPORTUNIDAD DE SERVICIO DE GUARDERIA</t>
  </si>
  <si>
    <t>Clases de yoga</t>
  </si>
  <si>
    <t>INCLUIR EN LOS MENUS PARA EL ALMUERZO LA OPCIÓN DE PLATO DE FRUTAS</t>
  </si>
  <si>
    <t>Plato de frutas</t>
  </si>
  <si>
    <t xml:space="preserve">REVISAR LA CONDICION DE ESA LÁMINA </t>
  </si>
  <si>
    <t>ARREGLARLO</t>
  </si>
  <si>
    <t xml:space="preserve">CSC-GREIVIN </t>
  </si>
  <si>
    <t>PEDIR LAS GRADAS A GILBERT</t>
  </si>
  <si>
    <t>REVALORAR EL NIVEL DE INGLÉS QUE TIENEN LAS PRINCIPALES ÁREAS DE SERVICIO Y BUSCAR UN MECANISMO DE MEJORA</t>
  </si>
  <si>
    <t xml:space="preserve">DIEGO VA HABLAR CON  DON GERA PARA VALORAR EL NIVEL DE INGLÉS ACTUAL </t>
  </si>
  <si>
    <t xml:space="preserve">QUE LAS SUPERVISORAS DE HABITACIONES TENGAN  MAS CUIDADO </t>
  </si>
  <si>
    <t>CSC-MELISSA</t>
  </si>
  <si>
    <t>HABLAR CON YEIMY</t>
  </si>
  <si>
    <t>DIEGO VA A INVESTIGAR SI QUE COMIÓ EL CLIENTE // UNIR TODOS LOS MENÚS DE CENA INCLUIDA</t>
  </si>
  <si>
    <t>PONER UN POLARIZADO EN LA PARTE SUPERIOR DE LA VENTANA</t>
  </si>
  <si>
    <t xml:space="preserve">REVISAR EL COFFE MAKER </t>
  </si>
  <si>
    <t xml:space="preserve">COORDINAR LA VISITA DE UN INSPECTOR QUE VALORE LA CANTIDAD DE GUARNICIONES </t>
  </si>
  <si>
    <t>AGREGAR EN EL DIRECTORIO DE LA HABITACION LAS PRACTICAS SOSTENIBLES POR QUE LAS NO SE DEBE TENER EL AC ENCENDIDO</t>
  </si>
  <si>
    <t>DIEGO ESTÁ TRABAJANDO EN ESO</t>
  </si>
  <si>
    <t>PREGUNTAR A DON GERA SOBRE ESTO Y HABLAR CON JOSUÉ</t>
  </si>
  <si>
    <t>Musica restaurantes</t>
  </si>
  <si>
    <t>REVISAR EL RENDIMIENTO DEL AC</t>
  </si>
  <si>
    <t>BASUREROS VIENEN EN CAMINO</t>
  </si>
  <si>
    <t>Basurero baño</t>
  </si>
  <si>
    <t>REVISAR QUE LA CAJA NO TENGA INCONVENIENTE</t>
  </si>
  <si>
    <t xml:space="preserve">REVISAR LAS BATERIAS DEL CONTROL TV </t>
  </si>
  <si>
    <t>HACER UN SOLO MENÚ DE VEGETARIANOS</t>
  </si>
  <si>
    <t>DARLE SIGUIMIENTO AL AREA PARA NIÑOS</t>
  </si>
  <si>
    <t>QUITAR TODOS LOS DETECTORES VIEJOS</t>
  </si>
  <si>
    <t>AGREGAR MENÚ EN EL DIRECTORIO</t>
  </si>
  <si>
    <t>PLAN DE FUMIGACIÓN</t>
  </si>
  <si>
    <t>REVISAR LA CANTIDAD</t>
  </si>
  <si>
    <t xml:space="preserve">CONSIDERAR CERCA ELÉCTRICA  // ASIGNAR QUIEN SUPERVISE RECORRIDO DE GUARDAS </t>
  </si>
  <si>
    <t>Robo en habitaciones</t>
  </si>
  <si>
    <t xml:space="preserve">Considerar acera </t>
  </si>
  <si>
    <t>VER LA FECHA DEL LOTE DE LAS CAJAS DE TE DE MANZANILLA</t>
  </si>
  <si>
    <t>Minibar habitaciones</t>
  </si>
  <si>
    <t>CARACTERISTICA DEL HOTEL ES EL SERVICIO Y NO EL AUTOSERVICIO</t>
  </si>
  <si>
    <t>REVISAR PORCIONES</t>
  </si>
  <si>
    <t>HABLAR CON WILBERTH DE CAMBIAR LA FORMA DE LLAMAR LA ATENCIÓN</t>
  </si>
  <si>
    <t>Servicio cliente sushi</t>
  </si>
  <si>
    <t>Validar lo informado por el cliente</t>
  </si>
  <si>
    <t>JUGO ES ARTESANAL</t>
  </si>
  <si>
    <t>SE VA A CAMBIAR LA RECETA</t>
  </si>
  <si>
    <t>HABLAR CON GERENCIA</t>
  </si>
  <si>
    <t>COMUNICAR A SALON SOBRE EL COMENTARIO</t>
  </si>
  <si>
    <t>COBRAR POR PARTES IGUALES LA PIZZA Y LAS BEBIDAS DE CORTESÍAS</t>
  </si>
  <si>
    <t>YA SE HICIERON LOS AJUSTES PARA OFRECER SANGRÍA EN TODOS LOS BARES</t>
  </si>
  <si>
    <t>COMENTAR CON YEIMY</t>
  </si>
  <si>
    <t>Servicio cliente spa</t>
  </si>
  <si>
    <t>DIEGO VA A REVISAR LO QUE SUCEDIÓ</t>
  </si>
  <si>
    <t>SE VA A CREAR UN EQUIPO DE INVESTIGACIÓN DE SONIDOS</t>
  </si>
  <si>
    <t>AVERIGUAR LO QUE INDICA EL CLIENTE</t>
  </si>
  <si>
    <t>Puerta de baño</t>
  </si>
  <si>
    <t>SE VAN A PROBAR PARA LA OTRA SEMANA</t>
  </si>
  <si>
    <t>COMENTAR CON BAR PISCINAS</t>
  </si>
  <si>
    <t>PEDIRLE A EDWARD QUE NOS ASESORE</t>
  </si>
  <si>
    <t>DARLE SEGUIMIENTO AL PROBLEMA DE LAS LÁMPARAS DE JACUZZI</t>
  </si>
  <si>
    <t>NO SE HA RECOGIDO EL PRODUCTO DE PROVEEDURÍA</t>
  </si>
  <si>
    <t>Piso resbaloso</t>
  </si>
  <si>
    <t>YA MERITO</t>
  </si>
  <si>
    <t>SE TRAJO UN TÉCNICO DE RUIDO PARA DETECTAR EL ORIGEN Y LA SOLUCIÓN</t>
  </si>
  <si>
    <t>LINEAS SON NECESARIAS</t>
  </si>
  <si>
    <t>Señalización</t>
  </si>
  <si>
    <t>COSTOS ELEVADOS</t>
  </si>
  <si>
    <t>Sombrillas</t>
  </si>
  <si>
    <t>COMENTAR CON GERENCIA GRUPO DE BEST</t>
  </si>
  <si>
    <t>Grupos estudiantes</t>
  </si>
  <si>
    <t>SE AMONESTÓ AL ANFITRIÓN</t>
  </si>
  <si>
    <t>DIEGO YA TOMÓ DIRECTRICES</t>
  </si>
  <si>
    <t>COSTOS MUY ALTOS</t>
  </si>
  <si>
    <t>Batas de baño</t>
  </si>
  <si>
    <t>EN TIENDA ESTÁN DISPONIBLES ADAPTADORES PARA TOMAS</t>
  </si>
  <si>
    <t>MAYOR CUIDADO POR PARTE DEL ANFITRIÓN</t>
  </si>
  <si>
    <t>NO SE PUEDE AGREGAR MAS INFORMACIÓN EN LA HABITACIÓN</t>
  </si>
  <si>
    <t>EXISTEN TENDEDEROS EN LA BAÑO - PREGUNTAR A MELISSA</t>
  </si>
  <si>
    <t>POSTALES INFORMATIVAS PENDIENTES POR COLOCAR</t>
  </si>
  <si>
    <t>Información duchas</t>
  </si>
  <si>
    <t>COMPRA DE LÁMPARAS PENDIENTE</t>
  </si>
  <si>
    <t>Lampara de lectura</t>
  </si>
  <si>
    <t>VALIDAR CON MELISSA</t>
  </si>
  <si>
    <t>CERSIORARSE DE LOS MALOS OLORES EN LA HABITACIÓN</t>
  </si>
  <si>
    <t>ALTO RIESGO CON LOS CELIACOS</t>
  </si>
  <si>
    <t>YA EXISTE ESPEJOS DE CUERPO ENTERO</t>
  </si>
  <si>
    <t>Cantidad Quejas:</t>
  </si>
  <si>
    <t>Folio:</t>
  </si>
  <si>
    <t>#¡VALOR!</t>
  </si>
  <si>
    <t>Hab</t>
  </si>
  <si>
    <t>Descripción de la Queja</t>
  </si>
  <si>
    <t>Acciones Correctivas</t>
  </si>
  <si>
    <t>Propuesta Solución Queja</t>
  </si>
  <si>
    <t>Resultado</t>
  </si>
  <si>
    <t>información</t>
  </si>
  <si>
    <t>Folio</t>
  </si>
  <si>
    <t>Menú nuevo</t>
  </si>
  <si>
    <t xml:space="preserve">En espera del nuevo souvenir para disoner de mas espacio </t>
  </si>
  <si>
    <t>se refiere a cocteles de happy hours</t>
  </si>
  <si>
    <t>Waflera nueva</t>
  </si>
  <si>
    <t>Por favor presentar el lista de chequeo</t>
  </si>
  <si>
    <t>966</t>
  </si>
  <si>
    <t xml:space="preserve">En espera del cable, coordinar con Greivin </t>
  </si>
  <si>
    <t>Verificar la reincidencia de esta queja, si no hay mas quejas darla como resuelta</t>
  </si>
  <si>
    <t>Costeo de las opciones nuevas para el desayuno</t>
  </si>
  <si>
    <t>POR FAVOR LEVANTAR LISTA DE LOS DEMÁS TECLADOS DETERIORADOS</t>
  </si>
  <si>
    <t>Se cambió el teclado de la caja</t>
  </si>
  <si>
    <t>Menu Nuevo</t>
  </si>
  <si>
    <t>Se le propone a don Minor eliminar el brazalete unos dias como prueba</t>
  </si>
  <si>
    <t xml:space="preserve">Es parte del conecpto tropical del hotel </t>
  </si>
  <si>
    <t>Evidenciar la implementación del progama a un 100%</t>
  </si>
  <si>
    <t>Precnetar lista de revición</t>
  </si>
  <si>
    <t>presentar CHECK LIST PARA LAS HABITACIONES.</t>
  </si>
  <si>
    <t xml:space="preserve">Se cambió el ventilador </t>
  </si>
  <si>
    <t>Se solcita que por favor difunda las politicas de cortecias.</t>
  </si>
  <si>
    <t>Se presentará el cronograma de mantenimiento preventivo terminado</t>
  </si>
  <si>
    <t>Se cambió tarjeta eléctronica quemada</t>
  </si>
  <si>
    <t>Estan siendo mas cuidadosos en el proceso</t>
  </si>
  <si>
    <t>se incorporó dentro de los precesos de contabilidad la actualización de euro</t>
  </si>
  <si>
    <t xml:space="preserve">En espera de la solución con Vanessa </t>
  </si>
  <si>
    <t>Habia una gotera en la posición de closeth</t>
  </si>
  <si>
    <t>Se tapa la Gorera</t>
  </si>
  <si>
    <t>Cable tica resolvió la avería</t>
  </si>
  <si>
    <t xml:space="preserve">Toma dañado y se remplazo </t>
  </si>
  <si>
    <t>Se revisaron las camaras del restaurante. Duracion de chofer según la camara fue 4min.</t>
  </si>
  <si>
    <t>Estandares de servicio Mauricio Aymerich</t>
  </si>
  <si>
    <t>Se reviso el refrigerante y se limpio filtros de A/C</t>
  </si>
  <si>
    <t>Control con una tecla pegada</t>
  </si>
  <si>
    <t>POR FAVOR IMPELTAR Y ADAPTAR A SU GUSTO EL CHECK LIST PARA LAS HABITACIONES.</t>
  </si>
  <si>
    <t>Se controló la plaga</t>
  </si>
  <si>
    <t xml:space="preserve">Menus Nuevos </t>
  </si>
  <si>
    <t xml:space="preserve">Tapa para las pilas </t>
  </si>
  <si>
    <t xml:space="preserve">No volver a fumigar temprano </t>
  </si>
  <si>
    <t xml:space="preserve">La empresa garantiza que si se vieron los perezos </t>
  </si>
  <si>
    <t xml:space="preserve">Carta de amonestacion a la colaboradora </t>
  </si>
  <si>
    <t xml:space="preserve">Se fumigo habitacion y se dejo en cuarentena </t>
  </si>
  <si>
    <t xml:space="preserve">Se cambio el display </t>
  </si>
  <si>
    <t>Establecer un estándar de serviios en el area de A&amp;B</t>
  </si>
  <si>
    <t xml:space="preserve">Areas de juegos </t>
  </si>
  <si>
    <t xml:space="preserve">Se reviso A/C y esta en buen funcionamiento </t>
  </si>
  <si>
    <t xml:space="preserve">Sauna </t>
  </si>
  <si>
    <t xml:space="preserve">Se hablo con el encargado del Bar Humedo y Sushi </t>
  </si>
  <si>
    <t xml:space="preserve">Hablaron con el personal de cocina </t>
  </si>
  <si>
    <t xml:space="preserve">se cambio la refrigeradora </t>
  </si>
  <si>
    <t xml:space="preserve">Se colocó guia de canales </t>
  </si>
  <si>
    <t xml:space="preserve">Cambio de tanque </t>
  </si>
  <si>
    <t xml:space="preserve">Cotizacion </t>
  </si>
  <si>
    <t>Sonido normal A/C</t>
  </si>
  <si>
    <t xml:space="preserve"> Menu Carta </t>
  </si>
  <si>
    <t xml:space="preserve">compra  de basureos </t>
  </si>
  <si>
    <t xml:space="preserve">Reunion con imprenta </t>
  </si>
  <si>
    <t>Bloquiar 900</t>
  </si>
  <si>
    <t xml:space="preserve">Rotulos de apagadores </t>
  </si>
  <si>
    <t xml:space="preserve">se acortaron los tiempos de preparación </t>
  </si>
  <si>
    <t xml:space="preserve">Duracion de salida de agua </t>
  </si>
  <si>
    <t>Proceso aprobacion de sugerencias</t>
  </si>
  <si>
    <t xml:space="preserve">Se incorporó mas personal </t>
  </si>
  <si>
    <t xml:space="preserve">se sugiere trabajar con esmaltes de gel </t>
  </si>
  <si>
    <t xml:space="preserve">Se cambiaron tornillos </t>
  </si>
  <si>
    <t xml:space="preserve">Desestimada </t>
  </si>
  <si>
    <t>n/A</t>
  </si>
  <si>
    <t xml:space="preserve">Fin de obras y actualizacion de la pagina </t>
  </si>
  <si>
    <t xml:space="preserve">Instalacion de play </t>
  </si>
  <si>
    <t>Se agregó una plancha más para agilizar la coccipon de huevos</t>
  </si>
  <si>
    <t xml:space="preserve">Se reabre Ti Cain </t>
  </si>
  <si>
    <t xml:space="preserve"> </t>
  </si>
  <si>
    <t xml:space="preserve">Resuelto con Randall </t>
  </si>
  <si>
    <t xml:space="preserve">Se va a lavar el rotulo </t>
  </si>
  <si>
    <t xml:space="preserve">Equipo para capturar moscas </t>
  </si>
  <si>
    <t xml:space="preserve">Preguntar Mainor Porras </t>
  </si>
  <si>
    <t>Cambio de chef</t>
  </si>
  <si>
    <t xml:space="preserve">Poner Producto antideslizante </t>
  </si>
  <si>
    <t xml:space="preserve">Aplicar en los  baños de todas la habitacion el producto antideslizante </t>
  </si>
  <si>
    <t xml:space="preserve">se cambio tanque por calentador, EL A/C tenia fuga  </t>
  </si>
  <si>
    <t xml:space="preserve">Precios según el estandar </t>
  </si>
  <si>
    <t xml:space="preserve">Eliminar el apagador </t>
  </si>
  <si>
    <t>Se estableció la temeratura adecuada del horno</t>
  </si>
  <si>
    <t>Entrevista a Josph</t>
  </si>
  <si>
    <t>En espera de estandar de servicio</t>
  </si>
  <si>
    <t xml:space="preserve">respuesta pasada no justifica la solucion </t>
  </si>
  <si>
    <t xml:space="preserve">Fumigacion </t>
  </si>
  <si>
    <t xml:space="preserve">Areas de play </t>
  </si>
  <si>
    <t/>
  </si>
  <si>
    <t>Se le dará seguimiento a las propuestas de desayuno</t>
  </si>
  <si>
    <t xml:space="preserve">Plan de fumigacion aplicado </t>
  </si>
  <si>
    <t xml:space="preserve">No hay evidencia del chequeo que se realiza. </t>
  </si>
  <si>
    <t xml:space="preserve">respiraderos al tamque septico </t>
  </si>
  <si>
    <t xml:space="preserve">Hablo con Miguel Munera </t>
  </si>
  <si>
    <t xml:space="preserve">Se va a reparar la orilla del caño y verificar luz </t>
  </si>
  <si>
    <t>se cambio bombillos</t>
  </si>
  <si>
    <t xml:space="preserve">Se limpieran sifones </t>
  </si>
  <si>
    <t xml:space="preserve">Se puso respiradero al tanque septico </t>
  </si>
  <si>
    <t xml:space="preserve">habitaciones 700 bloquiadas </t>
  </si>
  <si>
    <t xml:space="preserve">Resuelto </t>
  </si>
  <si>
    <t>Se va a cambiar el coffemaker</t>
  </si>
  <si>
    <t xml:space="preserve">Area de fuegos </t>
  </si>
  <si>
    <t xml:space="preserve">Analisis para temporada baja </t>
  </si>
  <si>
    <t xml:space="preserve">Cheff nuevo </t>
  </si>
  <si>
    <t xml:space="preserve">Reunion con Vanessa </t>
  </si>
  <si>
    <t xml:space="preserve">Se rotulo el grifo </t>
  </si>
  <si>
    <t>Establecer menú para cenas romanticas</t>
  </si>
  <si>
    <t>Altos Costos</t>
  </si>
  <si>
    <t xml:space="preserve">Sillas nuevas </t>
  </si>
  <si>
    <t>Notas:</t>
  </si>
  <si>
    <t>Solucitar que trabajen con esmaltes permanente</t>
  </si>
  <si>
    <t>Manu nuevo</t>
  </si>
  <si>
    <t>esta muy feo</t>
  </si>
  <si>
    <t>akjshdlaksdhdlasdhlsdajhlsdakjhlkhsdflkjhslkjghlksahlsdakhdsfhdslfakjhsdalkhlsdfh</t>
  </si>
  <si>
    <t>asdfhasjfhdkalsjhsflkajhsflkashflkajshflkjhlkasjfhdasdkjhfsakljhfdkjashsfkjasdhfkahfsdfhj</t>
  </si>
  <si>
    <t>OCURRENCIA</t>
  </si>
  <si>
    <t>BAJO</t>
  </si>
  <si>
    <t>MEDIO</t>
  </si>
  <si>
    <t>ALTO</t>
  </si>
  <si>
    <t>IMPACTO</t>
  </si>
  <si>
    <t>C-2 C-3</t>
  </si>
  <si>
    <t>CATEGORIA</t>
  </si>
  <si>
    <t>24 HORAS</t>
  </si>
  <si>
    <t>AMARILLO</t>
  </si>
  <si>
    <t>3 A 8 DÍAS</t>
  </si>
  <si>
    <t>15 DÍAS</t>
  </si>
  <si>
    <t>Nombres</t>
  </si>
  <si>
    <t>Puestos</t>
  </si>
  <si>
    <t>Quien puso la queja</t>
  </si>
  <si>
    <t>Areas de Quejas</t>
  </si>
  <si>
    <t>Medotodo de Capturación</t>
  </si>
  <si>
    <t>Designación</t>
  </si>
  <si>
    <t>Departamento</t>
  </si>
  <si>
    <t>Respuesta</t>
  </si>
  <si>
    <t>Tipo infor</t>
  </si>
  <si>
    <t>#Hab</t>
  </si>
  <si>
    <t>Codigo</t>
  </si>
  <si>
    <t>Payasos</t>
  </si>
  <si>
    <t>HJ Evaluacion Agencia</t>
  </si>
  <si>
    <t>Asignar Dayana Miranda</t>
  </si>
  <si>
    <t>Felipe Mendez</t>
  </si>
  <si>
    <t>C4</t>
  </si>
  <si>
    <t>Barril</t>
  </si>
  <si>
    <t>Agencia</t>
  </si>
  <si>
    <t>Llamada de bienvenida</t>
  </si>
  <si>
    <t xml:space="preserve">Marianela Sancho </t>
  </si>
  <si>
    <t>Asignar Miguel Múnera</t>
  </si>
  <si>
    <t>Tardanza en entrega de habitación</t>
  </si>
  <si>
    <t>Camas duras</t>
  </si>
  <si>
    <t>(Todas)</t>
  </si>
  <si>
    <t>Etiquetas de fila</t>
  </si>
  <si>
    <t>Cuenta de Descp</t>
  </si>
  <si>
    <t>Total general</t>
  </si>
  <si>
    <t># Hab</t>
  </si>
  <si>
    <t>Descp</t>
  </si>
  <si>
    <t>Payaso</t>
  </si>
  <si>
    <t>Huésped se queja por la poca felxibilidad en cuanto a la hora de entrada y salida.</t>
  </si>
  <si>
    <t>Ser mas flexibles en cuanto a la hora de entrada y salida</t>
  </si>
  <si>
    <t>Huésped se queja por el uso de pajillas.</t>
  </si>
  <si>
    <t>El aire acondicionado de la habitación no estaba configurado cuando llegamos, necesita reemplazarse por uno moderno ya que es ruidoso y la caracteristica de moverse para que aire vaya a diferentes direcciones no funcionó nunca.</t>
  </si>
  <si>
    <t>Huésped se queja porque la persona encargada de entregar toallas no se encontraba cuando llegó por su toalla.</t>
  </si>
  <si>
    <t>Cambiar la refri</t>
  </si>
  <si>
    <t>Proceso de limpieza nuevo, cambio de camara que estaba dañada.</t>
  </si>
  <si>
    <t>Se solcita que por favor difunda las politicas de cortesias.</t>
  </si>
  <si>
    <t>Pendiente de las políticas con Don Minor</t>
  </si>
  <si>
    <t>Encargados de servicio de taxi van a cobrar a 10 dolares utilizando la maría siempre variando por el tipo de cambio.</t>
  </si>
  <si>
    <t>Colocación Stickers nuevos.</t>
  </si>
  <si>
    <t>Sillas ya cotizadas, pendiente aprobación de Don Minor</t>
  </si>
  <si>
    <t>Sugerencia al SPA para uso de esmaltes de mayor calidad.</t>
  </si>
  <si>
    <t>Dispositivo de soporte</t>
  </si>
  <si>
    <t>Finalización de etiquetado a los colchones.</t>
  </si>
  <si>
    <t>Sillas en camino</t>
  </si>
  <si>
    <t>Colocación de tapas para olores</t>
  </si>
  <si>
    <t xml:space="preserve">Colocación de lámparas </t>
  </si>
  <si>
    <t>Sillas en camino.</t>
  </si>
  <si>
    <t>Procedimiento mejorado</t>
  </si>
  <si>
    <t>Horario de encendido y apagado a partir de ahora.</t>
  </si>
  <si>
    <t>Entregar programa de fumigación</t>
  </si>
  <si>
    <t>Retirrar rótulo con información errónea.</t>
  </si>
  <si>
    <t>Producto antideslizante</t>
  </si>
  <si>
    <t>Video en proceso de Yuli</t>
  </si>
  <si>
    <t>Iluminación Habitación</t>
  </si>
  <si>
    <t>Nueva hoja de evaluacion</t>
  </si>
  <si>
    <t>Desestiamda</t>
  </si>
  <si>
    <t>Huésped se queja por el tamaño de las barras de jabón, solicita sean mas grandes.</t>
  </si>
  <si>
    <t>Huésped se queja porque considera que el hotel debería rellenar el mini bar diariamente.</t>
  </si>
  <si>
    <t>Huésped se queja porque no encontró menu libre de gluten en los restaurantes y además expresa que debe existir una preparacion y capacitación del personal para atender personas celiacas.</t>
  </si>
  <si>
    <t>Huésped se queja porque no hay silla en la habitación y porque el lavatorio es muy pequeño.</t>
  </si>
  <si>
    <t>Huéspedes se quejan por el pésimo servicio de cable, la imagen se ve fatal y estan muy decepcionados de un hotel 4 estrellas con televisión por cable tan mala.</t>
  </si>
  <si>
    <t>Señal de televisión muy mala.</t>
  </si>
  <si>
    <t>Solicita que cambien de compañía proveedora de cable debido a la pésima señal.</t>
  </si>
  <si>
    <t>Se envío a mantenimiento sin embargo los compañeros indican que la señal es igual en todas las habitaciones y que cabletica ha visitado el hotel varias veces pero nunca lo solucionan.</t>
  </si>
  <si>
    <t xml:space="preserve">NO HAY SEÑAL DE CABLE </t>
  </si>
  <si>
    <t xml:space="preserve">Se reporta a mantenimiento, pero hay que esperar hasta el lunes </t>
  </si>
  <si>
    <t>El cliente dice que el salonero le vendió a la fuerza una botella de vino de $145 , dice que lo presionó cuando él llegó a cenar ya le tenía esa botella fría en lugar de mostrarle el menú.</t>
  </si>
  <si>
    <t xml:space="preserve">No pagó la botella </t>
  </si>
  <si>
    <t>El bar de pileta nos pareció con precios un poco elevados y poca variedad</t>
  </si>
  <si>
    <t>En el italiano las pizzas son grandes pero las ensaladas vienen pequeñas. Hacer hincapié en eso.</t>
  </si>
  <si>
    <t>precios muy caros a nuestra opinión.</t>
  </si>
  <si>
    <t>Mejorar los precios.</t>
  </si>
  <si>
    <t>Greivin Salazar</t>
  </si>
  <si>
    <t>Greivin Arredondo</t>
  </si>
  <si>
    <t>Lamparas  solares</t>
  </si>
  <si>
    <t>Jairo Garcia</t>
  </si>
  <si>
    <t>Alto costo</t>
  </si>
  <si>
    <t xml:space="preserve">No </t>
  </si>
  <si>
    <t>Asignar Don Minor Castro</t>
  </si>
  <si>
    <t>01</t>
  </si>
  <si>
    <t>02</t>
  </si>
  <si>
    <t>03</t>
  </si>
  <si>
    <t>04</t>
  </si>
  <si>
    <t>05</t>
  </si>
  <si>
    <t>06</t>
  </si>
  <si>
    <t>07</t>
  </si>
  <si>
    <t>08</t>
  </si>
  <si>
    <t>09</t>
  </si>
  <si>
    <t>10</t>
  </si>
  <si>
    <t>11</t>
  </si>
  <si>
    <t>12</t>
  </si>
  <si>
    <t>13</t>
  </si>
  <si>
    <t>14</t>
  </si>
  <si>
    <t>15</t>
  </si>
  <si>
    <t>16</t>
  </si>
  <si>
    <t>17</t>
  </si>
  <si>
    <t>18</t>
  </si>
  <si>
    <t>19</t>
  </si>
  <si>
    <t>Codi</t>
  </si>
  <si>
    <t>Codgi</t>
  </si>
  <si>
    <t>Colaborador Oscar nos reporta que en varias ocasiones los huéspedes han comentado acerca del estado de la llave para drenar el jacuzzi la cual se encuentra afuera de la habitación. ( llave herrumbrada y en un mal estado)</t>
  </si>
  <si>
    <t>Huésped se queja por el mal funcionamiento del telefono, èl necesitaba una wake-up call y tambien llamar a recepción y a pesar de que se le dijo que lo estaban arreglando al llegar de tour no se encontraba reparado.</t>
  </si>
  <si>
    <t>Se le ofreció moverse a otra habitación por la noche que le quedaba, sin embargo no aceptaron, se les ofreció disculpas y se les dió la opcion de ir a despertarlos en la mañana. EL guarda nos ayudó a las 5:30 am para despertarlos.</t>
  </si>
  <si>
    <t>Repara teléfono</t>
  </si>
  <si>
    <t>Las llaves de la habitación no funcionaban, tuve que ir a recepción a resetearlas.</t>
  </si>
  <si>
    <t>El personal del bar húmedo fue muy insistente y presionaba para que comparamos más, ante cada oportunidad querían aumentar la venta.</t>
  </si>
  <si>
    <t>Wifi no funcionó en la habitación.</t>
  </si>
  <si>
    <t>Se envió a Arnaldo a revisar y el mismo indicó que se encontraba funcionando bien el Internet.</t>
  </si>
  <si>
    <t>Huésped se queja debido a que el bartender en el  bar húmedo fue muy rápido para aumentar las ventas y eso se malinterpreta.</t>
  </si>
  <si>
    <t>Aire acondicionado no enfriaba en lo absoluto.</t>
  </si>
  <si>
    <t>Se envió a mantenimiento a revisar el A/C antes que ingresara otra reserva y que se viera afectada.</t>
  </si>
  <si>
    <t>Huésped se queja de la atención y el mismo dice que tuvo problemas para que las ordenes individuales estuvieran correctas.</t>
  </si>
  <si>
    <t>Las cajas fuertes de las habitaciones 201,207,209 y 205 necesitan ser reparadas.</t>
  </si>
  <si>
    <t>Huésped se queja porque considera que el espejo grande en frente del sanitario debe de estar en la habitación y que ademas hacen falta mas ganchos para colocar la ropa.</t>
  </si>
  <si>
    <t>Huésped sugiere que el hotel podría mejorar si tuviera la opción de TODO INCLUIDO.</t>
  </si>
  <si>
    <t>Huésped se queja por la secadora de pelo, no calienta correctamente.</t>
  </si>
  <si>
    <t>Precios de los vinos cuestan el doble de lo que hemos pagado en todo lado, y son de calidad inferior.</t>
  </si>
  <si>
    <t>Huésped se queja debido a que considera debemos mejorar a la hora de brindar información, otros huéspedes tuvieron que decirme como funcionaba el servicio de lavandería, me dí cuenta de las clases de yoga muy tarde, quería usar el SPA pero nunca me dieron información de los precios o como reservar.</t>
  </si>
  <si>
    <t>Cambiar la habitación a una que no parezca usada.</t>
  </si>
  <si>
    <t>Se realizó el cambio inmediato a la hab 205 y se le ofrecieron disculpas a los huéspedes.</t>
  </si>
  <si>
    <t>Botones Jason reporta que la hab 111 al momento de ser entregada se encontraba con varias partes del baño mojadas y con extractos de jabón en una de las paredes, esto fue percibido por los huéspedes los cuales inmediatamente se mostraron molestos alegando que querían una hab que estuviera en condiciones y que no pareciera sucia.</t>
  </si>
  <si>
    <t>Compañero botones reporta que la hab al ser entregada tenía un fuerte olor a pintura y que esto incomodó un poco a los huéspedes cuando estaban entrando a la hab.</t>
  </si>
  <si>
    <t>Huésped extremadamente molesto reclama que viene desde Florida y que el A/C de la habitación no enfría, a pesar de reportarlo en la mañana para la noche el aire seguía igual y eso lo tenía muy decepcionado, él comenta que no tiene porque pagar los errores del hotel ya que al momento de llegar mantenimiento le dijeron que el A/C así era como trabajaba ya que no era un aire moderno.</t>
  </si>
  <si>
    <t>Nos solicita que le brindemos una solución inmediata ya que no piensan dormir con tanto calor.</t>
  </si>
  <si>
    <t>Debido a que no hay más habitaciones con cama king se le ofrece al huésped la posibilidad de cambiarse a otra habitación con 2 camas queen, el mismo no le parece y se molesta más, luego de conversar y escuchar su molestia, se le piden disculpas y se le ofrece como compensación una cena gratis la noche de hoy, acepta y agradece por la intención de hacerlo sentir mejor a pesar de pasar todo el día con un A/C que no enfría bien. Termina aceptando moverse a la hab 201.</t>
  </si>
  <si>
    <t>Huésped llama muy enojado a Recepción porque en la habitación no hay un tapón para el lavatorio, el nos dice que necesita afeitarse y que es necesario para él llenar el lavatorio hasta arriba, pide que le solucionen inmediatamente y solicita al siguiente día una cita con el gerente.</t>
  </si>
  <si>
    <t>Mantenimiento y Mucamas nos indican que no pueden ayudarnos debido a que no tienen tapones y no saben donde pueden obtenerlos. A la hora de indicarle al cliente que no podemos solucionar inmediatamente se molesta aún más y grita al teléfono. Minutos después vamos a chequear en una master en busqueda de un tapón y con suerte lo encontramos, se removió ese tapón y se probó en otra junior suite sin embargo el tipo de lavatorio era distinto y no se logro solucionar la queja. El señor espera al día siguiente un tapón ya que no puede creer que en todo el hotel no exista uno.</t>
  </si>
  <si>
    <t>Para las habitaciones de discapacitados poner la altura de la cama adecuada ya que es muy alta para una persona con discapacidad, debe de quedar al nivel de la silla de ruedas para poder llamarse una habitación de discapacitados.</t>
  </si>
  <si>
    <t>Huésped se queja de recepción, ya que faltó que les informaran que debían abrir crédito antes de usar las instalaciones.</t>
  </si>
  <si>
    <t>Huésped se queja del reloj alarma de las habitaciones, una vez que el botones va y lo configura todo bien pero al momento de que los huéspedes salen de su habitación se vuelve a desconfigurar, cuestionan como un reloj va estar parado y como pretenden que se use un reloj así.</t>
  </si>
  <si>
    <t>Esta tiene varios meses de antigüedad, ya se habia dado por resuelta pero no fue así, le agradecemos que le de seguiemiento.</t>
  </si>
  <si>
    <t>Identificar el toma, fuera del circuito del sistema inteligente.</t>
  </si>
  <si>
    <t>Si es posible retomar la idea de la pregola del bar humedo.</t>
  </si>
  <si>
    <t>Huésped molesto porque el agua del jacuzzi no es caliente, practicamente lo que calienta es nulo y no se encuentra a gusto. Solicita revisar el funcionamiento del jacuzzi.</t>
  </si>
  <si>
    <t>Huéspedes se quejan por ruido ocasionado por la construcción, llaman molestos indicando que así no es posible descansar ni vacacionar.</t>
  </si>
  <si>
    <t>Solicitan cambio de habitación.</t>
  </si>
  <si>
    <t xml:space="preserve">Se mueven a la hab 612 y se les ofrecen disculpas. </t>
  </si>
  <si>
    <t>Huéspedes extremadamente molestos al momento de llegar a la habitación se percatan del fuerte ruido de la construcción y deciden no bajarse de su auto hasta que se les dé otra habitación donde puedan estar tranquilos.</t>
  </si>
  <si>
    <t>Desean otra habitación lejos.</t>
  </si>
  <si>
    <t>Se mueven a la 406 inmediatamente donde quedan satisfechos.</t>
  </si>
  <si>
    <t>Máquina de café y copas de la habitación se encontraban sucias.</t>
  </si>
  <si>
    <t>Restaurante con precios muy elevados.</t>
  </si>
  <si>
    <t>Huésped se queja porque en el sanitario el agua sale constantemente y no hay alguna tapon que detenga el agua, esto le molesta porque en realidad el hotel no preserva el agua.</t>
  </si>
  <si>
    <t>Favor cambiar el piso del restaurante ya que es muy resbaloso y peligroso.</t>
  </si>
  <si>
    <t>Huésped se queja porque considera que el hotel debería tener mejor y completa información en la habitación, por ejemplo horarios de restaurantes, menús, servicios del hotel,etc.</t>
  </si>
  <si>
    <t>Solicitan reemplazar los bombillos por nuevos para tener luz</t>
  </si>
  <si>
    <t>Se cambiaron los bombillos y quedó funcionando la iluminación de manera correcta.</t>
  </si>
  <si>
    <t>Huéspedes minutos después del check-in e ingreso de habitación reclaman porque se encuentran varios bombillos de la habitación quemados.</t>
  </si>
  <si>
    <t>Solicitan reparar el A/C</t>
  </si>
  <si>
    <t>Aire acondicionado no funciona correctamente, la primera noche huéspedes informan de la situación ya que no enfría bien. La segunda noche llaman de nuevo porque a pesar de que les dijeron que estaba reparado, nuevamente no enfría.</t>
  </si>
  <si>
    <t>Mantenimiento la mañana siguiente realiza la revisión y nos informan que ya el aire ha sido recargado y que funciona bien, sin embargo al otro día vuelve a fallar y determinan que la instalación se reventó por lo que necesitaran 3 horas dentro de la hab para bajar el aire y colocar toda la instalación nueva. Se conversa con el huésped y él muy amable nos da permiso para reparar el aire aprovechando que su familia anda en tour.</t>
  </si>
  <si>
    <t>Huésped se queja porque en su hab no hay agua caliente.</t>
  </si>
  <si>
    <t>Tanque de agua reventado, se cambia de habitación a los huéspedes debido a que la reparación no se puede hacer inmediata. Se ofrecen disculpas y huésped queda contento en hab 102.</t>
  </si>
  <si>
    <t>Colaborador Fernando reporta que al momento de cambiar a los huéspedes de la 110 a la 102 a eso de las 9:30pm, al mostrar la hab la misma no tenía paños en ninguna parte.</t>
  </si>
  <si>
    <t>Huésped molesta llama a recepción por segunda vez indicando que anteriormente llamó solicitando el room service para retirar los platos y nunca llegaron por ellos a pesar que le indicaron que iban para allà, su primera llamada fue a las 7pm y luego volvió a llamar a las 9pm porque no le habían retirado sus platos.</t>
  </si>
  <si>
    <t>Solicita inmediatamente le retiren los platos sucios.</t>
  </si>
  <si>
    <t>Se contacta al restaurante y los mismos informan que olvidaron el número de habitación y por esa razón no cumplieron la solicitud del huésped.</t>
  </si>
  <si>
    <t xml:space="preserve">Huéspedes se quejan porque desde sus habitaciones no se pueden transferir las llamadas, no es posible contactarlos con restaurantes u otros puntos de venta. </t>
  </si>
  <si>
    <t>Arreglar problema de teléfono.</t>
  </si>
  <si>
    <t>Huéspedes se quejan porque no es posible transferir sus llamadas a restaurantes u otros puntos de venta.</t>
  </si>
  <si>
    <t>Arreglar el problema del teléfono.</t>
  </si>
  <si>
    <t>Habitacion bloqueada a la espera de Randall para reparación.</t>
  </si>
  <si>
    <t>Huespédes se quejan porque el telefono de la habitacion no sirve para hablar a restaurantes o transferir sus llamadas.</t>
  </si>
  <si>
    <t>Bloqueadas las habitaciones para reparación de Randall.</t>
  </si>
  <si>
    <t>Precios de los vinos demasiado caros.</t>
  </si>
  <si>
    <t>Huésped se queja debido a que no encontró información de los precios del mini bar en la habitación. Nadie le informó nada al respecto.</t>
  </si>
  <si>
    <t>Huéspedes se quejan del acceso a la habitación 404, indica que como pueden llamar a esa habitación una habitación para discapacitados si no se puede accesar con silla de ruedas por si solo, el muchacho utiliza silla para movilizarse todo el tiempo pero no es posible pasar de la calle a la habitación sin sufrir una caída.</t>
  </si>
  <si>
    <t>Adaptar los accesos de manera que una persona discapacitada pueda salir de la hab a las termales o restaurantes, es muy peligroso lo que tienen como accesos.</t>
  </si>
  <si>
    <t>Se colocó temporalmente una tapa de cañeria para que el huésped pudiera pasar.</t>
  </si>
  <si>
    <t>Encargado de Tours no fue útil, él incluso no ofreció información o recomendaciones y nos dio todo muy resumido.</t>
  </si>
  <si>
    <t>La recepción debe de tener un mejor botiquín equipado con lo bàsico y necesario para los huéspedes en caso de algún incidente. A la hora de solicitarlo estaba muy escaso.</t>
  </si>
  <si>
    <t>Solicitan alguna otra habitación diferente.</t>
  </si>
  <si>
    <t>Huéspedes de Inglaterra decepcionados de la habitación con la que se fueron a encontrar, ellos reclaman que no es una juniro suite y que el espacio es muy reducido, llaman a recepción quejandose porque no es lo que esperaban y que adicional al lado de su habitación hay mucho ruido de otros huéspedes que hace aún más decepcionante su estadía.</t>
  </si>
  <si>
    <t xml:space="preserve">Se conversa con los huéspedes para conocer su necesidad y resulta que ellos estan en total desacuerdo con las habitaciones y su diseño, reclaman que no es una junior suite y que la decoración no es nada a lo que se esperaban ya que han viajado alrededor del mundo, amablemente voy a su habitación y los busco para hablar y explicarles que todas las habitaciones de Arenal Springs tienen una misma idea y que en su interior la decoración es la misma, los llevo a la 304 donde el baño es distinto y me dicen que no ven ninguna diferencia y que es el mismo cuadrante con 2 camas que la anterior, seguidamente los llevo a la hab 509 donde hay cama king y también me dicen que no ven ninguna diferencia y que el hotel es desactualizado y poco moderno, les menciono que existen master suite y que son mas grandes pero tienen un valor mayor, ellos me dicen que quieren verlas pero al verlas indican que no les agrada la manera en que son diseñadas las habitaciones, con amabilidad les indico que me gustaría tener lo que ellos quieren para que esten cómodos, pero que el hotel lo que ofrece es lo que han visto y no hay mas allá. Al final deciden moverse a la 509 porque encontraron las espacio al solo haber una cama king.  </t>
  </si>
  <si>
    <t>Huésped se acerca a recepción indicando que el A/C no funciona y no enfría nada, nos pide que se revise mañana porque tiene a sus hijas durmiendo ahora mismo.</t>
  </si>
  <si>
    <t>Se le presta ventilador de recepción para que puedan usarlo durante la noche, mañana se revisará el ventilador.</t>
  </si>
  <si>
    <t>Mejorar las condiciones del hotel.</t>
  </si>
  <si>
    <t>Huéspedes disconformes en general desde su llegada se acercan a recepción informando de una queja más, esta vez alegan que el TV es pésimo y que la señal no es buena.</t>
  </si>
  <si>
    <t>Se envía a mantenimiento y nos confirman que el cable estaba dañado y esto no permitía una buena señal, reparan el daño y colocan el cable nuevo, imagen clara y de buena calidad. Cuando huéspedes lleguen de tour se le dará la solución.</t>
  </si>
  <si>
    <t>A/C no enfría bien y huésped muy molesto indica a recepción que esta decepcionado del hotel.</t>
  </si>
  <si>
    <t>Actualizar los aires ya que no funciona  bien.</t>
  </si>
  <si>
    <t>Se envía a mantenimiento y botones los cuales confirman que el control del aire estaba desconfigurado y esto provocó que el huésped no pudiera hacer uso del aire adecuadamente.</t>
  </si>
  <si>
    <t>Parqueo</t>
  </si>
  <si>
    <t>Colaboradores botones reportan que constantemente escuchan a los huéspedes hablar que el área del parqueo es oscura y que necesita una mejor iluminación. Ellos coinciden en que se necesita colocar bombillos mas fuertes y un par de lámparas adicionales.</t>
  </si>
  <si>
    <t>Huéspedes se quejan porque al momento de que se les recibió se les entregó toallas y bebida pero no les dieron tiempo de disfrutar de la bebida y poder sentarse tranquilos cuando venían con equipaje y cosas, ellos dicen que los obligaron a ir a recepcion inmediatamente y hacer el check-in a pesar de que venían cansados, alegan que no se debe recibir a un huésped de esa manera.</t>
  </si>
  <si>
    <t>Mejorar en el recibimiento, incorporando unos sillones o sillas en el lugar donde dan las bebidas de bienvenida y toallas. Y a la vez dar al huésped su espacio y que decida cuando ir a a recepción.</t>
  </si>
  <si>
    <t>Huésped en llamada de bienvenida indica que su aire no funciona como debería y que no enfría.</t>
  </si>
  <si>
    <t>Se envía a mantenimiento y los mismos indican que el control estaba desconfigurado, procedieron a configurarlo y quedo enfriando bien.</t>
  </si>
  <si>
    <t>Colocar un instructivo del control del A/C, explicando que significa cada símbolo.</t>
  </si>
  <si>
    <t>Ama de llaves</t>
  </si>
  <si>
    <t>Areas publicas</t>
  </si>
  <si>
    <t>Sostenivilidad</t>
  </si>
  <si>
    <t>Mantenimineto</t>
  </si>
  <si>
    <t>Se le propone a don Minor eliminar el brazalete unos dias como prueba, no se aprueba el eliminarlos</t>
  </si>
  <si>
    <t>Es personal</t>
  </si>
  <si>
    <t>Precnetar programa de mantenimiento y lista de revición</t>
  </si>
  <si>
    <t>presentar CHECK LIST PARA LAS HABITACIONES. Firmados</t>
  </si>
  <si>
    <t>La puerta del baño no cierra bien, se encuentra desmontada y no calza con el marco.</t>
  </si>
  <si>
    <t xml:space="preserve">Reparar la puerta </t>
  </si>
  <si>
    <t>Restaurante muy pobre en calidad y demasiado caro. La pasta fue de bja calidad.</t>
  </si>
  <si>
    <t>Huésped se queja del Shampoo y acondicionador en botellas plasticas, sugiere un dispensador.</t>
  </si>
  <si>
    <t>Huésped se queja de que durante su estadía el restaurante principal nunca estuvo abierto.</t>
  </si>
  <si>
    <t>Huésped se queja de la manera en que se maneja el cambio de toallas en las habitaciones, él mismo indica que sería muy bueno si seguimos el procedimiento que aparece en la información que se brinda ( solo las toallas en el suelo serán cambiadas, las que se mantienen colgando que se dejen ahi) El huésped se queja porque a pesar de no dejar ninguna toalla en el suelo, todas sus toallas fueron cambiadas.</t>
  </si>
  <si>
    <t>Huésped se queja porque el hotel no dispone de jabón en gel, no le gusta el jabón de barra.</t>
  </si>
  <si>
    <t>Huéspedes se quejan porque la acera de la habitación es muy oscura y no hay oluminación adecuada lo cual hace peligroso el caminar por ahí.</t>
  </si>
  <si>
    <t>Huéspedes se quejan por el mal funcionamiento del Internet, a su llegada reportan que no tienen señal de Wi-Fi.</t>
  </si>
  <si>
    <t>Se contactó a Arnaldo el cual nos dijo que uno de los switch se había apagado y fue necesario reiniciarlo y establecer todo luego de casi 3 horas con el problema.</t>
  </si>
  <si>
    <t>No funciona el Internet, huésped llama quejandose por el mal servicio de Internet que tiene el hotel.</t>
  </si>
  <si>
    <t>Se contactó a Arnaldo, se reparó el daño ya que uno de los switch estaba apagado y quedó funcionando bien el internet.</t>
  </si>
  <si>
    <t>Huéspedes se quejan fuertemente porque al llegar su Internet no funciona y piden tener ese servicio habilitado lo mas pronto posible.</t>
  </si>
  <si>
    <t>Arnaldo reparó el daño en unas de las areas afectadas, se reestableció el servicio a eso de las 8pm</t>
  </si>
  <si>
    <t>Huésped se queja del desayuno e indica que puede mejorar teniendo mejores opciones en panes y queques.</t>
  </si>
  <si>
    <t>La comida a nivel general del hotel esta sobrevalorada y no es buena en lo absoluto.</t>
  </si>
  <si>
    <t>Se que tienen una ley que prohibe fumar en lugares públicos , pero no entiendo que un hotel grande no disponga de una zona interna para fumar, el camino hacia la entrada en la noche debido a los animales de la zona es peligroso.</t>
  </si>
  <si>
    <t>#N/A</t>
  </si>
  <si>
    <t>Llegamos en la noche y nuestra primera interacción fue con el recepcionista quien fue muy impersonal y poco cálido.</t>
  </si>
  <si>
    <t>Por higiene y estandar se desestima la queja</t>
  </si>
  <si>
    <t>Desestimada por cuestión de estandares e higiene.</t>
  </si>
  <si>
    <t>Se reforzó el recibimiento del cliente en los estandares de los botones.</t>
  </si>
  <si>
    <t>Cambio de baterías</t>
  </si>
  <si>
    <t>Se recargó el botiquín con lo básico.</t>
  </si>
  <si>
    <t>Servicio al cliente se asegurará de que el guía brinda la información o sino hacerlo al momento de check-in.</t>
  </si>
  <si>
    <t>27-11-2018 presentar CHECK LIST PARA LAS HABITACIONES. Firmados,                                     (6-12-2018) En Check list no aparece la revisión del funcionamiento del T.V.</t>
  </si>
  <si>
    <t>La respuesta no es acorde a la queja ya que la entrega de la hab se hizo a las 9:30pm, es decir a esa hora no había paños, no es posible que a esa hora hubiera que esperar por los encargados de los chocolates ya que ellos salían a las 8pm.</t>
  </si>
  <si>
    <t xml:space="preserve">Justificar la respuesta con boleta de reparación o fecha y hora de reporte de ding dong </t>
  </si>
  <si>
    <t xml:space="preserve">Cambio de zapillo, sin envidencia contundente. (6/12/18) boleta mant u hora y fecha </t>
  </si>
  <si>
    <t>Aire acondicionado no funciona ni tampoco ventilador de techo.</t>
  </si>
  <si>
    <t>Huésped se queja de que en la habitación una silla no es suficiente.</t>
  </si>
  <si>
    <t>No más pajillas de plastico, usen de otro tipo de material.</t>
  </si>
  <si>
    <t>Huésped molesto se queja del àrea de fumado, y solicita un lugar cercano para poder fumar.</t>
  </si>
  <si>
    <t>Huésped se queja porque no haybun trato igualitario entre turistas extranjeros y nacionales</t>
  </si>
  <si>
    <t>Huéspedes solicitan se mejore la calidad de las frutas.</t>
  </si>
  <si>
    <t>Colaboradora mucama nos reporta que el murito de afuera de la hab se encuentra en muy mal estado ( pieza de madera podrida ). Tiene aspecto de que no se le da mantenimiento a las instalaciones.</t>
  </si>
  <si>
    <t>Huéspedes muy molestos por el ruido ocasionado por la construcción, al momento del check-out comparten su disgusto.</t>
  </si>
  <si>
    <t>Se le retiraron dos facturas como compensación ya que no pudieron estar tranquilos debido al ruido.</t>
  </si>
  <si>
    <t>El Guía de Collette el señor Ricardo Howell se acercó a Recepción muy molesto quejándose por una confirmación que recibió de 3 masajes correspondientes a su grupo y que al momento de llegar al SPA no estaban en el sistema, al guía un día antes de ingresar al hotel se le confirmó las reservas que estaban ya en el sistema y fueron chequeadas por el recepcionista Ignacio, el propio Ricardo solicitó le pasaran una llamada al SPA y minutos después recepción llamó al SPA para ver si todo estaba bien y si se le había ayudado al guía con lo que solicitaba, Ignacio indica que hasta se le reservó mas espacio porque siempre se sabía que Ricardo enviaba mas personas al SPA y fue por este motivo que se dió todo por acordado. Cuando los huéspedes llegaron al SPA, no estaban en el sistema porque más temprano otros  huéspedes de collete que NO habían reservado con Howell  los confundieron y asumieron que esos huéspedes eran los de la reserva ya hecha, pero resulta que eran otros huéspedes que venían a reservar directamente. Esto ocasionó que no se les diera el servicio esperado y como consecuencia el guía a cargo demostró mucho enojo y descontento con el SPA y la reacción del recepcionista ante lo que sucedió.</t>
  </si>
  <si>
    <t>EL Gerente Minor Castro habló con Ricardo Howell.</t>
  </si>
  <si>
    <t>Huésped se queja porque el hotel no tiene suficientes tiendas.</t>
  </si>
  <si>
    <t>Precios muy altos para una copa de vino.</t>
  </si>
  <si>
    <t>Huésped se queja por calidad en desayuno. Los zumos en el desayuno deberían ser naturales.</t>
  </si>
  <si>
    <t>Se necesita café o té a la llegada en el desayuno, se tiene que esperar demasiado para que le ofrezcan alguna de las opciones. Cuando se pidió fue servido pero debería de haber ya café y té.</t>
  </si>
  <si>
    <t>Huésped se queja porque el refrigerador de la hab no se encuentra frío cuando el huésped ingresa.</t>
  </si>
  <si>
    <t>Para el precio de este hotel la expectativa era encontrar todos los restaurantes abiertos.</t>
  </si>
  <si>
    <t>Personal mas amigable</t>
  </si>
  <si>
    <t>Huésped se queja que el trato en recepción no fue amigable.</t>
  </si>
  <si>
    <t>Iluminación de la habitación es deficiente, no es buena para leer, las luces no son ajustables.</t>
  </si>
  <si>
    <t>Cambiar filtro de la piscina grande, cuando el agua fluye trae objetos flotando.</t>
  </si>
  <si>
    <t>Huésped se queja porque al colocar la llave en el tarjetero de la habitación no se activa la electricidad.</t>
  </si>
  <si>
    <t>Se reporta a mantenimiento y los mismos indican que en esa habitación el tarjetero no funciona y la electricidad esta directa. Huéspedes no quieren pasarse a otra room y aceptan tener la electricidad fija.</t>
  </si>
  <si>
    <t>Descripción</t>
  </si>
  <si>
    <t>Cantidad</t>
  </si>
  <si>
    <t>Total</t>
  </si>
  <si>
    <t xml:space="preserve">Otras </t>
  </si>
  <si>
    <t>Cant Quejas</t>
  </si>
  <si>
    <t>Pax</t>
  </si>
  <si>
    <t>Huésped se queja del ruido entre habitaciones, el aislante es muy pobre y se escucha hasta cuando hablan o toman una ducha.</t>
  </si>
  <si>
    <t>Huéspedes de la master suite se quejan por el mal funcionamiento del jacuzzi en su habitación.</t>
  </si>
  <si>
    <t>Solicita reparar el jacuzzi</t>
  </si>
  <si>
    <t>Huéspedes se encuentran en tour, al momento de llegar se les va ofrecer la posibilidad de moverse a la otra master suite, además de las disculpas del caso.</t>
  </si>
  <si>
    <t>Oscar Retana</t>
  </si>
  <si>
    <t>Mes</t>
  </si>
  <si>
    <t>Otras</t>
  </si>
  <si>
    <t>%</t>
  </si>
  <si>
    <t>Suministros Bares</t>
  </si>
  <si>
    <t xml:space="preserve">Por politica de la empresa no se construye mas tiendas </t>
  </si>
  <si>
    <t>Piscinas fria</t>
  </si>
  <si>
    <t>Piscinas termal</t>
  </si>
  <si>
    <t>Huésped se queja que en su habitación el café y las tazas son exclusivamente para dos personas sin embargo ellos pagaron por 3 personas y consideran debe haber tazas y café para cada huésped que paga.</t>
  </si>
  <si>
    <t>Huésped se queja porque en el souvenir no hay tantos objetos alusivos al volcán Arenal, sugiere mas souvenirs con el nombre del volcán impreso.</t>
  </si>
  <si>
    <t>Huésped se queja del precio del churrasco en el restaurante Italiano.</t>
  </si>
  <si>
    <t>Puerta del baño en recepción se encuentra en mal estado, pega en el piso y hace ruido.</t>
  </si>
  <si>
    <t>Parece como que el personal disfruta estar hablando juntos aquí. Además la tienda necesita expandirse.</t>
  </si>
  <si>
    <t>Restaurante demasiado caro.</t>
  </si>
  <si>
    <t>Huésped se queja de las copas plasticas que se entregan en el aréa del bar húmedo, hace que el lugar se sienta como barato.</t>
  </si>
  <si>
    <t>Huésped indica que es necesaria información en el hotel de que hacer en caso de emergencia ( fuego, terremoto, etc).</t>
  </si>
  <si>
    <t>Huésped se queja porque en el check-out no le entregaron el voucher manual de garantía.</t>
  </si>
  <si>
    <t>Huésped se queja porque la caminadora del gimnasio la cual es demasiado básica y carece de mantenimiento al igual que el resto de equipos.</t>
  </si>
  <si>
    <t>Huésped se queja porque las instrucciones del pulsador BOSH no estan en español.</t>
  </si>
  <si>
    <t>Huésped se queja debido a que su baño tiene muchas hormigas y eso no ocurre en las habitaciones del resto de su familia.</t>
  </si>
  <si>
    <t>Se procede a envíar a mantenimiento para fumigar el baño aprovechando que los huéspedes salieron y nos dieron autorización, además se coordina con mucama para limpiar y dejar todo en orden.</t>
  </si>
  <si>
    <t xml:space="preserve">Colaboradora  nos reporta que durante su estadía en el hotel notó que la cama se encontraba con polilla, huecos y en mal estado. Consultó a una mucama y la misma le dijo que eso llevaba meses así. </t>
  </si>
  <si>
    <t>Calidad no es buena en comparación con el valor.</t>
  </si>
  <si>
    <t>Huésped se queja por el tiempo de la estación de café, pide que se extienda a más tiempo.</t>
  </si>
  <si>
    <t xml:space="preserve">Infraestructura </t>
  </si>
  <si>
    <t>Valorar rotulacion en la hab( Greivin)</t>
  </si>
  <si>
    <t xml:space="preserve">mostrar boletas de reparacion o correo de reporte </t>
  </si>
  <si>
    <t xml:space="preserve">Mostrar actas firmadas y sus productos aplicados y dosificaciones </t>
  </si>
  <si>
    <t>ESTANDAR DE SERVICIOS</t>
  </si>
  <si>
    <t xml:space="preserve">Proceso de servico al cliente </t>
  </si>
  <si>
    <t xml:space="preserve">Por favor pasar el estandar de limpieza de habitacion. Mencionado en la queja </t>
  </si>
  <si>
    <t xml:space="preserve">Por favor pasar carta de amonestacion </t>
  </si>
  <si>
    <t xml:space="preserve">enviar reporte del ding done con el cambio de equipo </t>
  </si>
  <si>
    <t xml:space="preserve">EL DEPARTAMENTO DE BOTONES CAMBIO TECLADOS </t>
  </si>
  <si>
    <t>Sin Resolucion</t>
  </si>
  <si>
    <t xml:space="preserve">Sin Resolucion </t>
  </si>
  <si>
    <t xml:space="preserve">Proceso de limpieza nuevo, cambio de camara que estaba dañada. Proceso firmado </t>
  </si>
  <si>
    <t xml:space="preserve">instructivo firmado </t>
  </si>
  <si>
    <t xml:space="preserve">politicas entregadas pero falta firmas </t>
  </si>
  <si>
    <t>Se solicita que por favor difunda las politicas de cortesias.</t>
  </si>
  <si>
    <t xml:space="preserve">Cerrado por temporada baja y por razones operativas </t>
  </si>
  <si>
    <t>Huésped se queja porque su aire acondicionado no funciona correctamente.</t>
  </si>
  <si>
    <t>Se envía a mantenimiento y ellos nos indican que la reparación no puede ser inmediata debido a que están con las master nuevas, por lo que sugieren mover a los 44 a otra hab, se movieron a la 903 donde se probó el A/C antes de moverlos para que no tuvieran ningún problema similar.</t>
  </si>
  <si>
    <t>Huésped se acercó a recepción indicando que le gustaría que tuvieramos la bandera de reino unido, que como era posible que no la tuvieramos si a Costa Rica la visitaba mucho turista de Europa.</t>
  </si>
  <si>
    <t>Pide colocar la bandera de Reino Unido, se encontraba tomando fotos y no pudo tomarle a su bandera.</t>
  </si>
  <si>
    <t>Se colocó la bandera de Reino Unido que teníamos en recepción ( no esn tan buen estado) para que el señor tomara su foto y viera su bandera junto a las otras.</t>
  </si>
  <si>
    <t>Huésped se queja al momento del check-out indicando que la ducha de la habitación debe revisarse porque no distribuye el agua bien, en la medida de lo posible colocar una de mejor calidad.</t>
  </si>
  <si>
    <t>Huésped molesto indica que el A/C de su habitación tiene una fuga la cual causó un gran charco de agua y nos dice que no piensa perder el tiempo soportando estas situaciones si recién viene llegando al hotel.</t>
  </si>
  <si>
    <t>Se movieron a la 906-907 sin embargo huéspedes no les gustó el cambio, se les brindó las disculpas del caso y como compensación se tuvo que dar una cena para 4 pax sin bebidas alcholicas.</t>
  </si>
  <si>
    <t xml:space="preserve">Huésped reporta caída en el baño por accidente y el mismo quebró el espejo de cuerpo, nos indicó que los espejos tienen un espacio entre la pared y el espejo que con solo apoyarse o tocarlo se quiebra y eso fue lo que ocurrió cuando se cayó. </t>
  </si>
  <si>
    <t>Colocar los espejos correctamente.</t>
  </si>
  <si>
    <t>Se limpió la habitación y quedó de momento sin espejo. Además se verificó que la huésped se encontrara bien y que no tuviera cortadas o algún golpe de consideración.</t>
  </si>
  <si>
    <t>Huéspedes que anteriormente estaban en la 703 se tuvieron que cambiar porque la señora era alergica a las plantas y aromatizantes, los huéspedes vieron que desde las 11am ya los huéspedes de la 904 habian hecho check-out por lo tanto se acercaron a recepción a las 12:30pm solicitando si su hab estaba lista, al volver a consultar a las mucamas las mismas nos indican que va estar lista hasta las 2pm y eso molestó mucho a los huéspedes los cuales pidieron una solución mas eficiente a su movimiento de habitación.</t>
  </si>
  <si>
    <t>Se habló con Mérita y se explicó la situación y la necesidad del huésped de tener la hab lista lo mas pronto posible, las mucamas nos ayudaron y en 20 min la reportaron como lista, los huéspedes agradecieron el gesto y se dio la queja por cerrada.</t>
  </si>
  <si>
    <t>Los huéspedes reportan que no tienen agua caliente, se le reporta a mantenimiento pero nos indican que por parte de ellos hacen lo posible por solucionarlo pero que la falla es de Mario Lezama, los huéspedes llevaban dos días sin agua caliente.</t>
  </si>
  <si>
    <t>Se llamo a Mario para que mandara a uno de sus empleados y al llegar vieron que las tuberias estaban mal instaladas. Cuando los huépedes llegaron de Tour ya tenian agua caliente, y además se les ofreció las disculpas del caso.</t>
  </si>
  <si>
    <t>Huéspedes se quejan porque la habitación no tiene caja fuerte.</t>
  </si>
  <si>
    <t>Se reportó a mantenimiento de la queja ya que ese mismo día a las 8am llegaron las cajas fuertes, sin embargo ellos dijeron que se encontraban ocupados y que no podían colocarla aún. Se colocó hasta el siguiente día.</t>
  </si>
  <si>
    <t>Huésped se queja del sonido se las habitaciones de arriba, les molesta bastante el sonido que produce la gente al caminar, dicen que suena como elefantes andantes.</t>
  </si>
  <si>
    <t>Huéspedes llaman a recepción quejandose del ruido ocasionado por los vecinos en  la hab 107.</t>
  </si>
  <si>
    <t>Para el siguiente día se bloqueó la hab 107 y que así no hubiera mas problemas de ruido.</t>
  </si>
  <si>
    <t xml:space="preserve">Buenas noches compañeros 
La siguiente es para hacer de su conocimiento, que hoy 21/12/2018 al ser las 8:50pm los clientes de las habitaciones 801 y 802 bajo el nombre de GUINN ROBERT de la agencia Travel Excellence, se aproximaron a la recepción y nos reportan que al regresar de la cena a sus respectivas habitaciones, se percataron de que tanto   una  laptop con su respectivo cargador y también  unos regalos que tenían dentro de una de las maletas habían  sido sustraídos de la habitación 801, procedemos a revisar la habitación junto a los clientes para verificar que  no los hubieran guardado en alguna otra maleta, al llegar la habitación tanto las ventanas como la puerta principal no presentan  signos de  haber sido forzadas, por protocolo de la empresa procedemos a llamar a la Policía Turística quien es el ente encargado de levantar el acta de lo sucedido y nos comentan que mañana a las 7 am se pueden aproximar a confeccionar el acta, esto debido a que en este momento se encuentran atendiendo otro incidente. 
</t>
  </si>
  <si>
    <t>a los huéspedes se les ayudó de principio a fin y se logró que al finalizar la estadía se mostraran agradecidos. Eliminamos cargos en la habitación de aproximadamente $400, los llevamos a la policía turística para hacer la respectiva denuncia, y además les pagamos un transfer privado hasta Monteverde debido a su atraso por la gestión en la policía. Ellos estaban tranquilos porque sus pertenencias estaban aseguradas y lo que necesitaban era el reporte policial para que el seguro les cubriera lo ocurrido, se les ofrecieron disculpas de parte del hotel.</t>
  </si>
  <si>
    <t xml:space="preserve">EL presente correo tiene como fin informarles por escrito de la situación que vivieron los huéspedes Braden Coffin y Robin Boddy la noche de ayer,  ellos nos reportaron que alguien ingresó a su habitación en el momento en que salieron a cenar y cuando llegaron las gavetas estaban desordenadas y había un faltante de dinero, este dinero que según dicen los huéspedes era equivalente a 1300 dólares se encontraba en la caja fuerte de la habitación que por cierto ellos mismos dicen habían dejado sin cerrar, indican además que dejaron la puerta del balcón sin cerradura y por ahí fue precisamente por donde hicieron ingreso los sospechosos y sustrajeron el dinero. Ante esta situación nosotros como hotel hemos decidido tomar responsabilidad de lo sucedido y se les ha hecho efectiva la devolución total de los 1300 dólares y además se han eliminado los cargos de la habitación buscando de alguna manera generar satisfacción. Esto con la idea de que nuestros huéspedes no se lleven con ellos una mala experiencia o un sabor amargo a pesar de haber tenido una muy agradable estadía. 
</t>
  </si>
  <si>
    <t>Huéspedes se quejan de la presión de agua en sus habitaciones, los mismos indican que es muy baja y que dificilmente les llega agua.</t>
  </si>
  <si>
    <t>Se envía a los compañeros de mantenimiento los cuales resuelven el problema y reportan como solucionada la queja.</t>
  </si>
  <si>
    <t>Huésped se queja que la caja fuerte no tiene instrucciones y es difícil de usar.</t>
  </si>
  <si>
    <t>Se envió al X1 para verificar el funcionamiento de la caja fuerte nueva ya que se desconocía como usarlas, nos damos cuenta que algunos pasos cambian y que el botón de reseteo se encuentra detrás de una tapa que es dificil de quitar, el compañero botones Ulises junto con Oscar de servicio al cliente dieron seguimiento y crearon una manera de solucionarle al cliente.</t>
  </si>
  <si>
    <t>20</t>
  </si>
  <si>
    <t>Oscar Retana Muñoz</t>
  </si>
  <si>
    <t xml:space="preserve">Estandar de servicio </t>
  </si>
  <si>
    <t xml:space="preserve">Botones va a preguntar al cliente si es necesario mas tazas </t>
  </si>
  <si>
    <t xml:space="preserve">Huésped se queja del precio de la cena de navidad, comenta que $98 dolares por persona es demasiado caro. </t>
  </si>
  <si>
    <t>Huesped se queja por un fuerte sonido ocasionado por el agua que fluye en las tuberías en las habitaciones master nuevas, al parecer se escucha el burbujeo y eso molesta a los huéspedes.</t>
  </si>
  <si>
    <t>Solicitan revisar de donde proviene el sonido.</t>
  </si>
  <si>
    <t>Se envío a mantenimiento a revisar tuberías.</t>
  </si>
  <si>
    <t>Huésped se queja de la mala señal del Wi-Fi</t>
  </si>
  <si>
    <t>Huésped se queja del internet y la señal del Wi-Fi.</t>
  </si>
  <si>
    <t>Mala calidad del internet, señal del Wi-fi mala</t>
  </si>
  <si>
    <t>Huéspedes se quejan del mal servicio que les brindó Edward.</t>
  </si>
  <si>
    <t>Huésped se queja de las duchas de las master 514-515, al check-out nos informa que las duchas necesitan ajuste o cambio.</t>
  </si>
  <si>
    <t>Solicita revisar las duchas y ajustarlas.</t>
  </si>
  <si>
    <t>Huésped se acerca a recepción quejandose que la noche anterior fue al bar barril a tomar algo y esperó 15 minutos hasta que alguien se interesó en preguntarle que se le ofrecía, también indicó que en el wet bar les pasó lo mismo y que eso no puede ser posible en un hotel como este.</t>
  </si>
  <si>
    <t>Solicita mejorar la atención al huésped en los restaurantes.</t>
  </si>
  <si>
    <t>Huésped disgustado por el estado de las frutas que se le entregaron en el desayuno para llevar, la manzana en específico estaba golpeada, majada y sucia.</t>
  </si>
  <si>
    <t>Huésped se queja de mal olor en el baño, desde que llegaron se percibia mal olor.</t>
  </si>
  <si>
    <t>Huésped se queja de los precios excesivamente caros en los restaurantes.</t>
  </si>
  <si>
    <t>Huésped cliente frecuente al momento del check-out nos comenta que notó una diferencia bastante grande en los restaurantes y el servicio que los mismos brindan, se quejó del desayuno y que se tuvo que levantar a servirse café, además comenta que las señoras de los omeletes no tienen carisma para tratar a los huéspedes y que además utilizan demasiado aceite. Indicó que percibió muchos trabajadores nuevos y que cree que eso esta afectando el servicio.</t>
  </si>
  <si>
    <t>Supervisor Recep</t>
  </si>
  <si>
    <t>a&amp;B</t>
  </si>
  <si>
    <t>Ruido Tubería sanitaria</t>
  </si>
  <si>
    <t>Se habia desmontado, se monto y listo</t>
  </si>
  <si>
    <t>Cambio de lampara</t>
  </si>
  <si>
    <t>Cambio de tuberia</t>
  </si>
  <si>
    <t>Cambio tarjeta</t>
  </si>
  <si>
    <t>los cables se enrredaron en la galleta</t>
  </si>
  <si>
    <t xml:space="preserve">hablar con el agente de sur </t>
  </si>
  <si>
    <t xml:space="preserve">Trabajo de Don Mario Lezama </t>
  </si>
  <si>
    <t xml:space="preserve">Panel de Gilberth </t>
  </si>
  <si>
    <t xml:space="preserve">Finalizacion de construccion </t>
  </si>
  <si>
    <t xml:space="preserve">Remodelacion de pergola </t>
  </si>
  <si>
    <t xml:space="preserve">Pergola de fumado </t>
  </si>
  <si>
    <t>Directorio de hab</t>
  </si>
  <si>
    <t xml:space="preserve">Pendiente con Gilberth </t>
  </si>
  <si>
    <t>21</t>
  </si>
  <si>
    <t>Asignar Oscar Retana</t>
  </si>
  <si>
    <t>Asignar Don Vinicio Miranda</t>
  </si>
  <si>
    <t xml:space="preserve">Por politicas de la empresa </t>
  </si>
  <si>
    <t xml:space="preserve">Ya se hablo con Mario Lezama </t>
  </si>
  <si>
    <t xml:space="preserve">Corte en las tapas </t>
  </si>
  <si>
    <t xml:space="preserve">Presentar un Procedimiento para entrega de habitaciones en casos especiales que la recepcion lo solicita con el fin de abordar una queja o sugerencia del cliente y verificando los detalles de las llegadas esperadas. </t>
  </si>
  <si>
    <t xml:space="preserve">Estaba en un toma que no es el directo </t>
  </si>
  <si>
    <t xml:space="preserve">Trabajos pendientes con Mario Lezama indicar fecha de cuando solucionan el problema </t>
  </si>
  <si>
    <t xml:space="preserve">Por favor pasar el estandar de limpieza de habitacion. 02-01-19 Mencionado en la queja. Enviar informacion con la persona que hablo de servicio al cliente </t>
  </si>
  <si>
    <t>Por favor pasar carta de amonestacion 02-01-18</t>
  </si>
  <si>
    <t xml:space="preserve">Se implementa tiquete de Room Service foto </t>
  </si>
  <si>
    <t xml:space="preserve">Se hablo con el Salonero </t>
  </si>
  <si>
    <t xml:space="preserve">Pajillas son biodegradables y preguntar si desea utilizar pajillas </t>
  </si>
  <si>
    <t xml:space="preserve">Se cambiaron tapones </t>
  </si>
  <si>
    <t>Huéspedes justo después de hacer check-in reportan que el aire acondicionado esta goteando en su habitación, ellos nos dicen que como puede ser posible eso si vienen ingresando a la habitación y nos preguntan si fue revisado todo antes de darles esa habitación, ellos  molestos solicitan se les repare el A/C ya que de lo contrario su estadía se va ver comprometida.</t>
  </si>
  <si>
    <t>Reparar A/C lo mas pronto posible.</t>
  </si>
  <si>
    <t>Se confirma con Melissa que la hab antes de ser entregada tenía problemas con el A/C,  a pesar de haber tenido ya otra queja con huéspedes diferentes por el mismo motivo se siguió usando ese mismo aire acondicionado con la misma falla. Ante todo esto se contacta a Jairo inmediatamente para encontrar solución ya que el  huésped esta molesto y justo llegando al hotel se le quedó mal. Joaquin sería el encargado segun indica Jairo.</t>
  </si>
  <si>
    <t>Huéspedes se quejan de la señal de Internet en su habitación, indican que eran 6 personas en dos habitaciones conectadas y que la señal fue muy irregular todo el tiempo y que no era lo que esperaban.</t>
  </si>
  <si>
    <t>Huéspedes se quejan que el pequeño cuarto para ejercicios es muy limitado.</t>
  </si>
  <si>
    <t>Reservas</t>
  </si>
  <si>
    <t xml:space="preserve">Huésped nos informa que cuando hizo la reserva solicitó información sobre tour y los compañeros le enviaron una hoja de tours con precios más bajos que los que se usan actualmente, al parecer la hoja que usó reservas es una antigua </t>
  </si>
  <si>
    <t>el compañero Edward cargó el tour con el precio que se le habia dado en un principio al huésped (el más bajo)</t>
  </si>
  <si>
    <t>el cliente solo nos pidió que corrigieramos esa información</t>
  </si>
  <si>
    <t xml:space="preserve">Huésped llega a recepción el dia del check out diciendo que en algunas ocaciones no le llegaba agua caliente a la ducha, que los muchachos de mantenimiento fueron a revisar pero indicaban que todo estaba bien. Sin embargo al siguiente dia sucedió lo mismo. </t>
  </si>
  <si>
    <t>Huésped sugiere colocar mas notas de informacion sobre lo que se sirve en el desayuno, algo mas especifico. Informar mas al huésped para que no tengan que adivinar de que esta hecha cada comida.</t>
  </si>
  <si>
    <t>Huéspedes los cuales se les perdió una billetera en el hotel se acercan a servicio al cliente indicando que el hecho de que personal del hotel ingrese a las habitaciones en la noche genera desconfianza aunque sea solo por entregar chocolates, ellos no culpan a nadie sin embargo nos piden que se podría entregar los chocolates una vez a la habitación se le hace la limpieza.</t>
  </si>
  <si>
    <t>Piden entregar chocolates de una manera que no genere desconfianza en que en las noches alguien entra a las habitaciones.</t>
  </si>
  <si>
    <t>Camas de las habitaciones son muy baratas y poco confortables. Además a traves de las paredes se escucha todo.</t>
  </si>
  <si>
    <t>Comida demasiado cara, tuvimos que compartir un plato entre dos que valía mas de 50 dólares.</t>
  </si>
  <si>
    <t>Huéspedes se quejan que el chef del sushi no usó guantes mientras preparaba los rollos de pescado y la comida.</t>
  </si>
  <si>
    <t xml:space="preserve">Huésped se queja que en el desayuno la comida no tiene etiquetas ni esta señalizado que contiene lo que se esta ofreciendo a los huéspedes como opción, esto lo mencionan pensando en otros que son alérgicos o tienen restricciones en sus dietas. </t>
  </si>
  <si>
    <t>Colocar la info de cada cosa que se ofrece.</t>
  </si>
  <si>
    <t>Huéspedes se quejan que el servicio en el bar húmedo es muy lento y deficiente, los miraron multiples veces sin atenderlos.</t>
  </si>
  <si>
    <t>Jacuzzi duró demasiado tiempo en llenarse y cuando se llenó ya el agua estaba fría.</t>
  </si>
  <si>
    <t>huésped se queja del servicio en el Ti-Cain el cual fue lento.</t>
  </si>
  <si>
    <t>Huéspedes se quejan porque encontraron el restaurante muy caro y porque no hay opciones para huéspedes gluten free.</t>
  </si>
  <si>
    <t>Huéspedes se quejan porque su habitación no tiene instrucciones en el baño de como hacer que salga el agua caliente, tuvieron problemas para usar el agua caliente y llamaron a recepción reportando que no habia agua caliente, sin embargo si había.</t>
  </si>
  <si>
    <t>Colocar instrucciones adecuadas.</t>
  </si>
  <si>
    <t>Se envió a botones que explicó funcionamiento.</t>
  </si>
  <si>
    <t>Al ser las 10 pm aproximadamente los huéspedes reportan un mal olor que proviene del baño, esto causó molestia ya que era desagradable.</t>
  </si>
  <si>
    <t>Guía llama a recepción para reportar que el servicio de Internet es muy deficiente en su habitación y que necesita comunicarse con los huéspedes para coordinar cosas y darles información, nos solicita mejorar la señal.</t>
  </si>
  <si>
    <t>Presentar procedimineto para reparaciones de equipos.</t>
  </si>
  <si>
    <t>ama de llaves</t>
  </si>
  <si>
    <t xml:space="preserve">Aseo A&amp;B </t>
  </si>
  <si>
    <t xml:space="preserve">Llave cerrada en el ducto del agua caliente ya esta en buen funcionamiento </t>
  </si>
  <si>
    <t>Llave cerrada en el ducto del agua caliente ya esta en buen funcionamiento  y faltaban cuatro tanques ya ubicados SI</t>
  </si>
  <si>
    <t xml:space="preserve">Reportar el espejo quebrado </t>
  </si>
  <si>
    <t>Se reparo bandeja con fibra de vidrio el dia 08/01/19</t>
  </si>
  <si>
    <t xml:space="preserve">Se espera la revicion de Hugo y adjuntar hoja de trabajo </t>
  </si>
  <si>
    <t xml:space="preserve">Se cambia base del push de desague </t>
  </si>
  <si>
    <t xml:space="preserve">Se hace limpieza cotidiana de la piscina con pascon </t>
  </si>
  <si>
    <t xml:space="preserve">Ventilador estaba apagado de la cadena, A/C buen estado </t>
  </si>
  <si>
    <t xml:space="preserve">Espera revicion de Hugo </t>
  </si>
  <si>
    <t xml:space="preserve">Cambio de cable </t>
  </si>
  <si>
    <t xml:space="preserve">Randall configuro lineas telefonicas </t>
  </si>
  <si>
    <t xml:space="preserve">La tuberia de agua termal no tiene purga para la salida de agua caliente </t>
  </si>
  <si>
    <t>Cambio A/C de la habit y presentar revicion o mantenimiento de los A/C</t>
  </si>
  <si>
    <t>Se puso apadores externos a la caja breckers</t>
  </si>
  <si>
    <t xml:space="preserve">Revision de rotulacion de duchas </t>
  </si>
  <si>
    <t xml:space="preserve">Se fumigara el dia 09-01-19 y se espera actas firmadas </t>
  </si>
  <si>
    <t xml:space="preserve">se cambio tampones de jacuzzi </t>
  </si>
  <si>
    <t>Huéspedes cancelaron tour en temporada alta y no les gustó solución, se les ayudó cancelando un tour pero el otro a caño negro no fue posible.</t>
  </si>
  <si>
    <t>Se cambio pared de fuego</t>
  </si>
  <si>
    <t>Se hablo con greivin de proveeduria de cambiar sistema.</t>
  </si>
  <si>
    <t>En la mañana se va dejar mas tiempo la estación de café, una media hora mas.</t>
  </si>
  <si>
    <t>Pendiente Menu</t>
  </si>
  <si>
    <t>Pendienre de hablar con proveedores para objetos nuevos</t>
  </si>
  <si>
    <t>Pendiente menu</t>
  </si>
  <si>
    <t>Presenta restructuracion operacional firmada.</t>
  </si>
  <si>
    <t>Todos los jugos que se usan son naturales siempre.</t>
  </si>
  <si>
    <t>Revisión con proveedor para recibir frutas solo de calidad.</t>
  </si>
  <si>
    <t>Se presentó instructivo firmado por los capitanes.</t>
  </si>
  <si>
    <t>Pendiente entregar politicas firmadas.</t>
  </si>
  <si>
    <t>Instructivo firmado, y colocación de camara de helados nueva.</t>
  </si>
  <si>
    <t>Se reporta con boleta a mantenimiento.</t>
  </si>
  <si>
    <t>Se solucionó de momento pero que se hizo para que no vuelva a ocurrir?</t>
  </si>
  <si>
    <t>boleta a mantenimiento, pendiente de revisar.</t>
  </si>
  <si>
    <t>Se habló con greivin de proveeduria para cambiar sistema.</t>
  </si>
  <si>
    <t>Se cambió pared de fuego</t>
  </si>
  <si>
    <t>Huéspedes cancelaron tour en temporada alta y no les gustó solución de edward, para cancelar son 48 horas y querian cancelar el mismo día un tour a caño negro.</t>
  </si>
  <si>
    <t>Realizado a todas las habitaciones</t>
  </si>
  <si>
    <t>Se pasó a Greivin lista de banderas que se necesitan para estar rotando y complacer a todos los huespedes.</t>
  </si>
  <si>
    <t>A partir de ahora los sofas se les va dar la misma importancia que una mesa para que se les atienda inmediatamente.</t>
  </si>
  <si>
    <t>x44 nos comunica que la comida estuvo muy rica pero a los postres les falt mucho por mejorar, nos dijo que quiere volver a visitarnos pero que mejoraramos esa parte</t>
  </si>
  <si>
    <t>Agradecer por la observación y ofrecer disculpas por el incoveniente</t>
  </si>
  <si>
    <t>Huésped no quiso ninguna compensasion, solo nos hizo la observación para que mejoremos y poder disfrutar mejor la proxima estadia</t>
  </si>
  <si>
    <t>Huésped se queja porque intentó conectar chromecast al TV y no fue posible debido a que el televisor de la habitación no permite el acceso al puerto HDMI, el señor molesto solicita le ayudamos prestando un TV y alega por una solución.</t>
  </si>
  <si>
    <t>Se envía a mantenimiento para que los compañeros revisen si es posible habilitar el puerto HDMI.</t>
  </si>
  <si>
    <t>Solicita adaptar los TVs para que se puedan usar correctamente ya que al estar metidos dentro de un cajón de madera no se le puede dar uso a todo lo que trae disponible.</t>
  </si>
  <si>
    <t>c1</t>
  </si>
  <si>
    <t>Huésped nos pregunta respecto a la maquina eliptica del gym, la cual se encuantra dañada hace ya más de una semana, el señor nos hizo la consulta de en cuanto tiempo estaría reparada porque les gustaría usarla, sin embargo, mantenimiento no tiene ese dato aún.</t>
  </si>
  <si>
    <t xml:space="preserve">
El "gimnasio" realmente no vale mucho. Un pequeño armario de una habitación con todo el calor y la humedad del exterior y apenas lo suficientemente grande como para que quepan más de un puñado de personas a la vez. </t>
  </si>
  <si>
    <t>Huéspedes al check-out se quejan por fuertes olores que provenían del baño, esto afecto su estadía y solicitaron una solución ya que consideran eso como inaceptable. Reportaron olor a cloaca.</t>
  </si>
  <si>
    <t>Reparar el problema que ocasiona el mal olor.</t>
  </si>
  <si>
    <t>Se envió a mantenimiento los cuales reportan un problema general en mas de 8 habitaciones las cuales tienen malos olores, al check-out como solucion se le ofreció a los huéspedes remover una factura por $80. Agradecieron el gesto y quedaron de acuerdo con la compensación en su factura final. Esta pendiente revisar de donde provienen los malos olores, Manrique y mantenimiento se mantuvieron trabajando en eso.</t>
  </si>
  <si>
    <t>Huésped se acerca a recepción a las 6:15am solicitando café en la estación de café y se queja por no haber café si el rótulo indica que a partir de las 6am se ofrece.</t>
  </si>
  <si>
    <t>Colocar café.</t>
  </si>
  <si>
    <t>Se le hace llegar la queja al encargado Melvin y el mismo lo que dice es que no pueden colocar la estación de café aún porque el compañero encargado de eso esta haciendo limpieza y no ha podido instalar lo que el huésped pide, a pesar de que se le dice que una huésped está esperando café se confirmó que hasta 20 min después pusieron café.</t>
  </si>
  <si>
    <t>Grupo que iba para tour se queja porque no hay café a las 6:25am en la estación de café.</t>
  </si>
  <si>
    <t>Huésped se queja de que compro un spa pedicure para 65 minutos pero tan solo recivió 45 minutos.</t>
  </si>
  <si>
    <t xml:space="preserve">Huésped se molesta ya que lo acusaron de no firmar las facturas en dos ocaciónes, cuando en realidad ya lo habían hecho. Comentan que contraten mejores camareros. </t>
  </si>
  <si>
    <t xml:space="preserve">Huésped se queja del sonido de la habitación adyacente, dice que la primera noche a eso de las 2 am escuchaba ruido de la otra habitación. </t>
  </si>
  <si>
    <t xml:space="preserve">Se limpiaron los sifones </t>
  </si>
  <si>
    <t xml:space="preserve">Analisis de un menu gluten free con  gerencia </t>
  </si>
  <si>
    <t xml:space="preserve">de momento se esta dando alimentacion </t>
  </si>
  <si>
    <t xml:space="preserve">Rotulacion de platillos del menu y gilberh no a entregado el cuadro </t>
  </si>
  <si>
    <t>Se hablo con el cheff y dice que nunca avisto que se utilice guantes y que tambien es complicado hacerlo con eso.</t>
  </si>
  <si>
    <t xml:space="preserve">Se entrega siempre los menus al cliente no se logro detectar que fue lo que consumio </t>
  </si>
  <si>
    <t>Rotulacion de platillos del menu y gilberh no a entregado el cuadro. Menu diario de desaunos</t>
  </si>
  <si>
    <t xml:space="preserve">Al cliente se le ofrecio café 4 veces y el cliente no quiso. Se hablo con el que repartia el café que ayudara y la plancha habian problemas por los puestos y el aceite se tomo una dosificacion por cada produccion de huevo. </t>
  </si>
  <si>
    <t xml:space="preserve">Cambios de menu </t>
  </si>
  <si>
    <t xml:space="preserve">se chequeo proceso de limpieza de frutas y verduras y supervisor va a verificar la salida de frutas al cliente </t>
  </si>
  <si>
    <t xml:space="preserve">Cambios de platillos y hacerlo mas comodo </t>
  </si>
  <si>
    <t xml:space="preserve">Se va hacer el tiempo del café un poco mas largo </t>
  </si>
  <si>
    <t xml:space="preserve">Cambios de menu y fiscalizando los alimentos </t>
  </si>
  <si>
    <t xml:space="preserve">se reviso productos en tienda y esta bien </t>
  </si>
  <si>
    <t xml:space="preserve">se cierra por temporada </t>
  </si>
  <si>
    <t xml:space="preserve">nos comunican que es directris de gerencia ingresar a la habitacion </t>
  </si>
  <si>
    <t xml:space="preserve">se limpieron sifones y lavaron </t>
  </si>
  <si>
    <t xml:space="preserve">duchas se socaron </t>
  </si>
  <si>
    <t>Presentar un Procedimiento para entrega de habitaciones en casos especiales que la recepcion lo solicita con el fin de abordar una queja o sugerencia del cliente y verificando los detalles de las llegadas esperadas. Presento procedimeitno con ama de llaves, luis carlos y roberto 16/01/19</t>
  </si>
  <si>
    <t xml:space="preserve">Reportar el espejo quebrado se cambio espejo el dia 15/01/19 </t>
  </si>
  <si>
    <t xml:space="preserve">limpieron duchas y lo hace arling </t>
  </si>
  <si>
    <t xml:space="preserve">Trabajos pendientes con Mario Lezama indicar fecha de cuando solucionan el problema 15/01/19 listo el muro </t>
  </si>
  <si>
    <t xml:space="preserve">Por favor pasar el estandar de limpieza de habitacion. 02-01-19 Mencionado en la queja. Enviar informacion con la persona que hablo de servicio al cliente. Se realiza plan de cambio de paños y firmado por 13 mucmas </t>
  </si>
  <si>
    <t xml:space="preserve">Si tiene agua pero falta la rotulacion del madejo de la cachera </t>
  </si>
  <si>
    <t xml:space="preserve">se ubico tubo de purga no se puede adelantar el proceso de llenado </t>
  </si>
  <si>
    <t xml:space="preserve">se verifico el agua y llega bien y tambien esta rotulado </t>
  </si>
  <si>
    <t>la bandeja se arreglo con fibra de vidrio y A/C revisaron los hugos</t>
  </si>
  <si>
    <t xml:space="preserve">se ajusto puerta del baño </t>
  </si>
  <si>
    <t>se cambio el A/C el dia 15/01/19</t>
  </si>
  <si>
    <t>Se espera la revicion de Hugo y adjuntar hoja de trabajo  16/01/19</t>
  </si>
  <si>
    <t>Revision de rotulacion de duchas, se espera poner paneles solares y de momento se va a poner un calentador de paso 16/01/19</t>
  </si>
  <si>
    <t xml:space="preserve">Plan de fumigacion aplicado y registros de firmas de areas fumigaciones </t>
  </si>
  <si>
    <t xml:space="preserve">cotizacion de equipo </t>
  </si>
  <si>
    <t>Huésped llega a recepción reportando que la luz del router que se encuentra en la habitación les molestaba bastante para dormir</t>
  </si>
  <si>
    <t xml:space="preserve">Huésped se queja del mini bar de la habitación 409, la cual menciona que es extremadamente ruidosa y que no lo dejaba dormir. </t>
  </si>
  <si>
    <t>Huésped menciona que la mucama deja la ventana del baño abierta y debido a esto ingresaron algunos insectos.</t>
  </si>
  <si>
    <t>Huésped menciona que hubo muy mala atención en el bar humedo.</t>
  </si>
  <si>
    <t>Huesped se queja por el precio tan alto en en los restaurantes, por lo que menciona que salió a comer los demas días.</t>
  </si>
  <si>
    <t>Huésped se queja por el lento servicio del restaurante italiano.</t>
  </si>
  <si>
    <t>Huésped se queja por el lento y mal servicio del restaurante ti-cain.</t>
  </si>
  <si>
    <t>El presente es para informarles sobre el seguimiento que se le dio a los huéspedes de la habitación 207 Gerald Newcomen. El día 19/01/2019 llegue en la mañana y me dirigí a la habitación para poder conversar con ellos lo más pronto posible, y en efecto estaban bastante molestos a como indica el compañero Jean Pierre, me indicaron todas las molestia que habían tenido desde que llegaron al hotel, sin embargo mencionan que todo lo demás estaba excelente sobre todo el servicio en general, lo único era la habitación. Por este motivo les fui a mostrar la 906 para tratar de darles lo mejor y compensar lo sucedido, en los últimos dos días que le restaban de su estadía. Y en efecto les agrado mucho la habitación y agradecieron el gesto, por lo que se quedaron en la 906 los últimos dos días.</t>
  </si>
  <si>
    <t>Se le realizó un upgrade al huésped y quedo contento.</t>
  </si>
  <si>
    <t>huespedes se queja de ruidos en el techo al parecer aleteos "murcielagos"</t>
  </si>
  <si>
    <t>Fueran a revisar y sacar lo que estaba ocacionando los sonidos</t>
  </si>
  <si>
    <t>Se envio a mantenimiento a verificar y los mismos estan por verificar si hay alguna plaga</t>
  </si>
  <si>
    <t>Huéspedes se quejan del precio de los vinos y comida, indican que son muy altos.</t>
  </si>
  <si>
    <t>Huésped se queja que el servicio del restaurante Ti-Cain es muy lento y pobre.</t>
  </si>
  <si>
    <t>Huésped se queja del servicio en el italiano el cual fue muy lento.</t>
  </si>
  <si>
    <t>Huéspedes se quejan porque en el bar húmedo les dieron pajillas plasticas con sus bebidas.</t>
  </si>
  <si>
    <t>Huésped se queja ya que considera que el restaurante principal esta sobrevalorado y por esta razón el segundo día salieron a comer fuera del hotel.</t>
  </si>
  <si>
    <t>Huésped se queja porque en su habitación no hay espacio para colocar ropa, indica que hacen falta gavetas o estantes.</t>
  </si>
  <si>
    <t>Huésped se queja porque en su lavatorio no hay ningún tapón donde tapar el desague y poder afeitarse.</t>
  </si>
  <si>
    <t>Huéspedes se quejan porque recibieron una muy mala atención.</t>
  </si>
  <si>
    <t>Huésped se queja de que la ventana del baño se encontraba abierta y que la abrió la mucama, ellos se quejan porque se metieron insectos.</t>
  </si>
  <si>
    <t>Huésped se queja porque no hay suficientes sombrillas de piscina para los huéspedes en el area de las piscinas.</t>
  </si>
  <si>
    <t>Solicita colocar la cantidad de sombrillas necesarias de acuerdo a la cantidad de huéspedes.</t>
  </si>
  <si>
    <t>En la habitación hace falta un espejo.</t>
  </si>
  <si>
    <t>Huésped se queja porque el refrigerador de su habitación hace mucho ruido y nunca los dejó dormir.</t>
  </si>
  <si>
    <t>Huésped se queja porque le retiraron los platos en el desayuno tan pronto como terminaron y eso no significa ser eficiente sino mas bien es rudo y maleducado.</t>
  </si>
  <si>
    <t>Huésped se queja porque no se colocan bolsas en la habitación para ropa mojada.</t>
  </si>
  <si>
    <t>Huésped se queja porque encontró hormigas en su habitación.</t>
  </si>
  <si>
    <t>Huesped sugiera que coloquemos microondas en las habitaciones.</t>
  </si>
  <si>
    <t>Programa de A/C, Lav de sifones, Tanq sept</t>
  </si>
  <si>
    <t>Reunion con el presonal, una mejor valoració en las auditorias</t>
  </si>
  <si>
    <t>se colacan llavines, para evitar el asunto con los mapaches</t>
  </si>
  <si>
    <t xml:space="preserve">Se cambia recetas, </t>
  </si>
  <si>
    <t>Reunion con el personal</t>
  </si>
  <si>
    <t>Huésped delicado procedente de suiza reclama fuertemente por el hecho de que en el desayuno al solicitar un capuchino le dieron café normal, al abordar la queja en el Rest. Ti-Cain el señor me indica que no quiere discutir con nadie, que lo que sucedió fue que la noche anterior en el bar barril si le dieron un capuchino real y que esta vez en el desayuno no le dieron la opción, él dice que para Huéspedes de EEUU puede que esté bien pero para Europeos deberiamos de tener la opción de capuchino. Lo que indicó el compañero Melvin fue que la máquina de capuchino del Ti-Cain estaba mala, sin embargo se le solicitó que usara la del bar Barril para lograr la satisfacción del cliente.</t>
  </si>
  <si>
    <t>Huésped se queja porque al usar las aguas termales a las 8:00am el agua tenía una espuma extraña lo cual da un mal aspecto y demuestra suciedad y un pobre mantenimiento.</t>
  </si>
  <si>
    <t xml:space="preserve">Huésped se queja, ya que no tiene una silla con sombrilla en el area de las piscinas indica que son muy pocas para la cantidad de habitaciones, hace referencia tambien a las pergolas que les falta algo que cubra el sol mientras leen. </t>
  </si>
  <si>
    <t xml:space="preserve">Huésped hace referencia al uso de dispensadores para el jabón en los baños de habitaciónes en lugar de usar los frascos de plastico. </t>
  </si>
  <si>
    <t xml:space="preserve">Huésped se queja del precio de las comidas en los restaurantes, indica que andaba con niños y se les hacia dificil comer por el precio tan caro. </t>
  </si>
  <si>
    <t>Huésped se queja ya que en la habitacion, la puerta principal no quedaba cerrada del todo y debido a esto entro una culebra a la misma.</t>
  </si>
  <si>
    <t>Huésped se queja por los precios de los vinos en el hotel. 
Una botella de vino en el hotel cuesta $ 45 y en el supermercado de fortuna  $10 dólares.</t>
  </si>
  <si>
    <t>Huésped molesta llama a recepción indicando que la noche de ayer cuando llegaron a su habitación la puerta se encontraba completamente abierta, ella nos pregunta si las mucamas que entregaron chocolates e hicieron limpieza habian dejado abierto porque ella estaba segura que había cerrado y le parecía extraño encontrar la room así.</t>
  </si>
  <si>
    <t>Solicita que no ingresen a su habitación y mucho menos le dejen las puertas abiertas poniendo en riesgo sus cosas personales.</t>
  </si>
  <si>
    <t>Se consultó a las muchachas encargadas de eso la noche antes y dijeron que no habían dejado puerta abierta, se le consultó a los huéspedes si les hacía falta algo y por suerte todo estaba en orden y completo. Se le ofrecieron disculpas y se procederá a hablar con Roberto ya que esto esta generando desconfianza en los clientes.</t>
  </si>
  <si>
    <t>huésped se queja del funcionamiento de la ducha la cual dispara agua por todos lados.</t>
  </si>
  <si>
    <t>Pide reparemos la ducha.</t>
  </si>
  <si>
    <t>Se envía a mantenimiento a revisar la ducha mientras los huéspedes no estan en la hab.</t>
  </si>
  <si>
    <t>Realizar una lsita para resivir y entregar habitaicones para mantenimiento</t>
  </si>
  <si>
    <t>Precentar procedimiento para hacer horarios, tomar en cuenta el prestamo del personal entre cocina, y estandares de servicios.</t>
  </si>
  <si>
    <t>Ver nota1192</t>
  </si>
  <si>
    <t>Enviar la informacion del Rotulo</t>
  </si>
  <si>
    <t xml:space="preserve">Se cambiaron </t>
  </si>
  <si>
    <t>Cambio el respuesto</t>
  </si>
  <si>
    <t>se colocó soportes</t>
  </si>
  <si>
    <t>Huésped indica que sería de mucha ayuda señalizar los interuptores de las habitaciónes.</t>
  </si>
  <si>
    <t xml:space="preserve">huéspedes bastante decepcionados por los sonidos que se escuchan de la habitación adyasente, indica que se escucha como si los huéspedes de la par estuvieran utilizando la ducha de ellos y cualquier otro sonido se pasa por la falta de algun aislante entre habitaciónes. </t>
  </si>
  <si>
    <t>Huésped se queja ya que indica que los baños no cumplen con la ley 7600. Tenemos una niña de 6 años y sufrió un resbalón ya que la ducha no cuenta con alfombras de hule como es una niña es muy resistente pero observamos que hay muchos huéspedes mayores que pueden sufrir lesiones significativas.</t>
  </si>
  <si>
    <t xml:space="preserve">Buenas tardes compañeros,
Hoy el cliente, Michael Wallace Benbow,  Grupo Collete de la habitación 711 se quejó de la habitación, ya que esta estaba caliente y al poner el aire después de 20 minutos apenas se lograba sentir trabajando debido al clima según el huésped. Él mencionó que él estaba a la par de la guía y escuchó cuando ella nos indicó la hora exacta que iban a llegar al hotel. Que le parece “barata la forma de tratarlo” en el sentido que si sabíamos la hora de llegada, hubiéramos puesto todos los aires a funcionar. 
Se le ofreció ayuda a chequear el A/c, pero la unidad está funcionando; es el simple hecho que no hayamos puesto el aire a enfriar que le molestó así que va a llamar a Collete para hacerles saber de lo sucedido.
Para los siguientes grupos, quizás podríamos tomar en cuenta la hora de llegada, y así poner a trabajar las unidades minutos antes de que ellos lleguen para evitar este tipo de quejas. Ya lo veníamos haciendo; sin embargo, eso dependía del clima, y por otra parte al poner el aire por tanto tiempo la unidad se podía congelar. Hoy el clima no estaba tan húmedo o caliente como de costumbre, pero al parecer para el cliente si lo estaba y por eso se dirigió a recepción para mostrar su incomodidad. 
</t>
  </si>
  <si>
    <t xml:space="preserve">
Mi única duda es el restaurante donde la comida era buena, pero las porciones son pequeñas y caras en relación con la ciudad cercana.</t>
  </si>
  <si>
    <t xml:space="preserve"> La zona de la piscina es bonita pero le faltan sombrillas para la sombra y las sillas de la piscina necesitan un cambio</t>
  </si>
  <si>
    <t>La pizza en el restaurante italiano es muy buena, pero los otros restaurantes son demasiado caros y la comida es promedio.</t>
  </si>
  <si>
    <t>Se compraron mas banderas.</t>
  </si>
  <si>
    <t>Se bajó felpa para que quedara a la altura correcta.</t>
  </si>
  <si>
    <t>Pendiente verificar procedimiento con piscinero.</t>
  </si>
  <si>
    <t>Se entregó hoja con evidencia de los hugos.</t>
  </si>
  <si>
    <t>Huéspedes se quejan porque la acera de la habitación es muy oscura y no hay iluminación adecuada lo cual hace peligroso el caminar por ahí.</t>
  </si>
  <si>
    <t>Se colocaron mas lamparas de jardín para mejorar visibilidad.</t>
  </si>
  <si>
    <t>Cambio de aire por uno nuevo.</t>
  </si>
  <si>
    <t>Se soldaron las uniones por fugas.</t>
  </si>
  <si>
    <t xml:space="preserve">Huésped se queja del pobre servicio en el Restaurante Italiano, indican tambien que no tienen nueces en el bar de la piscina. </t>
  </si>
  <si>
    <t>Huésped indica que los precios del souvenir son muy elevados</t>
  </si>
  <si>
    <t>Huésped se queja que el menu del Italiano y Ti-Cain son limitados y la comida no es tan buena.</t>
  </si>
  <si>
    <t xml:space="preserve">Huésped se queja de los sonidos que se escuchan de la 210, nos llaman diciendo que vienen muy cansados y que no pueden dormir ya que cualquier cosa que hagan de la otra habitación se escucha inclusive cuando se bañan. </t>
  </si>
  <si>
    <t xml:space="preserve">Se les ofrecio otra habitación, con la que no estaban muy conformes pero era la unica que nos quedaba debido a la ocupación. </t>
  </si>
  <si>
    <t xml:space="preserve">Huésped se queja de que no tiene buena iluminación en la habitación para leer. </t>
  </si>
  <si>
    <t xml:space="preserve">Huésped nos indica que debemos mejorar la iluminación en los caminos y los senderos que conducen a las habitaciones. </t>
  </si>
  <si>
    <t>Huésped se queja de que la única cosa que cambiaría de su estadía serían las sillas en el corredor de las habitaciones las cuales no son nada confortables.</t>
  </si>
  <si>
    <t>Huésped se queja, de un mal olor que salio cuando hicieron funcionar el  jacuzzi del bar las iguanas, dicen que tuvieron que irsen del lugar.</t>
  </si>
  <si>
    <t>Huéspedes se quejan que la iluminación en la habitacion no es buena.</t>
  </si>
  <si>
    <t>Huéspedes se quejan que en los vestidores de hombres no hay donde colgar la ropa</t>
  </si>
  <si>
    <t>Huésped indica que despues del primer día no limpiaron la habitación, que a como dejaban las sabanas y los paños del baño cuando regresaban estaban igual donde los habian dejado, tambien comentan que unas bolsitas de té que habian usado no fueron reemplazadas ni un baso que estaba sucio. Indican que de no ser por un animal hecho con paños en una de las camas no se hubieran dado cuenta de que ingresaron a la habitación.</t>
  </si>
  <si>
    <t>Huésped se queja que la luz del ventilador es vieja, y que la iluminación en las camas era mala tambien.</t>
  </si>
  <si>
    <t>Boleta de check List</t>
  </si>
  <si>
    <t xml:space="preserve">Si tiene agua pero falta la rotulacion del madejo de la cachera ( 13-02-19) se van a cambiar cacheras porque tienen fugas </t>
  </si>
  <si>
    <t xml:space="preserve">Presento procedimiento de grupos en el area de recepcion </t>
  </si>
  <si>
    <t xml:space="preserve">Se estan esperando las sombrillas por parte de Vanesa </t>
  </si>
  <si>
    <t xml:space="preserve">Sombrillas se estan esperando y las pergolas no se pueden techar </t>
  </si>
  <si>
    <t>Precentar procedimiento para hacer horarios, tomar en cuenta el prestamo del personal entre cocina, y estandares de servicios. Presento procedimiento 13/02/19</t>
  </si>
  <si>
    <t xml:space="preserve">Presento procedimiento de para elaborar horarios </t>
  </si>
  <si>
    <t xml:space="preserve">Reunion con el presonal, una mejor valoració en las auditorias Procedimiento de facturas </t>
  </si>
  <si>
    <t xml:space="preserve">Se cambiaron recetas de postres y menus nuevos </t>
  </si>
  <si>
    <t>Menu nuevo</t>
  </si>
  <si>
    <t xml:space="preserve">carta nueva en uso </t>
  </si>
  <si>
    <t xml:space="preserve">revicion de precios con minor </t>
  </si>
  <si>
    <t>Huésped se queja del piso del baño, el cual es bastante resvaloso cuando esta mojado.</t>
  </si>
  <si>
    <t xml:space="preserve">Huésped indica que seria de mucha ayuda tener infromación de los restaurantes en las habitaciónes, como algun menú. </t>
  </si>
  <si>
    <t xml:space="preserve">Huésped se queja de la luz que se encuentra en el closet para la caja fuerte, señala que lo reporto pero nadie fue a arreglarla, el detalle esta en que al cerrar la puerta no se apaga la luz. </t>
  </si>
  <si>
    <t xml:space="preserve">Huésped se queja del ruido que se escucha de la otra habitación, indican que cada mañana los de la 309 se despertaban a las 5 am y desde esa hora no podian dormir. </t>
  </si>
  <si>
    <t>La única queja fue la comida: calidad del desayuno mediocre y además los precios de las comidas para la cena son extremadamente caros.</t>
  </si>
  <si>
    <t>Hotel en excelente ubicación, con vistas al volcán. Desafortunadamente, aunque tuvimos una mejora a una habitación recientemente construida , la vista desde la terraza se vio obstruida todo el tiempo por los 2 estacionamientos / autos estacionados.
En resumen, esta parecía ser la única habitación impactada de esta manera y desde el frío Reino Unido estábamos ansiosos por sentarnos en el exterior.</t>
  </si>
  <si>
    <t>El único punto delicado, fue el hecho de que nos despertaron temprano en la mañana debido a un trabajo de construcción justo al lado de nuestra habitación.</t>
  </si>
  <si>
    <t>Nuestra habitación era buena camas limpias y confortables gran vista del volcán. La ducha necesita mejoras, un lugar para poner jabón y colgar una toalla. No es una gran cosa simplemente inconveniente.</t>
  </si>
  <si>
    <t xml:space="preserve">
Mi novia y yo disfrutamos de nuestra estancia por un par de días en el Arenal Springs Resort. Pasamos la mayor parte del día sentados en las cálidas piscinas y nos encantaron los desayunos buffet. El único problema fue que tuvimos que cambiar nuestra habitación debido a algunos problemas con la ducha y el teléfono, pero el personal fue muy servicial. </t>
  </si>
  <si>
    <t>Necesitan ser capaces de cambiar dinero todo el tiempo o sino digales a sus visitantes que traigan dinero en denominaciones pequeñas para poder dar propinas.</t>
  </si>
  <si>
    <t>Cambiar dinero.</t>
  </si>
  <si>
    <t>Sería muy bueno si la recepcion cambiara d{olares por billetes mas pequeños, eso ayudarñia muchisimo para dar tips al staff.</t>
  </si>
  <si>
    <t>Huésped disconforme porque la recepción no fue capaz de cambiarle dolares.</t>
  </si>
  <si>
    <t>Cañería interna del hotel y tuberia del jacuzzi de arriba produce demasiado ruido.</t>
  </si>
  <si>
    <t>Se colocaron paneles</t>
  </si>
  <si>
    <t>Se cambio bombillo quemado</t>
  </si>
  <si>
    <t>Se reviso el procedimiento el cual estaban fallando. Y se soluciono</t>
  </si>
  <si>
    <t>Colocación de paneles</t>
  </si>
  <si>
    <t xml:space="preserve">Se reviso el procedimiento de limpieza y se arreglo en lo que estaban fallando. </t>
  </si>
  <si>
    <t>Se coordino con Vanesa para hacer unos cojines de vinil.</t>
  </si>
  <si>
    <t>Trabajo pendiente con Mario en temporada baja</t>
  </si>
  <si>
    <t xml:space="preserve">Solucion para temporada baja </t>
  </si>
  <si>
    <t>Trabajo para temporada baja</t>
  </si>
  <si>
    <t xml:space="preserve">Proceso de mejora </t>
  </si>
  <si>
    <t>Cambio de televisores</t>
  </si>
  <si>
    <t xml:space="preserve">Temporada baja </t>
  </si>
  <si>
    <t>Pendiente procedimiento</t>
  </si>
  <si>
    <t>Mejora del lugar</t>
  </si>
  <si>
    <t>Pendiente rotulacion y demarcacion</t>
  </si>
  <si>
    <t>Se trajeron mas sillas</t>
  </si>
  <si>
    <t>Se instalo un play en la zona de piscinas</t>
  </si>
  <si>
    <t>Instalacion del play</t>
  </si>
  <si>
    <t xml:space="preserve">Si </t>
  </si>
  <si>
    <t>945</t>
  </si>
  <si>
    <t>Verificar la hora en que comienzan a trabajar</t>
  </si>
  <si>
    <t>Colocacion de un plato mas en conta</t>
  </si>
  <si>
    <t>Se cataloga</t>
  </si>
  <si>
    <t>Mencionan</t>
  </si>
  <si>
    <t>Clasificación</t>
  </si>
  <si>
    <t>Cortesía</t>
  </si>
  <si>
    <t>Profesionalidad</t>
  </si>
  <si>
    <t>Cooperación</t>
  </si>
  <si>
    <t>Comunicación</t>
  </si>
  <si>
    <t>Rapidez y Eficacia</t>
  </si>
  <si>
    <t>Exelente</t>
  </si>
  <si>
    <t>Muy Bueno</t>
  </si>
  <si>
    <t>Bueno</t>
  </si>
  <si>
    <t xml:space="preserve">Malo </t>
  </si>
  <si>
    <t>Muy Malo</t>
  </si>
  <si>
    <t>Remalo</t>
  </si>
  <si>
    <t>Pts</t>
  </si>
  <si>
    <t>Inten</t>
  </si>
  <si>
    <t>N°</t>
  </si>
  <si>
    <t>Item</t>
  </si>
  <si>
    <t>Calificación</t>
  </si>
  <si>
    <t xml:space="preserve">Lista de </t>
  </si>
  <si>
    <t>Hoja Evaluación</t>
  </si>
  <si>
    <t>Usuario/# Control</t>
  </si>
  <si>
    <t>Area</t>
  </si>
  <si>
    <t>Datos del Personal</t>
  </si>
  <si>
    <t># Cedula</t>
  </si>
  <si>
    <t>Greivin Arredondo Castro</t>
  </si>
  <si>
    <t>Cambiarle de habitacion pero hasta el dia 24/02</t>
  </si>
  <si>
    <t>El huesped hizo la queja referente a que el habia reservado una habitacion con cama king pero al darle el up grade el recibió una habitacion con 2 camas queen el señor y la señora estaban muy disconformes con esto y llamaron 2 veces para ver como le podiamos ayudar</t>
  </si>
  <si>
    <t>Es una familia que reservó 2 habitaciones con 2 camas cada una cuando se le explicó que ellos tenia un up grade. Y que las habitaciones eran 1 King con 2 Queen ellos no les gustó el echo de que una de las habitaciones tenia solamente una cama, se le explicó que eran mas grandes y comodas. Que son mas espaciosas pero a la mamá, seguia diciendo que preferia las habitaciones con 2 camas cada una.</t>
  </si>
  <si>
    <t>Se le explicó que eran de una categoria mejor, que las podian ir a ver y que si no les gustaba podian llamar a recepción</t>
  </si>
  <si>
    <t>Que se les informe con anterioridad dlas modificaciones de su reservas</t>
  </si>
  <si>
    <t>Huésped indica que la comida fue buena, pero que el mesero no entendia ingles, el vocabulario muy malo.</t>
  </si>
  <si>
    <t>Muy caro</t>
  </si>
  <si>
    <t xml:space="preserve">Huésped se queja que antes de llegar al hotel trato de llamar dos días para hablar con reservas a eso de las 6:15 pm pero no se encontraban, lo mismo a sucedido con agencias que han llamado a solicitar información, pero tampoco se han encontrado los compañeros de reservas. </t>
  </si>
  <si>
    <t>Se revisaron todas las habitacios y ia dos habitaciones que faltaba ganchos y todas tiene jabora peq 411,304</t>
  </si>
  <si>
    <t>Pendiente evidencia de llamada de atención, enviar procedimiento de habitaciones quedadas</t>
  </si>
  <si>
    <t xml:space="preserve">Procedimiento entregado </t>
  </si>
  <si>
    <t>Solicitar a los botones que hagan una lista de las partes mas oscuras faltan luces en las 701 a 712 y 512,511,514,515,307,311</t>
  </si>
  <si>
    <t xml:space="preserve">Buffet Tipico </t>
  </si>
  <si>
    <t>Costeo de las opciones nuevas para el desayuno nuevo menu</t>
  </si>
  <si>
    <t xml:space="preserve">Proceso aprobacion de sugerencias desayuno </t>
  </si>
  <si>
    <t xml:space="preserve">Maquina del Ti-Cain no esta dando la calidad adecuada. La opcion del café del barril les quita mucho tiempo al personal </t>
  </si>
  <si>
    <t>Enviar la informacion del Rotulo yuly</t>
  </si>
  <si>
    <t xml:space="preserve">Se va hacer rotulo donde va a indicar que nos se va cambiar dolares y Euros </t>
  </si>
  <si>
    <t xml:space="preserve">Solucionado </t>
  </si>
  <si>
    <t xml:space="preserve">            </t>
  </si>
  <si>
    <t xml:space="preserve">Huésped se queja de la mala higiene y el mal olor en los vestidores de lockers, indica que el olor es terrible. </t>
  </si>
  <si>
    <t xml:space="preserve">Huésped comenta de que el personal del restaurante deberia ser mas discreto y educado, que no debieran de hacer comentarios inapropiados. </t>
  </si>
  <si>
    <t xml:space="preserve">Huésped se queja del gym, que es muy pequeño y las maquinas son muy malas. </t>
  </si>
  <si>
    <t xml:space="preserve">Huésped se queja de las almohadas de las habitaciónes que son muy duras. </t>
  </si>
  <si>
    <t>Huésped se queja, que el hotel es muy bonito, pero se siente que le quieren quitar el dinero a los clientes, 3 veces preguntando si queriamos reservar para la cena.</t>
  </si>
  <si>
    <t xml:space="preserve">Huésped se queja porque no podian dormir temprano por el sonido del televisor de la otra habitación. </t>
  </si>
  <si>
    <t xml:space="preserve">Huésped llega a recepción quejandose que debido a la falta de iluminacion detrás de la habitación, se callo y se golpio la rodilla. </t>
  </si>
  <si>
    <t xml:space="preserve">Huésped comenta que deberia existir una guia con información sobre el hotel en cada habitación, por ejemplo: horarios de todos los puntos de venta, tours, room services, etc. </t>
  </si>
  <si>
    <t xml:space="preserve">Huésped se queja ya que no le gusto la idea, de que otra gente estuviera grabando en el area de la piscina con un drone, indica que deberia ser prohibido, y ademas el sonido era molesto. </t>
  </si>
  <si>
    <t>Huésped molesto llama a recepción porque no hay agua en su habitación al ser las 5:45am, indica que no puede ser posible.</t>
  </si>
  <si>
    <t xml:space="preserve">Huéspedes llaman molestos a recepción solicitando el servicio de agua, informan que no tienen agua en la habitación. </t>
  </si>
  <si>
    <t>Huéspedes se quejan porque no hay agua en su habitación y necesitan bañarse para irse.</t>
  </si>
  <si>
    <t>Huéspedes sumamente molestos se quejan llamando a recepción y los mismos solicitan que se les habilite el agua en su habitación.</t>
  </si>
  <si>
    <t>Señor molesto llama porque no hay servicio de agua en la habitación, pide explicación e indica que no esta nada a gusto con lo que sucede.</t>
  </si>
  <si>
    <t>Huéspedes de la 109-110 llaman porque no hay agua en el hotel, ellos necesitan el agua y piden por favor que se les brinde el servicio de agua lo mas pronto posible.</t>
  </si>
  <si>
    <t xml:space="preserve">
La cena en el restaurante italiano fue cara (no tiene una buena relación calidad-precio)</t>
  </si>
  <si>
    <t>22</t>
  </si>
  <si>
    <t xml:space="preserve">Asignar Gerardo Meledez </t>
  </si>
  <si>
    <t xml:space="preserve">Hablar con Miguel </t>
  </si>
  <si>
    <t xml:space="preserve">se cambio apagador </t>
  </si>
  <si>
    <t xml:space="preserve">se coloco ganchos para rop de ceremica </t>
  </si>
  <si>
    <t>Total de Quejas 5 Setiembre2018 al 5 Marzo 2019</t>
  </si>
  <si>
    <t>octubre</t>
  </si>
  <si>
    <t>septiembre</t>
  </si>
  <si>
    <t>noviembre</t>
  </si>
  <si>
    <t>diciembre</t>
  </si>
  <si>
    <t>enero</t>
  </si>
  <si>
    <t>febrero</t>
  </si>
  <si>
    <t>marzo</t>
  </si>
  <si>
    <t>Sumadas A&amp;B</t>
  </si>
  <si>
    <t>Utilizamos ambos restaurantes mientras estábamos allí. La comida era buena, pero el servicio podría mejorarse. Uno no espera que el camarero vierta un vaso de agua para verter agua sobre la mesa y no pueda limpiarla. Del mismo modo, no espero que el camarero se incline sobre mi comida para dejar una bebida. En un restaurante esperamos 20 minutos antes de atraer a un camarero para que tomara la orden de la comida. Los camareros estaban allí, pero estaban ocupados hablando.</t>
  </si>
  <si>
    <t>Gran desayuno, todas las comidas también eran buenas, aunque hubiera preferido más platos costarricenses en el menú, pero supongo que la mayoría de los viajeros prefieren opciones más familiares.</t>
  </si>
  <si>
    <t xml:space="preserve">Gran desayuno de cortesía, pero compre en un restaurante MUY caro para la cena ($ 60 para pizza y pasta). Mejor tomar un taxi de $ 10 en La Fortuna para el almuerzo o la cena. </t>
  </si>
  <si>
    <t xml:space="preserve">La comida era buena, pero no excepcional. El hotel tenía una cena temática local - fue genial pero con poca asistencia de los invitados - supongo que se debió a una mala publicidad. </t>
  </si>
  <si>
    <t>Decepcionado, las habitaciones eran excelentes y espaciosas, aunque el título "junior suite" nos hizo creer que habría un área de estar o sala de estar.</t>
  </si>
  <si>
    <t>Huesped se queja del mal internet y de la nula señal que hay en las habs</t>
  </si>
  <si>
    <t>Mejorabilidad de la conexión</t>
  </si>
  <si>
    <t>Se habló con Arnaldo pero estaba trando de solucionar (PENDIENTE)</t>
  </si>
  <si>
    <t>Huesped se queja de la mala señal y nula conexión en las habs</t>
  </si>
  <si>
    <t>Mejorar la conectividad</t>
  </si>
  <si>
    <t>Se habló con Arnaldo pero está tratando de solucionar (Pendiente)</t>
  </si>
  <si>
    <t>Huésped indica que en el baño de la habitacion debiera existir un rotulo que indique que el piso es resvaloso</t>
  </si>
  <si>
    <t xml:space="preserve">Se hizo cambio de maquina caminadoras y liptica </t>
  </si>
  <si>
    <t xml:space="preserve">cotizacion de equipo $11208  se hizo el cambio del equipo </t>
  </si>
  <si>
    <t xml:space="preserve">Se estan cambiando las almuhadas </t>
  </si>
  <si>
    <t xml:space="preserve">se colocaron 7 sombrillas de piscina </t>
  </si>
  <si>
    <t>Rotulacion de platillos del menu y gilberh no a entregado el cuadro. Menu diario de desaunos 13/03/19</t>
  </si>
  <si>
    <t>Menu de reposteria 13/03/19</t>
  </si>
  <si>
    <t>Se contratara gente con un poquito de ingles mejor</t>
  </si>
  <si>
    <t xml:space="preserve">se mejora en el menu pero falta la firma de Don Minor </t>
  </si>
  <si>
    <t>Pendiente ver con Don Minor</t>
  </si>
  <si>
    <t xml:space="preserve">Se cambia el metodo de lavande¿o del tanque </t>
  </si>
  <si>
    <t xml:space="preserve">Se cambia metodo de lavado de tanque </t>
  </si>
  <si>
    <t xml:space="preserve">Programa de A/C, Lav de sifones, Tanq sept se cambio tierra </t>
  </si>
  <si>
    <t>Mario lezama</t>
  </si>
  <si>
    <t>Se cambio maquina de café del rest</t>
  </si>
  <si>
    <t>tiene que hablar con Vannesa para ver que se puede hacer</t>
  </si>
  <si>
    <t xml:space="preserve">Huésped se queja de la mala iluminación en la habitación. </t>
  </si>
  <si>
    <t xml:space="preserve">Huésped se queja que en la ventana del baño la malla esta safada y deja ingresar los insectos. </t>
  </si>
  <si>
    <t>Huésped llama a recepción solicitando las llaves de la puerta que da al baño de afuera, pero no estaban las llaves, y el mismo se queja porque tenía miedo de dormir con la puerta sin seguro.</t>
  </si>
  <si>
    <t xml:space="preserve">Huésped indica que en el restaurante Ti-Cain necesitan capacitación con los estandares de calidad, menciona que comparando el precio con la calidad de sevicio, es muy caro. </t>
  </si>
  <si>
    <t xml:space="preserve">Huésped indica que la comida fue buena pero el servicio fue malo. </t>
  </si>
  <si>
    <t>Huésped menciona que salia muy poca agua caliente de la ducha, indica que debiera de tener mas presion</t>
  </si>
  <si>
    <t>la cena fue una historia diferente. Menú para excursiones: elección de 2 ensaladas o una sopa. No sé si nuestra mesa estaba ligeramente bloqueada de vista o si teníamos un mal camarero, pero esperamos bastante tiempo para que nos sirvieran y algunas personas en nuestra mesa se olvidaron y tuvieron que llamar la atención sobre esto. Luego esperamos 45 minutos para nuestro plato principal, mientras que a otros miembros de nuestro grupo en otras mesas se les servía el postre. Mi esposo eligió el cordón de pollo Bleu, que estaba bien, yo y otra persona elegimos el solomillo y ambas piezas eran incomibles.</t>
  </si>
  <si>
    <t>Finalizado el plato principal el personal nos ignoró por 20 minutos hasta que pregunté por la factura.</t>
  </si>
  <si>
    <t>Rotulación acerca de informacion de cambio de toallas y de no poner toallas dentro del sanitario.</t>
  </si>
  <si>
    <t>Huesped reporta que no hay información acerca de que hora se cambia las toallas, informa que no hay información acerca de no poner toallas dentro del sanitario.</t>
  </si>
  <si>
    <t># 2355</t>
  </si>
  <si>
    <t>Huesped indica que la cama del lado izquierdo de la habitación es muy ruidosa y se queja de que no hubo en su estadia suficiente agua caliente.</t>
  </si>
  <si>
    <t>Mejorar el servicio de agua caliente y solucionar el problema de la cama.</t>
  </si>
  <si>
    <t>Huésped se queja de que no hay internet en su habitacion.</t>
  </si>
  <si>
    <t>Reinicio del router o solucionar dicha situación.</t>
  </si>
  <si>
    <t>Se llamó a Arnaldp para verificar.</t>
  </si>
  <si>
    <t xml:space="preserve">Huesped deseaba tomarse un café en el bar humedo sin embargo al llegar les mencionaron que el café tenia que ser preparado en el italiano, es decir los devolvieron por dicha razón huesped regresa por dicho motivo y me hace constar que no le parece que los enviemos de un lado hacia el otro sin tener una respuesta dado que solo querian una taza de café. </t>
  </si>
  <si>
    <t>Poder ayudarles con las tazas de café e indicarle en que lugar se pueden tomar.</t>
  </si>
  <si>
    <t>Se llamó a los compañeros a cargo para expresarles la situación y se le brindó las tazas de café.</t>
  </si>
  <si>
    <t xml:space="preserve">Huésped llega a recepción quejandose por que tiene un nido de hormigas en la habitacion. </t>
  </si>
  <si>
    <t xml:space="preserve">Huésped se queja que el pinto estaba frio. </t>
  </si>
  <si>
    <t xml:space="preserve">Huésped indica que hace falta información sobre no tirar el papel en el inodoro. </t>
  </si>
  <si>
    <t xml:space="preserve">Huésped se queja de que cuando se da vuelta al dormir suena mucho la cama. </t>
  </si>
  <si>
    <t xml:space="preserve">Huésped indica que el refrigerador esta malo. </t>
  </si>
  <si>
    <t xml:space="preserve">Huésped se queja del precio de los  restaurantes, indica que si bajaramos el precio mas gente se quedaría a comer en el hotel, dice que el hotel y servicio es muy bueno pero que debemos trabajar en el precio de comidas y la calidad de la misma. </t>
  </si>
  <si>
    <t>Todo estuvo muy bien a excepción del agua caliente, tuvimos a una familia entera hospedada en 3 habitaciones diferentes y en todas siempre existió el mismo problema, A veces se podía sacar un chorro de agua caliente de la ducha, pero la mayoría del tiempo tenía que tomar una ducha fría. Es por esta razón que terminé decepcionado.</t>
  </si>
  <si>
    <t>Huésped se queja porque en su habitación no hay agua caliente constante y eso a hecho que su estadía se vea afectada hasta el punto de no sentirse cómodo.</t>
  </si>
  <si>
    <t>Huéspedes llamaron a Recepción a eso de las 10 pm indicando que su A/C no funcionaba y solicitaban se les solucionara la situación.</t>
  </si>
  <si>
    <t>Felipe el auditor se encargó de darles seguimiento y debido a que mantenimiento no estaba a esas horas, se les ofreció moverse a otra habitación para que no estuvieran molestos.</t>
  </si>
  <si>
    <t>Habitaciones se intentó vender para un Walk-in sin embargo los huéspedes al llegar encontraron hormigas y no les agradó.</t>
  </si>
  <si>
    <t>Se les ubicó en una Junior Suite ya que la 122 que estaba a las par también se encontraba con hormigas.</t>
  </si>
  <si>
    <t xml:space="preserve">la noche de hoy Domingo 10 de Marzo al ser aproximadamente las 9:45pm recibimos una llamada a recepción de la hab 307  donde se nos indica que una huésped de la agencia Costa Rican Trails sufrió una caída en una de las aceras afuera de la habitación por la falta de luz y por lo resbaloso de la acera, al consultar como se encuentra la señora el esposo nos dice que es muy probable que esté fracturada. Inmediatamente Deyvin Aguirre y mi persona nos dirigimos a la habitación con el equipo de primeros auxilios en donde lo primero que notamos es que se encuentra la lámpara de jardín quemada imposibilitando la visibilidad al accesar la habitación, al llegar allí se trató de calmar a la señora y  se le colocó hielo en su muñeca izquierda, al no poder determinar la gravedad del golpe se procedió a llamar a la clínica SANAR la cual a los 20 minutos abordó a la huésped tomándole la presión y revisando el golpe, la respuesta de ellos fue que al haber una deformidad en la muñeca se necesitaba determinar el grado del golpe solo con Rayos X, los huéspedes se encontraban muy preocupados por lo que fuera a pasar debido a que en caso de ser fractura lo siguiente era dirigirse al hospital de Ciudad Quesada para colocar un yeso. Por nuestra parte les recomendamos llevar ambos pasaportes y los documentos de su seguro de viaje el cual posiblemente iban a utilizar, además procedimos a realizar el procedimiento de llenar el reporte de accidentes a huéspedes el cual fue entregado a los paramédicos de SANAR para que ellos confeccionaran el debido informe que se envía a nuestro hotel. 
Para continuar con el seguimiento y la ayuda a los huéspedes se les dijo que íbamos a llamar a SANAR para conocer el estado de la señora. 
</t>
  </si>
  <si>
    <t xml:space="preserve">Huéspedes se quejan porque ninguno de sus familiares toma Coca Cola y al llegar a su habitación y encontrar el minibar incluido reclaman que deberián de existir otras opciones y no solo Coca Cola. </t>
  </si>
  <si>
    <t>Solicitan alguna otra gaseosa.</t>
  </si>
  <si>
    <t>Se les otrogó 4 gaseosas por requesición ( Fanta y Sprite)</t>
  </si>
  <si>
    <t>Gran desayuno de cortesía, pero compre en un restaurante MUY caro para la cena ($ 60 para pizza y pasta). Mejor tomar un taxi de $ 10 en La Fortuna para el almuerzo o la cena.</t>
  </si>
  <si>
    <t>Huésped se acerca al área de Lockers para quejarse del mal funcionamiento de la maquina de poleas la cúal se encuentra dañada.</t>
  </si>
  <si>
    <t>Reparar la máquina para poder ejercitarse.</t>
  </si>
  <si>
    <t>Jairo ya se encuentra al tanto e indicó que hay un cable malo que debe reemplazarse.</t>
  </si>
  <si>
    <t>Tour Leader del grupo de estudiantes de Panorama Tours al check-out solicitó hablar con el encargado para informar que en la hab 710 los estudiantes habían encontrado cervezas en el mini bar lo cual le pareció totalmente inaceptable debido a que fue algo que se solicitó se tuviera mucho cuidado.</t>
  </si>
  <si>
    <t>Se le ofrecieron disculpas al Tour Leader a nombre del hotel ya que evidentemente había sido un descuido y el mismo explicó que un error de esos puede resultar muy grave.</t>
  </si>
  <si>
    <t>Huespedes se quejan por segunda vez de la situación con su puerta de afuera la cual no cierra bien, mantenimiento indicó que eso era algo que ya habían reparado y que solo era de chequear sin embargo nuevamente la huésped reclamó a un botones porque tenía objetos de valor y no quería que su habitación quedara abierta mientras salian a tour.</t>
  </si>
  <si>
    <t>Pide que le comprendan ya que no quiere perder ningun objeto valioso.</t>
  </si>
  <si>
    <t>Se vuelve a reportar la situación a Jairo y el mismo indica que van a revisar nuevamente.</t>
  </si>
  <si>
    <t>Lo que decepcionó es la comida, Estábamos en un paquete de comida incluida, así que nos dieron un menú muy limitado. Elección de dos ensaladas como entrante, las cuales no tenían ningún sabor, y una opción de pizza o pasta como plato principal, tanto mi marido como yo tuvimos la pasta de mariscos y la salsa era tan dulce que no era comestible, así que lo dejamos. El postre, la única opción, el helado era encantador. Necesitan mejorar su juego con la comida.</t>
  </si>
  <si>
    <t xml:space="preserve">El único aspecto negativo y la razón para no dar 5 estrellas al hotel es la comida en ambos restaurantes que, aunque es buena, es muy cara y, como el hotel está a unos 7 km de la ciudad de La Fortuna, es mejor tomar un taxi si se quiere salir a comer. Los taxis cuestan $ 10 por trayecto, lo que se suma al costo de comer afuera en la ciudad. </t>
  </si>
  <si>
    <t>Por alto costo en inventarios se desestima. Cuando se requiera se solicita al bar humedo</t>
  </si>
  <si>
    <t>Desestimada por repeticiòn</t>
  </si>
  <si>
    <t>desestimada por repeticòn de queja</t>
  </si>
  <si>
    <t>Hablar con Miguel , se estableciòn un horario</t>
  </si>
  <si>
    <t>13/03/19, Hablar con Miguel ,27/03/19 se hablaron con el personal que respeten lo que el clinte pide.</t>
  </si>
  <si>
    <t>13/03/19, Hablar con Miguel , 27/03/19 se habla con reservas para que respeten lo que el cliente pide</t>
  </si>
  <si>
    <t>Rotulos de apagadores, 27/03/19 aùn faltan paneles</t>
  </si>
  <si>
    <t>Se aplica productos antedislizante</t>
  </si>
  <si>
    <t>Aplicar producto antideslizante , 27/03/19 se aplica antideslizante</t>
  </si>
  <si>
    <t xml:space="preserve">Aplicar en los  baños de todas la habitacion el producto antideslizante 27/03/2019, </t>
  </si>
  <si>
    <t>Si tiene agua pero falta la rotulacion del madejo de la cachera ( 13-02-19) se van a cambiar cacheras porque tienen fugas , 27/03/19 se van a cambiar ènbulos</t>
  </si>
  <si>
    <t>Menù nuevo 27/03/19</t>
  </si>
  <si>
    <t>Cambio de todas las cobijas y almohadones de la habitacion.</t>
  </si>
  <si>
    <t>Se le envio a las compañeras amas de llaves al cambio de las sabanas de la habitacion, se le pidio una disculpa al huesped por lo sucedido.</t>
  </si>
  <si>
    <t>En la mañana se le hizo la limpiesa y cuando regreseron se encontraron una mancha amarilla en las sabanas de una de las camas. No lo reportaron de inmediato pero en la noche lo vinieron a decir la disconformidad.</t>
  </si>
  <si>
    <t xml:space="preserve">Se tomo la desición de llamar a Gilbert para cortar las patas de la cama, despues de realizar dicha tarea, la huésped queda contenta y satisfecha por la acción realizada. </t>
  </si>
  <si>
    <t xml:space="preserve">Huésped con poca movilidad y en silla de ruedas se le asigna la habitación 304, la cual cumple con los estandares para personas con discapacidad, la huésped al ingresar  a la habitación indica que todo estaba bien, excepto por la cama tan alta y ella al andar sola se le dificulta subir y bajar de la misma, a pesar de que se le ofreció el banquito de madera, siguia molesta y dijo que no los iba a utilizar. </t>
  </si>
  <si>
    <t xml:space="preserve">Guia llega bastante molesto porque el servicio del restaurante Ti Cain fue bastante malo, estaban molestos porque se les había confirmado la reserva para el italiano, pero por el tema de espacio se les cambio al Ti-Cain. Y mencionan que tuvieron que esperar mas de una hora para que les sirvieran los aperitivos. </t>
  </si>
  <si>
    <t>Al ingresar el check-in a la habitación encontrarón un paño mojado colgado secandose sobre los maleteros de la habitación, huéspedes consuntal al compañero botones que si la habitación se encuntra ocupada, pero este no es el caso.</t>
  </si>
  <si>
    <t xml:space="preserve">Verificar la limpieza de la habitación </t>
  </si>
  <si>
    <t xml:space="preserve">Remover la toalla de la habitación </t>
  </si>
  <si>
    <t>Huésped se acerca molesto a recepción puesto que temprano reportó que en la habitación había un olor muy fuerte a tanque séptico, las compañeras amas de llaves ingresarón a la habitación y la limpiarón, pero el olor continuó impregnado en la habitación, el huésped me dice que nadie le dio seguiminto a la situación y que no se le informó si estaba esoera normal en la habitación o no.</t>
  </si>
  <si>
    <t>Huésped solicita que se le cambie de habitación y se le recompense por todas las molestias que le hicierón pasar en el transcurso del día.</t>
  </si>
  <si>
    <t xml:space="preserve">Sew movió al huésped de la habitación 904 a la 905 </t>
  </si>
  <si>
    <t xml:space="preserve">Huésped sugiere que sean un poco mas amigables. </t>
  </si>
  <si>
    <t>Huésped se queja ya que en la habitacion encontro varias sanguijuelas, mas que todo en el baño.</t>
  </si>
  <si>
    <t xml:space="preserve">La separación de las habitaciones por medio de una puerta para conectar a la otra muy mal, genera muchos ruidos y es molesto. </t>
  </si>
  <si>
    <t>Reunion con imprenta ( fotos nuevas para Brochurs)3/4/19, se sesta trabajando en en diseños virtul</t>
  </si>
  <si>
    <t>Tipo de habitaciones ya establecido</t>
  </si>
  <si>
    <t>Es nuestro tipo de habitaciones</t>
  </si>
  <si>
    <t>Ya lo vio con Mario, se van a venir aquedar</t>
  </si>
  <si>
    <t>Menú nuevo verlo con diego , se hizo cambios , mas decoración, musica y otros</t>
  </si>
  <si>
    <t>Se modifica el procedimiento de ama de llaves, se hace procedimientos para minibar</t>
  </si>
  <si>
    <t xml:space="preserve">una mejor rebisión </t>
  </si>
  <si>
    <t xml:space="preserve">Se ajusta patas, </t>
  </si>
  <si>
    <t>Ajuste, de camas y cambio de playwood</t>
  </si>
  <si>
    <t>se pidió rotulos y caudros</t>
  </si>
  <si>
    <t>Se cambia el sistema de cierre</t>
  </si>
  <si>
    <t>Se implementa en las entrevistas y se informa en doc #Pg-AB-01, art 10</t>
  </si>
  <si>
    <t>Se revisan, videos se cumplen los tiempos de entraga.</t>
  </si>
  <si>
    <t>Ya estan los estandares de servicios</t>
  </si>
  <si>
    <t>Se aumenta invetarios y cambia gramaje</t>
  </si>
  <si>
    <t>Analisis de un menu gluten free con  gerencia , no es fuerte del hotel, le mecado no ofrece aun artenativas</t>
  </si>
  <si>
    <t>Rotulacion de platillos del menu y gilberh no a entregado el cuadro. Menu diario de desaunos 13/03/19, 3/4/19 se coloca rotulación nueva</t>
  </si>
  <si>
    <t>revicion de precios con minor , Ver 1219</t>
  </si>
  <si>
    <t>Costeo de las opciones nuevas para el desayuno nuevo menu, 3/04/19 ver la 1234</t>
  </si>
  <si>
    <t>Cambio de bombillos</t>
  </si>
  <si>
    <t>Se aplico producto</t>
  </si>
  <si>
    <t>Cambio de equipo</t>
  </si>
  <si>
    <t>Se ajsutaron tornillos</t>
  </si>
  <si>
    <t>3/4/19, favor entregar registro firmado con botones y mantenimiento</t>
  </si>
  <si>
    <t>Reparación de A/C</t>
  </si>
  <si>
    <t>Reparación de tanques</t>
  </si>
  <si>
    <t>Cambio de playwood y el tanque esta bien</t>
  </si>
  <si>
    <t>Cambio del tanque</t>
  </si>
  <si>
    <t>Se cambio</t>
  </si>
  <si>
    <t xml:space="preserve">La huesped indica que es la segunda vez durante la estadía que el A/C gotea. </t>
  </si>
  <si>
    <t xml:space="preserve">Que le envie a mantenimiento para verificar la unidad. </t>
  </si>
  <si>
    <t>La noche del 04-04 se solicitaron 2 desayunos para llevar de la hab 903 dado que salían el 05-04 a las 5 am y 5 refrigerios para un late check in, sin embargo no nos brindaron los desayunos solamente los jugos, la reserva que se encontraba pendiente por llegar fue un no show por dicha razón se entregaron los refrigerios para los huespedes que salian temprano.</t>
  </si>
  <si>
    <t>Se entregaron los refrigerios del no show para entregarlos a los huespedes que salían temprano.</t>
  </si>
  <si>
    <t>Huésped reporta que el A/C no esta trabajando bien, se envia a mantenimiento y nos reportan que no le pudieron hacer nada ya que despues de hacer varias pruebas no lo puden solucionar, indican que no tenian sensores para descartar que fuera eso.</t>
  </si>
  <si>
    <t xml:space="preserve">Se movieron a la habitacion 806. </t>
  </si>
  <si>
    <t xml:space="preserve">Huésped se queja de que la temperatura del agua variaba por ratos. </t>
  </si>
  <si>
    <t xml:space="preserve">Huésped comenta que todo estuvo excelente, pero que le gustaria mas opciones de comidas culturales en lugar de  americanas. </t>
  </si>
  <si>
    <t xml:space="preserve">Huésped se queja que no existe suficiente aislamiento se sonido, ya que se escucha cada paso que dan los de la habitacion de arriba. </t>
  </si>
  <si>
    <t xml:space="preserve">Huésped se queja e indica que si construimos mas habiaciones, no las hagamos de dos pisos ya que los sonidos entre las habitaciones de ariba no los dejaba dormir. </t>
  </si>
  <si>
    <t xml:space="preserve">Cliente estaba asustado debido a la situacion presentada con los clientes a quienes les habian sustraido pertenencias de la habitacion. </t>
  </si>
  <si>
    <t xml:space="preserve">Dejar cosas de valor y pasaportes en caja fuerte recepción </t>
  </si>
  <si>
    <t xml:space="preserve">Se les ofrece llamar el otro día a fortuna a ver si los pueden arreglar. </t>
  </si>
  <si>
    <t>Huésped llega a recepción un poco molesta ya que se resvalo ingresando a la piscina de niños, indica que por curiosidad quizo entrar a la piscina de niños y que ingresando en la rampa se resvalo y pego la cabeza en la orilla, se raja un poco el costado de la ceja y los anteojos que andaba puestos se doblaron, ella no se muestra tan preocupada por lo que le paso en la cara pero de igual forma se le ofreció ayuda para llevarla al centro medico, pero no quizo lo unico que queria era que le ayudaran a resolver lo de los anteojos ya que son bastente caros y aseguraban que la culpa la tenia el hotel por tener una ceramica que resvale tanto en la entrada de la piscina.</t>
  </si>
  <si>
    <t>Botones al ingresar a entregar la habitación encuentra bolsa negra donde las mucamas suelen trasladar los paños encima del maletero, al no poder hacer nada mientras los huéspedes recibían la habitación, procedió a llevarse la bolsa con toda la pena del mundo al finalizar la entrega de la habitación. El indicó que los huéspedes la vieron y se quedaron observando como raro.</t>
  </si>
  <si>
    <t>César Morales</t>
  </si>
  <si>
    <t xml:space="preserve">Se llamo a Arnaldo el cual intento solucionarlo desde la casa pero no fue posible, el mismo quedó en llegar en la mañana a solucionar el problema con los telefonos. </t>
  </si>
  <si>
    <t xml:space="preserve">Huésped se queja ya que no puede llamar a recepción por un carrito de golf y se tuvo que venir caminando, indica que como es posible que no funcione algo tan indispensable. </t>
  </si>
  <si>
    <t xml:space="preserve">clientes de las habitaciones 908-909-905 reportan que no tenían internet wifi. </t>
  </si>
  <si>
    <t>Revisar la conección por que es muy inestable.</t>
  </si>
  <si>
    <t xml:space="preserve">Se envía a mantenimiento y nos indican que no pueden hacer nada ya que no tiene repuestos para ese tipo de llavín y el seguro es el que esta quebrado. </t>
  </si>
  <si>
    <t>Wifi no funciona correctamente</t>
  </si>
  <si>
    <t xml:space="preserve">Revisar wifi </t>
  </si>
  <si>
    <t>Se le comunicó a Arnaldo para que verifique la situación</t>
  </si>
  <si>
    <t xml:space="preserve">Huésped indica que deberíamos de tener un dispensador de agua en recepción. </t>
  </si>
  <si>
    <t xml:space="preserve">Huésped se queja que los precios son caros. </t>
  </si>
  <si>
    <t xml:space="preserve">Huésped llega a recepción, quejandose de que la puerta que da al baño de afuera, no cierra, y se siente insegura, nos indica que le enviemos a alguien para que la arreglara. Ya que iban para tour. </t>
  </si>
  <si>
    <t xml:space="preserve">Huésped bastante molesta llega a recepción diciendo que el día anterior reporto que no le estaba sirviendo el internet, ya que ya era el segundo día con el mismo problema y por el mismo motivo tampoco le funcionaba el telefono. </t>
  </si>
  <si>
    <t xml:space="preserve">Huésped indica que un cuarto de juegos seria muy bueno, con algunas mesas de pool. </t>
  </si>
  <si>
    <t>16/04/20194</t>
  </si>
  <si>
    <t>huesped llama a recepción solicitando 2 paños más ya que son 4 personas y solo habían dos paños.</t>
  </si>
  <si>
    <t>Solicitan paños al auditor.</t>
  </si>
  <si>
    <t>Se envía uno de los guardas para entregar 2 paños.</t>
  </si>
  <si>
    <t>Huéspedes muy molestos porque al llegar al hotel solamente había una reservación de una habitación cuando en realidad eran 2, durante el primer día los huéspedes solicitaron a recepción y a los botones que los pusieran en la habitación con cama king que se había acordado, sin embargo eso iba ser posible hasta el siguiente día dado que reservas no realizó la reservación completa, se pudo dar una habitación porque hubo un no-show de lo contrario no hubiera existido solución porque la ocupación estaba al 100%.</t>
  </si>
  <si>
    <t>Moverse a una cama king tan pronto sea posible.</t>
  </si>
  <si>
    <t>Se les brindó seguimiento para moverlos al día siguiente a una cama king, se les pidió disculpas y se les colocoó amenidades y vino cortesía.</t>
  </si>
  <si>
    <t>Huéspedes desde su llegada reportaron que el A/C se encontraba goteando, molestos indican que por favor se les solucione.</t>
  </si>
  <si>
    <t>Reparar A/C</t>
  </si>
  <si>
    <t>Se envió a mantenimiento y a mucamas para dar seguimiento.</t>
  </si>
  <si>
    <t>gerente</t>
  </si>
  <si>
    <t>queja</t>
  </si>
  <si>
    <t>mantenimientos</t>
  </si>
  <si>
    <t xml:space="preserve">Trabajo con Gilbert </t>
  </si>
  <si>
    <t>Se cortaron las camas para evitar el inconveniente</t>
  </si>
  <si>
    <t xml:space="preserve">Se van a elaborar rotulos para el area de piscina,17/04/19 Se ubico rotulo que prohibi el uso de esos equipos </t>
  </si>
  <si>
    <t>Se modifica el procedimiento de ama de llaves, se hace procedimientos para minibar, 17/04/19, se modifica el precidimeint ama de llaves</t>
  </si>
  <si>
    <t xml:space="preserve">reunión personal con cada uno, </t>
  </si>
  <si>
    <t>Se promocionó en conjunto con otros departamento.</t>
  </si>
  <si>
    <t>si son mayor a 25 pax buffet</t>
  </si>
  <si>
    <t>Mejor control y cambios</t>
  </si>
  <si>
    <t>Cambios menus</t>
  </si>
  <si>
    <t>App informatica</t>
  </si>
  <si>
    <t>Se implementa cambios</t>
  </si>
  <si>
    <t>huésped se acerca a servicio al cliente para indicar que cuando recibió uno de los 2 masajes que compró junto con su pareja indicó a la masajista en reiteradas ocasiones que no le agradaba la manera en que el masaje se estaba llevando a cabo, ella indica que el masaje fue pésimo, que no le agrado ni la actitud ni la manera en que la trataron despues de quejarse por lo que estaba pagando. Muy disconforme dice que no piensa pagar por ese masaje y que la solución se le debe brindar antes de su check-out mañana Viernes.</t>
  </si>
  <si>
    <t>Solicita no pagar ese masaje el cual no cumplió las expectativas.</t>
  </si>
  <si>
    <t>Se comunicó a Yeimy de lo sucedido y se encuentra a la espera del proceder de ellos como principales responsables. Para despues buscar a los huespedes y darles una solución.</t>
  </si>
  <si>
    <t>Se le ofrecieron las disculpas del caso y se le ofreció darle la habitación mientras esperaba la hora del check-out, mas la huésped dijo que no y decidió retirarse.</t>
  </si>
  <si>
    <t>x44 salía este día, ella salió temprano de la habitación con maletas ( no entregó la habitación porque pensaba volver ) la mucama al ver salir a la huésped entró a la habitación a desmantelarla y limpiarla para lo siguientes huéspedes, como a las 11am la huésped vuelve a la hab y para sorpresa de ella la hab ya se encontraba limpia y decorada para alguien más, nos comunica que se siente molesta porque siente que las estamos echando del hotel.</t>
  </si>
  <si>
    <t>Huéspedes llaman a recepción molestos e indignados porque desde el techo de su habitación especificamente en el baño cae agua, al recibir el reporte les pedimos disculpas e inmediatamente les solicitamos permiso para revisar la habitación, ellos indican que irán a cenar y que mientras tanto podemos revisar y resolver la situación.</t>
  </si>
  <si>
    <t>Mantenimiento junto con Oscar revisaron la habitación donde detectaron una gotera en el techo de la master nueva, se llamó a Jairo ya que él conoce el diseño de las tuberías, sin embargo fue dificil encontrar el problema. Se le dará seguimiento a la queja ya que mantenimiento realizará el reporte de lo que sucede y que solución se requiere.</t>
  </si>
  <si>
    <t xml:space="preserve">Huésped reclama que la caja fuerte no funciona y al llegar un botones a abrirla la llave se quedo pegada y permaneció así durante su estadía. </t>
  </si>
  <si>
    <t>Mantenimiento logró sacar la llave sin embargo esta a punto de quebrarse por lo que se requiere una copia, ademas al parecer el problema es del llavin. Oscar le dará seguimiento.</t>
  </si>
  <si>
    <t>Huéspedes molestos por que se les dijo que la habitación estaría lista en 10min, pero sucedió un problema con una fuga en la habitación y los compañeros de mantenimeinto no contaban con el repuesto para poder arreglarlo.</t>
  </si>
  <si>
    <t xml:space="preserve">Ques se les solucione de inmediato </t>
  </si>
  <si>
    <t>Se movió a los huéspedes a la habitación 306 pero está estaría lista en 20min más.</t>
  </si>
  <si>
    <t>Huésped indica que sería bueno que hubieran plantas cubriendo la malla alrededor de la propiedad, ya que como está en este momento el Hotel parece una carcel.</t>
  </si>
  <si>
    <t>Agregar plantas que oculten la malla</t>
  </si>
  <si>
    <t>2019-04-156</t>
  </si>
  <si>
    <t xml:space="preserve">Huésped indica que hace falta una plancha en la habitación. </t>
  </si>
  <si>
    <t xml:space="preserve">Huésped indica que en los restaurantes Ti- Cain y el Italiano tienen precios muy caros comparando la calidad de la misma. </t>
  </si>
  <si>
    <t>Publicar más y mejor la sostenibilidad (y todo lo que ella conlleva) que prácticamos en la organización</t>
  </si>
  <si>
    <t>Verificar si en la futura aplicación se puede promover esto.</t>
  </si>
  <si>
    <t xml:space="preserve">panel se puso en las habit </t>
  </si>
  <si>
    <t xml:space="preserve">Promociones de temporada baja </t>
  </si>
  <si>
    <t xml:space="preserve">Elaboro rotulo </t>
  </si>
  <si>
    <t xml:space="preserve">Cena Tipica los dias miercoles y sabados y especiales por dia </t>
  </si>
  <si>
    <t xml:space="preserve">Instructivo y llamada de atencion en espera del adjunto </t>
  </si>
  <si>
    <t xml:space="preserve">Se cambio la conecion de los telefonos a la red y tambien proble del proveedor </t>
  </si>
  <si>
    <t xml:space="preserve">Estaba bajo  del refrigerante y se relleno  </t>
  </si>
  <si>
    <t>Se revisa el tanque y supuestamente esta trabajanado bien 24/04/19</t>
  </si>
  <si>
    <t>Se cambio la tarjeta del A/C 24/04/19</t>
  </si>
  <si>
    <t>Se reviso y el proble fue que la manguera tenia una rajada y por ahí salia el agua 24/04/19</t>
  </si>
  <si>
    <t>Hablaron con el personal de jardines para que no metan mas plantas que atren esas sanguijuela</t>
  </si>
  <si>
    <t xml:space="preserve">se cambio sifones de plastico a metalico </t>
  </si>
  <si>
    <t>se esta haciendo la revision de los bombillos en las tardes noche para ver si hay alguno quemado. Falta presentar bitacora 24/04/18</t>
  </si>
  <si>
    <t xml:space="preserve">Se cambio el calentador de paso de la habitacion </t>
  </si>
  <si>
    <t xml:space="preserve">Se cambiar el llavin de la puerta </t>
  </si>
  <si>
    <t xml:space="preserve">Favor indicar el motivo el por que paso. Adjuntaron procedimiento de chequeo de hab </t>
  </si>
  <si>
    <t xml:space="preserve">Se esta chequeando en las tardes noche todas las luces del jardin y aceras </t>
  </si>
  <si>
    <t>Nombre Integrante / Puesto</t>
  </si>
  <si>
    <t>Precidente</t>
  </si>
  <si>
    <t>Viceprecidente</t>
  </si>
  <si>
    <t>Tesoreria</t>
  </si>
  <si>
    <t>Secretaría</t>
  </si>
  <si>
    <t>Fiscal</t>
  </si>
  <si>
    <t>Vocal 1</t>
  </si>
  <si>
    <t>Vocal 2</t>
  </si>
  <si>
    <t>Yesenia Duran Vargas</t>
  </si>
  <si>
    <t>*</t>
  </si>
  <si>
    <t>Sonia Robles Arredondo.</t>
  </si>
  <si>
    <t>Luis Carlos Navarro Rodriguez</t>
  </si>
  <si>
    <t>Dariel Miranda Robles</t>
  </si>
  <si>
    <t>Jairo Garcia Vargas</t>
  </si>
  <si>
    <t>Formato de Votaciones</t>
  </si>
  <si>
    <t>Se les abrió una de las ventanas y se le prestó ventilador de recepción.</t>
  </si>
  <si>
    <t>Huésped hindu encargado de la empresa UPL solicitó la salita de reuniones para una pequeña reunion privada con los ejecutivos y a la hora de solicitarnos el A/C elmismo no funcionó, se consultó a Jairo y el mismo indicó que ellos cambiaron el Aire de esa sala para colocarlo en reservas sin embargo nunca reemplazaron el que se encontraba dañado y esto no le gustó al grupo UPL los cuales contaban con el Aire para estar cómodos.</t>
  </si>
  <si>
    <t xml:space="preserve">Tenían insectos por toda la habitación </t>
  </si>
  <si>
    <t xml:space="preserve">Solucionar el incoveniente </t>
  </si>
  <si>
    <t>Se envió a los compañeros de mantenimiento para que ingresaran a la habitación a exterminar los insectos.</t>
  </si>
  <si>
    <t>La huésped al abrir la puerta del paño de la habitación sufrió un fuerte golpe debido a que la parte superior del marco de la puerta le cayo precipitadamente.</t>
  </si>
  <si>
    <t xml:space="preserve">Se le otorgó como cortesía la factura BH-00103699 para sustentar el inconveniente, a lo cual los huéspedes agradecieron con gran ahinco. Además, les he comentado a los botones que al entregar las habitaciones master, les indiquen a nuestros huéspedes cual es la forma correcta de abrir y cerrar estas puertas, ya que este hecho ha ocurrido anteriormente, y es porque los huéspedes cierran de manera incorrecta la puerta y cuando requieren abrirla el marco superior se cae, provocando este tipo de accidentes. </t>
  </si>
  <si>
    <t>Dayana Miranda probó una de los jacuzzis de la master nueva en donde nos indicó que el agua no era nada caliente y que no habian instrucciones por escrito del funcionamiento del mismo. Esto lo compartió porque ella le parece incorrecto ofrecer agua termal si al final es de una temperatura inadecuada y sin la explicacion de como ponerlos a funcionar.</t>
  </si>
  <si>
    <t>Señora indica a un botones que su caja fuerte no funciona bien, y que como no la usará más que por favor la reparen hasta que hagan check-out el día 2 de mayo.</t>
  </si>
  <si>
    <t>Botones chequeo caja fuerte, cambio baterias y trato de arreglarla en el momento pero la huésped solicitó repararla hasta que se vaya.</t>
  </si>
  <si>
    <t>Más iluminación sería ideal</t>
  </si>
  <si>
    <t>Verificar</t>
  </si>
  <si>
    <t>2019-04-198</t>
  </si>
  <si>
    <t>huésped</t>
  </si>
  <si>
    <t>Algunos productos tienen precios exagerados</t>
  </si>
  <si>
    <t>2019-04-204</t>
  </si>
  <si>
    <t>Reducir el ruido que se percibe entre habitaciones</t>
  </si>
  <si>
    <t>Revisar lo mencionado</t>
  </si>
  <si>
    <t>2019-04-211</t>
  </si>
  <si>
    <t>Hacer más visible los rotulos de no tirar papel en el servicio sanitario, ya que es muy pequeño.</t>
  </si>
  <si>
    <t>Servicio cliente</t>
  </si>
  <si>
    <t>hj evaluacion gen</t>
  </si>
  <si>
    <t>2019-04-212</t>
  </si>
  <si>
    <t>La ducha siempre está corriendo.</t>
  </si>
  <si>
    <t>Se envió a mantenimiento a verifcar lo sucedido.</t>
  </si>
  <si>
    <t>2019-04-216</t>
  </si>
  <si>
    <t>c2</t>
  </si>
  <si>
    <t>Huésped se queja del ruido por las labores de mantenimiento que se realizan en las habitaciones 503-504</t>
  </si>
  <si>
    <t>Que los compañeros dejen de laborar</t>
  </si>
  <si>
    <t>Se le dio la opción de pasarlos a otra habitación, pero la huésped estaba muy molesta, por lo que se le solicitó a los compañeros que si podían parar de hacer ruido, a lo que nos indicaron es que seguirían laborando pero realizando acciones que tuvieran que recurrir en ruidos</t>
  </si>
  <si>
    <t>Huésped se queja porque las fotos que se encuentran en Internet no estan actualizadas y se llevó la sorpresa al llegar acá, nos sugiere mejorar y actualizar la manera en que mostramos el hotel para beneficio de nosotros y de conseguir mas clientes.</t>
  </si>
  <si>
    <t xml:space="preserve">Huésped al hacer su check-out indica muy molesto que todo estuvo excelente a excepción de que al final por la mañana los compañeros de jardines se pusieron a chapear cerca de su FORD RAPTOR la cual el cuida mucho y que varias piedras golpearon la pintura y además quedóllena de zacate. </t>
  </si>
  <si>
    <t>Se le ofrecieron las disculpas del caso y como compensación se pasó a cargos nulos una factura de $68 que estaba en sus consumos. Huésped agradece el gesto y se retira.</t>
  </si>
  <si>
    <t>Huéspedes se acercan a la recepción caminando mientras llovía muy molestos porque a las 6:37am solicitaron carrito de Golf y luego de 30 minutos nadie los recogió para hacer check-out, se reportó en el Ding Done y ante la segunda llamada del huésped se le pidió al x1 hacer el 18 x13 sin embargo solo fueron a la hab 501 y omitieron la 502 colocandola como FINALIZADA en Ding done. Indican que es inaceptable que las hayan hecho caminar hasta la recepción habiendo llamado 2 ocasiones.</t>
  </si>
  <si>
    <t>La luz del espejo del baño parece que está quemada</t>
  </si>
  <si>
    <t>201-05-22</t>
  </si>
  <si>
    <t>Se cumple el porcentaje estaplcido por gerencia</t>
  </si>
  <si>
    <t>roja</t>
  </si>
  <si>
    <t>23</t>
  </si>
  <si>
    <t>Asignar Pedro Rodriguez</t>
  </si>
  <si>
    <t xml:space="preserve">      </t>
  </si>
  <si>
    <t>Cambio de menu</t>
  </si>
  <si>
    <t xml:space="preserve">menu nuevo </t>
  </si>
  <si>
    <t xml:space="preserve">Por pedida de repuestos y no habian podido cambiar. </t>
  </si>
  <si>
    <t xml:space="preserve">Llavines dañdos se les pega la llave </t>
  </si>
  <si>
    <t xml:space="preserve">Cables reventados </t>
  </si>
  <si>
    <t>Por razones de seguridad, no podemos disumular la malla</t>
  </si>
  <si>
    <t>Se hablo con Miguel y Erlin</t>
  </si>
  <si>
    <t>Se aumenta la seguridad.</t>
  </si>
  <si>
    <t>espera que de inspección de mario</t>
  </si>
  <si>
    <t>Ya lo vio con Mario, se van a venir aquedar, informa que esta resulto</t>
  </si>
  <si>
    <t>sin, solución 8/05/19</t>
  </si>
  <si>
    <t>Precento, procedimiento firmado</t>
  </si>
  <si>
    <t>Repuesta no acordo a los objeiivos del comité, le invitamos cordialmente a una reunión 24/04/10:30am/se espera para la reunión</t>
  </si>
  <si>
    <t>Repuesta no acordo a los objeiivos del comité, le invitamos cordialmente a una reunión 24/04/10:30am / se espera para reunión</t>
  </si>
  <si>
    <t xml:space="preserve">se quita el cargo, </t>
  </si>
  <si>
    <t>se precenta procedimiento de asignación</t>
  </si>
  <si>
    <t>Se reparo un tubo sin pegamento</t>
  </si>
  <si>
    <t>Verificar la hora en que comienzan a trabajar,8/5/19 se cordinas la horas con repción</t>
  </si>
  <si>
    <t>Los huéspedes del Fam Trip de Collete, así como el Guía Greivin Cubero, me expresaron su disconformidad respecto a lo poco grato que se ven los paños y ropa tendida en el balcón de la hab 124.</t>
  </si>
  <si>
    <t>Verificar lo mencionado</t>
  </si>
  <si>
    <t>Me disculpe con ellos por este incidente y luego hablé con Luis Carlos para que hablaramos con Vannesa Cambronero</t>
  </si>
  <si>
    <t>Revisar lo acontecido</t>
  </si>
  <si>
    <t>Ofrecer una disculpa a los huéspedes por parte de Javier, y compartir esta queja a la comisión de servicio al cliente para ver opciones en otros  horarios y así reducir el impacto del ruido en los huéspedes</t>
  </si>
  <si>
    <t>Los huéspedes Hannah y Aaron de la habitación 902, estaban descansando tranquilamente en el area de las hamacas en Lockers, cuando de repente la planta de reabastecimiento de electricidad fue encendida y por lo cual se vieron asustados, ellos molestos le reportan a Javier sobre lo sucedido, y el mismo nos comparte inmediatamente está información a Recepción y Servicio al Cliente.</t>
  </si>
  <si>
    <t>Los saloneros son sobre-atentos. Esto porque cada dos minutos están preguntando si desean más agua para té o café, o llegan a quitar platos o vasos</t>
  </si>
  <si>
    <t>2019-05-44</t>
  </si>
  <si>
    <t>La luz encima del lavatorio en el baño no es lo suficiente brillante</t>
  </si>
  <si>
    <t>2019-05-46</t>
  </si>
  <si>
    <t>Huésped cuestiona el porque no se usa frutas frescas para los cocteles</t>
  </si>
  <si>
    <t>Verifcar</t>
  </si>
  <si>
    <t>2019-05-47</t>
  </si>
  <si>
    <t xml:space="preserve">Van a dejar de chapiar cerca de los parqueos de las habitaciones cuando hay carros. Se va a implementar un toldo para cubrir el carro. </t>
  </si>
  <si>
    <t xml:space="preserve">se reparo bombillos con mantenimito </t>
  </si>
  <si>
    <t>se van apagar hacer rotulos para la llaves 15/05/19</t>
  </si>
  <si>
    <t xml:space="preserve">Repuesta no acordo a los objeiivos del comité, le invitamos cordialmente a una reunión 24/04/10:30am/se espera para la reunión le entrgan la carta a la colaboradora </t>
  </si>
  <si>
    <t xml:space="preserve">Repuesta no acordo a los objeiivos del comité, le invitamos cordialmente a una reunión 24/04/10:30am / se espera para reunión, le entregaron amonestacion a la colaboradora </t>
  </si>
  <si>
    <t xml:space="preserve">Se cambio llavin de la caja </t>
  </si>
  <si>
    <t xml:space="preserve">Se le puso tornillos a las piezas que no lo tenian </t>
  </si>
  <si>
    <t xml:space="preserve">Ya manteniemito tiene la unidad para ubicarlo </t>
  </si>
  <si>
    <t xml:space="preserve">se van a ubicar pasa manos al ingreso de la piscina </t>
  </si>
  <si>
    <t xml:space="preserve">Ya se hicieron los diseños y estan en imprenta </t>
  </si>
  <si>
    <t>Enviar la informacion del Rotulo yuly, 27/03/19 estamos  en espera del ròtulo. 15/05/19</t>
  </si>
  <si>
    <t>El colaborador encuentra una botella de agua a medio llenar, totalmente anuente al mini bar es decir no se revisó antes de entregar la habitacion y el compañero Botones al mostrar el minibar tuvo la fortuna de encontrarse dicho objeto y al cual el huesped muestra su disconformidad</t>
  </si>
  <si>
    <t>chequeo de habitaciones</t>
  </si>
  <si>
    <t>se trasladó dicho objeto</t>
  </si>
  <si>
    <t>Huésped se queja porque en el area del playground y en los alrededores del area de descanso no hay basureros donde depositar los diferentes desechos de los huéspedes.</t>
  </si>
  <si>
    <t>Colocar basureros y su rotulación.</t>
  </si>
  <si>
    <t xml:space="preserve">Huésped se queja por no haber indicaciones en las aguas termales de cuanto tiempo es lo recomendable estar metido, se metió mas de media hora y al salir se le subió la presión y se descompuso. </t>
  </si>
  <si>
    <t>En el area de comidas calientes, ambos días estaban casi en temperatura ambiente todos los productos como el pinto, picadillo, etc. Sería bueno verificar la temperatura.</t>
  </si>
  <si>
    <t xml:space="preserve">Se utilizan frutas frescas. </t>
  </si>
  <si>
    <t>Se utiliza pulpa sin azucar</t>
  </si>
  <si>
    <t>Se bloqueraron cerca para evitar quejas</t>
  </si>
  <si>
    <t xml:space="preserve">Ya se ubicaron los sifones. </t>
  </si>
  <si>
    <t>Se envio evidencia a Vanesa y ella se encargo de hablar con los responsables para que no vuelva a pasar</t>
  </si>
  <si>
    <t>Falta de Rotulacion</t>
  </si>
  <si>
    <t>Se reviso y cuenta con buena iluminacion</t>
  </si>
  <si>
    <t xml:space="preserve">Se fumigo </t>
  </si>
  <si>
    <t>Se cambio el cable de la polea</t>
  </si>
  <si>
    <t>Se va colocar un gabinete</t>
  </si>
  <si>
    <t>Ya se empezo a trabajar en eso.</t>
  </si>
  <si>
    <t xml:space="preserve">Ya tienen la decoracion, </t>
  </si>
  <si>
    <t>Areas de juegos en temporada baja</t>
  </si>
  <si>
    <t>Huéspedes se acercan a recepción porque no tienen agua caliente en su habitación.</t>
  </si>
  <si>
    <t>Solicitan tener agua caliente para estar cómodos en su estadia.</t>
  </si>
  <si>
    <t>Se envía a mantenimiento los cuales nos informan que por la cantidad de personas que tiene el hotel no llega suficiente agua caliente a la 401, el compañero explica que los mismos tanques de las 201-202 alimentan las habitaciones 301-302-401-402-501-502 y que por mas que le hicieron el problema no se puede solucionar sino colocando tanques propios para esas habitaciones.</t>
  </si>
  <si>
    <t>Huesped se queja en recepcion de que la comida del Sushi bar no fue de su agrado y que fue de mala calidad, comentó que el salmón tenia sabor y color raro, que el pescado no era fresco y que su textura no era la adecuada, ademas indicó que el camarón parecía chicle.</t>
  </si>
  <si>
    <t xml:space="preserve">Se les paso de habitación. </t>
  </si>
  <si>
    <t xml:space="preserve">Tener antideslizante en el piso. </t>
  </si>
  <si>
    <t xml:space="preserve">Huésped asustada llama a recepción porque el niño se resvalo entrando a la habitación y quebro el vidrio de la puerta, se envía a un botones para que verifique como se encuentra el niño, al llegar encuentra el vidrio de la puerta totalmente quebrado y el niño solo tenia una pequeña herida en la rodilla. </t>
  </si>
  <si>
    <t>Huésped con experiencia y dueño de un gimnasio se acerca a Lockers para quejarse que la maquina del GYM que se encuentra mal instalada y nos informa que los cables estan incorrectamente, sugiere busquemos ayuda de alguna compañía especialista para darle el mantenimiento a los equipos y que perduren.</t>
  </si>
  <si>
    <t>Revisar cables ya que por eso se dañan, al colocarlos mal.</t>
  </si>
  <si>
    <t>Habitación presenta una gotera y la misma provocó un gran derrame en la habitación</t>
  </si>
  <si>
    <t>Verificar si se podía tapar la misma</t>
  </si>
  <si>
    <t xml:space="preserve">Se verificó con mantenimiento, pero al ser ya las 08,30 pm aproximadamente, no se pudo tapar la misma, por lo que se procedió a solicitar una disculpa al huésped por el inconveniente y además a pedirles que se cambiaran de habitación. </t>
  </si>
  <si>
    <t>Prencenta croquiz de la distribución del agua caliente termal y dichas</t>
  </si>
  <si>
    <t>Traer procedimiento para asignacion, 29/05/19 se precneta el procedimiento de asignación</t>
  </si>
  <si>
    <t>Enviar la informacion del Rotulo yuly, 27/03/19 estamos  en espera del ròtulo. 15/05/19, precnetra fotos de instalación</t>
  </si>
  <si>
    <t>Menus Nuevos , 3/4/19 ver la 1231. 29/05/19 ver esperar respeusta de Keneet</t>
  </si>
  <si>
    <t>CLIENTE NOS MENCIONA QUE EL CONTROL DE LA TELEVISION NO LES PERMITIA APAGARLA YA QUE AL PARECER NO FUNCIONABA CORRECTAMENTE POR LO QUE PROCEDIERON A DESCONECTARLA PARA LOGRAR EL OBJETIVO.</t>
  </si>
  <si>
    <t>Cliente informa que no podían lograr que la ducha de la habitacion 907 dejara de gotear durante toda su estadía.</t>
  </si>
  <si>
    <t>Huéspedes molestos reclaman a servicio al cliente porque  luego de hacer la respectiva limpieza no les colocaron café y eso no les agradó.</t>
  </si>
  <si>
    <t>Se otorgó 2 café con leche de cortesía y se envió inmediatemente con Zaida el café a la habitación.</t>
  </si>
  <si>
    <t xml:space="preserve">Huéspedes se sienten inconformes a la hora de entregarles la habitacion, ya que en el momento que el botones les muestra el minibar había un trapo adentro y las cervezas, cocas y a aguas estaban sobre la mesa. </t>
  </si>
  <si>
    <t xml:space="preserve">El botones les ofrecio las disculpas y les ingreso las bebidas al minibar. </t>
  </si>
  <si>
    <t>Clientes inconformes con el olor en el baño</t>
  </si>
  <si>
    <t>Clientes se quejan por el mal olor en el area de baño</t>
  </si>
  <si>
    <t xml:space="preserve"> Enviar a alguien lo antes posible para realizar la limpieza en el baño</t>
  </si>
  <si>
    <t>Se envió a las compañeras amas de llaves a limpiar el baño de la habitación. Luego de revisar la habitación nos informan que el mal olor proviene del dispositivo que se encuentra en la habitacion unicamente para lavarse las partes intimas y los huespedes no cuentan con las instrucciones de como utilizarlo, por lo cual hacen sus necesidades fisiologicas en este. A pesar de limpiarlo con diferentes productos el olor persiste en la habitacion.</t>
  </si>
  <si>
    <t>Nos informan los clientes de la habitación 804-805 que al ser las 9:30pm no cuentan con agua caliente en las habitaciones</t>
  </si>
  <si>
    <t>Enviar una persona a revisar el motivo de la situación</t>
  </si>
  <si>
    <t>Se envió a mantenimiento a revisar pero al parecer alguien ha estado cerrando la llave que se encuentra en la parte trasera, la cual trae el agua caliente a dichas habitaciones.</t>
  </si>
  <si>
    <t>Lo único decepcionante del hotel es el desayuno buffet, hay varias opciones pero nada que destaque lo suficiente como para parecer fresco o casero. Ademas en el area de desayuno no hay ni un solo ventilador y al ser abierto permite que hayan muchas moscas lo cual es inaceptable. De hecho el segundo día nos saltamos el desayuno porque no queriamos lidiar con las moscas.</t>
  </si>
  <si>
    <t>Colocar ventiladores.</t>
  </si>
  <si>
    <t>Huésped realizó el check-in alrededor de las 2:30pm, el mismo tenía reservada una hab master suite, en sus notas tenía que se le debía dar una de las habitaciones viejas, se le consultó a la mucama el estado de las mismas y nos informaron que estarían entre 3 o 4 de la tarde, la hab 514 se entregó a las 3pm, sin embargo, la hab 515 se entregó a las 3:40pm, y el huésped se mostró disconforme con lo sucedido, comentando que esto no debe pasar ya que se ofrece check-in a las 3pm y se le entregó la hab casi una hora después</t>
  </si>
  <si>
    <t xml:space="preserve">Se le ofrecieron las disculpas del caso al huésped, el mismo las aceptó amablemente y nos indicó que su observación es para mejorar y no deseaba ninguna compensación </t>
  </si>
  <si>
    <t>Huésped molesta intenta abrir la puerta del souvenir para comprar algo pero el souvenir se encontraba cerrado y no pudo abrir, al no haber ningún rótulo o aviso se mantuvo jalando la puerta para adentro-afuera y los lados unos segundos hasta que le indicamos desde recepción que estaba cerrado.</t>
  </si>
  <si>
    <t>Huesped pide informar si se va cerrar ya que el horario que le indicaron al check-in es de 6am a 10pm</t>
  </si>
  <si>
    <t>Se buscó a la compañera para que abriera y la huesped pudiera comprar lo que ocupaba.</t>
  </si>
  <si>
    <t>A/C no estaba funcionando bien desde que los clientes llegaron.</t>
  </si>
  <si>
    <t xml:space="preserve">Enviar a mantenimiento a revisar </t>
  </si>
  <si>
    <t xml:space="preserve">Se envió a Joaquin y no indica que la unidad funciona; sin embargo, dura mucho en enfriar ya que es muy viejo. </t>
  </si>
  <si>
    <t>Aire acondicionado no esta enfriando adecuadamente</t>
  </si>
  <si>
    <t>Verificar lo descrito anteriormente</t>
  </si>
  <si>
    <t>Se necesitan más maquinas del hielo cerca de las habitaciones</t>
  </si>
  <si>
    <t>Hay mucho ruido debido a los trabajos en habitaciones</t>
  </si>
  <si>
    <t>29/05/19, precentar el procedimiento de la pesona encargada del minibar, 6/06/19 no indica en que proceso detallado de entrega de habitaciones</t>
  </si>
  <si>
    <t>6/06/19, cliente complicado</t>
  </si>
  <si>
    <t>29/05/19, precentarlista de chequo por una persona externa, durante ochos dias, temperatura y hora. 6/06/19 se precenta la solución y revisión adecuada al proceso</t>
  </si>
  <si>
    <t>Se reviso la iluminacion y esas habitaciones cuentan con bombillo de luz amarilla, se van a cambiar los bombillos a luz blanca</t>
  </si>
  <si>
    <t>6/06/19 se va a colocar una fuente en recepción</t>
  </si>
  <si>
    <t>se esta haciendo la revision de los bombillos en las tardes noche para ver si hay alguno quemado. Falta presentar bitacora 24/04/18, 06/06/19,  6/6/19, se precenta acta firmada por ambos botones y mantenimiento</t>
  </si>
  <si>
    <t xml:space="preserve">Esta tiene varios meses de antigüedad, ya se habia dado por resuelta pero no fue así, le agradecemos que le de seguiemiento., 06/06/19 se da mantenimiento </t>
  </si>
  <si>
    <t>Sin, solución 8/05/19, comprar a planchadores, se le entregaron a Roberto los aplanchadores, 29/05/19, 06/06/19.precetra lista de hab  donde se intaron firmada por el ama de llaves</t>
  </si>
  <si>
    <t xml:space="preserve">les informo de que se suscitó en la Cena Romántica de la Hab 902.
Esta reportada en las Actividades una Cena Romántica, la Chef Betty preparo un menú especial para la ocasión, pero al momento de presentar la carta especial y explicarlos ingredientes ,  la señora manifiesta que son Vegetarianos.
Esto causando los inconvenientes del caso, los productos estaban ya listos para cocinarse,  la misa en place a punto.
Pero no teníamos un menú especial romántico preparado para vegetarianos.
Sería bueno y conveniente, que a la hora de hacer la reserva, le  preguntaran a los comensales sobre sus restricciones alimenticias, para poder cumplir con las expectativas.
</t>
  </si>
  <si>
    <t>Se le procedió a ofrecer una pizza vegetariana</t>
  </si>
  <si>
    <t>Brindarle una habitación Jr. Suite King o bien un upgrade</t>
  </si>
  <si>
    <t>El huésped reservó a través de la agencia una habitación con cama king, está solicitud fue realizada por la agencia, para la misma se contaba con disponibilidad, sin embargo a la hora de ingresar la reserva, la misma no se hizo correctamente por parte de Reservaciones y por tanto se le asigno la Jr Suite Queen #204, para cuando llegó el huésped al hotel ya no se contaba con disponibilidad de cama king, la señora al llegar a está habitación #204 se mostró muy molesta, ya que no fue lo que ella había solicitado y entonces demando que inmediatamente se le diera un upgrade o bien se hiciera algo para brindarle una habitación con cama king</t>
  </si>
  <si>
    <t>Se le ofrece una disculpa por el inconviente presentado, se lograron hacer algunos cambios en la operación para poder brindarle a ellos la Jr Suite King, pero la huésped inconforme aún pidió que el día de 09-06-19 se le brindará un upgrade, para así tener una habitación Master King. Lo cuál fue posible, ya que en este día se estarán trasladando a la habitación 512. Los Huéspedes quedaron muy agradecidos por esta acción.</t>
  </si>
  <si>
    <t>Huésped nos describe que en la habitación hay muchos bichos, lo cual fue constatado por los compañeros botones.</t>
  </si>
  <si>
    <t>Cambiarlos de habitación.</t>
  </si>
  <si>
    <t>Se les cambia a la habitación #204</t>
  </si>
  <si>
    <t>En el área del baño el techo presenta un espacio bastante amplio por el que se metieron bichos a la habitación.</t>
  </si>
  <si>
    <t>Verificar que se podía hacer</t>
  </si>
  <si>
    <t>Cabe resaltar que estos huespedes el día de ayer fueron trasladados de la hab 310 a la 204, debido a problemas con insectos, además ya los señores estaban bastantes inconformes, por lo que procedí primeramente a ofrecerles una disculpa y posteriormente se les brindó un up-grade a Master Suite Queen, a la habitación # 806. Ante esta acción los huéspedes quedaron muy contentos y agradecieron el cambio.</t>
  </si>
  <si>
    <t>Buenas noches compañeros, el siguiente correo es para comentarles una situación lamentable con los huéspedes de la antigua habitación 806 con el nombre de JOSH FRIDAY y su familia, alrededor de las 8:09 pm mi compañero Botones Maikel me informa que el huésped de dicha habitación está altamente molesto, en su categoría C3 debido a que solicitaron preliminarmente un transporte sin embargo al llegar mi compañero el Señor JOSH FRIDAY le indica que pase adentro de la habitación y se dé cuenta por el mismo la magnitud de su molestia y la causa del problema, Maikel viene hacia mi persona y me informa que el Señor está muy molesto por que en la habitación nuevamente está emanando un olor desagradable de manera excesiva y que NECESITA UNA SOLUCION en persona y no por llamada y que NO desea cambiarse de habitación, al ser ese el requerimiento del huésped, verifico en la ocupación del sistema para ver si hay otra habitación MASTER SUITE QUEEN cercana a esa sin embargo no había nada disponible sino solamente la hab 807 y 511, dicho eso me dirijo inmediatamente hacia dicho lugar con Maikel y Gerald de mantenimiento y al llegar efectivamente hay un olor fuerte e intenso desagradable dentro de la room, empiezo a conversar con el caballero y el verdaderamente se encuentra muy molesto por el problema, me indica que es la 3 vez que lo cambian de habitación, siendo la primera porque había cantidad de insectos en su habitación, la segunda vez que se trasladó a otra habitación él se queja porque en el área del baño hay una apertura, se le informa que ese es el sistema y que de esa forma están construidas, igualmente el achaca el hecho de que algún animal pueda entrar por dicho espacio  y que no es aceptable dado la cantidad de dinero que está gastando en su hospedaje, me disculpo ante el por la situación ocurrida y escucho su pesar, una vez el concluye le informo que poseo la habitación contigua (807) disponible dado que él y su familia no desea trasladar el hospedaje de lugar, el Señor se muestra a gusto con el cambio, un poco más calmado pero aun indispuesto, sin embargo su esposa no acepta dicho cambio dado que alega específicamente por sus hijos puedan sentir algún malestar o enfermarse por haber inhalado dichos olores, el niño de la familia es el más indispuesto de todos dado que alega específicamente por su salud y que exige trasladarse a una habitación lejana, el huésped discute con su esposa acerca de la solución dado que el especifica quedarse cerca sin embargo ella no, de igual forma me exige llamar a las habitaciones 906-907 y consultarles que si han poseído algún problema similar, dicho eso se llaman a esas habitaciones y ellos nos informan que no ante tal consulta que todo se encuentra bien, le explico eso al huésped y me dice que le informe a la esposa y de igual manera les explico lo ocurrido, la señora no desea más que la habitación 511 para pasar la noche, por lo tanto dichos huéspedes se encuentran en la habitación mencionada, igualmente explicar que se trasladaron los cargos BH-00105576 con su respectivo tip ET-082953 por $3 por la situación ocurrida hoy y las noches anteriores, cabe recordar que dicho problema de olores en esas habitaciones ya es reiterado y que poseen 6 meses de haberse construido por lo tanto favor tratar dicho problema a primera hora y que el departamento de Guest Service se contacte con ellos para darle seguimiento debido a que realizan su check out el 11-06-2019 y siguen molestos. Cualquier consulta estoy para servirles.</t>
  </si>
  <si>
    <t>Verificar y moverlos a otra habitación</t>
  </si>
  <si>
    <t>Se les ofrece una disculpa, se traslada a la habitación 511 para que pasen la noche y se pasa la factura BH-00105576 con su extra tip a cargos nulos</t>
  </si>
  <si>
    <t>Huésped indica que las pajillas de plastico no deberían de usarse.</t>
  </si>
  <si>
    <t>Recomienda que en el Souvenir se vendan pajillas reutilizables y que en los restaurantes y Puntos de venta, se ofrezcan solo pajillas de papel u otro tipo de materal biodegradable.</t>
  </si>
  <si>
    <t xml:space="preserve">Kenneth Alvarado esta trabajando en la mejora de la pagina 12/06/19 actualizacion de la pagina </t>
  </si>
  <si>
    <t xml:space="preserve">6/06/19 se va a colocar una fuente en recepción. Se va hacer una fuente de agua al frente de recepcion </t>
  </si>
  <si>
    <t>Fin de obras y actualizacion de la pagina pagina actualizada 12/06/19</t>
  </si>
  <si>
    <t xml:space="preserve">Rotulacion en la puerta y el personal de recepcion va a cubrir por momentos </t>
  </si>
  <si>
    <t xml:space="preserve">12/06/19, se cambia el menú y se cambia plan de fumigación. </t>
  </si>
  <si>
    <t xml:space="preserve">Se cambio el vidrio </t>
  </si>
  <si>
    <t>Presento el croquis 12/06/19</t>
  </si>
  <si>
    <t xml:space="preserve">Se cambio A/C </t>
  </si>
  <si>
    <t xml:space="preserve">se quito la palometilla a la llave </t>
  </si>
  <si>
    <t xml:space="preserve">se cambiaron tornillos de la cumbrera </t>
  </si>
  <si>
    <t xml:space="preserve">Se desmontaron los cables de la maquina </t>
  </si>
  <si>
    <t xml:space="preserve">Rotulacion en diseño </t>
  </si>
  <si>
    <t>La mucama se enfoco en habitaciones que no eran necesaria y dejo las suit de ultimas que estaban asicnadas.</t>
  </si>
  <si>
    <t xml:space="preserve">caja de registro sin sifones </t>
  </si>
  <si>
    <t xml:space="preserve">se hablo con roberto del tema sobre el procedimiento </t>
  </si>
  <si>
    <t xml:space="preserve">chequeo de habitaciones </t>
  </si>
  <si>
    <t>huesped se queja del baño dado que le molesta la cantidad de hormigas que se encontró en dicho lugar.</t>
  </si>
  <si>
    <t>Solicita limpieza y menciona fumigacion para futuros huespedes.</t>
  </si>
  <si>
    <t>Se envió a las compañeras de areas publicas a limpiar dicha area.</t>
  </si>
  <si>
    <t>habitaciones</t>
  </si>
  <si>
    <t>huésped nos informa que tienen muchas hormigas en el baño de la habitación</t>
  </si>
  <si>
    <t>limpiar la zona y usar algo para que no vuelvan</t>
  </si>
  <si>
    <t>Fernando sandoval</t>
  </si>
  <si>
    <t>recepción</t>
  </si>
  <si>
    <t>se ofrecierón las disculpas del caso y se envió a mucamas y mantenimiento</t>
  </si>
  <si>
    <t>Huésped se queja de la maquina del GYM la cual cada vez que la quieren utilizar el cable se sale de su posición y no es posible ejercitarse de manera correcta. Solicitan actualizar la máquina para un uso correcto.</t>
  </si>
  <si>
    <t>Huésped nos informa que la puerta de la habitación no cierra bien y que debemos revisarla una vez ellos se vayan del hotel.</t>
  </si>
  <si>
    <t>Supervisora reporta malos olores en la hab 807 e indica que el mismo problema se mantiene a pesar de que usaron un producto nuevo.</t>
  </si>
  <si>
    <t>Huéspedes al hacer reconocimiento de la habitación se quejan porque el tarjetero esta quebrado y para obtener la electricidad deben presionar la llave y dejarla fija lo cual indican no permite ahorrar electricidad.</t>
  </si>
  <si>
    <t>Se le informa inmediatamente a Joaquin el cual dice que no puede hacer nada y que no tiene tarjeteros, Oscar amablemente explica a los huéspedes como colocar la llave ya que no quieren pasarse.</t>
  </si>
  <si>
    <t>El huésped nos indica que la forma en que se prepara el sushi, se ve poco sanitario.</t>
  </si>
  <si>
    <t>HOTEL</t>
  </si>
  <si>
    <t>La huésped nos indica  que no hay información sobre las practicas de sostenibilidad que realiza el Hotel. Si bien, está es la primer queja oficial que se presenta respecto a este tema, en las hojas de evaluación, en el apartado de sostenibilidad, en la mayoría de los casos los huéspedes marcan los items de que no encontraron información alguna respecto a  los diferentes temas en los que tenemos buenas prácticas de sostenibilidad.</t>
  </si>
  <si>
    <t xml:space="preserve">Estimados señores
Reciban un cordial saludo de parte de Destination Services y el mío.
Primero que todo quiero agradecer la oportunidad que me brindaron de visitarlos el pasado  fin de semana.
Como les comenté lo conocía en inspecciones pero no me había hospedado y es la mejor manera de tener su propio criterio.
El hotel me encanto, el anfitrión Cesar muy amable y los chicos del Restaurant Italiano también , a la hora del desayuno satisfecha, buena variedad y atención.
Todo lo vi muy bien solo que, como críticas constructivas, si me dejan una encuesta en la habitación y hay una parte de sostenibilidad, si no me dan la información en la recepción es muy difícil que la pueda llenar, puedo sacar conclusiones por lo que veo en la habitación pero la mayoría de las respuestas para poder opinar me las deben de indicar a la hora de hacer el check in.
La habitación que me asignaron es de las nuevas, están muy lindas me encantaron solo un pequeño defecto si no me equivoco la mía era la 109, cuando se abre la puerta del baño sale un olor a cloaca que llega hasta la habitación.
Puede ser un problema de poner un sifón o algo que aísle el olor no creo que sea algo complicado, es una lástima una habitación tan linda haya mal olor.
Les hago la observación con el fin de mejorar y evitar que tengan quejas de otros huéspedes e inclusive de nosotros.
El resto calificación excelente.
Espero poder ir a visitarlos en otra oportunidad.
</t>
  </si>
  <si>
    <t xml:space="preserve">Estimados señores
Reciban un cordial saludo de parte de Destination Services y el mío.
Primero que todo quiero agradecer la oportunidad que me brindaron de visitarlos el pasado  fin de semana.
Como les comenté lo conocía en inspecciones pero no me había hospedado y es la mejor manera de tener su propio criterio.
El hotel me encanto, el anfitrión Cesar muy amable y los chicos del Restaurant Italiano también , a la hora del desayuno satisfecha, buena variedad y atención.
Todo lo vi muy bien solo que, como críticas constructivas, si me dejan una encuesta en la habitación y hay una parte de sostenibilidad, si no me dan la información en la recepción es muy difícil que la pueda llenar, puedo sacar conclusiones por lo que veo en la habitación pero la mayoría de las respuestas para poder opinar me las deben de indicar a la hora de hacer el check in.
La habitación que me asignaron es de las nuevas, están muy lindas me encantaron solo un pequeño defecto si no me equivoco la mía era la 109, cuando se abre la puerta del baño sale un olor a cloaca que llega hasta la habitación.
Puede ser un problema de poner un sifón o algo que aísle el olor no creo que sea algo complicado, es una lástima una habitación tan linda haya mal olor.
Les hago la observación con el fin de mejorar y evitar que tengan quejas de otros huéspedes e inclusive de nosotros.
El resto calificación excelente.
Espero poder ir a visitarlos en otra oportunidad.
</t>
  </si>
  <si>
    <t>Rotulos de apagadores , 27/04/19 aun faltan paneles, 29/05/19 va a precionar al impreta 12/06/19/19-06-19 ya se rotulo</t>
  </si>
  <si>
    <t xml:space="preserve">6/06/19, se va a colocar/ 19/06/19 se colocó </t>
  </si>
  <si>
    <t>Se ha colcado rotulación y se trae observaciones para nuevos cambio</t>
  </si>
  <si>
    <t>Guía reporta que se cayó en las gradas que se encuentran en las habitaciones guías, la cinta anti-deslizante se encuentra gastada y en mal estado y nos pide solucionar el problema para evitar accidentes de peso.</t>
  </si>
  <si>
    <t>Se reporta a mantenimiento inmediatamente para que revisen la cinta y la cambien.</t>
  </si>
  <si>
    <t xml:space="preserve">Enviar un compañero de mantenimiento </t>
  </si>
  <si>
    <t xml:space="preserve">Se hablo con los compañeros de manteniento, los cuales nos informan que tienen el conocimiento sobre el problema y que ya ha sido reportado a los encargados de vidrios pero que no les han dado un tiempo aproximado por lo que no pueden arreglar dicho problema y que al ser tan pocos bungalows no se podría bloquear por un tiempo indefinido </t>
  </si>
  <si>
    <t>Según nos informan por parte del spa, en repetidas ocaciones se ha reportado la puerta principal del bungalow #1 con un vidrio quebrado a los compañeros de mantenimiento sin recibir alguna solucion por parte de estos. Luego de repetidos reportes, el día de hoy la compañera Sharon antes de comenzar con un tratamiento se ha lesionado el dedo indice así afectando un poco el servicio que se pueda dar a los clientes.</t>
  </si>
  <si>
    <t xml:space="preserve">Karina Millón </t>
  </si>
  <si>
    <t>Huésped nos informa durante a noche del 20/06/19 que no pueden cerrar la llave de abajo de la ducha, se procede a cambiarlos a la habitación 401 pero en esta el llavin de la puerta del baño estaba malo, se trababa cada vez que ellos cerraban la puerta</t>
  </si>
  <si>
    <t>se ofrecieron las disculpas del caso y se pocedió a cambiarlos a la habitación 502 la cual tenía todo en orden, también se les proporcionó transporte en taxi ida y vuelta a fortuna como manera de disculpa por lo sucedido a lo cual lo huéspedes se mostraron agradecidos</t>
  </si>
  <si>
    <t>Huésped nos informa que en su habitación no tenía agua caliente, eso sucedió a las 6am por motivo de que se había cerrado la tuberia de agua durante la noche porque en la 202 había una llave que no cerraba, se le informó a mantenimiento y nos dijeron que estaba listo y que en 30 minutos tendrían agua caliente, a las 7.40 am aproximadamente nos llaman los clientes y nos informan que aún no tienen agua caliente, al reportar esto a los compañeros de mantenimiento los mismos nos indican que ahora se tardará una hora más para ser solucionado. Por lo cual se les consulta el porque de esta duración ya que anteriormente se nos había comunicado que solo era 30 minutos. Sin embargo, alrededor de 25 minutos después vino Jairo a indicarnos que la situación ya se había solucionado, y que el problema fue que un embolo está dañado</t>
  </si>
  <si>
    <t>Solucionar esta situación</t>
  </si>
  <si>
    <t>Manteniemiento revisó los tanques y detectaron un problema con un embolo, el mismo fue cambiado exitosamente.</t>
  </si>
  <si>
    <t>Colaboradora mucama reporta que en la hab 102 se dejó una bolsa de lavandería ya lista colgando en la puerta de la habitación y que no se informó a ninguna mucama para ingresarla a la habitación, el huésped se llevó la sorpresa de encontrar su ropa afuera de la habitación con ligera humedad por las fuertes lluvias, se reporta como queja para evitar que suceda ya que se devalua el servicio que brindamos con una acción así.</t>
  </si>
  <si>
    <t>huesped se queja de que en su habitacion no haya luz, dichos huespedes vienen con la hab 806.</t>
  </si>
  <si>
    <t xml:space="preserve">reestabkecimiento del servicio eletrico, primeramente ocurrio por desajustes de la compañía, sin embargo cuando volvió dicha luz en su habitacion seguia sin dar corriente. </t>
  </si>
  <si>
    <t>Se envió al compañero en turno de mantenimiento para verificar y a pesar de revisar, no pudo encontrar la solucio, quedó en tratar de cambiar breakers para ver si era ese el problema (pendiente).</t>
  </si>
  <si>
    <t>Huesped se queja de que no hubiese electricidad en sus habitaciones  durante el apagon eletrico (por motivo de que las habitaciones nuevas no poseen generador electrico) y las demas habitaciones del hotel SI.</t>
  </si>
  <si>
    <t>Comprar generadores electricos para dar servicio a ese modulo.</t>
  </si>
  <si>
    <t>Se le ofrecieron habs Junior Suites mientras no hubiese electridad.</t>
  </si>
  <si>
    <t>El día de ayer, se bloquearon 10 habitaciones para en caso de algún huésped de las habitaciones Master se cambiará mientras el servicio electrico se restauraba</t>
  </si>
  <si>
    <t>Cuando no hay electricidad en el Hotel, las habitaciones nuevas no cuentan con una planta que les provea electricidad mientras el servicio se restaura</t>
  </si>
  <si>
    <t>Huésped indica que hay un mal olor que proviene del baño</t>
  </si>
  <si>
    <t>Se revisa la habitación, y efectivamente hay un fuerte y desagradable olor que procede del baño. Se procede a limpiar y aplicar un spray para eliminar el mal olor. El huésped solicita que se le deje el spray en la habitación para el estar rociando en caso de que vuelva a suceder</t>
  </si>
  <si>
    <t>No hay planta que respalde el servicio electrico, cuando el Hotel no cuente con dicho servicio</t>
  </si>
  <si>
    <t>06-120</t>
  </si>
  <si>
    <t xml:space="preserve">El día de ayer en horas de la noche el servicio eléctrico se vio interrumpido en el Hotel y las zonas aledañas a nuestras instalaciones, debido a que las nuevas habitaciones no cuentan aún con una plante generadora de respaldo estas habitaciones no tuvieron electricidad por aproximadamente cuatro horas, y este apagón provocó que  los breakers se dispararán. El día de hoy 23 de jun. de 2019 en horas de la mañana, el compañero de mantenimiento procedió a revisar  estos breakers y activarlos nuevamente, sin embargo al ser aproximadamente las 08.00 a.m. en la habitación 905 por error al activarse el breaker, también se presionó el que activaba la alarma contra incendios, lo que hizo que los huéspedes de está habitación se despertarán súbitamente, desafortunadamente el compañero no nos indicó respecto a este tema, por lo que en ese momento no se pudo contactar con los huéspedes para ofrecerle una disculpa. De hecho cuando estos señores llegan al Restaurante Ti-Cain es cuando le expresan a los compañeros sobre lo sucedido, muy inconformes y un tanto molestos cuestionan porque nadie se les había acercado a disculparse por el inconveniente, inmediatamente los compañeros de restaurante informan a recepción sobre esta situación.  </t>
  </si>
  <si>
    <t>Verificar lo sucedido</t>
  </si>
  <si>
    <t xml:space="preserve">Al ser aproximadamente las 11.00 am me dirigí al área de piscinas y pude hablar con los señores para comentarles que había sido lo que sucedió exactamente, se les ofreció una disculpa por lo acontecido y se les expresó que como cortesía se les brindaría 4 bebidas de cortesía en el Bar Sakana, ante esto los señores se muestraro complacidos por haberles aclarado el hecho y por la cortesía misma. 
Cabe destacar que la boleta de cortesía #0331, es la que se estará aplicando para redimir estas cuatro bebidas, y la misma ya fue entregada a los compañeros del Bar Sakana.
</t>
  </si>
  <si>
    <t>Colocar lugares donde obtener agua, puede ser en el área de piscinas o en Recepción</t>
  </si>
  <si>
    <t>06-121</t>
  </si>
  <si>
    <t>Cambiar las maquinas de café que hay en las habitaciones, ya que cada "cartucho" es muy contaminante</t>
  </si>
  <si>
    <t>06-122</t>
  </si>
  <si>
    <t>Mejorar aislamiento entre las habitaciones para que sean más privadas y tranquilas, ya que el ruido que hay en la habitación contigua se escucha perfectamente</t>
  </si>
  <si>
    <t>Huéspedes muy molestos llaman a recepción indicando que es el segundo día que no cuentan con electricidad en una de las habitaciones master, se consulta a mantenimiento y los mismos indican que ya hicieron todo lo que pudieron y que no ha sido posible reparar el daño por lo tanto estan a la espera del electricista.</t>
  </si>
  <si>
    <t>Solicitan urgentemente una solución.</t>
  </si>
  <si>
    <t>Huésped al preguntarle por su estadía hasta el momento, se quejó que la comida era regular y que el servicio tan lento en el Italiano lo había hecho sentirse decepcionado, indicó que el trabajo de la cocina debía ser mas eficiente.</t>
  </si>
  <si>
    <t>Huésped se acerca a recepción molesto porque la máquina de hielo no funciona y porque no hay otra máquina mas disponible en las otras areas de las habitaciones, sugiere que coloquemos una en la parte del medio y otra en la parte de atrás ya que eso demostraría mejor servicio a los huéspedes.</t>
  </si>
  <si>
    <t>Solicita mas maquinas de hielo distribuidas en el hotel.</t>
  </si>
  <si>
    <t>Se consultó a Mantenimiento y los mismos no pudieron arreglar la máquina por lo cual solicitan a recepción un rótulo de " Fuera de Servicio" para colocarlo ahí.</t>
  </si>
  <si>
    <t>Huéspedes al hacer check-out y consultarles por su estadía nos comparten la queja de que todo estuvo bien a excepción de que solo una persona se pudo bañar con agua caliente y que el resto tuvieron que bañarse con agua fría, que les parecía que había sido la única cosa por la cual debemos mejorar.</t>
  </si>
  <si>
    <t>Huésped extremadamente disconforme informa al check-out que no es posible que el hotel no tenga un menú para niños, que tuvo que pedir 2 platos grandes para sus niños ya que querìan comer cosas distintas y no había una opciòn adaptada para niños, además comenta que los precios son muy altos y que cuando pedía algo en los restaurantes sentìa que trataban de venderle de mas y lo mas caro lo cual para ella fue inaceptable.</t>
  </si>
  <si>
    <t>Las camas son como rocas y sumamente incomodas, ademàs las habitaciones con muy calientes.</t>
  </si>
  <si>
    <t>Acciòn Realizada</t>
  </si>
  <si>
    <t>Un par de bartenders en el area de la piscina resultaron ser muy rudos, ambos en la noche y especialmente el que luego estuvo en el día. El bartender del día actuó como si nosotros fueramos una molestia para él, arruinó nuestra orden y olvidó la orden de mi esposa sin nunca recibir una sincera disculpa por el error. Luego en el desayuno conseguir café es extremadamente ridículo, una única persona recorriendo todo el restaurante para servir café a todas las personas. Cada mañana tuve que ir tras él para obtener café, y que me dieran refill, y lo peor fue que cuando pedimos SPLENDA tuvimos que mejor buscarla nosotros.</t>
  </si>
  <si>
    <t>Las camas son incomodamente duras. Pregunté por un relleno sin embargo no ayudó, dormir allí hizo que mis hombros estuvieran adoloridos después de 4 días.</t>
  </si>
  <si>
    <t>Mejorar la calidad de las camas y el comfort de las habitaciones</t>
  </si>
  <si>
    <t>Huéspedes llaman a recepción molestos a las 3:30pm porque luego de que les hicieron limpieza en la habitación los dejaron sin un solo paño, al llegar y bañarse no encontraron los paños y debido a esto mostraron su disconformidad.</t>
  </si>
  <si>
    <t>Enviarles paños rápido.</t>
  </si>
  <si>
    <t>Se reporto a las mucamas para enviar rapidamente paños a la habitación.</t>
  </si>
  <si>
    <t>Colocar reloj en zona de piscina y aguas termales.</t>
  </si>
  <si>
    <t>Colocar ventiladores en los restaurantes para mejorar el flujo de aire.</t>
  </si>
  <si>
    <t>Colocar mats en los baños para prevenir accidentes al resbalar y caer</t>
  </si>
  <si>
    <t>Colocar ventiladores en los especialmente en los restaurantes y en areas comunes ya que la humedad en el ambiente es bastante y un ventilador ayudaría mucho</t>
  </si>
  <si>
    <t>01-018</t>
  </si>
  <si>
    <t>2306/19</t>
  </si>
  <si>
    <t>En la tienda para compras superiores a 40 dolares se deberia de tener cambio para 100 dolares</t>
  </si>
  <si>
    <t>Sin duda la comida es mu mala, es comida de hotel de 2 o 3 estrellas.</t>
  </si>
  <si>
    <t>Mejorar la calidad de las comidas</t>
  </si>
  <si>
    <t>La secadora de pelo no funciona.</t>
  </si>
  <si>
    <t>Generador electrico</t>
  </si>
  <si>
    <t>Electricidad hab</t>
  </si>
  <si>
    <t>sugerencia</t>
  </si>
  <si>
    <t>Se cambio tarjetero</t>
  </si>
  <si>
    <t>Se ajusto puerta</t>
  </si>
  <si>
    <t>se realizo fumigación</t>
  </si>
  <si>
    <t>Hablo con Miguel</t>
  </si>
  <si>
    <t>Nueva App tendra toda la información</t>
  </si>
  <si>
    <t>Ya todas las habitaciónes cuentan con las etiquetas</t>
  </si>
  <si>
    <t>la huésped muy molesta y disconforme llamó para indicar que ella había dejado en la puerta de su habitación la etiqueta de recoger la bolsa, y le menciona al compañero Deyvin que se encuentra molesta porque ellos necesitaban la ropa para la noche de hoy 26 de jun. de 2019</t>
  </si>
  <si>
    <t>Que le brinden la asistencia requerida</t>
  </si>
  <si>
    <t>se le ofrece una disculpa y se le indica que la bolsa se irá a recoger inmediatamente y se le dará prioridad para que puedan tener la ropa lo más pronto posible, asimismo al ver el grado de molestia de la señora se le indica de igual forma que ellos no deberán pagar por este servicio, a lo que indica que se siente agradecida y complacida por tal gesto</t>
  </si>
  <si>
    <t>Colocar ventiladores en áreas públicas y comunes, ya que en ocasiones el calor es muy fuerte</t>
  </si>
  <si>
    <t>06-152</t>
  </si>
  <si>
    <t>A modo de recomendación, los huéspedes nos han indicado que los jardines son muy bonitos y están muy cuidados, pero que les parece que los jardines casi no tienen flores, que serían más lindos si hubieran, de hecho me hicieron la acotación de que las pocas que vieron a la llegada al hotel, como al tercer día ya no estaban porque las habían podado, pero que la poda que se les hace es muy agresiva.</t>
  </si>
  <si>
    <t>Se le indicó al huésped que se iba a comentar con los compañeros de jardines, y también se le agradeció por expresarnos su opinión</t>
  </si>
  <si>
    <t xml:space="preserve">Huéspedes que tenían cena reservada en una de la pergola del Italiano se mostraron disgustados porque al llegar encontraron la mesa y la decoración con rosas llena de sompopas e insectos. </t>
  </si>
  <si>
    <t>Se procedió rápidamente a decorar otra pergola y se ofrecieron disculpas.</t>
  </si>
  <si>
    <t>Nos piden fumigar para evitar este tipo de situaciones.</t>
  </si>
  <si>
    <t>No hay servicio de internet via Wi-Fi en el Bar Las Iguanas</t>
  </si>
  <si>
    <t>Se procede a revisar con el celular de revisióny luego se consulta con  Arnaldo y efectivamente no hay una conexión permanente, Arnaldo nos indica que el Lunes 01-07-19 se estarán realizando los trabajos pertinentes</t>
  </si>
  <si>
    <t>el huésped nos detalla que no se le indicó que pese a que aunque ellos reservaron a las 08.50 pm su cena, no se les dijo que solo iban a disfrutar de pocos minutos del show de la marimba, asimismo según ellos también se les indico que si reservaban se les iba a brindar una bebida alcohólica de cortesía (ante esto le aclaramos al huésped que probablemente hubo un malentendido, ya que con la cena típica no está incluida ninguna bebida de este tipo), por otro lado también el huésped mencionó que al ser las 09.20 pm aproximadamente, se le dijo que si “querían tomar algo más ya que próximamente iban a cerrar el buffet” y que esto lo sintieron como si fuera que los estuvieran invitando a irse. Para esto consultamos con Antonio, quien fue quien los atendió en ese momento, y el mismo nos indica que sí, que él les consultó de una buena forma que sí deseaban tomar algo más del buffet puesto que ya se encontraban disfrutando del arroz con leche, por lo que en signo de cortesía les invito a tomar algo más del buffet ya que próximo a ese momento iban a retirar los alimentos, es muy probable los huéspedes al sentirse inconformes por los otros detalles, talvez sintieron esa sensación de que los estaban apresurando</t>
  </si>
  <si>
    <t>Se le ofreció una disculpa por el inconveniente presentado, se le hizo la aclaración de lo que incluía el buffet típico, además al total de lo que consumieron en la factura R-72234, se le quito $31, ya que se le cobró una cena típica unicamente. Y también se le ofreció un descuento del 15% en cualquiera de nuestras tarifas de hospedaje para el futuro.</t>
  </si>
  <si>
    <t>Tras una llamada a recepcion nos informan los clientes que en la habitacion se encuentran unas grandes hormigas solicitando que se les envie una persona la cual los pueda ayudar</t>
  </si>
  <si>
    <t>Enviar una persona que los ayude a quitar las hormigas</t>
  </si>
  <si>
    <t>Se envió una compañera ama de llaves para que nos ayudara con el producto especial con el que cuentan.</t>
  </si>
  <si>
    <t>Jardines</t>
  </si>
  <si>
    <t>Huéspedes llaman a Recepción molestos porque al hacerles limpieza olvidaron colocarle paños y ahora no tienen como secarse después de bañarse.</t>
  </si>
  <si>
    <t>Solicitan paños rápido.</t>
  </si>
  <si>
    <t>Se informa a mucamas para enviar paños inmediatamente.</t>
  </si>
  <si>
    <t>Huésped no comunica que debido a la lluvia hay una gotera en su habitación y ha mojado una de las camas por lo cual no pueden seguir en dicha habitación</t>
  </si>
  <si>
    <t>se procedió a dar las disculpas del caso, se movieron de habitación a una en la que confirmamos no hubiera ningun inconveniente</t>
  </si>
  <si>
    <t xml:space="preserve">nos solicita una mejor comunicación y concentración con esos pequeños detalles para agilizar el proceso del check-in ya que venían cansados </t>
  </si>
  <si>
    <t xml:space="preserve">la huésped que hizo la reserva nos informa que llamó para realizar unos cambios en la reserva con aterioridad, el cambio era que vendrían menos personas de lo dicho en un principio, ella nos dice que un compañero de reservas la antendió y le confirmó que si podía realizar dichos cambios y le dio una tarifa menor, sin embargo, los cambios no fueron realizados en el sistema por lo cual en recepción desconocioamos del caso y en primera instancia se le estaba cobrando una tarifa erronea </t>
  </si>
  <si>
    <t>Al ser las 7:40am recibimos una llamada de la habitacion 706 la cual no informa que durante toda la noche no puedo dormir debido a la lluvia y que cuando finalmente se dispuso a dormir comenzaron con construcciones antes de las 8:00am.</t>
  </si>
  <si>
    <t>Se envió un compañero botones para pedirle a los compañeros si podían detener el trabajo cerca de esta habitacion</t>
  </si>
  <si>
    <t>Se llamó a Don Mario Lezama y se detuvieron los trabajos cerca de dicha habitacion</t>
  </si>
  <si>
    <t>la cliente nos comenta que ya nos ha visitado antes y en el desayuno se le había ofrecido más variedad en los cereales, fruitloop por ejemplo, sin embargo, esta vez solo tenían de un tipo</t>
  </si>
  <si>
    <t>nos solicitó que le consiguieramos un poco de fruitloop para su hijo</t>
  </si>
  <si>
    <t>la cliente nos comentó que la calidad del yogourt es muy mala y que tenía un sabor fuera de lo normal</t>
  </si>
  <si>
    <t>italiano</t>
  </si>
  <si>
    <t xml:space="preserve">El señor cuando realizó el check out me comentó que el primer dia en la comida en el Italiano estuvo muy mal, no tanto en servicio pero la comida estuvo desepcionante, que en los demas puntos de ventas y el servicio del hotel. Esto ocurrio el dia 5 -7-19 en la cena a las 8:55pm </t>
  </si>
  <si>
    <t>Se le otorgo las factuas:BH-00106970 con un mnto de $ 29,01 , FT-0200848 con un monto de $ 26,80</t>
  </si>
  <si>
    <t>El huesped, me hizo la solicitud que no volviera a pasar esto porque la estadia estubo excellente , el Bar Huemedo y Sushi estubieron excelentes. Pero esa noche no tubo nada bien. Que esa noche nadie se la hiba de devolver.</t>
  </si>
  <si>
    <t>El huésped al estar bañandose sufrió una fuerte caída, la cual le provocó un gran golpe en su cabeza</t>
  </si>
  <si>
    <t>Se procedió a consultar primero al huésped como se sentía, el mismo nos indica que le dolía mucho la cabeza, por lo que se procedió a indicarle que lo referiríamos al Centro Sanar, donde le daríamos la consulta como cortesía, a lo que él nos indicó que se sentía agradecido por ese hecho</t>
  </si>
  <si>
    <t>El huésped a modo de recomendación nos comenta que sería ideal poder contar con más privacidad en el área del jacuzzi de la habitación, esto porque las plantas que cubren está área no tienen suficiente forraje para poder ocultar de mejor forma el jacuzzi, y por lo cual al quedar tan cerca de la calle, las personas que pasan por ahí pueden ver a las personas que están en el jacuzzi de la habitación.</t>
  </si>
  <si>
    <t>Colocar ya sea plantas con mayor forraje o bien idear algún tipo de cortina que permitar como cerrar toda el área de la terraza de está habitación para dotar de más privacidad está habitación.</t>
  </si>
  <si>
    <t>Primeramente se le agradeció al huésped por hacernos saber está valiosa recomendación, además se le mencionó que este es un tema que esperamos poder resolver pronto, y que respecto a las plantas es muy probable no sea factible, ya que estas podrían obstaculizar la vista del Volcán desde la habitación misma, por lo que estaremos valorando otras opciones</t>
  </si>
  <si>
    <t>huésped reservó 3 habitaciones, al momento de hacer la reserva solicitó una cama nido en la habitación triple y una en la cuadruple, lo cual estaba en las observaciones del reporte de llegadas, sin embargo, solo una de las habitaciones tenia cama nido, se le solicitó a la mucama colocar una cama en la habitación que faltaba, nos reportaron la solicitud como lista pero alrededor de 30 minutos más tarde se aproxima el cliente a recepción a comunicarnos que fueron a dejar la cama pero no le dejaron cobijas para la misma</t>
  </si>
  <si>
    <t>se ofrecieron las disculpas del caso y se procedió a enviar las cobijas de inmediato</t>
  </si>
  <si>
    <t>Me gustaría hacer de su conocimiento la situación ocurrida con los huéspedes de las habitaciones 804 y 805 a nombre de MARIANNE HOSFORD, esta tarde los huéspedes llamarón a recepción para reportar que el agua termal del Jacuzzi con el que cuentan en la habitación no estaba caliente ni llegaba la  suficiente agua para llenar el mismo</t>
  </si>
  <si>
    <t>se envió a los compañeros de mantenimiento a verificar, ellos me informan que esta situación es reiterada y que son las bombas las que se encuentran en mal estado, adicional me informan que estas bombas se van a cambiar  el día Jueves (11-07-19), por lo tanto los huéspedes de dichas habitaciones no contarán con este servicio en toda su estadía.</t>
  </si>
  <si>
    <t xml:space="preserve">Inv general de paños que tiene Lavanderia </t>
  </si>
  <si>
    <t xml:space="preserve">Incumplimiento de horarios </t>
  </si>
  <si>
    <t xml:space="preserve">lo a va hablar con pedro 10/07/19 pediente la solucion  </t>
  </si>
  <si>
    <t xml:space="preserve">Ya los tienen y esta espero lo de Mario Lezama. Colocar bases de los abanicos 10/07/19 </t>
  </si>
  <si>
    <t xml:space="preserve">Se van a conseguir los reloj </t>
  </si>
  <si>
    <t>Remodelacion 10/07/19</t>
  </si>
  <si>
    <t>Se colocaron sifones 10/07/19</t>
  </si>
  <si>
    <t>6/06/19 se va a colocar una fuente en recepción. Se va hacer una fuente de agua al frente de recepcion 10/07/19</t>
  </si>
  <si>
    <t>Se instala el dia lunes 15/07/19 .</t>
  </si>
  <si>
    <t xml:space="preserve">Se entrega documento donde va a retirar las capsulas </t>
  </si>
  <si>
    <t>24/0719</t>
  </si>
  <si>
    <t>Se esta elaborando el app, 29/05/19 va a pedir a Kennet fecha estimada de entrega 12/06/19, 10/07/19</t>
  </si>
  <si>
    <t xml:space="preserve">chequeo de habitaciones ocupadas y presentar procedimiento aprovado por Don Minor </t>
  </si>
  <si>
    <t xml:space="preserve">rotacion de colchones cada 3 meses </t>
  </si>
  <si>
    <t xml:space="preserve">Se va a impletar el App </t>
  </si>
  <si>
    <t xml:space="preserve">se coloca plato en el bar </t>
  </si>
  <si>
    <t>En espera de resultados de comida 10/07/19</t>
  </si>
  <si>
    <t xml:space="preserve">Se envia solicitud de ampliar cja del Galeria </t>
  </si>
  <si>
    <t xml:space="preserve">Es complicado hacer sushi con guantes. </t>
  </si>
  <si>
    <t>App informatica, 29/05/19, queda pendiente la respuesta de Kenet, 6/06/19 al pendiente la respuesta de Kennet 10/07/19</t>
  </si>
  <si>
    <t xml:space="preserve">en el menu de ti-cain esta para niños y falta en los demas menus </t>
  </si>
  <si>
    <t xml:space="preserve">se chequearon horarios y se impleta reservas para salon </t>
  </si>
  <si>
    <t xml:space="preserve">Mejoramiento del personal, se entrega circular sobre los procesos de atencion al cliente. Una segunda persona sirviendo café en horas pico </t>
  </si>
  <si>
    <t xml:space="preserve">Se modifica horario de -marimba </t>
  </si>
  <si>
    <t xml:space="preserve">Se cambio piezas de la ducha, el llavin de la puerta fue la manipulacion del seguro. </t>
  </si>
  <si>
    <t xml:space="preserve">Se cambiaron las cintas antideslizantes y se van a ampliar la grada </t>
  </si>
  <si>
    <t xml:space="preserve">tarjetero esta directo y se espera boleta de reporte </t>
  </si>
  <si>
    <t xml:space="preserve">cerraron llaven de la habitacion y por ese motivo se quedaron sin agua fria, se coloca una nueva llava para evitar el cierre total del agua </t>
  </si>
  <si>
    <t xml:space="preserve">Se aplico producto para las hormigas y las eliminaron </t>
  </si>
  <si>
    <t>Se aplico producto.</t>
  </si>
  <si>
    <t xml:space="preserve">se activa breaker </t>
  </si>
  <si>
    <t xml:space="preserve">Problema electrico de la habitacion. Daniel va a revisar todo lo electrico </t>
  </si>
  <si>
    <t>Huéspedes disconformes con el no funcionamiento de la máquina del gimnasio, durante su estadía no la pudieron utilizar porque siempre la vieron fuera de servicio.</t>
  </si>
  <si>
    <t>Huésped comenta que en el área de vestidores sería útil tener un  mapa del hotel en grande como el que se encuentra camino a las habitaciones .</t>
  </si>
  <si>
    <t>Huéspedes luego de hablar con Erlyn se acercan a Recepción para ondear su bandera, sin embargo al ser de Colombia les indicamos que no tenemos disponible la bandera de Colombia y lo que Erlyn les dijo no se iba a poder cumplir, se marchan decepcionados ya que no pudieron ver su bandera en lo alto.</t>
  </si>
  <si>
    <t>Solicitan tener banderas de Colombia.</t>
  </si>
  <si>
    <t>Se ofrecieron disculpas y se explicó a los huespedes que las banderas cada cierto tiempo se rotan pero que de Colombia no teniamos ninguna en este momento.</t>
  </si>
  <si>
    <t>A/C del gimnasio no se puede usar debido a que es un lugar abierto, es un lugar humedo y no pude estar fresco mientras me ejercitaba.</t>
  </si>
  <si>
    <t>Cerrar el lugar para mantener el frío.</t>
  </si>
  <si>
    <t xml:space="preserve">Se explica al huésped que las puertas se encuentran en mantenimiento y que serán colocadas pronto. </t>
  </si>
  <si>
    <t>Al comer una de las pizzas que los señores ordenaron, se dan cuenta que había una tapa de lapícero en uno de los slides</t>
  </si>
  <si>
    <t>Se les ofreció una disculpa por lo sucedido, además se les brindo como cortesía 2 masajes suecos el 14-07-19, a lo que los huéspedes se sintieron muy agradecidos</t>
  </si>
  <si>
    <t>Húesped molesto por que no contaba conelectricidad al ingresar al hotel el día de hoy.</t>
  </si>
  <si>
    <t>Solucionar la situación lo antes posible, puesto que este servicio es básico y se debería contar con este.</t>
  </si>
  <si>
    <t>Se envió a los compañeros de mantenimiento, pero esta situación es reiterada, esta habiatción ya había dado problemas por electricidad.</t>
  </si>
  <si>
    <t>x44 se aproxima a recepción durante la noche y nos comenta que en su habitación por el área de la cafetera es increíble la cantidad de hormigas que se encuentran, tal vez por el azúcar  o restos de comida y por dicho motivo sacó de su habitación la cafetera con sus respectivas tazas. Al ser las 6am el x44 se vuelve a acercar a recepción y nos informa que las hormigas habían también llegado hasta el baño y todos sus cepillos de dientes tenían muchas de ellas</t>
  </si>
  <si>
    <t>huésped solo nos solicitó cepillos de dientes adicionales</t>
  </si>
  <si>
    <t>se procedió a ofrecer las disculpas del caso y cumplir de inmediato la solicitud del cliente</t>
  </si>
  <si>
    <t>Colocar sombrillas alrededor de piscina o un lugar para que no se mojen los paños</t>
  </si>
  <si>
    <t>Mala calidad de comida en el restaurante italiano</t>
  </si>
  <si>
    <t>Bebidas muy caras</t>
  </si>
  <si>
    <t>Ya habiamos terminado la entrada y aun no teniamos agua, tuvimos que pedir que lo llevaran, por lo que estuvimos casi media hora sin nada que beber. La atencion deberia ser la misma sin descriminacion a nacionales, locales o turistas extranjeros.</t>
  </si>
  <si>
    <t>Mejorar la calidad del yogurt en el restaurante</t>
  </si>
  <si>
    <t>Colocar camas mas grandes en las habitaciones</t>
  </si>
  <si>
    <t>Enviar al tecnico por la mañana a revisar el agua del jacuzzi y la ducha.</t>
  </si>
  <si>
    <t>Se coordinó con mantenimiento sobre el arreglo de la bomba.</t>
  </si>
  <si>
    <t>Al ser las 8:00pm nos informan los compañeros de mantenimiento que la habitacion 807 no cuenta con agua caliente en el jacuzzi ya que la bomba presenta una averia y que se le podrá dar solucion hasta el día 17/07/19, ya que solamente el tecnico lo puede realizar. Cabe decir que dicha bomba se cambió el 11/07/19. Al llamar a los clientes para informar sobre dicha situacion, nos informan que tampoco cuentan con agua caliente en la ducha de la habitacion 807.</t>
  </si>
  <si>
    <t xml:space="preserve">El yogurt se hace la prueba antes de sacarlo al buffet  </t>
  </si>
  <si>
    <t xml:space="preserve">Se va a colocar nuevamente el cereal de frutas y dispensador mediano para el mismo </t>
  </si>
  <si>
    <t xml:space="preserve">se impleta proceso de reservas para el italiano </t>
  </si>
  <si>
    <t xml:space="preserve">Solicitud de procedimineto de cama nido para habitaciones. </t>
  </si>
  <si>
    <t xml:space="preserve">Se chequeo piso del baño para ver si tenia antideslizante y si lo tenia </t>
  </si>
  <si>
    <t xml:space="preserve">Se espera respuesta RRHH 10/07/19, se aplica suspensión al colaborador </t>
  </si>
  <si>
    <t>bombas en mal estado para enviar agua termal a las suit nuevas. 17/07/19</t>
  </si>
  <si>
    <t xml:space="preserve">Se cambiaron tornillos y cinta tapagoteras </t>
  </si>
  <si>
    <t xml:space="preserve">Se cambio secaora </t>
  </si>
  <si>
    <t xml:space="preserve">Problema electrico de la habitacion. Daniel va a revisar todo lo electrico, se cambio contactor </t>
  </si>
  <si>
    <t xml:space="preserve">Problema electrico de la habitacion. Daniel va a revisar todo lo electrico,se cambio contactor </t>
  </si>
  <si>
    <t xml:space="preserve">Huésped se queja ya que en el jacuzzi de  su habitacion, no salia agua termal. </t>
  </si>
  <si>
    <t>Se le reporto a mantenimineto, pero los mismos nos dijeron que solo había una bomba trabajando, por lo que la presión de agua no era suficiente para que llegara a esas habitaciónes.</t>
  </si>
  <si>
    <t>No tienen peine o cepillo para cabello</t>
  </si>
  <si>
    <t>Que haya mas actividades en el Hotel,  actividades nocturnas.</t>
  </si>
  <si>
    <t>Mas variedad en comida</t>
  </si>
  <si>
    <t xml:space="preserve"> Sistema de audio en la habitacion con conexión a celular por medio de bleutooth. Bases parta montar la television en pared ( esta muy abajo ) la conexión de la plancha esta muy lejos</t>
  </si>
  <si>
    <t xml:space="preserve">Mejoras para un mejor confort </t>
  </si>
  <si>
    <t>Hay algunas de las toallas que se utilizan en el área de piscinas, que requieren ser sustituidas.</t>
  </si>
  <si>
    <t>La huésped menciona que las puertas de los vestidores son un poco peligrosas, si alguien no se percata de que alguien va saliendo detrás de ella la podría golpear con el movimiento de la puerta. Nos hace la recomendación ya que casi golpea a otra señora que venía detrás de ella. De hecho nos indica que esto también es un problema para las personas que utilizan sillas de ruedas.</t>
  </si>
  <si>
    <t xml:space="preserve">Verificar </t>
  </si>
  <si>
    <t>Se le indica que se estará evaluando la situación</t>
  </si>
  <si>
    <t xml:space="preserve">La variedad de opciones de varniz de uñas, es algo decepcionante. La mayoría de estos eran viejos y necesitan reemplazo. </t>
  </si>
  <si>
    <t>Como recomendación dice utilizar productos de la marca OPI, esto porque dice que en el resto de las áreas estamos alta categoría, y que no deberíamos permitirnos tener esta baja.</t>
  </si>
  <si>
    <t>El huésped nos reporta que la puerta principal no cierra correctamente, se envia a los compañeros Botones para verificar, y lamentablemente si está sucediendo dicho inconveniente.</t>
  </si>
  <si>
    <t>El huésped solicita que lo revisen para los proximos ocupantes de esa habitación, que por el no hay problema, que podemos esperar a mañana que el sale para realizar la reparación</t>
  </si>
  <si>
    <t>Se verifica lo mencionado y se estará enviando el día 14-11-19 a los compañeros de mantenimiento para solucionar la situación. Se cambia al huésped a la habitación 124</t>
  </si>
  <si>
    <t>prueba</t>
  </si>
  <si>
    <t>ffghhh</t>
  </si>
  <si>
    <t>ggggg</t>
  </si>
  <si>
    <t>huésped nos llama para informarnos que en la habitación hay muchos bichos por toda la habitación</t>
  </si>
  <si>
    <t>nos solicita que eliminemos los bichos ya que no se siente comoda</t>
  </si>
  <si>
    <t>se pidió la colaboración de los compañeros de mantenimiento, los cuales nos informaron que en efecto en el cielo raso había un puñado de hormigas y que debian fumigar para exterminarlas y por la comodidad de la huésped decidimos pasarla de habitación</t>
  </si>
  <si>
    <t>Tener más opciones saludables en el menú de snacks</t>
  </si>
  <si>
    <t>Huésped indica que hay que hacer algo con el ruido que se filtra de una habitación a otra, indica que es posible escuchar todo lo que las otras personas dicen, incluso los movimientos que hacen</t>
  </si>
  <si>
    <t>Colocar una malla o algo similar, que permita que los huespedes puedan dejar las ventanas abiertas, y así las habitaciones estén más frescas de lo contrario, el a/c deberá estar siempre encendido</t>
  </si>
  <si>
    <t>Los grifos de las habitaciones tienen mucha presión y por tanto gastan más agua de la que deberían</t>
  </si>
  <si>
    <t xml:space="preserve">El cliente nos comunica que la refrigeradora hace mucho ruido en la noche, y no lo deja dormir tranquilo. Por ese motivo la desconecto. </t>
  </si>
  <si>
    <t xml:space="preserve">Enviar a mantenimiento a revisar o hacer el cambio de la misma.  </t>
  </si>
  <si>
    <t xml:space="preserve">Se envió a mantenimiento a revisar, ellos nos comunican que estaba para cambio que ya habia un reporte de la refrigeradora. Sin embargo, el cliente llegó nuevamente de tour y bastante enojado reclamó que porque no habian hecho el cambio durante el tiempo que estuvo ausente. </t>
  </si>
  <si>
    <t>les falta sonreir mas ya que no hay buen servicio en el wet bar.</t>
  </si>
  <si>
    <t>Huésped se queja de los jacuzzi, pide mejorar ya que el funcionamiento no es bueno, salía mal olor y no se pudo usar.</t>
  </si>
  <si>
    <t>Huésped estaba muy molesta puesto que en sus días de estadía tenía agua salinte solo por la tarde, en la mañana se tuvieron que bañar con agua fría.</t>
  </si>
  <si>
    <t>Solucionar la situación lo más antes posible.</t>
  </si>
  <si>
    <t xml:space="preserve">Se envió a los compañeros de mentenimiento y ellos nos dicen que en la habitación todo se encuntra en orden con el agua caliente y que no están seguros con lo que pudo pasar, unas de las posibilidades planteadas fue la de que como bien sabemos hay tres tanques de agua para 403-404-405-406-407-408, puede que estás habitaciones agotaran el agua calinte en estas mañanas frías antes de que los huéspedes de la 405 la pudieran usar. </t>
  </si>
  <si>
    <t>Huésped infoema al check-out que el minibar en la habitación hace mucho ruido y no las dejó dormir.</t>
  </si>
  <si>
    <t xml:space="preserve">Nos dejó saber la situación para futuros huéspedes </t>
  </si>
  <si>
    <t xml:space="preserve">Se envió a mantenimiento y nos informan los compañeros que es el sonido normal que tienen los minibares </t>
  </si>
  <si>
    <t xml:space="preserve">La cliente llama para comunicar que no tiene agua caliente, al parecer ayer tampoco tenía. </t>
  </si>
  <si>
    <t xml:space="preserve">Enviar a alguien a revisar, por que necesitaban tomar una ducha. </t>
  </si>
  <si>
    <t xml:space="preserve">Se envió a mantenimiento y nos indica que si está calentado, pero no lo suficiente para mantener el agua. Al parece fue una resistencia, por lo tanto no se le puede dar una solución inmediata al huésped. No obstante, se ofreció la habitación 202 para que la huésped tomara una ducha caliente, pero debido a que los compañeros estaban muy ocupados con pick ups de habitaciónes no se pudo ir a recoger a tiempo. Cuando ellos llegaron los clientes dijeron que no lo necestiban porque habian durado mucho. </t>
  </si>
  <si>
    <t xml:space="preserve">Huespéd molesto puesto que no tenía agua calinte en la habitación </t>
  </si>
  <si>
    <t>Arreglarlo lo más antes posible, puesto que se estaban preparando para salir a cenar y tienen a una bebé que no se podía bañar con agua fría.</t>
  </si>
  <si>
    <t xml:space="preserve">Se envió a los compañeros de mantenimiento y nos informaron que la hiatación tenía uno de los breakers apagado, nos disculpamos con los huespédes y se les ortorgó una bebida de cortesía en el restaurante Italiano. </t>
  </si>
  <si>
    <t>Huéspedes molestos por que el a/c no estaba funcioando</t>
  </si>
  <si>
    <t xml:space="preserve">Pide que por favor se le solucione lo más pronto posible </t>
  </si>
  <si>
    <t xml:space="preserve">Se envió a los compañeros de mantenimiento, al parecer una tarjeta del a/c se encuntra quemada y no hay un repuesto, por lo tanto se movió a los huéspedes a la habitación 506, nos disculpamos con ellos y se les envió una botella de vinoo tinto de los que tenemos en recepción. </t>
  </si>
  <si>
    <t>los huéspedes de las habitaciones 201-202, a eso de las 6:30pm llaman a recepción para reportar humo saliendo del techo, enviamos a los compañeros de mantenimiento y nos informaron que al parecer los calentadores de las habitaciones colapsaron o se sobrecalentaron provocando mucho humo</t>
  </si>
  <si>
    <t>con toda razón los huéspedes molestos y asustados llaman solicitando una explicación</t>
  </si>
  <si>
    <t>por todo lo anterior  se movieron a las habitaciones 609 y 610 inmediatamente, adicionalmente el compañero Luis Carlos los contactó, se disculpó con ellos y les ofreció una bebida de cortesía por persona, en total 7 pax, las cuales fueron tomadas en el Restaurante Italiano .</t>
  </si>
  <si>
    <t>huésped ingresó este día y aproximadamente a las 8pm se disponia a ver televisión pero se dio cuenta que en su habitación no se encontraba el control del TV</t>
  </si>
  <si>
    <t>Huésped nos solicitó buscarle un control ya que quería descansar mientras veía televisión</t>
  </si>
  <si>
    <t>se le ofrecieron las disculpas del caso y se procedió a consultar a mantenimiento por un control, sin embargo, el compañero en turno nos comunicó que solo disponen de controles universales los cuales no funcionan en esa pantalla desafortunadamente, por lo decidimos pasar al huésped de habitación</t>
  </si>
  <si>
    <t>Huéspedes reportan hormigas en la entrada de la habitación y en el ingreso de la misma, reportan disconformidad.</t>
  </si>
  <si>
    <t>Solicita eliminarlas pronto.</t>
  </si>
  <si>
    <t>Se envió a mucamas y mantenimiento a fumigar</t>
  </si>
  <si>
    <t>Huéspedes molestos se quejan por el mal funcionamiento del TV, no pueden manipularlo y llaman disconformes.</t>
  </si>
  <si>
    <t>Revisar el TV</t>
  </si>
  <si>
    <t>Se envió al botones el cual indicó que el TV no estaba configurado con su control y que tuvieron que explicar al 44 y pedir disculpas, al parecer no se chequeo el TV al dar como lista la habitación.</t>
  </si>
  <si>
    <t>Huésped se queja que el televisor de la master suite no le funciona y se apaga cada 45 minutos, solicita solución.</t>
  </si>
  <si>
    <t>Se procede a mover el TV de la master 511 la cual esta bloqueada</t>
  </si>
  <si>
    <t xml:space="preserve">Compañeros les comento la situación con el jacuzzi de la habitación 804 siempre nos da problema al ponerlo a funcionar y en reiteradas ocasiones se le ha reportado a los compañeros de mantenimiento lo cual nos han dado una solución en el momento pero aun así seguimos teniendo el mismo problema.
Lo que nos preocupa principalmente es que en algún momento esa habitación ingrese y el jacuzzi no funcione lo cual podría generar una inconformidad del huésped.
Atte: Zaida Marenco </t>
  </si>
  <si>
    <t>Como recomendación, utilizar dispensadores de shampoo, acondicionador y crema corporal, en lugar de las pequeñas botellas.</t>
  </si>
  <si>
    <t>Verificar viabilidad</t>
  </si>
  <si>
    <t>Al momento de hacer entrega del check-in de las habitaciones 201-202 el 4-11-2019. Se encontró en la 201 una bolsa negra con cobijas en la puerta principal y el huésped expresó "Pareciera que se les olvidó sacar la basura" y en la habitación 202 había un plato con migajas de pan y los respectivos huéspedes dijeron "¿Y esto es para nosotros?" un poco molestos, entonces Jason y Kevin procedieron a recoger las cosas y retirarse de las habitaciones. Al parecer estas dos habitaciones no fueron chequeadas porque dentro de la 201 no habían cobijas dentro del armario.</t>
  </si>
  <si>
    <t>Retirar 22 y colocar lo pendiente</t>
  </si>
  <si>
    <t>Se le ofrece una disculpa al huésped, y se le ingresa lo requerido.
Actualización: 
El día 05-11-19 hablo con el huésped, le ofrezco una disculpa al mismo sobre el inconveniente presentado, y el mismo me indica que no hay problema, que su experiencia con nosotros está siendo muy agradable.
César MC, 08.35 AM 05-11-19</t>
  </si>
  <si>
    <t>Al momento de hacer entrega de las habitaciones 201-202 se encontró en la 201 una bolsa negra con cobijas en la puerta principal, a lo cual el huésped expresó "Pareciera que se les olvidó sacar la basura" y en la habitación 202 había un plato con migajas de pan y los respectivos huéspedes dijeron "¿Y esto es para nosotros?" un poco molestos, dado que habían varios articulos olvidados por las compañeras mucamas</t>
  </si>
  <si>
    <t>huésped solo nos solicitó retirar los articulos olvidados por las compañeras mucamas para poder descansar</t>
  </si>
  <si>
    <t>los compañeros botones (Jason y Kevin) procedieron a ofrecer las disculpas ante esta incomoda situación, a recoger las cosas y retirarse de las habitaciones. Al parecer estas dos habitaciones no fueron chequeadas porque dentro de la 201 no habían cobijas dentro del armario.</t>
  </si>
  <si>
    <t>huésped molesto nos llama alrededor de las 5pm para informarnos que salió durante todo el día, dejando el rotulo de limpieza en la puerta, sin embargo, la limpieza no fue realizada</t>
  </si>
  <si>
    <t>huésped nos pide que se le limpie la habitación lo cual se procede a realizar de inmediato</t>
  </si>
  <si>
    <t>se ofrecieron las disculpas del caso y se le solicitó a la compañera de areas publicas ayuda con la limpieza, después procedimos a revisar la bitacora pero no encontramos ninguna nota que justificara el porque no se le realizó limpieza a dicha habitación</t>
  </si>
  <si>
    <t xml:space="preserve">Debido a los inconvenientes ocurridos con el agua termal, los huéspedes de las habitaciones 211-212 mostraron su disconformidad respecto a esta situación. Ellos indicaban que no era posible que no estuviera disponible el servicio de aguas termales, ya que ellos habían reservado nuestro hotel por este motivo, y que ellos se habían dispuesto en este día para relajarse en las aguas termales y no tenían otro disponible para realizar esto. </t>
  </si>
  <si>
    <t>Solucionar</t>
  </si>
  <si>
    <t>Se le ofrece una disculpa por el inconveniente en el momento, y se le menciona que un compañero de Servicio al Huésped se le acercará para hablar sobre el tema. 
Se les estuvo buscando durante el día para hablar con ellos sobre el tema, y así verificar su grado de disconformidad, pero al parecer los mismos no estuvieron durante el día ya que no se les encontró para poder realizar dicha acción, se espera hablar con ellos antes de realizar el check out para así ofrecerles una disculpa por parte del Hotel. Actualizado 02-11-19 11.35 am, se habla con los huéspedes y se les ofrece una disculpa y se les menciona que se les estuvo buscando para hablar con ellos, lo cual no tuvo éxito, hablando con ellos les ofrezco una disculpa y me indican que se sienten muy agradecidos por el trato y el servicio personalizado que les brindamos y que la verdad en la noche si pudieron disfrutar de las termales por lo cual se sienten muy satisfechos, expresan querer volver a nuestro Hotel en un futuro proximo. Atte César M</t>
  </si>
  <si>
    <t>Debido a los inconvenientes ocurridos con el agua termal, a todos los huéspedes se les explicó la situación y se les ofreció una disculpa por dicha situación, sin embargo al hablar con la Tour Leader del grupo Hobo Reizen, la misma mostró su disconformidad por lo sucedido, pese a que se le detallo que la situación se iba a solucionar pronto, la misma no quedo a gusto, y a su vez mencionó que el resto del grupo tampoco estaba contento con la situación. Se le ofreció nuevamente una disculpa y se le indicó para la noche la situación iba a estar resuelta.</t>
  </si>
  <si>
    <t>Solucionar situación con agua termal</t>
  </si>
  <si>
    <t>Se le ofreció una disculpa por el inconveniente. Asimismo aproveché para hablar con Don Minor sobre la situación y me comentó que les ofrecieramos una bebida de cortesía a los señores en la cena, podría ser una copa de vino o algo similar. Se comentó con los compañeros de Restaurante, y Antonio me dijo que podríamos ofrecer cerveza artesanal ya que habían algunas que se debían sacar pronto de inventario porque estaban proximas a caducar, y si alguien no gustaba de tener una de estas, entonces les podríamos ofrecer otro tipo de bebida.</t>
  </si>
  <si>
    <t xml:space="preserve">Doble paso de la puerta principal no funciona. </t>
  </si>
  <si>
    <t>Se envió a seguridad; no obstante, el compañero no logra solucionar la solución. Se les ofrece cambio de habitación, pero debido a que los niños estaban durmiendo no aceptaron moverse</t>
  </si>
  <si>
    <t>En la habitación todo estuvo bien, sin embargo lo único que les diría que mejoren es la puerta del baño de la habitación para que cierre sin dificultad y sin el ruido feo que genera.</t>
  </si>
  <si>
    <t>Huésped se queja por la calidad de los ingredientes en las pizzas,  indica que debería de ser frescos.</t>
  </si>
  <si>
    <t>El día 28-10-19 estaban haciendo reparaciones detrás del baño afuera de la habitación lo cual nos generó cierta desconfianza por la transparencia del techo y la ventana.</t>
  </si>
  <si>
    <t>Húespedes hicieron la reserva por booking, al parecer a la hora de reservar les aparece fotos de una habitación conectada, lo cual es muy confuso para el húsped, el pensó había comprado una habitación grande con tres camas, por que de esta manera le aparecia en las fotos.</t>
  </si>
  <si>
    <t>Húesped solicita que se cambie la forma de mostrar las habitaciones en linea, puesto que le parece publicidad engañosa.</t>
  </si>
  <si>
    <t>Nos disculpamos con el húesped y se le explicó que las fotos que vio en linea son de habitaciones conectadas, que se venden por separado.</t>
  </si>
  <si>
    <t>Habìa un bartender que tenìa mala actitud</t>
  </si>
  <si>
    <t>Se escucha mucho el ruido entre las habitaciones</t>
  </si>
  <si>
    <t>Almohadas muy duras</t>
  </si>
  <si>
    <t>El tema de privacidad entre las habitaciones 514-515, las cuales teniamos a disposiciòn pero no tenìan llave para separar la privacidad de las habitaciones</t>
  </si>
  <si>
    <t>Verificar si existe posibilidad de poner un llavìn extra donde se pueda cerrar la habitaciòn de los padres y asì brindar màs privacidad.</t>
  </si>
  <si>
    <t>Al huèsped se le brindò la llave de la puerta conectada durante su estadìa, para que asì pudieran abrir-cerrar cuando ellos gustaràn. Y se le indicò que se propondìa al comité su recomendaciòn.</t>
  </si>
  <si>
    <t>El huésped al realizar el check out, nos indica que al ser aproximadamente las 06. am y algunos minutos más, alrededor de esas habitaciones algunos compañeros realizando algún tipo de trabajo estuvieron haciendo mucho ruido, lo que provocó malestar en estos señores.</t>
  </si>
  <si>
    <t>Verificar que no vuelva a suceder.</t>
  </si>
  <si>
    <t>Se le ofreció una disculpa por este incidente, el huésped lo agradeció y manifestó no estar inconforme con el servicio pero que esto no era algo que debía suceder, ya que han tenido una experiencia maravillosa con nosotros.</t>
  </si>
  <si>
    <t>El huésped nos indica que la hamaca de la habitación, el mecate que la sostiene está a punto de romperse. A modo de recomendación, nos indica que debería de revisarse esto al realizarse la limpieza de las habitaciones.</t>
  </si>
  <si>
    <t>Revisar siempre el estado de las hamacas</t>
  </si>
  <si>
    <t>Se le ofrece una disculpa al huésped por el inconveniente y se envió al compañero de mantenimiento para que lo solucionará.</t>
  </si>
  <si>
    <t>El huésped a modo de recomendación nos indica que las puertas comunicadas deberían de tener un llavín tipo pasador extra, que le permita a los padres, es decir desde la habitación Master King cerrar la puerta comunicada, eso evitaría tener que estar llamando para solicitar que le cierren o abran las puertas comunicadas.</t>
  </si>
  <si>
    <t>Verficar la factibilidad del mismo</t>
  </si>
  <si>
    <t>Se le agradece al huésped por el hecho, y además se le indica que su recomendación será llevada al Comité de Servicio al Cliente para verificar la viabilidad.</t>
  </si>
  <si>
    <t>Esta señora tubo un incidente, ya que venia para el Rest a la cena del grupo de Road Scholar, pero al ir saliendo se tropezó y se callo se golpeo la cara. Esto pudo haber ocurrido por la falata de luz en la parte de afuera de la hab , la huesped me hizo la mencion de esto.</t>
  </si>
  <si>
    <t>Me llamaron para atenderla.</t>
  </si>
  <si>
    <t>Se le atendio , se le limpio el golpe ,  se le dijo que teniamos un medico que podia venir a revisarla.</t>
  </si>
  <si>
    <t>Al presentarme para ofrecerle una disculpa al huésped por el inconveniente de no haber decorado la habitación de aniversario, el mismo me indica si lo puedo acompañar al Jardín que está en frente de la habitación (él que está por la hamaca), esto para mostrarme que había un sapo en estado avanzado de descomposición y por lo cual expedía un fuerte y desagradable olor.</t>
  </si>
  <si>
    <t xml:space="preserve">Inmediatamente, se procedió a retirar al animal y ofrecerle una disculpa por esta situación. </t>
  </si>
  <si>
    <t>Los huéspedes están celebrando su aniversario, según nos comentan los huéspedes, esto se indicó al momento de realizar la reserva, pero al no haber nota de la celebración no se realizó decoración alguna, lo que provocó que el huésped mostrara un poco de descontento.</t>
  </si>
  <si>
    <t>El día 26-10-2019 se les estará realizando decoración de aniversario, asimismo se le ofreció una disculpa por el inconveniente presentado.</t>
  </si>
  <si>
    <t>El jacuzzi de afuera necesita ser reparado, la temperatura del agua no es la misma que de las termales. Es decir siempre es fría.</t>
  </si>
  <si>
    <t>El huésped indica que debemos de reparar la situación y enviarle un correo a él en menos de un mesm, ya que estará escribiendo su opinión respecto a este tema en Expedia y en Tripadvisor</t>
  </si>
  <si>
    <t>La noche del 19-10-19, el bartender se molestó porque no se le dejó propina adicional</t>
  </si>
  <si>
    <t>Los precios en el italiano son un poco caros</t>
  </si>
  <si>
    <t>Como recomendación, no ofrecer pajillas a menos que los huéspedes lo soliciten</t>
  </si>
  <si>
    <t>Aplicar recomendación</t>
  </si>
  <si>
    <t>Tener más atención con las ordenes, tardan mucho y se equivocan en la entrega</t>
  </si>
  <si>
    <t>ITALIANO</t>
  </si>
  <si>
    <t>Mejor calidad en la alimentación del Restaurante Italiano, precios elevados para la relación con la calidad</t>
  </si>
  <si>
    <t>Precio de alimentación muy caro, se podría mejorar</t>
  </si>
  <si>
    <t>El piso de las duchas en las habitaciones 610-609-608-612 son muy resbalosos</t>
  </si>
  <si>
    <t>Huésped informa que es la segunda vez que se desconfiguran las llaves de la habitacion y que al tener dicho problema se encontraban puerta afuera bajo la lluvia.</t>
  </si>
  <si>
    <t>Configurar nuevamente las llaves</t>
  </si>
  <si>
    <t>Se configuraron las llaves de la habitacion nuevamente y se envió un compañero botones y uno de mantenimiento a la habitacion para ver lo que sucedía</t>
  </si>
  <si>
    <t xml:space="preserve">Cliente se queja de las camas, ya que el colchón en especial es muy duro y no pueden dormir bien. </t>
  </si>
  <si>
    <t>Cambiar el colchón o buscar una manera de hacer las camas menos duras para poder pasar la noche bien.</t>
  </si>
  <si>
    <t xml:space="preserve">Se envió a las amas de llaves a poner un extra forro en el colchón o duvet, ya que al parecer no habian colchonetas. </t>
  </si>
  <si>
    <t>Sucedió un incidente con el huésped de la habitación 414 a nombre de José Luzuriaga el mismo llamó a recepción  alrededor de las 9:00pm porque no le estaba enfriando el A/C por lo que se procedió a enviar al compañero de mantenimiento para revisarlo, al llegar a la habitación el compañero toma el control del A/C para intentar codificarlo sin embargo  el huésped se lo arrebata de las manos y le dice que el A/C no funciona y que vamos a tener que darle alguna recompensa por este inconveniente, el cliente vuelve a llamar a recepción solicitando una respuesta a lo sucedido por lo que le indicamos que lo vamos a cambiar de habitación a la 905, el señor se enoja y nos dice que la habitación está muy lejos y que de todos modos el hotel le debe dar una compensación por este inconveniente, A las 9:48pm, ellos se presentaron aquí en la recepción muy molestos con la excusa de que los habíamos enviado a una habitación ocupada , verificamos en el sistema y claramente la habitación 905 estaba desocupada, Jasón nos aclaró que esa habitación 905 está desocupada , con la excusa de que hay personas y hay un carro pero el automóvil es de los huéspedes de la habitación 803, envié a Jasón a verificar la habitación y se comunicó con nosotros y le dije que me acompañaran a revisar la habitación , al entrar en la habitación me dijo con vos muy prepotente, tal vez  me equivoque pero estoy muy molesto no me diga nada. Yo me quede en silencio reviso la habitación baño, balcón, hab , salió le solicite la llave la otra habitación y él se encontraba muy molesto y me hizo saber que no iba a tener una buena noche</t>
  </si>
  <si>
    <t>Huésped solicita cambio de habitación</t>
  </si>
  <si>
    <t>Se le ofrece una disculpa a los huéspedes, y luego de esto se traslada a los huespedes a la habitación 905, y a pesar de esto su molestia se mantenía hacia el Hotel, se decide entonces en conjunto con Reservaciones brindarle como cortesía una noche adicional, para esto se le brinda la habitación. A lo que el huésped, ya notandose un poco más relajado, agradece el hecho.</t>
  </si>
  <si>
    <t>Seria muy buena sugerencia que para las temporadas de nacionales tengamos tina de baño para bebes, porque hay personas que llaman y no les gusta bañarlos en la ducha con ellos y solicitan una , en este caso como no tenemos , solicitan paños para bañarlos en el colchon , eso puede dañar a largo plazo un colchon,</t>
  </si>
  <si>
    <t>No me gustó la ubicación del espejo grande en el baño frente al inodoro, ese fue el único defecto.</t>
  </si>
  <si>
    <t>Los huespedes nos expresaron disconformes sobre una práctica que tienen algunos compañeros de estar pasando, como para cortar camino, cerca de las habitaciones, causando cierta sensación de poca privacidad e incomoda a la vez a algunos de nuestros huéspedes, y que para ellos así fue</t>
  </si>
  <si>
    <t>Verificar y erradicar</t>
  </si>
  <si>
    <t xml:space="preserve">Como compensación debido a los inconvenientes presentados durante su estadía hemos decidido trasladar la factura BH-00110665 con un monto de $60.46, ante esto los huespedes nos expresaron felices su gratitud </t>
  </si>
  <si>
    <t>Mucho ruido ocasionado por el minibar durante las noches de su estadía, lo cual provocó que no pudieran descansar de la mejor forma</t>
  </si>
  <si>
    <t xml:space="preserve"> como compensación debido a los inconvenientes presentados durante su estadía hemos decidido trasladar la factura BH-00110665 con un monto de $60.46, ante esto los huéspedes , nos expresaron felices su gratitud por este hecho. </t>
  </si>
  <si>
    <t>Huèspedes disconformes con el lugar que habìa disponible para desayunar, al momento de su llegada las pocas mesas habilitadas con vista al volcány con claridad se encontraban ocupadas por lo que al indicarle al señor que se sentara frente a la cava reaccionó molesto por su disconformidad con el lugar donde tenían ubicadas las mesas, el mismo dice que no se aprovecha la vista y que es escondido, se le toma la sugerencia de colocar mas mesas donde la luz y la vista son mejores para comodidad de los huéspedes.</t>
  </si>
  <si>
    <t>Se les mantuvo a la espera hasta que ellos quisieron sentarse en la mesa con vista y claridad, se les ofrecieron disculpas.</t>
  </si>
  <si>
    <t xml:space="preserve">Huésped se queja que su A/C no funciona y se muestra disconforme. </t>
  </si>
  <si>
    <t>Se envía a Gerald de Mantenimiento alrededor de las 8pm para dar solución a la situación y el mismo indica a Recepción que no se puede reparar, por lo que se movió a las huéspedes a la 512 junto con una disculpa por los inconvenientes. A la mañana siguiente Fernando nos indica que no entiende porque no se reparó enel mismo momento el aire si solo era de recargarlo y de revisar correctamente.</t>
  </si>
  <si>
    <t>Huésped molesto se queja de malos olores en la habitación durante la noche. Indica que no es posible permanecer en la habitacion ya que huele a tanque septico.</t>
  </si>
  <si>
    <t>Solicita ser mas cuidadosos con el tema.</t>
  </si>
  <si>
    <t>Se ofrecieron disculpas del caso y se movieron a la 803 Master Suite como compensación.</t>
  </si>
  <si>
    <t>En la limpieza de la habitación deben mejorar, no se limpió bajo la cama, de hecho había un lazo de otro huésped debajo de la cama.</t>
  </si>
  <si>
    <t>Tuvimos dos cenas en el restaurante y mientras estabamos comiendo 2 limpiadoras estaban constantemente trapeando el piso inclusive detrás de nosotros y cerca, realmente eso no se hace, fue muy molesto.</t>
  </si>
  <si>
    <t>Baranda de discapacitados se encuentra en mal estado herrumbrada y además dentro del baño es muy resbaloso.</t>
  </si>
  <si>
    <t>El telefono no funciono e intentaron llamar varias veces a recepcion y no tuvieron respuesta</t>
  </si>
  <si>
    <t>Mayor cobertura de wi-fi en la habitación 901 no llega en las zonas comunes</t>
  </si>
  <si>
    <t>Huespedes VIP de Expedia muy molestos porque su telefono no funciona, se les informa que el tecnico se encuentra en eso pero se enojan tan solo minutos despues de su llegada.</t>
  </si>
  <si>
    <t>Televisión se apagó y no se volvió a encender y no lograron usar la maquina de café ya que nunca encendió</t>
  </si>
  <si>
    <t>huésped se aproxima a recepción para comentarnos que ha tratado de llamar desde la habitación pero el teléfono no funciona</t>
  </si>
  <si>
    <t xml:space="preserve">El x44 nos solicitó reparar el problema para no tener que caminar desde la habitación hasta recepción solo para hacer una consulta </t>
  </si>
  <si>
    <t>se ofrecieron las disculpas del caso y se procedió a llamar al tecnico al cual ya se había llamado varias veces antes y el día anterior, sin embargo, el problema continua, cabe mencionar que los telefonos de restaurante y otros puntos tampoco funcionan y seguimos a la espera de una solución por parte del tecnico</t>
  </si>
  <si>
    <t xml:space="preserve">Cliente se queja de que las almohadas de la habitación son muy duras y no son comodas para dormir. </t>
  </si>
  <si>
    <t>Enviar unas que sean más suaves</t>
  </si>
  <si>
    <t>Se realizó la solicitud a las compañeras amas de llaves.</t>
  </si>
  <si>
    <t>Huésped nos menciona muy molesto que no se le rellenó el minibar al momento que le hicieron la limpieza, él nos dice que cuando hizo la reserva se le dijo que tendrían minibar gratis durante su estadia</t>
  </si>
  <si>
    <t>nos solicitó al menos agua para las habitaciones</t>
  </si>
  <si>
    <t>Se ofrecieron las disculpas por el mal entendido y se procedió a explicar el correcto funcionamiento del servicio de minibar y se les rellenó como cortesia</t>
  </si>
  <si>
    <t>huésped nos comenta molesto que al momento que la mucama le hizo limpieza a la habitación dejó una botella de alcohol para limpieza olvidado lo cual según sus palabras es muy delicado ya que un niño podría tomarlo por error</t>
  </si>
  <si>
    <t>huésped molesto nos solicitó  que la mucama tuviera más cuidado con los articulos de limpieza</t>
  </si>
  <si>
    <t>se ofrecieron las disculpas del caso y se explicó el correcto funcionamiento del servicio del minibar, también se le relleno el mismo como cortesía</t>
  </si>
  <si>
    <t>A modo de recomendación, la huésped nos comenta que se podría tener como algún tipo de abrigo que se les presté a los huéspedes cuando estén cenando y el clima esté frío, que hay muchos restaurantes donde se brinda este tipo de servicio.</t>
  </si>
  <si>
    <t>Verificar si es posible</t>
  </si>
  <si>
    <t>Reportado en Registro de Quejas para que la Comisión lo analice</t>
  </si>
  <si>
    <t>Huésped llamó solicitando que le cambiaramos las sábanas por que las que habían en la habitación estaban manchadas completamente y que les habían puesto la sobrecama como para disimular la situación, lo cual le generaba desconfianza a ellos.</t>
  </si>
  <si>
    <t>Cambiar los dos juegos de cama de la habitación.</t>
  </si>
  <si>
    <t>Se le ofrece una disculpa por este inconveniente y se envía a la compañera mucama para verificar y solucionar la situación, y la misma constata que las sábanas están manchadas, por lo que se cambian los dos juegos de sábanas.</t>
  </si>
  <si>
    <t xml:space="preserve">Cliente indica que hay un fuerte mal olor que sale del baño, y que se esparce por toda la habitación. </t>
  </si>
  <si>
    <t xml:space="preserve">Enviar a revisar para que le den solución antes que llegue alguien más. </t>
  </si>
  <si>
    <t>Lo único malo es que no hay nada que hacer en el complejo, hay que tomar un taxi para buscar ue hacer y el complejo no ofrece ningún tipo de actividades. Nuestros hijos se aburrieron solo de las termales.</t>
  </si>
  <si>
    <t>La comida es muy cara, pero hemos estado subiendo taxis a La Fortuna cada noche ($ 10 por trayecto) y comiendo en todo tipo de lugares geniales.</t>
  </si>
  <si>
    <t>Pueden mejorar en la calidad de comida del restaurante, por lo demas estuvo bien.</t>
  </si>
  <si>
    <t xml:space="preserve">
El desayuno estuvo bueno una mañana pero muy pobre el siguiente. Además, cuando le pregunté a la camarera por un poco más de té, estaba muy molesta y no podría haber sido más grosera. Se quedó parada sosteniendo su agua caliente y me hizo traerle mi taza, estaba decidida a no servirme. Una pena ya que todos los demás habían sido amables y serviciales.</t>
  </si>
  <si>
    <t>El huésped llama aproximadamente a las 07.15 pm, para reportar que no tiene agua caliente en la habitación.</t>
  </si>
  <si>
    <t>Verificar lo acontecido</t>
  </si>
  <si>
    <t>Se envía al compañero de mantenimiento Fernando, quien verifica la situación y nos indica que el problema es que el tanque no abastece la suficiente agua caliente para las dos habitaciones. Por lo que se llama al huésped y se le ofrece una disculpa por el inconveniente y para informarle que debe esperar unos minutos para volver a tener agua caliente. A lo que el huésped indica que está bien y que estará llamando en caso de que este inconveniente vuelva a suceder.</t>
  </si>
  <si>
    <t>Al realizar el check-out el huésped nos comunica que alrededor de las 6am de este día los compañeros de jardines comenzaron a cortar el cesped y esto los despertó impidiendo así su descanso</t>
  </si>
  <si>
    <t>El señor nos comenta que es su tercera visita y que le encanta el hotel, su petición fue que hagamos esos trabajos en otros horarios o cerca de habitaciones donde no hayan huéspedes que se puedan molestar</t>
  </si>
  <si>
    <t>Se ofrecieron las disculpas del caso y que hablariamos con el encargado para que no se repita esta situación en sus proximas visitas</t>
  </si>
  <si>
    <t>Huésped nos comunica que al mover las sabanas de la habitación ve una mancha en el sobre colchón y al revisar con más detalle le parece como si hubieran derramado algo y después lo cubrieron con las sabanas, al enviar a la compañera a hacer el cambio de sabanas nos confirma que la mayoria de las mismas tenían una mancha café como de un liquido derramado</t>
  </si>
  <si>
    <t>Se ofrecieron las disculpas del caso y se le ofreció una compensación al cliente la cual fue rechazada, el señor nos informó que solo quería sabanas nuevas</t>
  </si>
  <si>
    <t xml:space="preserve">El motivo de este registro es para informar de algo que ha pasado ya en varias ocasiones, y es que el día domingo en la noche los huéspedes de está habitación iban ingresando a la habitación, cuando la hija menor de la familia, resbalo en el piso mojado del corredor de la habitación y choco de manera muy fuerte contra la puerta principal, ocasionando que la misma se quebrará y a su vez que la niña se cortará bastante la rodilla izquierda, teniendo que ir al Centro Médico Sanar para ser atendida para así suturar sus heridas. </t>
  </si>
  <si>
    <t>Por tanto con esta información, lo que se busca es verificar que se puede hacer ya que después de las fuertes lluvias que caen en las noches, el piso del corrador se torna muy resbaloso y puede seguir ocasiando este tipo de incidentes.</t>
  </si>
  <si>
    <t xml:space="preserve">Solamente quería comentarles que en estos día hemos estado escuchando comentarios de nuestros cliente acerca de los malos olores que llegan al bar especial mente al bar las iguanas . espero me puedan ayudar con el tema ya que en ocasiones es muy fuerte el olor y no queremos que algún cliente se incomode . Muchas gracias por su ayuda  atte. Marcos Ocampo </t>
  </si>
  <si>
    <t xml:space="preserve">sonido incomodo en la habitación </t>
  </si>
  <si>
    <t xml:space="preserve">Se envió a mantenimiento a revisar,pero el compañero indica que el sonido proviene de la habitación de arriba. Y al parecer sea la refrigeradora porque se escucha como un motor. El sonido es leve; No obstante, la cliente dice que puede que este sea molesto para dormir más tarde. </t>
  </si>
  <si>
    <t>El ruido de la refrigeradora durante la noche es muy fuerte, el mismo se hace por períodos de 10 minutos y provoca que sea díficil el poder dormir.</t>
  </si>
  <si>
    <t>2019,08,05</t>
  </si>
  <si>
    <t>Nunca hubo suficiente agua termal para llenar los jacuzzi, y debido a eso tuvimos que usar el agua caliente de las habitaciones para llenarlo, lo que provocó que al tomar las duchas siempre fueran con agua fría</t>
  </si>
  <si>
    <t>2019,08,04</t>
  </si>
  <si>
    <t>Se debe de eliminar por completo el uso de botellas de agua de plástico y las pajillas de igual forma.</t>
  </si>
  <si>
    <t>2018,08,03</t>
  </si>
  <si>
    <t>Horario muy limitado en la tarde</t>
  </si>
  <si>
    <t>2019,08,02</t>
  </si>
  <si>
    <t>Sería bueno ver más arboles alrededor del Hotel</t>
  </si>
  <si>
    <t>2019,08,01</t>
  </si>
  <si>
    <t>·         Hab 705 hizo su check out a las 5:40 am, huésped se queja de que al parecer hay garrapatas o algún insecto debido a que la picaron durante su estadía, por favor verificar el estado de la habitación.</t>
  </si>
  <si>
    <t>A/C no funciona correctamente, huésped solicita revisarlo.</t>
  </si>
  <si>
    <t>Se envio a mantenimiento a chequear.</t>
  </si>
  <si>
    <t>El huésped nos indica a modo de recomendación que las personas altas en las sillas del restaurante son un tanto incomodas, que sería bueno tener en cuenta esto cuando se renueven estos asientos.</t>
  </si>
  <si>
    <t>Verificar opciones</t>
  </si>
  <si>
    <t>Se le agradeció al huésped por el gesto y se le indicó que se vería la viabilidad del mismo</t>
  </si>
  <si>
    <t>Huéspedes que se hospedaron 2 noches en las guías de arriba, se mostraron un poco disconformes por la oscuridad existente al subir y bajar las gradas camino a sus habitaciones, ellos indican que ademas de lo preligroso que resultaron las gradas por lo resbaloso también el hecho de que no haya luz permite una caida y alguna animal que se resguarde en las plantas que existen ahí.</t>
  </si>
  <si>
    <t>Solicitan colocar iluminación para subir y bajar de las habitaciones.</t>
  </si>
  <si>
    <t>Huéspedes al llegar al hotel luego de su largo día llaman molestos a recepción porque no se les hizo servicio de limpieza, ellos indican que no puede ser posible y solicitan explicación y limpieza inmediata ya que quieren dormir ( 9:20pm)</t>
  </si>
  <si>
    <t>Limpieza diaria como normalmente se hace.</t>
  </si>
  <si>
    <t>Se envio a la compañera de areas públicas, se ofrecieron disculpas y se revisó bitacora de mucamas para conocer la razon de la no limpieza. ( No se encontró reporte alguno )</t>
  </si>
  <si>
    <t>Es para informar de una situación que ocurrió en la tarde de la habitación 909, los huéspedes le comentaron a uno de los compañeros botones que el agua del jacuzzi estaba llegando demasiado poco a la habitación y no solo esto que no estaba caliente lo suficiente, el señor no estaba nada contento con la idea de tener un jacuzzi y no poder llenarlo en un tiempo prudente, que también tenía que bañarse con agua tibia , no caliente.  Lo que el huésped desea es tener una buena estadía ellos quieren tener en su estadía agua termal en el jacuzzi de ellos.</t>
  </si>
  <si>
    <t>Verificar la situación</t>
  </si>
  <si>
    <t>Ofrecer una disculpa al huésped, se le indica que el problema es debido a que en este momento solo hay funcionando una bomba que lleva hasta esa parte el agua termal, sin embargo la misma no es suficiente, y se le explica también que se estará haciendo lo posible por tenerle solucionado la situación lo más pronto posible</t>
  </si>
  <si>
    <t>Columna2</t>
  </si>
  <si>
    <t>Columna3</t>
  </si>
  <si>
    <t>Columna4</t>
  </si>
  <si>
    <t>Columna5</t>
  </si>
  <si>
    <t>Columna6</t>
  </si>
  <si>
    <t>Columna7</t>
  </si>
  <si>
    <t>Columna8</t>
  </si>
  <si>
    <t>Columna9</t>
  </si>
  <si>
    <t>Columna10</t>
  </si>
  <si>
    <t>Columna11</t>
  </si>
  <si>
    <t>Columna12</t>
  </si>
  <si>
    <t>Columna13</t>
  </si>
  <si>
    <t>Columna14</t>
  </si>
  <si>
    <t>Columna15</t>
  </si>
  <si>
    <t>Columna16</t>
  </si>
  <si>
    <t>Columna17</t>
  </si>
  <si>
    <t>Columna18</t>
  </si>
  <si>
    <t>Columna19</t>
  </si>
  <si>
    <t>Columna20</t>
  </si>
  <si>
    <t>Columna21</t>
  </si>
  <si>
    <t>Columna22</t>
  </si>
  <si>
    <t>Columna23</t>
  </si>
  <si>
    <t>Columna24</t>
  </si>
  <si>
    <t>Columna25</t>
  </si>
  <si>
    <t>Columna26</t>
  </si>
  <si>
    <t>Columna27</t>
  </si>
  <si>
    <t>Columna28</t>
  </si>
  <si>
    <t>Columna29</t>
  </si>
  <si>
    <t>Columna30</t>
  </si>
  <si>
    <t>Columna31</t>
  </si>
  <si>
    <t>Columna32</t>
  </si>
  <si>
    <t>Columna33</t>
  </si>
  <si>
    <t>Columna34</t>
  </si>
  <si>
    <t>Columna35</t>
  </si>
  <si>
    <t>Columna36</t>
  </si>
  <si>
    <t>Columna37</t>
  </si>
  <si>
    <t>Columna38</t>
  </si>
  <si>
    <t>Columna39</t>
  </si>
  <si>
    <t>Columna40</t>
  </si>
  <si>
    <t>Columna41</t>
  </si>
  <si>
    <t>Columna42</t>
  </si>
  <si>
    <t>Columna43</t>
  </si>
  <si>
    <t>Columna44</t>
  </si>
  <si>
    <t>Columna45</t>
  </si>
  <si>
    <t>Columna46</t>
  </si>
  <si>
    <t>Columna47</t>
  </si>
  <si>
    <t>Columna48</t>
  </si>
  <si>
    <t>Columna49</t>
  </si>
  <si>
    <t>Columna50</t>
  </si>
  <si>
    <t>Columna51</t>
  </si>
  <si>
    <t>Columna52</t>
  </si>
  <si>
    <t>Columna53</t>
  </si>
  <si>
    <t>Columna54</t>
  </si>
  <si>
    <t>Columna55</t>
  </si>
  <si>
    <t>Columna56</t>
  </si>
  <si>
    <t>Columna57</t>
  </si>
  <si>
    <t>Columna58</t>
  </si>
  <si>
    <t>Columna59</t>
  </si>
  <si>
    <t>Columna60</t>
  </si>
  <si>
    <t>Columna61</t>
  </si>
  <si>
    <t>Columna62</t>
  </si>
  <si>
    <t>Columna63</t>
  </si>
  <si>
    <t>Columna64</t>
  </si>
  <si>
    <t>Columna65</t>
  </si>
  <si>
    <t>Columna66</t>
  </si>
  <si>
    <t>Columna67</t>
  </si>
  <si>
    <t>Columna68</t>
  </si>
  <si>
    <t>Columna69</t>
  </si>
  <si>
    <t>Columna70</t>
  </si>
  <si>
    <t>Columna71</t>
  </si>
  <si>
    <t>Columna72</t>
  </si>
  <si>
    <t>Columna73</t>
  </si>
  <si>
    <t>Columna74</t>
  </si>
  <si>
    <t>Columna75</t>
  </si>
  <si>
    <t>Columna76</t>
  </si>
  <si>
    <t>Columna77</t>
  </si>
  <si>
    <t>Columna78</t>
  </si>
  <si>
    <t>Columna79</t>
  </si>
  <si>
    <t>Columna80</t>
  </si>
  <si>
    <t>Columna81</t>
  </si>
  <si>
    <t>Columna82</t>
  </si>
  <si>
    <t>Columna83</t>
  </si>
  <si>
    <t>Columna84</t>
  </si>
  <si>
    <t>Columna85</t>
  </si>
  <si>
    <t>Columna86</t>
  </si>
  <si>
    <t>Columna87</t>
  </si>
  <si>
    <t>Columna88</t>
  </si>
  <si>
    <t>Columna89</t>
  </si>
  <si>
    <t>Columna90</t>
  </si>
  <si>
    <t>Columna91</t>
  </si>
  <si>
    <t>Columna92</t>
  </si>
  <si>
    <t>Columna93</t>
  </si>
  <si>
    <t>Columna94</t>
  </si>
  <si>
    <t>Columna95</t>
  </si>
  <si>
    <t>Columna96</t>
  </si>
  <si>
    <t>Columna97</t>
  </si>
  <si>
    <t>Columna98</t>
  </si>
  <si>
    <t>Columna99</t>
  </si>
  <si>
    <t>Columna100</t>
  </si>
  <si>
    <t>Columna101</t>
  </si>
  <si>
    <t>Columna102</t>
  </si>
  <si>
    <t>Columna103</t>
  </si>
  <si>
    <t>Columna104</t>
  </si>
  <si>
    <t>Columna105</t>
  </si>
  <si>
    <t>Columna106</t>
  </si>
  <si>
    <t>Columna107</t>
  </si>
  <si>
    <t>Columna108</t>
  </si>
  <si>
    <t>Columna109</t>
  </si>
  <si>
    <t>Columna110</t>
  </si>
  <si>
    <t>Columna111</t>
  </si>
  <si>
    <t>Columna112</t>
  </si>
  <si>
    <t>Columna113</t>
  </si>
  <si>
    <t>Columna114</t>
  </si>
  <si>
    <t>Columna115</t>
  </si>
  <si>
    <t>Columna116</t>
  </si>
  <si>
    <t>Columna117</t>
  </si>
  <si>
    <t>Columna118</t>
  </si>
  <si>
    <t>Columna119</t>
  </si>
  <si>
    <t>Columna120</t>
  </si>
  <si>
    <t>Columna121</t>
  </si>
  <si>
    <t>Columna122</t>
  </si>
  <si>
    <t>Columna123</t>
  </si>
  <si>
    <t>Columna124</t>
  </si>
  <si>
    <t>Columna125</t>
  </si>
  <si>
    <t>Columna126</t>
  </si>
  <si>
    <t>Columna127</t>
  </si>
  <si>
    <t>Columna128</t>
  </si>
  <si>
    <t>Columna129</t>
  </si>
  <si>
    <t>Columna130</t>
  </si>
  <si>
    <t>Columna131</t>
  </si>
  <si>
    <t>Columna132</t>
  </si>
  <si>
    <t>Columna133</t>
  </si>
  <si>
    <t>Columna134</t>
  </si>
  <si>
    <t>Columna135</t>
  </si>
  <si>
    <t>Columna136</t>
  </si>
  <si>
    <t>Columna137</t>
  </si>
  <si>
    <t>Columna138</t>
  </si>
  <si>
    <t>Columna139</t>
  </si>
  <si>
    <t>Columna140</t>
  </si>
  <si>
    <t>Columna141</t>
  </si>
  <si>
    <t>Columna142</t>
  </si>
  <si>
    <t>Columna143</t>
  </si>
  <si>
    <t>Columna144</t>
  </si>
  <si>
    <t>Columna145</t>
  </si>
  <si>
    <t>Columna146</t>
  </si>
  <si>
    <t>Columna147</t>
  </si>
  <si>
    <t>Columna148</t>
  </si>
  <si>
    <t>Columna149</t>
  </si>
  <si>
    <t>Columna150</t>
  </si>
  <si>
    <t>Columna151</t>
  </si>
  <si>
    <t>Columna152</t>
  </si>
  <si>
    <t>Columna153</t>
  </si>
  <si>
    <t>Columna154</t>
  </si>
  <si>
    <t>Columna155</t>
  </si>
  <si>
    <t>Columna156</t>
  </si>
  <si>
    <t>Columna157</t>
  </si>
  <si>
    <t>Columna158</t>
  </si>
  <si>
    <t>Columna159</t>
  </si>
  <si>
    <t>Columna160</t>
  </si>
  <si>
    <t>Columna161</t>
  </si>
  <si>
    <t>Columna162</t>
  </si>
  <si>
    <t>Columna163</t>
  </si>
  <si>
    <t>Columna164</t>
  </si>
  <si>
    <t>Columna165</t>
  </si>
  <si>
    <t>Columna166</t>
  </si>
  <si>
    <t>Columna167</t>
  </si>
  <si>
    <t>Columna168</t>
  </si>
  <si>
    <t>Columna169</t>
  </si>
  <si>
    <t>Columna170</t>
  </si>
  <si>
    <t>Columna171</t>
  </si>
  <si>
    <t>Columna172</t>
  </si>
  <si>
    <t>Columna173</t>
  </si>
  <si>
    <t>Columna174</t>
  </si>
  <si>
    <t>Columna175</t>
  </si>
  <si>
    <t>Columna176</t>
  </si>
  <si>
    <t>Columna177</t>
  </si>
  <si>
    <t>Columna178</t>
  </si>
  <si>
    <t>Columna179</t>
  </si>
  <si>
    <t>Columna180</t>
  </si>
  <si>
    <t>Columna181</t>
  </si>
  <si>
    <t>Columna182</t>
  </si>
  <si>
    <t>Columna183</t>
  </si>
  <si>
    <t>Columna184</t>
  </si>
  <si>
    <t>Columna185</t>
  </si>
  <si>
    <t>Columna186</t>
  </si>
  <si>
    <t>Columna187</t>
  </si>
  <si>
    <t>Columna188</t>
  </si>
  <si>
    <t>Columna189</t>
  </si>
  <si>
    <t>Columna190</t>
  </si>
  <si>
    <t>Columna191</t>
  </si>
  <si>
    <t>Columna192</t>
  </si>
  <si>
    <t>Columna193</t>
  </si>
  <si>
    <t>Columna194</t>
  </si>
  <si>
    <t>Columna195</t>
  </si>
  <si>
    <t>Columna196</t>
  </si>
  <si>
    <t>Columna197</t>
  </si>
  <si>
    <t>Columna198</t>
  </si>
  <si>
    <t>Columna199</t>
  </si>
  <si>
    <t>Columna200</t>
  </si>
  <si>
    <t>Columna201</t>
  </si>
  <si>
    <t>Columna202</t>
  </si>
  <si>
    <t>Columna203</t>
  </si>
  <si>
    <t>Columna204</t>
  </si>
  <si>
    <t>Columna205</t>
  </si>
  <si>
    <t>Columna206</t>
  </si>
  <si>
    <t>Columna207</t>
  </si>
  <si>
    <t>Columna208</t>
  </si>
  <si>
    <t>Columna209</t>
  </si>
  <si>
    <t>Columna210</t>
  </si>
  <si>
    <t>Columna211</t>
  </si>
  <si>
    <t>Columna212</t>
  </si>
  <si>
    <t>Columna213</t>
  </si>
  <si>
    <t>Columna214</t>
  </si>
  <si>
    <t>Columna215</t>
  </si>
  <si>
    <t>Columna216</t>
  </si>
  <si>
    <t>Columna217</t>
  </si>
  <si>
    <t>Columna218</t>
  </si>
  <si>
    <t>Columna219</t>
  </si>
  <si>
    <t>Columna220</t>
  </si>
  <si>
    <t>Columna221</t>
  </si>
  <si>
    <t>Columna222</t>
  </si>
  <si>
    <t>Columna223</t>
  </si>
  <si>
    <t>Columna224</t>
  </si>
  <si>
    <t>Columna225</t>
  </si>
  <si>
    <t>Columna226</t>
  </si>
  <si>
    <t>Columna227</t>
  </si>
  <si>
    <t>Columna228</t>
  </si>
  <si>
    <t>Columna229</t>
  </si>
  <si>
    <t>Columna230</t>
  </si>
  <si>
    <t>Columna231</t>
  </si>
  <si>
    <t>Columna232</t>
  </si>
  <si>
    <t>Columna233</t>
  </si>
  <si>
    <t>Columna234</t>
  </si>
  <si>
    <t>Columna235</t>
  </si>
  <si>
    <t>Columna236</t>
  </si>
  <si>
    <t>Columna237</t>
  </si>
  <si>
    <t>Columna238</t>
  </si>
  <si>
    <t>Columna239</t>
  </si>
  <si>
    <t>Columna240</t>
  </si>
  <si>
    <t>Columna241</t>
  </si>
  <si>
    <t>Columna242</t>
  </si>
  <si>
    <t>Columna243</t>
  </si>
  <si>
    <t>Columna244</t>
  </si>
  <si>
    <t>Columna245</t>
  </si>
  <si>
    <t>Columna246</t>
  </si>
  <si>
    <t>Columna247</t>
  </si>
  <si>
    <t>Columna248</t>
  </si>
  <si>
    <t>Columna249</t>
  </si>
  <si>
    <t>Columna250</t>
  </si>
  <si>
    <t>Columna251</t>
  </si>
  <si>
    <t>Columna252</t>
  </si>
  <si>
    <t>Columna253</t>
  </si>
  <si>
    <t>Columna254</t>
  </si>
  <si>
    <t>Columna255</t>
  </si>
  <si>
    <t>Columna256</t>
  </si>
  <si>
    <t>Columna257</t>
  </si>
  <si>
    <t>Columna258</t>
  </si>
  <si>
    <t>Columna259</t>
  </si>
  <si>
    <t>Columna260</t>
  </si>
  <si>
    <t>Columna261</t>
  </si>
  <si>
    <t>Columna262</t>
  </si>
  <si>
    <t>Columna263</t>
  </si>
  <si>
    <t>Columna264</t>
  </si>
  <si>
    <t>Columna265</t>
  </si>
  <si>
    <t>Columna266</t>
  </si>
  <si>
    <t>Columna267</t>
  </si>
  <si>
    <t>Columna268</t>
  </si>
  <si>
    <t>Columna269</t>
  </si>
  <si>
    <t>Columna270</t>
  </si>
  <si>
    <t>Columna271</t>
  </si>
  <si>
    <t>Columna272</t>
  </si>
  <si>
    <t>Columna273</t>
  </si>
  <si>
    <t>Columna274</t>
  </si>
  <si>
    <t>Columna275</t>
  </si>
  <si>
    <t>Columna276</t>
  </si>
  <si>
    <t>Columna277</t>
  </si>
  <si>
    <t>Columna278</t>
  </si>
  <si>
    <t>Columna279</t>
  </si>
  <si>
    <t>Columna280</t>
  </si>
  <si>
    <t>Columna281</t>
  </si>
  <si>
    <t>Columna282</t>
  </si>
  <si>
    <t>Columna283</t>
  </si>
  <si>
    <t>Columna284</t>
  </si>
  <si>
    <t>Columna285</t>
  </si>
  <si>
    <t>Columna286</t>
  </si>
  <si>
    <t>Columna287</t>
  </si>
  <si>
    <t>Columna288</t>
  </si>
  <si>
    <t>Columna289</t>
  </si>
  <si>
    <t>Columna290</t>
  </si>
  <si>
    <t>Columna291</t>
  </si>
  <si>
    <t>Columna292</t>
  </si>
  <si>
    <t>Columna293</t>
  </si>
  <si>
    <t>Columna294</t>
  </si>
  <si>
    <t>Columna295</t>
  </si>
  <si>
    <t>Columna296</t>
  </si>
  <si>
    <t>Columna297</t>
  </si>
  <si>
    <t>Columna298</t>
  </si>
  <si>
    <t>Columna299</t>
  </si>
  <si>
    <t>Columna300</t>
  </si>
  <si>
    <t>Columna301</t>
  </si>
  <si>
    <t>Columna302</t>
  </si>
  <si>
    <t>Columna303</t>
  </si>
  <si>
    <t>Columna304</t>
  </si>
  <si>
    <t>Columna305</t>
  </si>
  <si>
    <t>Columna306</t>
  </si>
  <si>
    <t>Columna307</t>
  </si>
  <si>
    <t>Columna308</t>
  </si>
  <si>
    <t>Columna309</t>
  </si>
  <si>
    <t>Columna310</t>
  </si>
  <si>
    <t>Columna311</t>
  </si>
  <si>
    <t>Columna312</t>
  </si>
  <si>
    <t>Columna313</t>
  </si>
  <si>
    <t>Columna314</t>
  </si>
  <si>
    <t>Columna315</t>
  </si>
  <si>
    <t>Columna316</t>
  </si>
  <si>
    <t>Columna317</t>
  </si>
  <si>
    <t>Columna318</t>
  </si>
  <si>
    <t>Columna319</t>
  </si>
  <si>
    <t>Columna320</t>
  </si>
  <si>
    <t>Columna321</t>
  </si>
  <si>
    <t>Columna322</t>
  </si>
  <si>
    <t>Columna323</t>
  </si>
  <si>
    <t>Columna324</t>
  </si>
  <si>
    <t>Columna325</t>
  </si>
  <si>
    <t>Columna326</t>
  </si>
  <si>
    <t>Columna327</t>
  </si>
  <si>
    <t>Columna328</t>
  </si>
  <si>
    <t>Columna329</t>
  </si>
  <si>
    <t>Columna330</t>
  </si>
  <si>
    <t>Columna331</t>
  </si>
  <si>
    <t>Columna332</t>
  </si>
  <si>
    <t>Columna333</t>
  </si>
  <si>
    <t>Columna334</t>
  </si>
  <si>
    <t>Columna335</t>
  </si>
  <si>
    <t>Columna336</t>
  </si>
  <si>
    <t>Columna337</t>
  </si>
  <si>
    <t>Columna338</t>
  </si>
  <si>
    <t>Columna339</t>
  </si>
  <si>
    <t>Columna340</t>
  </si>
  <si>
    <t>Columna341</t>
  </si>
  <si>
    <t>Columna342</t>
  </si>
  <si>
    <t>Columna343</t>
  </si>
  <si>
    <t>Columna344</t>
  </si>
  <si>
    <t>Columna345</t>
  </si>
  <si>
    <t>Columna346</t>
  </si>
  <si>
    <t>Columna347</t>
  </si>
  <si>
    <t>Columna348</t>
  </si>
  <si>
    <t>Columna349</t>
  </si>
  <si>
    <t>Columna350</t>
  </si>
  <si>
    <t>Columna351</t>
  </si>
  <si>
    <t>Columna352</t>
  </si>
  <si>
    <t>Columna353</t>
  </si>
  <si>
    <t>Columna354</t>
  </si>
  <si>
    <t>Columna355</t>
  </si>
  <si>
    <t>Columna356</t>
  </si>
  <si>
    <t>Columna357</t>
  </si>
  <si>
    <t>Columna358</t>
  </si>
  <si>
    <t>Columna359</t>
  </si>
  <si>
    <t>Columna360</t>
  </si>
  <si>
    <t>Columna361</t>
  </si>
  <si>
    <t>Columna362</t>
  </si>
  <si>
    <t>Columna363</t>
  </si>
  <si>
    <t>Columna364</t>
  </si>
  <si>
    <t>Columna365</t>
  </si>
  <si>
    <t>Columna366</t>
  </si>
  <si>
    <t>Columna367</t>
  </si>
  <si>
    <t>Columna368</t>
  </si>
  <si>
    <t>Columna369</t>
  </si>
  <si>
    <t>Columna370</t>
  </si>
  <si>
    <t>Columna371</t>
  </si>
  <si>
    <t>Columna372</t>
  </si>
  <si>
    <t>Columna373</t>
  </si>
  <si>
    <t>Columna374</t>
  </si>
  <si>
    <t>Columna375</t>
  </si>
  <si>
    <t>Columna376</t>
  </si>
  <si>
    <t>Columna377</t>
  </si>
  <si>
    <t>Columna378</t>
  </si>
  <si>
    <t>Columna379</t>
  </si>
  <si>
    <t>Columna380</t>
  </si>
  <si>
    <t>Columna381</t>
  </si>
  <si>
    <t>Columna382</t>
  </si>
  <si>
    <t>Columna383</t>
  </si>
  <si>
    <t>Columna384</t>
  </si>
  <si>
    <t>Columna385</t>
  </si>
  <si>
    <t>Columna386</t>
  </si>
  <si>
    <t>Columna387</t>
  </si>
  <si>
    <t>Columna388</t>
  </si>
  <si>
    <t>Columna389</t>
  </si>
  <si>
    <t>Columna390</t>
  </si>
  <si>
    <t>Columna391</t>
  </si>
  <si>
    <t>Columna392</t>
  </si>
  <si>
    <t>Columna393</t>
  </si>
  <si>
    <t>Columna394</t>
  </si>
  <si>
    <t>Columna395</t>
  </si>
  <si>
    <t>Columna396</t>
  </si>
  <si>
    <t>Columna397</t>
  </si>
  <si>
    <t>Columna398</t>
  </si>
  <si>
    <t>Columna399</t>
  </si>
  <si>
    <t>Columna400</t>
  </si>
  <si>
    <t>Columna401</t>
  </si>
  <si>
    <t>Columna402</t>
  </si>
  <si>
    <t>Columna403</t>
  </si>
  <si>
    <t>Columna404</t>
  </si>
  <si>
    <t>Columna405</t>
  </si>
  <si>
    <t>Columna406</t>
  </si>
  <si>
    <t>Columna407</t>
  </si>
  <si>
    <t>Columna408</t>
  </si>
  <si>
    <t>Columna409</t>
  </si>
  <si>
    <t>Columna410</t>
  </si>
  <si>
    <t>Columna411</t>
  </si>
  <si>
    <t>Columna412</t>
  </si>
  <si>
    <t>Columna413</t>
  </si>
  <si>
    <t>Columna414</t>
  </si>
  <si>
    <t>Columna415</t>
  </si>
  <si>
    <t>Columna416</t>
  </si>
  <si>
    <t>Columna417</t>
  </si>
  <si>
    <t>Columna418</t>
  </si>
  <si>
    <t>Columna419</t>
  </si>
  <si>
    <t>Columna420</t>
  </si>
  <si>
    <t>Columna421</t>
  </si>
  <si>
    <t>Columna422</t>
  </si>
  <si>
    <t>Columna423</t>
  </si>
  <si>
    <t>Columna424</t>
  </si>
  <si>
    <t>Columna425</t>
  </si>
  <si>
    <t>Columna426</t>
  </si>
  <si>
    <t>Columna427</t>
  </si>
  <si>
    <t>Columna428</t>
  </si>
  <si>
    <t>Columna429</t>
  </si>
  <si>
    <t>Columna430</t>
  </si>
  <si>
    <t>Columna431</t>
  </si>
  <si>
    <t>Columna432</t>
  </si>
  <si>
    <t>Columna433</t>
  </si>
  <si>
    <t>Columna434</t>
  </si>
  <si>
    <t>Columna435</t>
  </si>
  <si>
    <t>Columna436</t>
  </si>
  <si>
    <t>Columna437</t>
  </si>
  <si>
    <t>Columna438</t>
  </si>
  <si>
    <t>Columna439</t>
  </si>
  <si>
    <t>Columna440</t>
  </si>
  <si>
    <t>Columna441</t>
  </si>
  <si>
    <t>Columna442</t>
  </si>
  <si>
    <t>Columna443</t>
  </si>
  <si>
    <t>Columna444</t>
  </si>
  <si>
    <t>Columna445</t>
  </si>
  <si>
    <t>Columna446</t>
  </si>
  <si>
    <t>Columna447</t>
  </si>
  <si>
    <t>Columna448</t>
  </si>
  <si>
    <t>Columna449</t>
  </si>
  <si>
    <t>Columna450</t>
  </si>
  <si>
    <t>Columna451</t>
  </si>
  <si>
    <t>Columna452</t>
  </si>
  <si>
    <t>Columna453</t>
  </si>
  <si>
    <t>Columna454</t>
  </si>
  <si>
    <t>Columna455</t>
  </si>
  <si>
    <t>Columna456</t>
  </si>
  <si>
    <t>Columna457</t>
  </si>
  <si>
    <t>Columna458</t>
  </si>
  <si>
    <t>Columna459</t>
  </si>
  <si>
    <t>Columna460</t>
  </si>
  <si>
    <t>Columna461</t>
  </si>
  <si>
    <t>Columna462</t>
  </si>
  <si>
    <t>Columna463</t>
  </si>
  <si>
    <t>Columna464</t>
  </si>
  <si>
    <t>Columna465</t>
  </si>
  <si>
    <t>Columna466</t>
  </si>
  <si>
    <t>Columna467</t>
  </si>
  <si>
    <t>Columna468</t>
  </si>
  <si>
    <t>Columna469</t>
  </si>
  <si>
    <t>Columna470</t>
  </si>
  <si>
    <t>Columna471</t>
  </si>
  <si>
    <t>Columna472</t>
  </si>
  <si>
    <t>Columna473</t>
  </si>
  <si>
    <t>Columna474</t>
  </si>
  <si>
    <t>Columna475</t>
  </si>
  <si>
    <t>Columna476</t>
  </si>
  <si>
    <t>Columna477</t>
  </si>
  <si>
    <t>Columna478</t>
  </si>
  <si>
    <t>Columna479</t>
  </si>
  <si>
    <t>Columna480</t>
  </si>
  <si>
    <t>Columna481</t>
  </si>
  <si>
    <t>Columna482</t>
  </si>
  <si>
    <t>Columna483</t>
  </si>
  <si>
    <t>Columna484</t>
  </si>
  <si>
    <t>Columna485</t>
  </si>
  <si>
    <t>Columna486</t>
  </si>
  <si>
    <t>Columna487</t>
  </si>
  <si>
    <t>Columna488</t>
  </si>
  <si>
    <t>Columna489</t>
  </si>
  <si>
    <t>Columna490</t>
  </si>
  <si>
    <t>Columna491</t>
  </si>
  <si>
    <t>Columna492</t>
  </si>
  <si>
    <t>Columna493</t>
  </si>
  <si>
    <t>Columna494</t>
  </si>
  <si>
    <t>Columna495</t>
  </si>
  <si>
    <t>Columna496</t>
  </si>
  <si>
    <t>Columna497</t>
  </si>
  <si>
    <t>Columna498</t>
  </si>
  <si>
    <t>Columna499</t>
  </si>
  <si>
    <t>Columna500</t>
  </si>
  <si>
    <t>Columna501</t>
  </si>
  <si>
    <t>Columna502</t>
  </si>
  <si>
    <t>Columna503</t>
  </si>
  <si>
    <t>Columna504</t>
  </si>
  <si>
    <t>Columna505</t>
  </si>
  <si>
    <t>Columna506</t>
  </si>
  <si>
    <t>Columna507</t>
  </si>
  <si>
    <t>Columna508</t>
  </si>
  <si>
    <t>Columna509</t>
  </si>
  <si>
    <t>Columna510</t>
  </si>
  <si>
    <t>Columna511</t>
  </si>
  <si>
    <t>Columna512</t>
  </si>
  <si>
    <t>Columna513</t>
  </si>
  <si>
    <t>Columna514</t>
  </si>
  <si>
    <t>Columna515</t>
  </si>
  <si>
    <t>Columna516</t>
  </si>
  <si>
    <t>Columna517</t>
  </si>
  <si>
    <t>Columna518</t>
  </si>
  <si>
    <t>Columna519</t>
  </si>
  <si>
    <t>Columna520</t>
  </si>
  <si>
    <t>Columna521</t>
  </si>
  <si>
    <t>Columna522</t>
  </si>
  <si>
    <t>Columna523</t>
  </si>
  <si>
    <t>Columna524</t>
  </si>
  <si>
    <t>Columna525</t>
  </si>
  <si>
    <t>Columna526</t>
  </si>
  <si>
    <t>Columna527</t>
  </si>
  <si>
    <t>Columna528</t>
  </si>
  <si>
    <t>Columna529</t>
  </si>
  <si>
    <t>Columna530</t>
  </si>
  <si>
    <t>Columna531</t>
  </si>
  <si>
    <t>Columna532</t>
  </si>
  <si>
    <t>Columna533</t>
  </si>
  <si>
    <t>Columna534</t>
  </si>
  <si>
    <t>Columna535</t>
  </si>
  <si>
    <t>Columna536</t>
  </si>
  <si>
    <t>Columna537</t>
  </si>
  <si>
    <t>Columna538</t>
  </si>
  <si>
    <t>Columna539</t>
  </si>
  <si>
    <t>Columna540</t>
  </si>
  <si>
    <t>Columna541</t>
  </si>
  <si>
    <t>Columna542</t>
  </si>
  <si>
    <t>Columna543</t>
  </si>
  <si>
    <t>Columna544</t>
  </si>
  <si>
    <t>Columna545</t>
  </si>
  <si>
    <t>Columna546</t>
  </si>
  <si>
    <t>Columna547</t>
  </si>
  <si>
    <t>Columna548</t>
  </si>
  <si>
    <t>Columna549</t>
  </si>
  <si>
    <t>Columna550</t>
  </si>
  <si>
    <t>Columna551</t>
  </si>
  <si>
    <t>Columna552</t>
  </si>
  <si>
    <t>Columna553</t>
  </si>
  <si>
    <t>Columna554</t>
  </si>
  <si>
    <t>Columna555</t>
  </si>
  <si>
    <t>Columna556</t>
  </si>
  <si>
    <t>Columna557</t>
  </si>
  <si>
    <t>Columna558</t>
  </si>
  <si>
    <t>Columna559</t>
  </si>
  <si>
    <t>Columna560</t>
  </si>
  <si>
    <t>Columna561</t>
  </si>
  <si>
    <t>Columna562</t>
  </si>
  <si>
    <t>Columna563</t>
  </si>
  <si>
    <t>Columna564</t>
  </si>
  <si>
    <t>Columna565</t>
  </si>
  <si>
    <t>Columna566</t>
  </si>
  <si>
    <t>Columna567</t>
  </si>
  <si>
    <t>Columna568</t>
  </si>
  <si>
    <t>Columna569</t>
  </si>
  <si>
    <t>Columna570</t>
  </si>
  <si>
    <t>Columna571</t>
  </si>
  <si>
    <t>Columna572</t>
  </si>
  <si>
    <t>Columna573</t>
  </si>
  <si>
    <t>Columna574</t>
  </si>
  <si>
    <t>Columna575</t>
  </si>
  <si>
    <t>Columna576</t>
  </si>
  <si>
    <t>Columna577</t>
  </si>
  <si>
    <t>Columna578</t>
  </si>
  <si>
    <t>Columna579</t>
  </si>
  <si>
    <t>Columna580</t>
  </si>
  <si>
    <t>Columna581</t>
  </si>
  <si>
    <t>Columna582</t>
  </si>
  <si>
    <t>Columna583</t>
  </si>
  <si>
    <t>Columna584</t>
  </si>
  <si>
    <t>Columna585</t>
  </si>
  <si>
    <t>Columna586</t>
  </si>
  <si>
    <t>Columna587</t>
  </si>
  <si>
    <t>Columna588</t>
  </si>
  <si>
    <t>Columna589</t>
  </si>
  <si>
    <t>Columna590</t>
  </si>
  <si>
    <t>Columna591</t>
  </si>
  <si>
    <t>Columna592</t>
  </si>
  <si>
    <t>Columna593</t>
  </si>
  <si>
    <t>Columna594</t>
  </si>
  <si>
    <t>Columna595</t>
  </si>
  <si>
    <t>Columna596</t>
  </si>
  <si>
    <t>Columna597</t>
  </si>
  <si>
    <t>Columna598</t>
  </si>
  <si>
    <t>Columna599</t>
  </si>
  <si>
    <t>Columna600</t>
  </si>
  <si>
    <t>Columna601</t>
  </si>
  <si>
    <t>Columna602</t>
  </si>
  <si>
    <t>Columna603</t>
  </si>
  <si>
    <t>Columna604</t>
  </si>
  <si>
    <t>Columna605</t>
  </si>
  <si>
    <t>Columna606</t>
  </si>
  <si>
    <t>Columna607</t>
  </si>
  <si>
    <t>Columna608</t>
  </si>
  <si>
    <t>Columna609</t>
  </si>
  <si>
    <t>Columna610</t>
  </si>
  <si>
    <t>Columna611</t>
  </si>
  <si>
    <t>Columna612</t>
  </si>
  <si>
    <t>Columna613</t>
  </si>
  <si>
    <t>Columna614</t>
  </si>
  <si>
    <t>Columna615</t>
  </si>
  <si>
    <t>Columna616</t>
  </si>
  <si>
    <t>Columna617</t>
  </si>
  <si>
    <t>Columna618</t>
  </si>
  <si>
    <t>Columna619</t>
  </si>
  <si>
    <t>Columna620</t>
  </si>
  <si>
    <t>Columna621</t>
  </si>
  <si>
    <t>Columna622</t>
  </si>
  <si>
    <t>Columna623</t>
  </si>
  <si>
    <t>Columna624</t>
  </si>
  <si>
    <t>Columna625</t>
  </si>
  <si>
    <t>Columna626</t>
  </si>
  <si>
    <t>Columna627</t>
  </si>
  <si>
    <t>Columna628</t>
  </si>
  <si>
    <t>Columna629</t>
  </si>
  <si>
    <t>Columna630</t>
  </si>
  <si>
    <t>Columna631</t>
  </si>
  <si>
    <t>Columna632</t>
  </si>
  <si>
    <t>Columna633</t>
  </si>
  <si>
    <t>Columna634</t>
  </si>
  <si>
    <t>Columna635</t>
  </si>
  <si>
    <t>Columna636</t>
  </si>
  <si>
    <t>Columna637</t>
  </si>
  <si>
    <t>Columna638</t>
  </si>
  <si>
    <t>Columna639</t>
  </si>
  <si>
    <t>Columna640</t>
  </si>
  <si>
    <t>Columna641</t>
  </si>
  <si>
    <t>Columna642</t>
  </si>
  <si>
    <t>Columna643</t>
  </si>
  <si>
    <t>Columna644</t>
  </si>
  <si>
    <t>Columna645</t>
  </si>
  <si>
    <t>Columna646</t>
  </si>
  <si>
    <t>Columna647</t>
  </si>
  <si>
    <t>Columna648</t>
  </si>
  <si>
    <t>Columna649</t>
  </si>
  <si>
    <t>Columna650</t>
  </si>
  <si>
    <t>Columna651</t>
  </si>
  <si>
    <t>Columna652</t>
  </si>
  <si>
    <t>Columna653</t>
  </si>
  <si>
    <t>Columna654</t>
  </si>
  <si>
    <t>Columna655</t>
  </si>
  <si>
    <t>Columna656</t>
  </si>
  <si>
    <t>Columna657</t>
  </si>
  <si>
    <t>Columna658</t>
  </si>
  <si>
    <t>Columna659</t>
  </si>
  <si>
    <t>Columna660</t>
  </si>
  <si>
    <t>Columna661</t>
  </si>
  <si>
    <t>Columna662</t>
  </si>
  <si>
    <t>Columna663</t>
  </si>
  <si>
    <t>Columna664</t>
  </si>
  <si>
    <t>Columna665</t>
  </si>
  <si>
    <t>Columna666</t>
  </si>
  <si>
    <t>Columna667</t>
  </si>
  <si>
    <t>Columna668</t>
  </si>
  <si>
    <t>Columna669</t>
  </si>
  <si>
    <t>Columna670</t>
  </si>
  <si>
    <t>Columna671</t>
  </si>
  <si>
    <t>Columna672</t>
  </si>
  <si>
    <t>Columna673</t>
  </si>
  <si>
    <t>Columna674</t>
  </si>
  <si>
    <t>Columna675</t>
  </si>
  <si>
    <t>Columna676</t>
  </si>
  <si>
    <t>Columna677</t>
  </si>
  <si>
    <t>Columna678</t>
  </si>
  <si>
    <t>Columna679</t>
  </si>
  <si>
    <t>Columna680</t>
  </si>
  <si>
    <t>Columna681</t>
  </si>
  <si>
    <t>Columna682</t>
  </si>
  <si>
    <t>Columna683</t>
  </si>
  <si>
    <t>Columna684</t>
  </si>
  <si>
    <t>Columna685</t>
  </si>
  <si>
    <t>Columna686</t>
  </si>
  <si>
    <t>Columna687</t>
  </si>
  <si>
    <t>Columna688</t>
  </si>
  <si>
    <t>Columna689</t>
  </si>
  <si>
    <t>Columna690</t>
  </si>
  <si>
    <t>Columna691</t>
  </si>
  <si>
    <t>Columna692</t>
  </si>
  <si>
    <t>Columna693</t>
  </si>
  <si>
    <t>Columna694</t>
  </si>
  <si>
    <t>Columna695</t>
  </si>
  <si>
    <t>Columna696</t>
  </si>
  <si>
    <t>Columna697</t>
  </si>
  <si>
    <t>Columna698</t>
  </si>
  <si>
    <t>Columna699</t>
  </si>
  <si>
    <t>Columna700</t>
  </si>
  <si>
    <t>Columna701</t>
  </si>
  <si>
    <t>Columna702</t>
  </si>
  <si>
    <t>Columna703</t>
  </si>
  <si>
    <t>Columna704</t>
  </si>
  <si>
    <t>Columna705</t>
  </si>
  <si>
    <t>Columna706</t>
  </si>
  <si>
    <t>Columna707</t>
  </si>
  <si>
    <t>Columna708</t>
  </si>
  <si>
    <t>Columna709</t>
  </si>
  <si>
    <t>Columna710</t>
  </si>
  <si>
    <t>Columna711</t>
  </si>
  <si>
    <t>Columna712</t>
  </si>
  <si>
    <t>Columna713</t>
  </si>
  <si>
    <t>Columna714</t>
  </si>
  <si>
    <t>Columna715</t>
  </si>
  <si>
    <t>Columna716</t>
  </si>
  <si>
    <t>Columna717</t>
  </si>
  <si>
    <t>Columna718</t>
  </si>
  <si>
    <t>Columna719</t>
  </si>
  <si>
    <t>Columna720</t>
  </si>
  <si>
    <t>Columna721</t>
  </si>
  <si>
    <t>Columna722</t>
  </si>
  <si>
    <t>Columna723</t>
  </si>
  <si>
    <t>Columna724</t>
  </si>
  <si>
    <t>Columna725</t>
  </si>
  <si>
    <t>Columna726</t>
  </si>
  <si>
    <t>Columna727</t>
  </si>
  <si>
    <t>Columna728</t>
  </si>
  <si>
    <t>Columna729</t>
  </si>
  <si>
    <t>Columna730</t>
  </si>
  <si>
    <t>Columna731</t>
  </si>
  <si>
    <t>Columna732</t>
  </si>
  <si>
    <t>Columna733</t>
  </si>
  <si>
    <t>Columna734</t>
  </si>
  <si>
    <t>Columna735</t>
  </si>
  <si>
    <t>Columna736</t>
  </si>
  <si>
    <t>Columna737</t>
  </si>
  <si>
    <t>Columna738</t>
  </si>
  <si>
    <t>Columna739</t>
  </si>
  <si>
    <t>Columna740</t>
  </si>
  <si>
    <t>Columna741</t>
  </si>
  <si>
    <t>Columna742</t>
  </si>
  <si>
    <t>Columna743</t>
  </si>
  <si>
    <t>Columna744</t>
  </si>
  <si>
    <t>Columna745</t>
  </si>
  <si>
    <t>Columna746</t>
  </si>
  <si>
    <t>Columna747</t>
  </si>
  <si>
    <t>Columna748</t>
  </si>
  <si>
    <t>Columna749</t>
  </si>
  <si>
    <t>Columna750</t>
  </si>
  <si>
    <t>Columna751</t>
  </si>
  <si>
    <t>Columna752</t>
  </si>
  <si>
    <t>Columna753</t>
  </si>
  <si>
    <t>Columna754</t>
  </si>
  <si>
    <t>Columna755</t>
  </si>
  <si>
    <t>Columna756</t>
  </si>
  <si>
    <t>Columna757</t>
  </si>
  <si>
    <t>Columna758</t>
  </si>
  <si>
    <t>Columna759</t>
  </si>
  <si>
    <t>Columna760</t>
  </si>
  <si>
    <t>Columna761</t>
  </si>
  <si>
    <t>Columna762</t>
  </si>
  <si>
    <t>Columna763</t>
  </si>
  <si>
    <t>Columna764</t>
  </si>
  <si>
    <t>Columna765</t>
  </si>
  <si>
    <t>Columna766</t>
  </si>
  <si>
    <t>Columna767</t>
  </si>
  <si>
    <t>Columna768</t>
  </si>
  <si>
    <t>Columna769</t>
  </si>
  <si>
    <t>Columna770</t>
  </si>
  <si>
    <t>Columna771</t>
  </si>
  <si>
    <t>Columna772</t>
  </si>
  <si>
    <t>Columna773</t>
  </si>
  <si>
    <t>Columna774</t>
  </si>
  <si>
    <t>Columna775</t>
  </si>
  <si>
    <t>Columna776</t>
  </si>
  <si>
    <t>Columna777</t>
  </si>
  <si>
    <t>Columna778</t>
  </si>
  <si>
    <t>Columna779</t>
  </si>
  <si>
    <t>Columna780</t>
  </si>
  <si>
    <t>Columna781</t>
  </si>
  <si>
    <t>Columna782</t>
  </si>
  <si>
    <t>Columna783</t>
  </si>
  <si>
    <t>Columna784</t>
  </si>
  <si>
    <t>Columna785</t>
  </si>
  <si>
    <t>Columna786</t>
  </si>
  <si>
    <t>Columna787</t>
  </si>
  <si>
    <t>Columna788</t>
  </si>
  <si>
    <t>Columna789</t>
  </si>
  <si>
    <t>Columna790</t>
  </si>
  <si>
    <t>Columna791</t>
  </si>
  <si>
    <t>Columna792</t>
  </si>
  <si>
    <t>Columna793</t>
  </si>
  <si>
    <t>Columna794</t>
  </si>
  <si>
    <t>Columna795</t>
  </si>
  <si>
    <t>Columna796</t>
  </si>
  <si>
    <t>Columna797</t>
  </si>
  <si>
    <t>Columna798</t>
  </si>
  <si>
    <t>Columna799</t>
  </si>
  <si>
    <t>Columna800</t>
  </si>
  <si>
    <t>Columna801</t>
  </si>
  <si>
    <t>Columna802</t>
  </si>
  <si>
    <t>Columna803</t>
  </si>
  <si>
    <t>Columna804</t>
  </si>
  <si>
    <t>Columna805</t>
  </si>
  <si>
    <t>Columna806</t>
  </si>
  <si>
    <t>Columna807</t>
  </si>
  <si>
    <t>Columna808</t>
  </si>
  <si>
    <t>Columna809</t>
  </si>
  <si>
    <t>Columna810</t>
  </si>
  <si>
    <t>Columna811</t>
  </si>
  <si>
    <t>Columna812</t>
  </si>
  <si>
    <t>Columna813</t>
  </si>
  <si>
    <t>Columna814</t>
  </si>
  <si>
    <t>Columna815</t>
  </si>
  <si>
    <t>Columna816</t>
  </si>
  <si>
    <t>Columna817</t>
  </si>
  <si>
    <t>Columna818</t>
  </si>
  <si>
    <t>Columna819</t>
  </si>
  <si>
    <t>Columna820</t>
  </si>
  <si>
    <t>Columna821</t>
  </si>
  <si>
    <t>Columna822</t>
  </si>
  <si>
    <t>Columna823</t>
  </si>
  <si>
    <t>Columna824</t>
  </si>
  <si>
    <t>Columna825</t>
  </si>
  <si>
    <t>Columna826</t>
  </si>
  <si>
    <t>Columna827</t>
  </si>
  <si>
    <t>Columna828</t>
  </si>
  <si>
    <t>Columna829</t>
  </si>
  <si>
    <t>Columna830</t>
  </si>
  <si>
    <t>Columna831</t>
  </si>
  <si>
    <t>Columna832</t>
  </si>
  <si>
    <t>Columna833</t>
  </si>
  <si>
    <t>Columna834</t>
  </si>
  <si>
    <t>Columna835</t>
  </si>
  <si>
    <t>Columna836</t>
  </si>
  <si>
    <t>Columna837</t>
  </si>
  <si>
    <t>Columna838</t>
  </si>
  <si>
    <t>Columna839</t>
  </si>
  <si>
    <t>Columna840</t>
  </si>
  <si>
    <t>Columna841</t>
  </si>
  <si>
    <t>Columna842</t>
  </si>
  <si>
    <t>Columna843</t>
  </si>
  <si>
    <t>Columna844</t>
  </si>
  <si>
    <t>Columna845</t>
  </si>
  <si>
    <t>Columna846</t>
  </si>
  <si>
    <t>Columna847</t>
  </si>
  <si>
    <t>Columna848</t>
  </si>
  <si>
    <t>Columna849</t>
  </si>
  <si>
    <t>Columna850</t>
  </si>
  <si>
    <t>Columna851</t>
  </si>
  <si>
    <t>Columna852</t>
  </si>
  <si>
    <t>Columna853</t>
  </si>
  <si>
    <t>Columna854</t>
  </si>
  <si>
    <t>Columna855</t>
  </si>
  <si>
    <t>Columna856</t>
  </si>
  <si>
    <t>Columna857</t>
  </si>
  <si>
    <t>Columna858</t>
  </si>
  <si>
    <t>Columna859</t>
  </si>
  <si>
    <t>Columna860</t>
  </si>
  <si>
    <t>Columna861</t>
  </si>
  <si>
    <t>Columna862</t>
  </si>
  <si>
    <t>Columna863</t>
  </si>
  <si>
    <t>Columna864</t>
  </si>
  <si>
    <t>Columna865</t>
  </si>
  <si>
    <t>Columna866</t>
  </si>
  <si>
    <t>Columna867</t>
  </si>
  <si>
    <t>Columna868</t>
  </si>
  <si>
    <t>Columna869</t>
  </si>
  <si>
    <t>Columna870</t>
  </si>
  <si>
    <t>Columna871</t>
  </si>
  <si>
    <t>Columna872</t>
  </si>
  <si>
    <t>Columna873</t>
  </si>
  <si>
    <t>Columna874</t>
  </si>
  <si>
    <t>Columna875</t>
  </si>
  <si>
    <t>Columna876</t>
  </si>
  <si>
    <t>Columna877</t>
  </si>
  <si>
    <t>Columna878</t>
  </si>
  <si>
    <t>Columna879</t>
  </si>
  <si>
    <t>Columna880</t>
  </si>
  <si>
    <t>Columna881</t>
  </si>
  <si>
    <t>Columna882</t>
  </si>
  <si>
    <t>Columna883</t>
  </si>
  <si>
    <t>Columna884</t>
  </si>
  <si>
    <t>Columna885</t>
  </si>
  <si>
    <t>Columna886</t>
  </si>
  <si>
    <t>Columna887</t>
  </si>
  <si>
    <t>Columna888</t>
  </si>
  <si>
    <t>Columna889</t>
  </si>
  <si>
    <t>Columna890</t>
  </si>
  <si>
    <t>Columna891</t>
  </si>
  <si>
    <t>Columna892</t>
  </si>
  <si>
    <t>Columna893</t>
  </si>
  <si>
    <t>Columna894</t>
  </si>
  <si>
    <t>Columna895</t>
  </si>
  <si>
    <t>Columna896</t>
  </si>
  <si>
    <t>Columna897</t>
  </si>
  <si>
    <t>Columna898</t>
  </si>
  <si>
    <t>Columna899</t>
  </si>
  <si>
    <t>Columna900</t>
  </si>
  <si>
    <t>Columna901</t>
  </si>
  <si>
    <t>Columna902</t>
  </si>
  <si>
    <t>Columna903</t>
  </si>
  <si>
    <t>Columna904</t>
  </si>
  <si>
    <t>Columna905</t>
  </si>
  <si>
    <t>Columna906</t>
  </si>
  <si>
    <t>Columna907</t>
  </si>
  <si>
    <t>Columna908</t>
  </si>
  <si>
    <t>Columna909</t>
  </si>
  <si>
    <t>Columna910</t>
  </si>
  <si>
    <t>Columna911</t>
  </si>
  <si>
    <t>Columna912</t>
  </si>
  <si>
    <t>Columna913</t>
  </si>
  <si>
    <t>Columna914</t>
  </si>
  <si>
    <t>Columna915</t>
  </si>
  <si>
    <t>Columna916</t>
  </si>
  <si>
    <t>Columna917</t>
  </si>
  <si>
    <t>Columna918</t>
  </si>
  <si>
    <t>Columna919</t>
  </si>
  <si>
    <t>Columna920</t>
  </si>
  <si>
    <t>Columna921</t>
  </si>
  <si>
    <t>Columna922</t>
  </si>
  <si>
    <t>Columna923</t>
  </si>
  <si>
    <t>Columna924</t>
  </si>
  <si>
    <t>Columna925</t>
  </si>
  <si>
    <t>Columna926</t>
  </si>
  <si>
    <t>Columna927</t>
  </si>
  <si>
    <t>Columna928</t>
  </si>
  <si>
    <t>Columna929</t>
  </si>
  <si>
    <t>Columna930</t>
  </si>
  <si>
    <t>Columna931</t>
  </si>
  <si>
    <t>Columna932</t>
  </si>
  <si>
    <t>Columna933</t>
  </si>
  <si>
    <t>Columna934</t>
  </si>
  <si>
    <t>Columna935</t>
  </si>
  <si>
    <t>Columna936</t>
  </si>
  <si>
    <t>Columna937</t>
  </si>
  <si>
    <t>Columna938</t>
  </si>
  <si>
    <t>Columna939</t>
  </si>
  <si>
    <t>Columna940</t>
  </si>
  <si>
    <t>Columna941</t>
  </si>
  <si>
    <t>Columna942</t>
  </si>
  <si>
    <t>Columna943</t>
  </si>
  <si>
    <t>Columna944</t>
  </si>
  <si>
    <t>Columna945</t>
  </si>
  <si>
    <t>Columna946</t>
  </si>
  <si>
    <t>Columna947</t>
  </si>
  <si>
    <t>Columna948</t>
  </si>
  <si>
    <t>Columna949</t>
  </si>
  <si>
    <t>Columna950</t>
  </si>
  <si>
    <t>Columna951</t>
  </si>
  <si>
    <t>Columna952</t>
  </si>
  <si>
    <t>Columna953</t>
  </si>
  <si>
    <t>Columna954</t>
  </si>
  <si>
    <t>Columna955</t>
  </si>
  <si>
    <t>Columna956</t>
  </si>
  <si>
    <t>Columna957</t>
  </si>
  <si>
    <t>Columna958</t>
  </si>
  <si>
    <t>Columna959</t>
  </si>
  <si>
    <t>Columna960</t>
  </si>
  <si>
    <t>Columna961</t>
  </si>
  <si>
    <t>Columna962</t>
  </si>
  <si>
    <t>Columna963</t>
  </si>
  <si>
    <t>Columna964</t>
  </si>
  <si>
    <t>Columna965</t>
  </si>
  <si>
    <t>Columna966</t>
  </si>
  <si>
    <t>Columna967</t>
  </si>
  <si>
    <t>Columna968</t>
  </si>
  <si>
    <t>Columna969</t>
  </si>
  <si>
    <t>Columna970</t>
  </si>
  <si>
    <t>Columna971</t>
  </si>
  <si>
    <t>Columna972</t>
  </si>
  <si>
    <t>Columna973</t>
  </si>
  <si>
    <t>Columna974</t>
  </si>
  <si>
    <t>Columna975</t>
  </si>
  <si>
    <t>Columna976</t>
  </si>
  <si>
    <t>Columna977</t>
  </si>
  <si>
    <t>Columna978</t>
  </si>
  <si>
    <t>Columna979</t>
  </si>
  <si>
    <t>Columna980</t>
  </si>
  <si>
    <t>Columna981</t>
  </si>
  <si>
    <t>Columna982</t>
  </si>
  <si>
    <t>Columna983</t>
  </si>
  <si>
    <t>Columna984</t>
  </si>
  <si>
    <t>Columna985</t>
  </si>
  <si>
    <t>Columna986</t>
  </si>
  <si>
    <t>Columna987</t>
  </si>
  <si>
    <t>Columna988</t>
  </si>
  <si>
    <t>Columna989</t>
  </si>
  <si>
    <t>Columna990</t>
  </si>
  <si>
    <t>Columna991</t>
  </si>
  <si>
    <t>Columna992</t>
  </si>
  <si>
    <t>Columna993</t>
  </si>
  <si>
    <t>Columna994</t>
  </si>
  <si>
    <t>Columna995</t>
  </si>
  <si>
    <t>Columna996</t>
  </si>
  <si>
    <t>Columna997</t>
  </si>
  <si>
    <t>Columna998</t>
  </si>
  <si>
    <t>Columna999</t>
  </si>
  <si>
    <t>Columna1000</t>
  </si>
  <si>
    <t>Columna1001</t>
  </si>
  <si>
    <t>Columna1002</t>
  </si>
  <si>
    <t>Columna1003</t>
  </si>
  <si>
    <t>Columna1004</t>
  </si>
  <si>
    <t>Columna1005</t>
  </si>
  <si>
    <t>Columna1006</t>
  </si>
  <si>
    <t>Columna1007</t>
  </si>
  <si>
    <t>Columna1008</t>
  </si>
  <si>
    <t>Columna1009</t>
  </si>
  <si>
    <t>Columna1010</t>
  </si>
  <si>
    <t>Columna1011</t>
  </si>
  <si>
    <t>Columna1012</t>
  </si>
  <si>
    <t>Columna1013</t>
  </si>
  <si>
    <t>Columna1014</t>
  </si>
  <si>
    <t>Columna1015</t>
  </si>
  <si>
    <t>Columna1016</t>
  </si>
  <si>
    <t>Columna1017</t>
  </si>
  <si>
    <t>Columna1018</t>
  </si>
  <si>
    <t>Columna1019</t>
  </si>
  <si>
    <t>Columna1020</t>
  </si>
  <si>
    <t>Columna1021</t>
  </si>
  <si>
    <t>Columna1022</t>
  </si>
  <si>
    <t>Columna1023</t>
  </si>
  <si>
    <t>Columna1024</t>
  </si>
  <si>
    <t>Columna1025</t>
  </si>
  <si>
    <t>Columna1026</t>
  </si>
  <si>
    <t>Columna1027</t>
  </si>
  <si>
    <t>Columna1028</t>
  </si>
  <si>
    <t>Columna1029</t>
  </si>
  <si>
    <t>Columna1030</t>
  </si>
  <si>
    <t>Columna1031</t>
  </si>
  <si>
    <t>Columna1032</t>
  </si>
  <si>
    <t>Columna1033</t>
  </si>
  <si>
    <t>Columna1034</t>
  </si>
  <si>
    <t>Columna1035</t>
  </si>
  <si>
    <t>Columna1036</t>
  </si>
  <si>
    <t>Columna1037</t>
  </si>
  <si>
    <t>Columna1038</t>
  </si>
  <si>
    <t>Columna1039</t>
  </si>
  <si>
    <t>Columna1040</t>
  </si>
  <si>
    <t>Columna1041</t>
  </si>
  <si>
    <t>Columna1042</t>
  </si>
  <si>
    <t>Columna1043</t>
  </si>
  <si>
    <t>Columna1044</t>
  </si>
  <si>
    <t>Columna1045</t>
  </si>
  <si>
    <t>Columna1046</t>
  </si>
  <si>
    <t>Columna1047</t>
  </si>
  <si>
    <t>Columna1048</t>
  </si>
  <si>
    <t>Columna1049</t>
  </si>
  <si>
    <t>Columna1050</t>
  </si>
  <si>
    <t>Columna1051</t>
  </si>
  <si>
    <t>Columna1052</t>
  </si>
  <si>
    <t>Columna1053</t>
  </si>
  <si>
    <t>Columna1054</t>
  </si>
  <si>
    <t>Columna1055</t>
  </si>
  <si>
    <t>Columna1056</t>
  </si>
  <si>
    <t>Columna1057</t>
  </si>
  <si>
    <t>Columna1058</t>
  </si>
  <si>
    <t>Columna1059</t>
  </si>
  <si>
    <t>Columna1060</t>
  </si>
  <si>
    <t>Columna1061</t>
  </si>
  <si>
    <t>Columna1062</t>
  </si>
  <si>
    <t>Columna1063</t>
  </si>
  <si>
    <t>Columna1064</t>
  </si>
  <si>
    <t>Columna1065</t>
  </si>
  <si>
    <t>Columna1066</t>
  </si>
  <si>
    <t>Columna1067</t>
  </si>
  <si>
    <t>Columna1068</t>
  </si>
  <si>
    <t>Columna1069</t>
  </si>
  <si>
    <t>Columna1070</t>
  </si>
  <si>
    <t>Columna1071</t>
  </si>
  <si>
    <t>Columna1072</t>
  </si>
  <si>
    <t>Columna1073</t>
  </si>
  <si>
    <t>Columna1074</t>
  </si>
  <si>
    <t>Columna1075</t>
  </si>
  <si>
    <t>Columna1076</t>
  </si>
  <si>
    <t>Columna1077</t>
  </si>
  <si>
    <t>Columna1078</t>
  </si>
  <si>
    <t>Columna1079</t>
  </si>
  <si>
    <t>Columna1080</t>
  </si>
  <si>
    <t>Columna1081</t>
  </si>
  <si>
    <t>Columna1082</t>
  </si>
  <si>
    <t>Columna1083</t>
  </si>
  <si>
    <t>Columna1084</t>
  </si>
  <si>
    <t>Columna1085</t>
  </si>
  <si>
    <t>Columna1086</t>
  </si>
  <si>
    <t>Columna1087</t>
  </si>
  <si>
    <t>Columna1088</t>
  </si>
  <si>
    <t>Columna1089</t>
  </si>
  <si>
    <t>Columna1090</t>
  </si>
  <si>
    <t>Columna1091</t>
  </si>
  <si>
    <t>Columna1092</t>
  </si>
  <si>
    <t>Columna1093</t>
  </si>
  <si>
    <t>Columna1094</t>
  </si>
  <si>
    <t>Columna1095</t>
  </si>
  <si>
    <t>Columna1096</t>
  </si>
  <si>
    <t>Columna1097</t>
  </si>
  <si>
    <t>Columna1098</t>
  </si>
  <si>
    <t>Columna1099</t>
  </si>
  <si>
    <t>Columna1100</t>
  </si>
  <si>
    <t>Columna1101</t>
  </si>
  <si>
    <t>Columna1102</t>
  </si>
  <si>
    <t>Columna1103</t>
  </si>
  <si>
    <t>Columna1104</t>
  </si>
  <si>
    <t>Columna1105</t>
  </si>
  <si>
    <t>Columna1106</t>
  </si>
  <si>
    <t>Columna1107</t>
  </si>
  <si>
    <t>Columna1108</t>
  </si>
  <si>
    <t>Columna1109</t>
  </si>
  <si>
    <t>Columna1110</t>
  </si>
  <si>
    <t>Columna1111</t>
  </si>
  <si>
    <t>Columna1112</t>
  </si>
  <si>
    <t>Columna1113</t>
  </si>
  <si>
    <t>Columna1114</t>
  </si>
  <si>
    <t>Columna1115</t>
  </si>
  <si>
    <t>Columna1116</t>
  </si>
  <si>
    <t>Columna1117</t>
  </si>
  <si>
    <t>Columna1118</t>
  </si>
  <si>
    <t>Columna1119</t>
  </si>
  <si>
    <t>Columna1120</t>
  </si>
  <si>
    <t>Columna1121</t>
  </si>
  <si>
    <t>Columna1122</t>
  </si>
  <si>
    <t>Columna1123</t>
  </si>
  <si>
    <t>Columna1124</t>
  </si>
  <si>
    <t>Columna1125</t>
  </si>
  <si>
    <t>Columna1126</t>
  </si>
  <si>
    <t>Columna1127</t>
  </si>
  <si>
    <t>Columna1128</t>
  </si>
  <si>
    <t>Columna1129</t>
  </si>
  <si>
    <t>Columna1130</t>
  </si>
  <si>
    <t>Columna1131</t>
  </si>
  <si>
    <t>Columna1132</t>
  </si>
  <si>
    <t>Columna1133</t>
  </si>
  <si>
    <t>Columna1134</t>
  </si>
  <si>
    <t>Columna1135</t>
  </si>
  <si>
    <t>Columna1136</t>
  </si>
  <si>
    <t>Columna1137</t>
  </si>
  <si>
    <t>Columna1138</t>
  </si>
  <si>
    <t>Columna1139</t>
  </si>
  <si>
    <t>Columna1140</t>
  </si>
  <si>
    <t>Columna1141</t>
  </si>
  <si>
    <t>Columna1142</t>
  </si>
  <si>
    <t>Columna1143</t>
  </si>
  <si>
    <t>Columna1144</t>
  </si>
  <si>
    <t>Columna1145</t>
  </si>
  <si>
    <t>Columna1146</t>
  </si>
  <si>
    <t>Columna1147</t>
  </si>
  <si>
    <t>Columna1148</t>
  </si>
  <si>
    <t>Columna1149</t>
  </si>
  <si>
    <t>Columna1150</t>
  </si>
  <si>
    <t>Columna1151</t>
  </si>
  <si>
    <t>Columna1152</t>
  </si>
  <si>
    <t>Columna1153</t>
  </si>
  <si>
    <t>Columna1154</t>
  </si>
  <si>
    <t>Columna1155</t>
  </si>
  <si>
    <t>Columna1156</t>
  </si>
  <si>
    <t>Columna1157</t>
  </si>
  <si>
    <t>Columna1158</t>
  </si>
  <si>
    <t>Columna1159</t>
  </si>
  <si>
    <t>Columna1160</t>
  </si>
  <si>
    <t>Columna1161</t>
  </si>
  <si>
    <t>Columna1162</t>
  </si>
  <si>
    <t>Columna1163</t>
  </si>
  <si>
    <t>Columna1164</t>
  </si>
  <si>
    <t>Columna1165</t>
  </si>
  <si>
    <t>Columna1166</t>
  </si>
  <si>
    <t>Columna1167</t>
  </si>
  <si>
    <t>Columna1168</t>
  </si>
  <si>
    <t>Columna1169</t>
  </si>
  <si>
    <t>Columna1170</t>
  </si>
  <si>
    <t>Columna1171</t>
  </si>
  <si>
    <t>Columna1172</t>
  </si>
  <si>
    <t>Columna1173</t>
  </si>
  <si>
    <t>Columna1174</t>
  </si>
  <si>
    <t>Columna1175</t>
  </si>
  <si>
    <t>Columna1176</t>
  </si>
  <si>
    <t>Columna1177</t>
  </si>
  <si>
    <t>Columna1178</t>
  </si>
  <si>
    <t>Columna1179</t>
  </si>
  <si>
    <t>Columna1180</t>
  </si>
  <si>
    <t>Columna1181</t>
  </si>
  <si>
    <t>Columna1182</t>
  </si>
  <si>
    <t>Columna1183</t>
  </si>
  <si>
    <t>Columna1184</t>
  </si>
  <si>
    <t>Columna1185</t>
  </si>
  <si>
    <t>Columna1186</t>
  </si>
  <si>
    <t>Columna1187</t>
  </si>
  <si>
    <t>Columna1188</t>
  </si>
  <si>
    <t>Columna1189</t>
  </si>
  <si>
    <t>Columna1190</t>
  </si>
  <si>
    <t>Columna1191</t>
  </si>
  <si>
    <t>Columna1192</t>
  </si>
  <si>
    <t>Columna1193</t>
  </si>
  <si>
    <t>Columna1194</t>
  </si>
  <si>
    <t>Columna1195</t>
  </si>
  <si>
    <t>Columna1196</t>
  </si>
  <si>
    <t>Columna1197</t>
  </si>
  <si>
    <t>Columna1198</t>
  </si>
  <si>
    <t>Columna1199</t>
  </si>
  <si>
    <t>Columna1200</t>
  </si>
  <si>
    <t>Columna1201</t>
  </si>
  <si>
    <t>Columna1202</t>
  </si>
  <si>
    <t>Columna1203</t>
  </si>
  <si>
    <t>Columna1204</t>
  </si>
  <si>
    <t>Columna1205</t>
  </si>
  <si>
    <t>Columna1206</t>
  </si>
  <si>
    <t>Columna1207</t>
  </si>
  <si>
    <t>Columna1208</t>
  </si>
  <si>
    <t>Columna1209</t>
  </si>
  <si>
    <t>Columna1210</t>
  </si>
  <si>
    <t>Columna1211</t>
  </si>
  <si>
    <t>Columna1212</t>
  </si>
  <si>
    <t>Columna1213</t>
  </si>
  <si>
    <t>Columna1214</t>
  </si>
  <si>
    <t>Columna1215</t>
  </si>
  <si>
    <t>Columna1216</t>
  </si>
  <si>
    <t>Columna1217</t>
  </si>
  <si>
    <t>Columna1218</t>
  </si>
  <si>
    <t>Columna1219</t>
  </si>
  <si>
    <t>Columna1220</t>
  </si>
  <si>
    <t>Columna1221</t>
  </si>
  <si>
    <t>Columna1222</t>
  </si>
  <si>
    <t>Columna1223</t>
  </si>
  <si>
    <t>Columna1224</t>
  </si>
  <si>
    <t>Columna1225</t>
  </si>
  <si>
    <t>Columna1226</t>
  </si>
  <si>
    <t>Columna1227</t>
  </si>
  <si>
    <t>Columna1228</t>
  </si>
  <si>
    <t>Columna1229</t>
  </si>
  <si>
    <t>Columna1230</t>
  </si>
  <si>
    <t>Columna1231</t>
  </si>
  <si>
    <t>Columna1232</t>
  </si>
  <si>
    <t>Columna1233</t>
  </si>
  <si>
    <t>Columna1234</t>
  </si>
  <si>
    <t>Columna1235</t>
  </si>
  <si>
    <t>Columna1236</t>
  </si>
  <si>
    <t>Columna1237</t>
  </si>
  <si>
    <t>Columna1238</t>
  </si>
  <si>
    <t>Columna1239</t>
  </si>
  <si>
    <t>Columna1240</t>
  </si>
  <si>
    <t>Columna1241</t>
  </si>
  <si>
    <t>Columna1242</t>
  </si>
  <si>
    <t>Columna1243</t>
  </si>
  <si>
    <t>Columna1244</t>
  </si>
  <si>
    <t>Columna1245</t>
  </si>
  <si>
    <t>Columna1246</t>
  </si>
  <si>
    <t>Columna1247</t>
  </si>
  <si>
    <t>Columna1248</t>
  </si>
  <si>
    <t>Columna1249</t>
  </si>
  <si>
    <t>Columna1250</t>
  </si>
  <si>
    <t>Columna1251</t>
  </si>
  <si>
    <t>Columna1252</t>
  </si>
  <si>
    <t>Columna1253</t>
  </si>
  <si>
    <t>Columna1254</t>
  </si>
  <si>
    <t>Columna1255</t>
  </si>
  <si>
    <t>Columna1256</t>
  </si>
  <si>
    <t>Columna1257</t>
  </si>
  <si>
    <t>Columna1258</t>
  </si>
  <si>
    <t>Columna1259</t>
  </si>
  <si>
    <t>Columna1260</t>
  </si>
  <si>
    <t>Columna1261</t>
  </si>
  <si>
    <t>Columna1262</t>
  </si>
  <si>
    <t>Columna1263</t>
  </si>
  <si>
    <t>Columna1264</t>
  </si>
  <si>
    <t>Columna1265</t>
  </si>
  <si>
    <t>Columna1266</t>
  </si>
  <si>
    <t>Columna1267</t>
  </si>
  <si>
    <t>Columna1268</t>
  </si>
  <si>
    <t>Columna1269</t>
  </si>
  <si>
    <t>Columna1270</t>
  </si>
  <si>
    <t>Columna1271</t>
  </si>
  <si>
    <t>Columna1272</t>
  </si>
  <si>
    <t>Columna1273</t>
  </si>
  <si>
    <t>Columna1274</t>
  </si>
  <si>
    <t>Columna1275</t>
  </si>
  <si>
    <t>Columna1276</t>
  </si>
  <si>
    <t>Columna1277</t>
  </si>
  <si>
    <t>Columna1278</t>
  </si>
  <si>
    <t>Columna1279</t>
  </si>
  <si>
    <t>Columna1280</t>
  </si>
  <si>
    <t>Columna1281</t>
  </si>
  <si>
    <t>Columna1282</t>
  </si>
  <si>
    <t>Columna1283</t>
  </si>
  <si>
    <t>Columna1284</t>
  </si>
  <si>
    <t>Columna1285</t>
  </si>
  <si>
    <t>Columna1286</t>
  </si>
  <si>
    <t>Columna1287</t>
  </si>
  <si>
    <t>Columna1288</t>
  </si>
  <si>
    <t>Columna1289</t>
  </si>
  <si>
    <t>Columna1290</t>
  </si>
  <si>
    <t>Columna1291</t>
  </si>
  <si>
    <t>Columna1292</t>
  </si>
  <si>
    <t>Columna1293</t>
  </si>
  <si>
    <t>Columna1294</t>
  </si>
  <si>
    <t>Columna1295</t>
  </si>
  <si>
    <t>Columna1296</t>
  </si>
  <si>
    <t>Columna1297</t>
  </si>
  <si>
    <t>Columna1298</t>
  </si>
  <si>
    <t>Columna1299</t>
  </si>
  <si>
    <t>Columna1300</t>
  </si>
  <si>
    <t>Columna1301</t>
  </si>
  <si>
    <t>Columna1302</t>
  </si>
  <si>
    <t>Columna1303</t>
  </si>
  <si>
    <t>Columna1304</t>
  </si>
  <si>
    <t>Columna1305</t>
  </si>
  <si>
    <t>Columna1306</t>
  </si>
  <si>
    <t>Columna1307</t>
  </si>
  <si>
    <t>Columna1308</t>
  </si>
  <si>
    <t>Columna1309</t>
  </si>
  <si>
    <t>Columna1310</t>
  </si>
  <si>
    <t>Columna1311</t>
  </si>
  <si>
    <t>Columna1312</t>
  </si>
  <si>
    <t>Columna1313</t>
  </si>
  <si>
    <t>Columna1314</t>
  </si>
  <si>
    <t>Columna1315</t>
  </si>
  <si>
    <t>Columna1316</t>
  </si>
  <si>
    <t>Columna1317</t>
  </si>
  <si>
    <t>Columna1318</t>
  </si>
  <si>
    <t>Columna1319</t>
  </si>
  <si>
    <t>Columna1320</t>
  </si>
  <si>
    <t>Columna1321</t>
  </si>
  <si>
    <t>Columna1322</t>
  </si>
  <si>
    <t>Columna1323</t>
  </si>
  <si>
    <t>Columna1324</t>
  </si>
  <si>
    <t>Columna1325</t>
  </si>
  <si>
    <t>Columna1326</t>
  </si>
  <si>
    <t>Columna1327</t>
  </si>
  <si>
    <t>Columna1328</t>
  </si>
  <si>
    <t>Columna1329</t>
  </si>
  <si>
    <t>Columna1330</t>
  </si>
  <si>
    <t>Columna1331</t>
  </si>
  <si>
    <t>Columna1332</t>
  </si>
  <si>
    <t>Columna1333</t>
  </si>
  <si>
    <t>Columna1334</t>
  </si>
  <si>
    <t>Columna1335</t>
  </si>
  <si>
    <t>Columna1336</t>
  </si>
  <si>
    <t>Columna1337</t>
  </si>
  <si>
    <t>Columna1338</t>
  </si>
  <si>
    <t>Columna1339</t>
  </si>
  <si>
    <t>Columna1340</t>
  </si>
  <si>
    <t>Columna1341</t>
  </si>
  <si>
    <t>Columna1342</t>
  </si>
  <si>
    <t>Columna1343</t>
  </si>
  <si>
    <t>Columna1344</t>
  </si>
  <si>
    <t>Columna1345</t>
  </si>
  <si>
    <t>Columna1346</t>
  </si>
  <si>
    <t>Columna1347</t>
  </si>
  <si>
    <t>Columna1348</t>
  </si>
  <si>
    <t>Columna1349</t>
  </si>
  <si>
    <t>Columna1350</t>
  </si>
  <si>
    <t>Columna1351</t>
  </si>
  <si>
    <t>Columna1352</t>
  </si>
  <si>
    <t>Columna1353</t>
  </si>
  <si>
    <t>Columna1354</t>
  </si>
  <si>
    <t>Columna1355</t>
  </si>
  <si>
    <t>Columna1356</t>
  </si>
  <si>
    <t>Columna1357</t>
  </si>
  <si>
    <t>Columna1358</t>
  </si>
  <si>
    <t>Columna1359</t>
  </si>
  <si>
    <t>Columna1360</t>
  </si>
  <si>
    <t>Columna1361</t>
  </si>
  <si>
    <t>Columna1362</t>
  </si>
  <si>
    <t>Columna1363</t>
  </si>
  <si>
    <t>Columna1364</t>
  </si>
  <si>
    <t>Columna1365</t>
  </si>
  <si>
    <t>Columna1366</t>
  </si>
  <si>
    <t>Columna1367</t>
  </si>
  <si>
    <t>Columna1368</t>
  </si>
  <si>
    <t>Columna1369</t>
  </si>
  <si>
    <t>Columna1370</t>
  </si>
  <si>
    <t>Columna1371</t>
  </si>
  <si>
    <t>Columna1372</t>
  </si>
  <si>
    <t>Columna1373</t>
  </si>
  <si>
    <t>Columna1374</t>
  </si>
  <si>
    <t>Columna1375</t>
  </si>
  <si>
    <t>Columna1376</t>
  </si>
  <si>
    <t>Columna1377</t>
  </si>
  <si>
    <t>Columna1378</t>
  </si>
  <si>
    <t>Columna1379</t>
  </si>
  <si>
    <t>Columna1380</t>
  </si>
  <si>
    <t>Columna1381</t>
  </si>
  <si>
    <t>Columna1382</t>
  </si>
  <si>
    <t>Columna1383</t>
  </si>
  <si>
    <t>Columna1384</t>
  </si>
  <si>
    <t>Columna1385</t>
  </si>
  <si>
    <t>Columna1386</t>
  </si>
  <si>
    <t>Columna1387</t>
  </si>
  <si>
    <t>Columna1388</t>
  </si>
  <si>
    <t>Columna1389</t>
  </si>
  <si>
    <t>Columna1390</t>
  </si>
  <si>
    <t>Columna1391</t>
  </si>
  <si>
    <t>Columna1392</t>
  </si>
  <si>
    <t>Columna1393</t>
  </si>
  <si>
    <t>Columna1394</t>
  </si>
  <si>
    <t>Columna1395</t>
  </si>
  <si>
    <t>Columna1396</t>
  </si>
  <si>
    <t>Columna1397</t>
  </si>
  <si>
    <t>Columna1398</t>
  </si>
  <si>
    <t>Columna1399</t>
  </si>
  <si>
    <t>Columna1400</t>
  </si>
  <si>
    <t>Columna1401</t>
  </si>
  <si>
    <t>Columna1402</t>
  </si>
  <si>
    <t>Columna1403</t>
  </si>
  <si>
    <t>Columna1404</t>
  </si>
  <si>
    <t>Columna1405</t>
  </si>
  <si>
    <t>Columna1406</t>
  </si>
  <si>
    <t>Columna1407</t>
  </si>
  <si>
    <t>Columna1408</t>
  </si>
  <si>
    <t>Columna1409</t>
  </si>
  <si>
    <t>Columna1410</t>
  </si>
  <si>
    <t>Columna1411</t>
  </si>
  <si>
    <t>Columna1412</t>
  </si>
  <si>
    <t>Columna1413</t>
  </si>
  <si>
    <t>Columna1414</t>
  </si>
  <si>
    <t>Columna1415</t>
  </si>
  <si>
    <t>Columna1416</t>
  </si>
  <si>
    <t>Columna1417</t>
  </si>
  <si>
    <t>Columna1418</t>
  </si>
  <si>
    <t>Columna1419</t>
  </si>
  <si>
    <t>Columna1420</t>
  </si>
  <si>
    <t>Columna1421</t>
  </si>
  <si>
    <t>Columna1422</t>
  </si>
  <si>
    <t>Columna1423</t>
  </si>
  <si>
    <t>Columna1424</t>
  </si>
  <si>
    <t>Columna1425</t>
  </si>
  <si>
    <t>Columna1426</t>
  </si>
  <si>
    <t>Columna1427</t>
  </si>
  <si>
    <t>Columna1428</t>
  </si>
  <si>
    <t>Columna1429</t>
  </si>
  <si>
    <t>Columna1430</t>
  </si>
  <si>
    <t>Columna1431</t>
  </si>
  <si>
    <t>Columna1432</t>
  </si>
  <si>
    <t>Columna1433</t>
  </si>
  <si>
    <t>Columna1434</t>
  </si>
  <si>
    <t>Columna1435</t>
  </si>
  <si>
    <t>Columna1436</t>
  </si>
  <si>
    <t>Columna1437</t>
  </si>
  <si>
    <t>Columna1438</t>
  </si>
  <si>
    <t>Columna1439</t>
  </si>
  <si>
    <t>Columna1440</t>
  </si>
  <si>
    <t>Columna1441</t>
  </si>
  <si>
    <t>Columna1442</t>
  </si>
  <si>
    <t>Columna1443</t>
  </si>
  <si>
    <t>Columna1444</t>
  </si>
  <si>
    <t>Columna1445</t>
  </si>
  <si>
    <t>Columna1446</t>
  </si>
  <si>
    <t>Columna1447</t>
  </si>
  <si>
    <t>Columna1448</t>
  </si>
  <si>
    <t>Columna1449</t>
  </si>
  <si>
    <t>Columna1450</t>
  </si>
  <si>
    <t>Columna1451</t>
  </si>
  <si>
    <t>Columna1452</t>
  </si>
  <si>
    <t>Columna1453</t>
  </si>
  <si>
    <t>Columna1454</t>
  </si>
  <si>
    <t>Columna1455</t>
  </si>
  <si>
    <t>Columna1456</t>
  </si>
  <si>
    <t>Columna1457</t>
  </si>
  <si>
    <t>Columna1458</t>
  </si>
  <si>
    <t>Columna1459</t>
  </si>
  <si>
    <t>Columna1460</t>
  </si>
  <si>
    <t>Columna1461</t>
  </si>
  <si>
    <t>Columna1462</t>
  </si>
  <si>
    <t>Columna1463</t>
  </si>
  <si>
    <t>Columna1464</t>
  </si>
  <si>
    <t>Columna1465</t>
  </si>
  <si>
    <t>Columna1466</t>
  </si>
  <si>
    <t>Columna1467</t>
  </si>
  <si>
    <t>Columna1468</t>
  </si>
  <si>
    <t>Columna1469</t>
  </si>
  <si>
    <t>Columna1470</t>
  </si>
  <si>
    <t>Columna1471</t>
  </si>
  <si>
    <t>Columna1472</t>
  </si>
  <si>
    <t>Columna1473</t>
  </si>
  <si>
    <t>Columna1474</t>
  </si>
  <si>
    <t>Columna1475</t>
  </si>
  <si>
    <t>Columna1476</t>
  </si>
  <si>
    <t>Columna1477</t>
  </si>
  <si>
    <t>Columna1478</t>
  </si>
  <si>
    <t>Columna1479</t>
  </si>
  <si>
    <t>Columna1480</t>
  </si>
  <si>
    <t>Columna1481</t>
  </si>
  <si>
    <t>Columna1482</t>
  </si>
  <si>
    <t>Columna1483</t>
  </si>
  <si>
    <t>Columna1484</t>
  </si>
  <si>
    <t>Columna1485</t>
  </si>
  <si>
    <t>Columna1486</t>
  </si>
  <si>
    <t>Columna1487</t>
  </si>
  <si>
    <t>Columna1488</t>
  </si>
  <si>
    <t>Columna1489</t>
  </si>
  <si>
    <t>Columna1490</t>
  </si>
  <si>
    <t>Columna1491</t>
  </si>
  <si>
    <t>Columna1492</t>
  </si>
  <si>
    <t>Columna1493</t>
  </si>
  <si>
    <t>Columna1494</t>
  </si>
  <si>
    <t>Columna1495</t>
  </si>
  <si>
    <t>Columna1496</t>
  </si>
  <si>
    <t>Columna1497</t>
  </si>
  <si>
    <t>Columna1498</t>
  </si>
  <si>
    <t>Columna1499</t>
  </si>
  <si>
    <t>Columna1500</t>
  </si>
  <si>
    <t>Columna1501</t>
  </si>
  <si>
    <t>Columna1502</t>
  </si>
  <si>
    <t>Columna1503</t>
  </si>
  <si>
    <t>Columna1504</t>
  </si>
  <si>
    <t>Columna1505</t>
  </si>
  <si>
    <t>Columna1506</t>
  </si>
  <si>
    <t>Columna1507</t>
  </si>
  <si>
    <t>Columna1508</t>
  </si>
  <si>
    <t>Columna1509</t>
  </si>
  <si>
    <t>Columna1510</t>
  </si>
  <si>
    <t>Columna1511</t>
  </si>
  <si>
    <t>Columna1512</t>
  </si>
  <si>
    <t>Columna1513</t>
  </si>
  <si>
    <t>Columna1514</t>
  </si>
  <si>
    <t>Columna1515</t>
  </si>
  <si>
    <t>Columna1516</t>
  </si>
  <si>
    <t>Columna1517</t>
  </si>
  <si>
    <t>Columna1518</t>
  </si>
  <si>
    <t>Columna1519</t>
  </si>
  <si>
    <t>Columna1520</t>
  </si>
  <si>
    <t>Columna1521</t>
  </si>
  <si>
    <t>Columna1522</t>
  </si>
  <si>
    <t>Columna1523</t>
  </si>
  <si>
    <t>Columna1524</t>
  </si>
  <si>
    <t>Columna1525</t>
  </si>
  <si>
    <t>Columna1526</t>
  </si>
  <si>
    <t>Columna1527</t>
  </si>
  <si>
    <t>Columna1528</t>
  </si>
  <si>
    <t>Columna1529</t>
  </si>
  <si>
    <t>Columna1530</t>
  </si>
  <si>
    <t>Columna1531</t>
  </si>
  <si>
    <t>Columna1532</t>
  </si>
  <si>
    <t>Columna1533</t>
  </si>
  <si>
    <t>Columna1534</t>
  </si>
  <si>
    <t>Columna1535</t>
  </si>
  <si>
    <t>Columna1536</t>
  </si>
  <si>
    <t>Columna1537</t>
  </si>
  <si>
    <t>Columna1538</t>
  </si>
  <si>
    <t>Columna1539</t>
  </si>
  <si>
    <t>Columna1540</t>
  </si>
  <si>
    <t>Columna1541</t>
  </si>
  <si>
    <t>Columna1542</t>
  </si>
  <si>
    <t>Columna1543</t>
  </si>
  <si>
    <t>Columna1544</t>
  </si>
  <si>
    <t>Columna1545</t>
  </si>
  <si>
    <t>Columna1546</t>
  </si>
  <si>
    <t>Columna1547</t>
  </si>
  <si>
    <t>Columna1548</t>
  </si>
  <si>
    <t>Columna1549</t>
  </si>
  <si>
    <t>Columna1550</t>
  </si>
  <si>
    <t>Columna1551</t>
  </si>
  <si>
    <t>Columna1552</t>
  </si>
  <si>
    <t>Columna1553</t>
  </si>
  <si>
    <t>Columna1554</t>
  </si>
  <si>
    <t>Columna1555</t>
  </si>
  <si>
    <t>Columna1556</t>
  </si>
  <si>
    <t>Columna1557</t>
  </si>
  <si>
    <t>Columna1558</t>
  </si>
  <si>
    <t>Columna1559</t>
  </si>
  <si>
    <t>Columna1560</t>
  </si>
  <si>
    <t>Columna1561</t>
  </si>
  <si>
    <t>Columna1562</t>
  </si>
  <si>
    <t>Columna1563</t>
  </si>
  <si>
    <t>Columna1564</t>
  </si>
  <si>
    <t>Columna1565</t>
  </si>
  <si>
    <t>Columna1566</t>
  </si>
  <si>
    <t>Columna1567</t>
  </si>
  <si>
    <t>Columna1568</t>
  </si>
  <si>
    <t>Columna1569</t>
  </si>
  <si>
    <t>Columna1570</t>
  </si>
  <si>
    <t>Columna1571</t>
  </si>
  <si>
    <t>Columna1572</t>
  </si>
  <si>
    <t>Columna1573</t>
  </si>
  <si>
    <t>Columna1574</t>
  </si>
  <si>
    <t>Columna1575</t>
  </si>
  <si>
    <t>Columna1576</t>
  </si>
  <si>
    <t>Columna1577</t>
  </si>
  <si>
    <t>Columna1578</t>
  </si>
  <si>
    <t>Columna1579</t>
  </si>
  <si>
    <t>Columna1580</t>
  </si>
  <si>
    <t>Columna1581</t>
  </si>
  <si>
    <t>Columna1582</t>
  </si>
  <si>
    <t>Columna1583</t>
  </si>
  <si>
    <t>Columna1584</t>
  </si>
  <si>
    <t>Columna1585</t>
  </si>
  <si>
    <t>Columna1586</t>
  </si>
  <si>
    <t>Columna1587</t>
  </si>
  <si>
    <t>Columna1588</t>
  </si>
  <si>
    <t>Columna1589</t>
  </si>
  <si>
    <t>Columna1590</t>
  </si>
  <si>
    <t>Columna1591</t>
  </si>
  <si>
    <t>Columna1592</t>
  </si>
  <si>
    <t>Columna1593</t>
  </si>
  <si>
    <t>Columna1594</t>
  </si>
  <si>
    <t>Columna1595</t>
  </si>
  <si>
    <t>Columna1596</t>
  </si>
  <si>
    <t>Columna1597</t>
  </si>
  <si>
    <t>Columna1598</t>
  </si>
  <si>
    <t>Columna1599</t>
  </si>
  <si>
    <t>Columna1600</t>
  </si>
  <si>
    <t>Columna1601</t>
  </si>
  <si>
    <t>Columna1602</t>
  </si>
  <si>
    <t>Columna1603</t>
  </si>
  <si>
    <t>Columna1604</t>
  </si>
  <si>
    <t>Columna1605</t>
  </si>
  <si>
    <t>Columna1606</t>
  </si>
  <si>
    <t>Columna1607</t>
  </si>
  <si>
    <t>Columna1608</t>
  </si>
  <si>
    <t>Columna1609</t>
  </si>
  <si>
    <t>Columna1610</t>
  </si>
  <si>
    <t>Columna1611</t>
  </si>
  <si>
    <t>Columna1612</t>
  </si>
  <si>
    <t>Columna1613</t>
  </si>
  <si>
    <t>Columna1614</t>
  </si>
  <si>
    <t>Columna1615</t>
  </si>
  <si>
    <t>Columna1616</t>
  </si>
  <si>
    <t>Columna1617</t>
  </si>
  <si>
    <t>Columna1618</t>
  </si>
  <si>
    <t>Columna1619</t>
  </si>
  <si>
    <t>Columna1620</t>
  </si>
  <si>
    <t>Columna1621</t>
  </si>
  <si>
    <t>Columna1622</t>
  </si>
  <si>
    <t>Columna1623</t>
  </si>
  <si>
    <t>Columna1624</t>
  </si>
  <si>
    <t>Columna1625</t>
  </si>
  <si>
    <t>Columna1626</t>
  </si>
  <si>
    <t>Columna1627</t>
  </si>
  <si>
    <t>Columna1628</t>
  </si>
  <si>
    <t>Columna1629</t>
  </si>
  <si>
    <t>Columna1630</t>
  </si>
  <si>
    <t>Columna1631</t>
  </si>
  <si>
    <t>Columna1632</t>
  </si>
  <si>
    <t>Columna1633</t>
  </si>
  <si>
    <t>Columna1634</t>
  </si>
  <si>
    <t>Columna1635</t>
  </si>
  <si>
    <t>Columna1636</t>
  </si>
  <si>
    <t>Columna1637</t>
  </si>
  <si>
    <t>Columna1638</t>
  </si>
  <si>
    <t>Columna1639</t>
  </si>
  <si>
    <t>Columna1640</t>
  </si>
  <si>
    <t>Columna1641</t>
  </si>
  <si>
    <t>Columna1642</t>
  </si>
  <si>
    <t>Columna1643</t>
  </si>
  <si>
    <t>Columna1644</t>
  </si>
  <si>
    <t>Columna1645</t>
  </si>
  <si>
    <t>Columna1646</t>
  </si>
  <si>
    <t>Columna1647</t>
  </si>
  <si>
    <t>Columna1648</t>
  </si>
  <si>
    <t>Columna1649</t>
  </si>
  <si>
    <t>Columna1650</t>
  </si>
  <si>
    <t>Columna1651</t>
  </si>
  <si>
    <t>Columna1652</t>
  </si>
  <si>
    <t>Columna1653</t>
  </si>
  <si>
    <t>Columna1654</t>
  </si>
  <si>
    <t>Columna1655</t>
  </si>
  <si>
    <t>Columna1656</t>
  </si>
  <si>
    <t>Columna1657</t>
  </si>
  <si>
    <t>Columna1658</t>
  </si>
  <si>
    <t>Columna1659</t>
  </si>
  <si>
    <t>Columna1660</t>
  </si>
  <si>
    <t>Columna1661</t>
  </si>
  <si>
    <t>Columna1662</t>
  </si>
  <si>
    <t>Columna1663</t>
  </si>
  <si>
    <t>Columna1664</t>
  </si>
  <si>
    <t>Columna1665</t>
  </si>
  <si>
    <t>Columna1666</t>
  </si>
  <si>
    <t>Columna1667</t>
  </si>
  <si>
    <t>Columna1668</t>
  </si>
  <si>
    <t>Columna1669</t>
  </si>
  <si>
    <t>Columna1670</t>
  </si>
  <si>
    <t>Columna1671</t>
  </si>
  <si>
    <t>Columna1672</t>
  </si>
  <si>
    <t>Columna1673</t>
  </si>
  <si>
    <t>Columna1674</t>
  </si>
  <si>
    <t>Columna1675</t>
  </si>
  <si>
    <t>Columna1676</t>
  </si>
  <si>
    <t>Columna1677</t>
  </si>
  <si>
    <t>Columna1678</t>
  </si>
  <si>
    <t>Columna1679</t>
  </si>
  <si>
    <t>Columna1680</t>
  </si>
  <si>
    <t>Columna1681</t>
  </si>
  <si>
    <t>Columna1682</t>
  </si>
  <si>
    <t>Columna1683</t>
  </si>
  <si>
    <t>Columna1684</t>
  </si>
  <si>
    <t>Columna1685</t>
  </si>
  <si>
    <t>Columna1686</t>
  </si>
  <si>
    <t>Columna1687</t>
  </si>
  <si>
    <t>Columna1688</t>
  </si>
  <si>
    <t>Columna1689</t>
  </si>
  <si>
    <t>Columna1690</t>
  </si>
  <si>
    <t>Columna1691</t>
  </si>
  <si>
    <t>Columna1692</t>
  </si>
  <si>
    <t>Columna1693</t>
  </si>
  <si>
    <t>Columna1694</t>
  </si>
  <si>
    <t>Columna1695</t>
  </si>
  <si>
    <t>Columna1696</t>
  </si>
  <si>
    <t>Columna1697</t>
  </si>
  <si>
    <t>Columna1698</t>
  </si>
  <si>
    <t>Columna1699</t>
  </si>
  <si>
    <t>Columna1700</t>
  </si>
  <si>
    <t>Columna1701</t>
  </si>
  <si>
    <t>Columna1702</t>
  </si>
  <si>
    <t>Columna1703</t>
  </si>
  <si>
    <t>Columna1704</t>
  </si>
  <si>
    <t>Columna1705</t>
  </si>
  <si>
    <t>Columna1706</t>
  </si>
  <si>
    <t>Columna1707</t>
  </si>
  <si>
    <t>Columna1708</t>
  </si>
  <si>
    <t>Columna1709</t>
  </si>
  <si>
    <t>Columna1710</t>
  </si>
  <si>
    <t>Columna1711</t>
  </si>
  <si>
    <t>Columna1712</t>
  </si>
  <si>
    <t>Columna1713</t>
  </si>
  <si>
    <t>Columna1714</t>
  </si>
  <si>
    <t>Columna1715</t>
  </si>
  <si>
    <t>Columna1716</t>
  </si>
  <si>
    <t>Columna1717</t>
  </si>
  <si>
    <t>Columna1718</t>
  </si>
  <si>
    <t>Columna1719</t>
  </si>
  <si>
    <t>Columna1720</t>
  </si>
  <si>
    <t>Columna1721</t>
  </si>
  <si>
    <t>Columna1722</t>
  </si>
  <si>
    <t>Columna1723</t>
  </si>
  <si>
    <t>Columna1724</t>
  </si>
  <si>
    <t>Columna1725</t>
  </si>
  <si>
    <t>Columna1726</t>
  </si>
  <si>
    <t>Columna1727</t>
  </si>
  <si>
    <t>Columna1728</t>
  </si>
  <si>
    <t>Columna1729</t>
  </si>
  <si>
    <t>Columna1730</t>
  </si>
  <si>
    <t>Columna1731</t>
  </si>
  <si>
    <t>Columna1732</t>
  </si>
  <si>
    <t>Columna1733</t>
  </si>
  <si>
    <t>Columna1734</t>
  </si>
  <si>
    <t>Columna1735</t>
  </si>
  <si>
    <t>Columna1736</t>
  </si>
  <si>
    <t>Columna1737</t>
  </si>
  <si>
    <t>Columna1738</t>
  </si>
  <si>
    <t>Columna1739</t>
  </si>
  <si>
    <t>Columna1740</t>
  </si>
  <si>
    <t>Columna1741</t>
  </si>
  <si>
    <t>Columna1742</t>
  </si>
  <si>
    <t>Columna1743</t>
  </si>
  <si>
    <t>Columna1744</t>
  </si>
  <si>
    <t>Columna1745</t>
  </si>
  <si>
    <t>Columna1746</t>
  </si>
  <si>
    <t>Columna1747</t>
  </si>
  <si>
    <t>Columna1748</t>
  </si>
  <si>
    <t>Columna1749</t>
  </si>
  <si>
    <t>Columna1750</t>
  </si>
  <si>
    <t>Columna1751</t>
  </si>
  <si>
    <t>Columna1752</t>
  </si>
  <si>
    <t>Columna1753</t>
  </si>
  <si>
    <t>Columna1754</t>
  </si>
  <si>
    <t>Columna1755</t>
  </si>
  <si>
    <t>Columna1756</t>
  </si>
  <si>
    <t>Columna1757</t>
  </si>
  <si>
    <t>Columna1758</t>
  </si>
  <si>
    <t>Columna1759</t>
  </si>
  <si>
    <t>Columna1760</t>
  </si>
  <si>
    <t>Columna1761</t>
  </si>
  <si>
    <t>Columna1762</t>
  </si>
  <si>
    <t>Columna1763</t>
  </si>
  <si>
    <t>Columna1764</t>
  </si>
  <si>
    <t>Columna1765</t>
  </si>
  <si>
    <t>Columna1766</t>
  </si>
  <si>
    <t>Columna1767</t>
  </si>
  <si>
    <t>Columna1768</t>
  </si>
  <si>
    <t>Columna1769</t>
  </si>
  <si>
    <t>Columna1770</t>
  </si>
  <si>
    <t>Columna1771</t>
  </si>
  <si>
    <t>Columna1772</t>
  </si>
  <si>
    <t>Columna1773</t>
  </si>
  <si>
    <t>Columna1774</t>
  </si>
  <si>
    <t>Columna1775</t>
  </si>
  <si>
    <t>Columna1776</t>
  </si>
  <si>
    <t>Columna1777</t>
  </si>
  <si>
    <t>Columna1778</t>
  </si>
  <si>
    <t>Columna1779</t>
  </si>
  <si>
    <t>Columna1780</t>
  </si>
  <si>
    <t>Columna1781</t>
  </si>
  <si>
    <t>Columna1782</t>
  </si>
  <si>
    <t>Columna1783</t>
  </si>
  <si>
    <t>Columna1784</t>
  </si>
  <si>
    <t>Columna1785</t>
  </si>
  <si>
    <t>Columna1786</t>
  </si>
  <si>
    <t>Columna1787</t>
  </si>
  <si>
    <t>Columna1788</t>
  </si>
  <si>
    <t>Columna1789</t>
  </si>
  <si>
    <t>Columna1790</t>
  </si>
  <si>
    <t>Columna1791</t>
  </si>
  <si>
    <t>Columna1792</t>
  </si>
  <si>
    <t>Columna1793</t>
  </si>
  <si>
    <t>Columna1794</t>
  </si>
  <si>
    <t>Columna1795</t>
  </si>
  <si>
    <t>Columna1796</t>
  </si>
  <si>
    <t>Columna1797</t>
  </si>
  <si>
    <t>Columna1798</t>
  </si>
  <si>
    <t>Columna1799</t>
  </si>
  <si>
    <t>Columna1800</t>
  </si>
  <si>
    <t>Columna1801</t>
  </si>
  <si>
    <t>Columna1802</t>
  </si>
  <si>
    <t>Columna1803</t>
  </si>
  <si>
    <t>Columna1804</t>
  </si>
  <si>
    <t>Columna1805</t>
  </si>
  <si>
    <t>Columna1806</t>
  </si>
  <si>
    <t>Columna1807</t>
  </si>
  <si>
    <t>Columna1808</t>
  </si>
  <si>
    <t>Columna1809</t>
  </si>
  <si>
    <t>Columna1810</t>
  </si>
  <si>
    <t>Columna1811</t>
  </si>
  <si>
    <t>Columna1812</t>
  </si>
  <si>
    <t>Columna1813</t>
  </si>
  <si>
    <t>Columna1814</t>
  </si>
  <si>
    <t>Columna1815</t>
  </si>
  <si>
    <t>Columna1816</t>
  </si>
  <si>
    <t>Columna1817</t>
  </si>
  <si>
    <t>Columna1818</t>
  </si>
  <si>
    <t>Columna1819</t>
  </si>
  <si>
    <t>Columna1820</t>
  </si>
  <si>
    <t>Columna1821</t>
  </si>
  <si>
    <t>Columna1822</t>
  </si>
  <si>
    <t>Columna1823</t>
  </si>
  <si>
    <t>Columna1824</t>
  </si>
  <si>
    <t>Columna1825</t>
  </si>
  <si>
    <t>Columna1826</t>
  </si>
  <si>
    <t>Columna1827</t>
  </si>
  <si>
    <t>Columna1828</t>
  </si>
  <si>
    <t>Columna1829</t>
  </si>
  <si>
    <t>Columna1830</t>
  </si>
  <si>
    <t>Columna1831</t>
  </si>
  <si>
    <t>Columna1832</t>
  </si>
  <si>
    <t>Columna1833</t>
  </si>
  <si>
    <t>Columna1834</t>
  </si>
  <si>
    <t>Columna1835</t>
  </si>
  <si>
    <t>Columna1836</t>
  </si>
  <si>
    <t>Columna1837</t>
  </si>
  <si>
    <t>Columna1838</t>
  </si>
  <si>
    <t>Columna1839</t>
  </si>
  <si>
    <t>Columna1840</t>
  </si>
  <si>
    <t>Columna1841</t>
  </si>
  <si>
    <t>Columna1842</t>
  </si>
  <si>
    <t>Columna1843</t>
  </si>
  <si>
    <t>Columna1844</t>
  </si>
  <si>
    <t>Columna1845</t>
  </si>
  <si>
    <t>Columna1846</t>
  </si>
  <si>
    <t>Columna1847</t>
  </si>
  <si>
    <t>Columna1848</t>
  </si>
  <si>
    <t>Columna1849</t>
  </si>
  <si>
    <t>Columna1850</t>
  </si>
  <si>
    <t>Columna1851</t>
  </si>
  <si>
    <t>Columna1852</t>
  </si>
  <si>
    <t>Columna1853</t>
  </si>
  <si>
    <t>Columna1854</t>
  </si>
  <si>
    <t>Columna1855</t>
  </si>
  <si>
    <t>Columna1856</t>
  </si>
  <si>
    <t>Columna1857</t>
  </si>
  <si>
    <t>Columna1858</t>
  </si>
  <si>
    <t>Columna1859</t>
  </si>
  <si>
    <t>Columna1860</t>
  </si>
  <si>
    <t>Columna1861</t>
  </si>
  <si>
    <t>Columna1862</t>
  </si>
  <si>
    <t>Columna1863</t>
  </si>
  <si>
    <t>Columna1864</t>
  </si>
  <si>
    <t>Columna1865</t>
  </si>
  <si>
    <t>Columna1866</t>
  </si>
  <si>
    <t>Columna1867</t>
  </si>
  <si>
    <t>Columna1868</t>
  </si>
  <si>
    <t>Columna1869</t>
  </si>
  <si>
    <t>Columna1870</t>
  </si>
  <si>
    <t>Columna1871</t>
  </si>
  <si>
    <t>Columna1872</t>
  </si>
  <si>
    <t>Columna1873</t>
  </si>
  <si>
    <t>Columna1874</t>
  </si>
  <si>
    <t>Columna1875</t>
  </si>
  <si>
    <t>Columna1876</t>
  </si>
  <si>
    <t>Columna1877</t>
  </si>
  <si>
    <t>Columna1878</t>
  </si>
  <si>
    <t>Columna1879</t>
  </si>
  <si>
    <t>Columna1880</t>
  </si>
  <si>
    <t>Columna1881</t>
  </si>
  <si>
    <t>Columna1882</t>
  </si>
  <si>
    <t>Columna1883</t>
  </si>
  <si>
    <t>Columna1884</t>
  </si>
  <si>
    <t>Columna1885</t>
  </si>
  <si>
    <t>Columna1886</t>
  </si>
  <si>
    <t>Columna1887</t>
  </si>
  <si>
    <t>Columna1888</t>
  </si>
  <si>
    <t>Columna1889</t>
  </si>
  <si>
    <t>Columna1890</t>
  </si>
  <si>
    <t>Columna1891</t>
  </si>
  <si>
    <t>Columna1892</t>
  </si>
  <si>
    <t>Columna1893</t>
  </si>
  <si>
    <t>Columna1894</t>
  </si>
  <si>
    <t>Columna1895</t>
  </si>
  <si>
    <t>Columna1896</t>
  </si>
  <si>
    <t>Columna1897</t>
  </si>
  <si>
    <t>Columna1898</t>
  </si>
  <si>
    <t>Columna1899</t>
  </si>
  <si>
    <t>Columna1900</t>
  </si>
  <si>
    <t>Columna1901</t>
  </si>
  <si>
    <t>Columna1902</t>
  </si>
  <si>
    <t>Columna1903</t>
  </si>
  <si>
    <t>Columna1904</t>
  </si>
  <si>
    <t>Columna1905</t>
  </si>
  <si>
    <t>Columna1906</t>
  </si>
  <si>
    <t>Columna1907</t>
  </si>
  <si>
    <t>Columna1908</t>
  </si>
  <si>
    <t>Columna1909</t>
  </si>
  <si>
    <t>Columna1910</t>
  </si>
  <si>
    <t>Columna1911</t>
  </si>
  <si>
    <t>Columna1912</t>
  </si>
  <si>
    <t>Columna1913</t>
  </si>
  <si>
    <t>Columna1914</t>
  </si>
  <si>
    <t>Columna1915</t>
  </si>
  <si>
    <t>Columna1916</t>
  </si>
  <si>
    <t>Columna1917</t>
  </si>
  <si>
    <t>Columna1918</t>
  </si>
  <si>
    <t>Columna1919</t>
  </si>
  <si>
    <t>Columna1920</t>
  </si>
  <si>
    <t>Columna1921</t>
  </si>
  <si>
    <t>Columna1922</t>
  </si>
  <si>
    <t>Columna1923</t>
  </si>
  <si>
    <t>Columna1924</t>
  </si>
  <si>
    <t>Columna1925</t>
  </si>
  <si>
    <t>Columna1926</t>
  </si>
  <si>
    <t>Columna1927</t>
  </si>
  <si>
    <t>Columna1928</t>
  </si>
  <si>
    <t>Columna1929</t>
  </si>
  <si>
    <t>Columna1930</t>
  </si>
  <si>
    <t>Columna1931</t>
  </si>
  <si>
    <t>Columna1932</t>
  </si>
  <si>
    <t>Columna1933</t>
  </si>
  <si>
    <t>Columna1934</t>
  </si>
  <si>
    <t>Columna1935</t>
  </si>
  <si>
    <t>Columna1936</t>
  </si>
  <si>
    <t>Columna1937</t>
  </si>
  <si>
    <t>Columna1938</t>
  </si>
  <si>
    <t>Columna1939</t>
  </si>
  <si>
    <t>Columna1940</t>
  </si>
  <si>
    <t>Columna1941</t>
  </si>
  <si>
    <t>Columna1942</t>
  </si>
  <si>
    <t>Columna1943</t>
  </si>
  <si>
    <t>Columna1944</t>
  </si>
  <si>
    <t>Columna1945</t>
  </si>
  <si>
    <t>Columna1946</t>
  </si>
  <si>
    <t>Columna1947</t>
  </si>
  <si>
    <t>Columna1948</t>
  </si>
  <si>
    <t>Columna1949</t>
  </si>
  <si>
    <t>Columna1950</t>
  </si>
  <si>
    <t>Columna1951</t>
  </si>
  <si>
    <t>Columna1952</t>
  </si>
  <si>
    <t>Columna1953</t>
  </si>
  <si>
    <t>Columna1954</t>
  </si>
  <si>
    <t>Columna1955</t>
  </si>
  <si>
    <t>Columna1956</t>
  </si>
  <si>
    <t>Columna1957</t>
  </si>
  <si>
    <t>Columna1958</t>
  </si>
  <si>
    <t>Columna1959</t>
  </si>
  <si>
    <t>Columna1960</t>
  </si>
  <si>
    <t>Columna1961</t>
  </si>
  <si>
    <t>Columna1962</t>
  </si>
  <si>
    <t>Columna1963</t>
  </si>
  <si>
    <t>Columna1964</t>
  </si>
  <si>
    <t>Columna1965</t>
  </si>
  <si>
    <t>Columna1966</t>
  </si>
  <si>
    <t>Columna1967</t>
  </si>
  <si>
    <t>Columna1968</t>
  </si>
  <si>
    <t>Columna1969</t>
  </si>
  <si>
    <t>Columna1970</t>
  </si>
  <si>
    <t>Columna1971</t>
  </si>
  <si>
    <t>Columna1972</t>
  </si>
  <si>
    <t>Columna1973</t>
  </si>
  <si>
    <t>Columna1974</t>
  </si>
  <si>
    <t>Columna1975</t>
  </si>
  <si>
    <t>Columna1976</t>
  </si>
  <si>
    <t>Columna1977</t>
  </si>
  <si>
    <t>Columna1978</t>
  </si>
  <si>
    <t>Columna1979</t>
  </si>
  <si>
    <t>Columna1980</t>
  </si>
  <si>
    <t>Columna1981</t>
  </si>
  <si>
    <t>Columna1982</t>
  </si>
  <si>
    <t>Columna1983</t>
  </si>
  <si>
    <t>Columna1984</t>
  </si>
  <si>
    <t>Columna1985</t>
  </si>
  <si>
    <t>Columna1986</t>
  </si>
  <si>
    <t>Columna1987</t>
  </si>
  <si>
    <t>Columna1988</t>
  </si>
  <si>
    <t>Columna1989</t>
  </si>
  <si>
    <t>Columna1990</t>
  </si>
  <si>
    <t>Columna1991</t>
  </si>
  <si>
    <t>Columna1992</t>
  </si>
  <si>
    <t>Columna1993</t>
  </si>
  <si>
    <t>Columna1994</t>
  </si>
  <si>
    <t>Columna1995</t>
  </si>
  <si>
    <t>Columna1996</t>
  </si>
  <si>
    <t>Columna1997</t>
  </si>
  <si>
    <t>Columna1998</t>
  </si>
  <si>
    <t>Columna1999</t>
  </si>
  <si>
    <t>Columna2000</t>
  </si>
  <si>
    <t>Columna2001</t>
  </si>
  <si>
    <t>Columna2002</t>
  </si>
  <si>
    <t>Columna2003</t>
  </si>
  <si>
    <t>Columna2004</t>
  </si>
  <si>
    <t>Columna2005</t>
  </si>
  <si>
    <t>Columna2006</t>
  </si>
  <si>
    <t>Columna2007</t>
  </si>
  <si>
    <t>Columna2008</t>
  </si>
  <si>
    <t>Columna2009</t>
  </si>
  <si>
    <t>Columna2010</t>
  </si>
  <si>
    <t>Columna2011</t>
  </si>
  <si>
    <t>Columna2012</t>
  </si>
  <si>
    <t>Columna2013</t>
  </si>
  <si>
    <t>Columna2014</t>
  </si>
  <si>
    <t>Columna2015</t>
  </si>
  <si>
    <t>Columna2016</t>
  </si>
  <si>
    <t>Columna2017</t>
  </si>
  <si>
    <t>Columna2018</t>
  </si>
  <si>
    <t>Columna2019</t>
  </si>
  <si>
    <t>Columna2020</t>
  </si>
  <si>
    <t>Columna2021</t>
  </si>
  <si>
    <t>Columna2022</t>
  </si>
  <si>
    <t>Columna2023</t>
  </si>
  <si>
    <t>Columna2024</t>
  </si>
  <si>
    <t>Columna2025</t>
  </si>
  <si>
    <t>Columna2026</t>
  </si>
  <si>
    <t>Columna2027</t>
  </si>
  <si>
    <t>Columna2028</t>
  </si>
  <si>
    <t>Columna2029</t>
  </si>
  <si>
    <t>Columna2030</t>
  </si>
  <si>
    <t>Columna2031</t>
  </si>
  <si>
    <t>Columna2032</t>
  </si>
  <si>
    <t>Columna2033</t>
  </si>
  <si>
    <t>Columna2034</t>
  </si>
  <si>
    <t>Columna2035</t>
  </si>
  <si>
    <t>Columna2036</t>
  </si>
  <si>
    <t>Columna2037</t>
  </si>
  <si>
    <t>Columna2038</t>
  </si>
  <si>
    <t>Columna2039</t>
  </si>
  <si>
    <t>Columna2040</t>
  </si>
  <si>
    <t>Columna2041</t>
  </si>
  <si>
    <t>Columna2042</t>
  </si>
  <si>
    <t>Columna2043</t>
  </si>
  <si>
    <t>Columna2044</t>
  </si>
  <si>
    <t>Columna2045</t>
  </si>
  <si>
    <t>Columna2046</t>
  </si>
  <si>
    <t>Columna2047</t>
  </si>
  <si>
    <t>Columna2048</t>
  </si>
  <si>
    <t>Columna2049</t>
  </si>
  <si>
    <t>Columna2050</t>
  </si>
  <si>
    <t>Columna2051</t>
  </si>
  <si>
    <t>Columna2052</t>
  </si>
  <si>
    <t>Columna2053</t>
  </si>
  <si>
    <t>Columna2054</t>
  </si>
  <si>
    <t>Columna2055</t>
  </si>
  <si>
    <t>Columna2056</t>
  </si>
  <si>
    <t>Columna2057</t>
  </si>
  <si>
    <t>Columna2058</t>
  </si>
  <si>
    <t>Columna2059</t>
  </si>
  <si>
    <t>Columna2060</t>
  </si>
  <si>
    <t>Columna2061</t>
  </si>
  <si>
    <t>Columna2062</t>
  </si>
  <si>
    <t>Columna2063</t>
  </si>
  <si>
    <t>Columna2064</t>
  </si>
  <si>
    <t>Columna2065</t>
  </si>
  <si>
    <t>Columna2066</t>
  </si>
  <si>
    <t>Columna2067</t>
  </si>
  <si>
    <t>Columna2068</t>
  </si>
  <si>
    <t>Columna2069</t>
  </si>
  <si>
    <t>Columna2070</t>
  </si>
  <si>
    <t>Columna2071</t>
  </si>
  <si>
    <t>Columna2072</t>
  </si>
  <si>
    <t>Columna2073</t>
  </si>
  <si>
    <t>Columna2074</t>
  </si>
  <si>
    <t>Columna2075</t>
  </si>
  <si>
    <t>Columna2076</t>
  </si>
  <si>
    <t>Columna2077</t>
  </si>
  <si>
    <t>Columna2078</t>
  </si>
  <si>
    <t>Columna2079</t>
  </si>
  <si>
    <t>Columna2080</t>
  </si>
  <si>
    <t>Columna2081</t>
  </si>
  <si>
    <t>Columna2082</t>
  </si>
  <si>
    <t>Columna2083</t>
  </si>
  <si>
    <t>Columna2084</t>
  </si>
  <si>
    <t>Columna2085</t>
  </si>
  <si>
    <t>Columna2086</t>
  </si>
  <si>
    <t>Columna2087</t>
  </si>
  <si>
    <t>Columna2088</t>
  </si>
  <si>
    <t>Columna2089</t>
  </si>
  <si>
    <t>Columna2090</t>
  </si>
  <si>
    <t>Columna2091</t>
  </si>
  <si>
    <t>Columna2092</t>
  </si>
  <si>
    <t>Columna2093</t>
  </si>
  <si>
    <t>Columna2094</t>
  </si>
  <si>
    <t>Columna2095</t>
  </si>
  <si>
    <t>Columna2096</t>
  </si>
  <si>
    <t>Columna2097</t>
  </si>
  <si>
    <t>Columna2098</t>
  </si>
  <si>
    <t>Columna2099</t>
  </si>
  <si>
    <t>Columna2100</t>
  </si>
  <si>
    <t>Columna2101</t>
  </si>
  <si>
    <t>Columna2102</t>
  </si>
  <si>
    <t>Columna2103</t>
  </si>
  <si>
    <t>Columna2104</t>
  </si>
  <si>
    <t>Columna2105</t>
  </si>
  <si>
    <t>Columna2106</t>
  </si>
  <si>
    <t>Columna2107</t>
  </si>
  <si>
    <t>Columna2108</t>
  </si>
  <si>
    <t>Columna2109</t>
  </si>
  <si>
    <t>Columna2110</t>
  </si>
  <si>
    <t>Columna2111</t>
  </si>
  <si>
    <t>Columna2112</t>
  </si>
  <si>
    <t>Columna2113</t>
  </si>
  <si>
    <t>Columna2114</t>
  </si>
  <si>
    <t>Columna2115</t>
  </si>
  <si>
    <t>Columna2116</t>
  </si>
  <si>
    <t>Columna2117</t>
  </si>
  <si>
    <t>Columna2118</t>
  </si>
  <si>
    <t>Columna2119</t>
  </si>
  <si>
    <t>Columna2120</t>
  </si>
  <si>
    <t>Columna2121</t>
  </si>
  <si>
    <t>Columna2122</t>
  </si>
  <si>
    <t>Columna2123</t>
  </si>
  <si>
    <t>Columna2124</t>
  </si>
  <si>
    <t>Columna2125</t>
  </si>
  <si>
    <t>Columna2126</t>
  </si>
  <si>
    <t>Columna2127</t>
  </si>
  <si>
    <t>Columna2128</t>
  </si>
  <si>
    <t>Columna2129</t>
  </si>
  <si>
    <t>Columna2130</t>
  </si>
  <si>
    <t>Columna2131</t>
  </si>
  <si>
    <t>Columna2132</t>
  </si>
  <si>
    <t>Columna2133</t>
  </si>
  <si>
    <t>Columna2134</t>
  </si>
  <si>
    <t>Columna2135</t>
  </si>
  <si>
    <t>Columna2136</t>
  </si>
  <si>
    <t>Columna2137</t>
  </si>
  <si>
    <t>Columna2138</t>
  </si>
  <si>
    <t>Columna2139</t>
  </si>
  <si>
    <t>Columna2140</t>
  </si>
  <si>
    <t>Columna2141</t>
  </si>
  <si>
    <t>Columna2142</t>
  </si>
  <si>
    <t>Columna2143</t>
  </si>
  <si>
    <t>Columna2144</t>
  </si>
  <si>
    <t>Columna2145</t>
  </si>
  <si>
    <t>Columna2146</t>
  </si>
  <si>
    <t>Columna2147</t>
  </si>
  <si>
    <t>Columna2148</t>
  </si>
  <si>
    <t>Columna2149</t>
  </si>
  <si>
    <t>Columna2150</t>
  </si>
  <si>
    <t>Columna2151</t>
  </si>
  <si>
    <t>Columna2152</t>
  </si>
  <si>
    <t>Columna2153</t>
  </si>
  <si>
    <t>Columna2154</t>
  </si>
  <si>
    <t>Columna2155</t>
  </si>
  <si>
    <t>Columna2156</t>
  </si>
  <si>
    <t>Columna2157</t>
  </si>
  <si>
    <t>Columna2158</t>
  </si>
  <si>
    <t>Columna2159</t>
  </si>
  <si>
    <t>Columna2160</t>
  </si>
  <si>
    <t>Columna2161</t>
  </si>
  <si>
    <t>Columna2162</t>
  </si>
  <si>
    <t>Columna2163</t>
  </si>
  <si>
    <t>Columna2164</t>
  </si>
  <si>
    <t>Columna2165</t>
  </si>
  <si>
    <t>Columna2166</t>
  </si>
  <si>
    <t>Columna2167</t>
  </si>
  <si>
    <t>Columna2168</t>
  </si>
  <si>
    <t>Columna2169</t>
  </si>
  <si>
    <t>Columna2170</t>
  </si>
  <si>
    <t>Columna2171</t>
  </si>
  <si>
    <t>Columna2172</t>
  </si>
  <si>
    <t>Columna2173</t>
  </si>
  <si>
    <t>Columna2174</t>
  </si>
  <si>
    <t>Columna2175</t>
  </si>
  <si>
    <t>Columna2176</t>
  </si>
  <si>
    <t>Columna2177</t>
  </si>
  <si>
    <t>Columna2178</t>
  </si>
  <si>
    <t>Columna2179</t>
  </si>
  <si>
    <t>Columna2180</t>
  </si>
  <si>
    <t>Columna2181</t>
  </si>
  <si>
    <t>Columna2182</t>
  </si>
  <si>
    <t>Columna2183</t>
  </si>
  <si>
    <t>Columna2184</t>
  </si>
  <si>
    <t>Columna2185</t>
  </si>
  <si>
    <t>Columna2186</t>
  </si>
  <si>
    <t>Columna2187</t>
  </si>
  <si>
    <t>Columna2188</t>
  </si>
  <si>
    <t>Columna2189</t>
  </si>
  <si>
    <t>Columna2190</t>
  </si>
  <si>
    <t>Columna2191</t>
  </si>
  <si>
    <t>Columna2192</t>
  </si>
  <si>
    <t>Columna2193</t>
  </si>
  <si>
    <t>Columna2194</t>
  </si>
  <si>
    <t>Columna2195</t>
  </si>
  <si>
    <t>Columna2196</t>
  </si>
  <si>
    <t>Columna2197</t>
  </si>
  <si>
    <t>Columna2198</t>
  </si>
  <si>
    <t>Columna2199</t>
  </si>
  <si>
    <t>Columna2200</t>
  </si>
  <si>
    <t>Columna2201</t>
  </si>
  <si>
    <t>Columna2202</t>
  </si>
  <si>
    <t>Columna2203</t>
  </si>
  <si>
    <t>Columna2204</t>
  </si>
  <si>
    <t>Columna2205</t>
  </si>
  <si>
    <t>Columna2206</t>
  </si>
  <si>
    <t>Columna2207</t>
  </si>
  <si>
    <t>Columna2208</t>
  </si>
  <si>
    <t>Columna2209</t>
  </si>
  <si>
    <t>Columna2210</t>
  </si>
  <si>
    <t>Columna2211</t>
  </si>
  <si>
    <t>Columna2212</t>
  </si>
  <si>
    <t>Columna2213</t>
  </si>
  <si>
    <t>Columna2214</t>
  </si>
  <si>
    <t>Columna2215</t>
  </si>
  <si>
    <t>Columna2216</t>
  </si>
  <si>
    <t>Columna2217</t>
  </si>
  <si>
    <t>Columna2218</t>
  </si>
  <si>
    <t>Columna2219</t>
  </si>
  <si>
    <t>Columna2220</t>
  </si>
  <si>
    <t>Columna2221</t>
  </si>
  <si>
    <t>Columna2222</t>
  </si>
  <si>
    <t>Columna2223</t>
  </si>
  <si>
    <t>Columna2224</t>
  </si>
  <si>
    <t>Columna2225</t>
  </si>
  <si>
    <t>Columna2226</t>
  </si>
  <si>
    <t>Columna2227</t>
  </si>
  <si>
    <t>Columna2228</t>
  </si>
  <si>
    <t>Columna2229</t>
  </si>
  <si>
    <t>Columna2230</t>
  </si>
  <si>
    <t>Columna2231</t>
  </si>
  <si>
    <t>Columna2232</t>
  </si>
  <si>
    <t>Columna2233</t>
  </si>
  <si>
    <t>Columna2234</t>
  </si>
  <si>
    <t>Columna2235</t>
  </si>
  <si>
    <t>Columna2236</t>
  </si>
  <si>
    <t>Columna2237</t>
  </si>
  <si>
    <t>Columna2238</t>
  </si>
  <si>
    <t>Columna2239</t>
  </si>
  <si>
    <t>Columna2240</t>
  </si>
  <si>
    <t>Columna2241</t>
  </si>
  <si>
    <t>Columna2242</t>
  </si>
  <si>
    <t>Columna2243</t>
  </si>
  <si>
    <t>Columna2244</t>
  </si>
  <si>
    <t>Columna2245</t>
  </si>
  <si>
    <t>Columna2246</t>
  </si>
  <si>
    <t>Columna2247</t>
  </si>
  <si>
    <t>Columna2248</t>
  </si>
  <si>
    <t>Columna2249</t>
  </si>
  <si>
    <t>Columna2250</t>
  </si>
  <si>
    <t>Columna2251</t>
  </si>
  <si>
    <t>Columna2252</t>
  </si>
  <si>
    <t>Columna2253</t>
  </si>
  <si>
    <t>Columna2254</t>
  </si>
  <si>
    <t>Columna2255</t>
  </si>
  <si>
    <t>Columna2256</t>
  </si>
  <si>
    <t>Columna2257</t>
  </si>
  <si>
    <t>Columna2258</t>
  </si>
  <si>
    <t>Columna2259</t>
  </si>
  <si>
    <t>Columna2260</t>
  </si>
  <si>
    <t>Columna2261</t>
  </si>
  <si>
    <t>Columna2262</t>
  </si>
  <si>
    <t>Columna2263</t>
  </si>
  <si>
    <t>Columna2264</t>
  </si>
  <si>
    <t>Columna2265</t>
  </si>
  <si>
    <t>Columna2266</t>
  </si>
  <si>
    <t>Columna2267</t>
  </si>
  <si>
    <t>Columna2268</t>
  </si>
  <si>
    <t>Columna2269</t>
  </si>
  <si>
    <t>Columna2270</t>
  </si>
  <si>
    <t>Columna2271</t>
  </si>
  <si>
    <t>Columna2272</t>
  </si>
  <si>
    <t>Columna2273</t>
  </si>
  <si>
    <t>Columna2274</t>
  </si>
  <si>
    <t>Columna2275</t>
  </si>
  <si>
    <t>Columna2276</t>
  </si>
  <si>
    <t>Columna2277</t>
  </si>
  <si>
    <t>Columna2278</t>
  </si>
  <si>
    <t>Columna2279</t>
  </si>
  <si>
    <t>Columna2280</t>
  </si>
  <si>
    <t>Columna2281</t>
  </si>
  <si>
    <t>Columna2282</t>
  </si>
  <si>
    <t>Columna2283</t>
  </si>
  <si>
    <t>Columna2284</t>
  </si>
  <si>
    <t>Columna2285</t>
  </si>
  <si>
    <t>Columna2286</t>
  </si>
  <si>
    <t>Columna2287</t>
  </si>
  <si>
    <t>Columna2288</t>
  </si>
  <si>
    <t>Columna2289</t>
  </si>
  <si>
    <t>Columna2290</t>
  </si>
  <si>
    <t>Columna2291</t>
  </si>
  <si>
    <t>Columna2292</t>
  </si>
  <si>
    <t>Columna2293</t>
  </si>
  <si>
    <t>Columna2294</t>
  </si>
  <si>
    <t>Columna2295</t>
  </si>
  <si>
    <t>Columna2296</t>
  </si>
  <si>
    <t>Columna2297</t>
  </si>
  <si>
    <t>Columna2298</t>
  </si>
  <si>
    <t>Columna2299</t>
  </si>
  <si>
    <t>Columna2300</t>
  </si>
  <si>
    <t>Columna2301</t>
  </si>
  <si>
    <t>Columna2302</t>
  </si>
  <si>
    <t>Columna2303</t>
  </si>
  <si>
    <t>Columna2304</t>
  </si>
  <si>
    <t>Columna2305</t>
  </si>
  <si>
    <t>Columna2306</t>
  </si>
  <si>
    <t>Columna2307</t>
  </si>
  <si>
    <t>Columna2308</t>
  </si>
  <si>
    <t>Columna2309</t>
  </si>
  <si>
    <t>Columna2310</t>
  </si>
  <si>
    <t>Columna2311</t>
  </si>
  <si>
    <t>Columna2312</t>
  </si>
  <si>
    <t>Columna2313</t>
  </si>
  <si>
    <t>Columna2314</t>
  </si>
  <si>
    <t>Columna2315</t>
  </si>
  <si>
    <t>Columna2316</t>
  </si>
  <si>
    <t>Columna2317</t>
  </si>
  <si>
    <t>Columna2318</t>
  </si>
  <si>
    <t>Columna2319</t>
  </si>
  <si>
    <t>Columna2320</t>
  </si>
  <si>
    <t>Columna2321</t>
  </si>
  <si>
    <t>Columna2322</t>
  </si>
  <si>
    <t>Columna2323</t>
  </si>
  <si>
    <t>Columna2324</t>
  </si>
  <si>
    <t>Columna2325</t>
  </si>
  <si>
    <t>Columna2326</t>
  </si>
  <si>
    <t>Columna2327</t>
  </si>
  <si>
    <t>Columna2328</t>
  </si>
  <si>
    <t>Columna2329</t>
  </si>
  <si>
    <t>Columna2330</t>
  </si>
  <si>
    <t>Columna2331</t>
  </si>
  <si>
    <t>Columna2332</t>
  </si>
  <si>
    <t>Columna2333</t>
  </si>
  <si>
    <t>Columna2334</t>
  </si>
  <si>
    <t>Columna2335</t>
  </si>
  <si>
    <t>Columna2336</t>
  </si>
  <si>
    <t>Columna2337</t>
  </si>
  <si>
    <t>Columna2338</t>
  </si>
  <si>
    <t>Columna2339</t>
  </si>
  <si>
    <t>Columna2340</t>
  </si>
  <si>
    <t>Columna2341</t>
  </si>
  <si>
    <t>Columna2342</t>
  </si>
  <si>
    <t>Columna2343</t>
  </si>
  <si>
    <t>Columna2344</t>
  </si>
  <si>
    <t>Columna2345</t>
  </si>
  <si>
    <t>Columna2346</t>
  </si>
  <si>
    <t>Columna2347</t>
  </si>
  <si>
    <t>Columna2348</t>
  </si>
  <si>
    <t>Columna2349</t>
  </si>
  <si>
    <t>Columna2350</t>
  </si>
  <si>
    <t>Columna2351</t>
  </si>
  <si>
    <t>Columna2352</t>
  </si>
  <si>
    <t>Columna2353</t>
  </si>
  <si>
    <t>Columna2354</t>
  </si>
  <si>
    <t>Columna2355</t>
  </si>
  <si>
    <t>Columna2356</t>
  </si>
  <si>
    <t>Columna2357</t>
  </si>
  <si>
    <t>Columna2358</t>
  </si>
  <si>
    <t>Columna2359</t>
  </si>
  <si>
    <t>Columna2360</t>
  </si>
  <si>
    <t>Columna2361</t>
  </si>
  <si>
    <t>Columna2362</t>
  </si>
  <si>
    <t>Columna2363</t>
  </si>
  <si>
    <t>Columna2364</t>
  </si>
  <si>
    <t>Columna2365</t>
  </si>
  <si>
    <t>Columna2366</t>
  </si>
  <si>
    <t>Columna2367</t>
  </si>
  <si>
    <t>Columna2368</t>
  </si>
  <si>
    <t>Columna2369</t>
  </si>
  <si>
    <t>Columna2370</t>
  </si>
  <si>
    <t>Columna2371</t>
  </si>
  <si>
    <t>Columna2372</t>
  </si>
  <si>
    <t>Columna2373</t>
  </si>
  <si>
    <t>Columna2374</t>
  </si>
  <si>
    <t>Columna2375</t>
  </si>
  <si>
    <t>Columna2376</t>
  </si>
  <si>
    <t>Columna2377</t>
  </si>
  <si>
    <t>Columna2378</t>
  </si>
  <si>
    <t>Columna2379</t>
  </si>
  <si>
    <t>Columna2380</t>
  </si>
  <si>
    <t>Columna2381</t>
  </si>
  <si>
    <t>Columna2382</t>
  </si>
  <si>
    <t>Columna2383</t>
  </si>
  <si>
    <t>Columna2384</t>
  </si>
  <si>
    <t>Columna2385</t>
  </si>
  <si>
    <t>Columna2386</t>
  </si>
  <si>
    <t>Columna2387</t>
  </si>
  <si>
    <t>Columna2388</t>
  </si>
  <si>
    <t>Columna2389</t>
  </si>
  <si>
    <t>Columna2390</t>
  </si>
  <si>
    <t>Columna2391</t>
  </si>
  <si>
    <t>Columna2392</t>
  </si>
  <si>
    <t>Columna2393</t>
  </si>
  <si>
    <t>Columna2394</t>
  </si>
  <si>
    <t>Columna2395</t>
  </si>
  <si>
    <t>Columna2396</t>
  </si>
  <si>
    <t>Columna2397</t>
  </si>
  <si>
    <t>Columna2398</t>
  </si>
  <si>
    <t>Columna2399</t>
  </si>
  <si>
    <t>Columna2400</t>
  </si>
  <si>
    <t>Columna2401</t>
  </si>
  <si>
    <t>Columna2402</t>
  </si>
  <si>
    <t>Columna2403</t>
  </si>
  <si>
    <t>Columna2404</t>
  </si>
  <si>
    <t>Columna2405</t>
  </si>
  <si>
    <t>Columna2406</t>
  </si>
  <si>
    <t>Columna2407</t>
  </si>
  <si>
    <t>Columna2408</t>
  </si>
  <si>
    <t>Columna2409</t>
  </si>
  <si>
    <t>Columna2410</t>
  </si>
  <si>
    <t>Columna2411</t>
  </si>
  <si>
    <t>Columna2412</t>
  </si>
  <si>
    <t>Columna2413</t>
  </si>
  <si>
    <t>Columna2414</t>
  </si>
  <si>
    <t>Columna2415</t>
  </si>
  <si>
    <t>Columna2416</t>
  </si>
  <si>
    <t>Columna2417</t>
  </si>
  <si>
    <t>Columna2418</t>
  </si>
  <si>
    <t>Columna2419</t>
  </si>
  <si>
    <t>Columna2420</t>
  </si>
  <si>
    <t>Columna2421</t>
  </si>
  <si>
    <t>Columna2422</t>
  </si>
  <si>
    <t>Columna2423</t>
  </si>
  <si>
    <t>Columna2424</t>
  </si>
  <si>
    <t>Columna2425</t>
  </si>
  <si>
    <t>Columna2426</t>
  </si>
  <si>
    <t>Columna2427</t>
  </si>
  <si>
    <t>Columna2428</t>
  </si>
  <si>
    <t>Columna2429</t>
  </si>
  <si>
    <t>Columna2430</t>
  </si>
  <si>
    <t>Columna2431</t>
  </si>
  <si>
    <t>Columna2432</t>
  </si>
  <si>
    <t>Columna2433</t>
  </si>
  <si>
    <t>Columna2434</t>
  </si>
  <si>
    <t>Columna2435</t>
  </si>
  <si>
    <t>Columna2436</t>
  </si>
  <si>
    <t>Columna2437</t>
  </si>
  <si>
    <t>Columna2438</t>
  </si>
  <si>
    <t>Columna2439</t>
  </si>
  <si>
    <t>Columna2440</t>
  </si>
  <si>
    <t>Columna2441</t>
  </si>
  <si>
    <t>Columna2442</t>
  </si>
  <si>
    <t>Columna2443</t>
  </si>
  <si>
    <t>Columna2444</t>
  </si>
  <si>
    <t>Columna2445</t>
  </si>
  <si>
    <t>Columna2446</t>
  </si>
  <si>
    <t>Columna2447</t>
  </si>
  <si>
    <t>Columna2448</t>
  </si>
  <si>
    <t>Columna2449</t>
  </si>
  <si>
    <t>Columna2450</t>
  </si>
  <si>
    <t>Columna2451</t>
  </si>
  <si>
    <t>Columna2452</t>
  </si>
  <si>
    <t>Columna2453</t>
  </si>
  <si>
    <t>Columna2454</t>
  </si>
  <si>
    <t>Columna2455</t>
  </si>
  <si>
    <t>Columna2456</t>
  </si>
  <si>
    <t>Columna2457</t>
  </si>
  <si>
    <t>Columna2458</t>
  </si>
  <si>
    <t>Columna2459</t>
  </si>
  <si>
    <t>Columna2460</t>
  </si>
  <si>
    <t>Columna2461</t>
  </si>
  <si>
    <t>Columna2462</t>
  </si>
  <si>
    <t>Columna2463</t>
  </si>
  <si>
    <t>Columna2464</t>
  </si>
  <si>
    <t>Columna2465</t>
  </si>
  <si>
    <t>Columna2466</t>
  </si>
  <si>
    <t>Columna2467</t>
  </si>
  <si>
    <t>Columna2468</t>
  </si>
  <si>
    <t>Columna2469</t>
  </si>
  <si>
    <t>Columna2470</t>
  </si>
  <si>
    <t>Columna2471</t>
  </si>
  <si>
    <t>Columna2472</t>
  </si>
  <si>
    <t>Columna2473</t>
  </si>
  <si>
    <t>Columna2474</t>
  </si>
  <si>
    <t>Columna2475</t>
  </si>
  <si>
    <t>Columna2476</t>
  </si>
  <si>
    <t>Columna2477</t>
  </si>
  <si>
    <t>Columna2478</t>
  </si>
  <si>
    <t>Columna2479</t>
  </si>
  <si>
    <t>Columna2480</t>
  </si>
  <si>
    <t>Columna2481</t>
  </si>
  <si>
    <t>Columna2482</t>
  </si>
  <si>
    <t>Columna2483</t>
  </si>
  <si>
    <t>Columna2484</t>
  </si>
  <si>
    <t>Columna2485</t>
  </si>
  <si>
    <t>Columna2486</t>
  </si>
  <si>
    <t>Columna2487</t>
  </si>
  <si>
    <t>Columna2488</t>
  </si>
  <si>
    <t>Columna2489</t>
  </si>
  <si>
    <t>Columna2490</t>
  </si>
  <si>
    <t>Columna2491</t>
  </si>
  <si>
    <t>Columna2492</t>
  </si>
  <si>
    <t>Columna2493</t>
  </si>
  <si>
    <t>Columna2494</t>
  </si>
  <si>
    <t>Columna2495</t>
  </si>
  <si>
    <t>Columna2496</t>
  </si>
  <si>
    <t>Columna2497</t>
  </si>
  <si>
    <t>Columna2498</t>
  </si>
  <si>
    <t>Columna2499</t>
  </si>
  <si>
    <t>Columna2500</t>
  </si>
  <si>
    <t>Columna2501</t>
  </si>
  <si>
    <t>Columna2502</t>
  </si>
  <si>
    <t>Columna2503</t>
  </si>
  <si>
    <t>Columna2504</t>
  </si>
  <si>
    <t>Columna2505</t>
  </si>
  <si>
    <t>Columna2506</t>
  </si>
  <si>
    <t>Columna2507</t>
  </si>
  <si>
    <t>Columna2508</t>
  </si>
  <si>
    <t>Columna2509</t>
  </si>
  <si>
    <t>Columna2510</t>
  </si>
  <si>
    <t>Columna2511</t>
  </si>
  <si>
    <t>Columna2512</t>
  </si>
  <si>
    <t>Columna2513</t>
  </si>
  <si>
    <t>Columna2514</t>
  </si>
  <si>
    <t>Columna2515</t>
  </si>
  <si>
    <t>Columna2516</t>
  </si>
  <si>
    <t>Columna2517</t>
  </si>
  <si>
    <t>Columna2518</t>
  </si>
  <si>
    <t>Columna2519</t>
  </si>
  <si>
    <t>Columna2520</t>
  </si>
  <si>
    <t>Columna2521</t>
  </si>
  <si>
    <t>Columna2522</t>
  </si>
  <si>
    <t>Columna2523</t>
  </si>
  <si>
    <t>Columna2524</t>
  </si>
  <si>
    <t>Columna2525</t>
  </si>
  <si>
    <t>Columna2526</t>
  </si>
  <si>
    <t>Columna2527</t>
  </si>
  <si>
    <t>Columna2528</t>
  </si>
  <si>
    <t>Columna2529</t>
  </si>
  <si>
    <t>Columna2530</t>
  </si>
  <si>
    <t>Columna2531</t>
  </si>
  <si>
    <t>Columna2532</t>
  </si>
  <si>
    <t>Columna2533</t>
  </si>
  <si>
    <t>Columna2534</t>
  </si>
  <si>
    <t>Columna2535</t>
  </si>
  <si>
    <t>Columna2536</t>
  </si>
  <si>
    <t>Columna2537</t>
  </si>
  <si>
    <t>Columna2538</t>
  </si>
  <si>
    <t>Columna2539</t>
  </si>
  <si>
    <t>Columna2540</t>
  </si>
  <si>
    <t>Columna2541</t>
  </si>
  <si>
    <t>Columna2542</t>
  </si>
  <si>
    <t>Columna2543</t>
  </si>
  <si>
    <t>Columna2544</t>
  </si>
  <si>
    <t>Columna2545</t>
  </si>
  <si>
    <t>Columna2546</t>
  </si>
  <si>
    <t>Columna2547</t>
  </si>
  <si>
    <t>Columna2548</t>
  </si>
  <si>
    <t>Columna2549</t>
  </si>
  <si>
    <t>Columna2550</t>
  </si>
  <si>
    <t>Columna2551</t>
  </si>
  <si>
    <t>Columna2552</t>
  </si>
  <si>
    <t>Columna2553</t>
  </si>
  <si>
    <t>Columna2554</t>
  </si>
  <si>
    <t>Columna2555</t>
  </si>
  <si>
    <t>Columna2556</t>
  </si>
  <si>
    <t>Columna2557</t>
  </si>
  <si>
    <t>Columna2558</t>
  </si>
  <si>
    <t>Columna2559</t>
  </si>
  <si>
    <t>Columna2560</t>
  </si>
  <si>
    <t>Columna2561</t>
  </si>
  <si>
    <t>Columna2562</t>
  </si>
  <si>
    <t>Columna2563</t>
  </si>
  <si>
    <t>Columna2564</t>
  </si>
  <si>
    <t>Columna2565</t>
  </si>
  <si>
    <t>Columna2566</t>
  </si>
  <si>
    <t>Columna2567</t>
  </si>
  <si>
    <t>Columna2568</t>
  </si>
  <si>
    <t>Columna2569</t>
  </si>
  <si>
    <t>Columna2570</t>
  </si>
  <si>
    <t>Columna2571</t>
  </si>
  <si>
    <t>Columna2572</t>
  </si>
  <si>
    <t>Columna2573</t>
  </si>
  <si>
    <t>Columna2574</t>
  </si>
  <si>
    <t>Columna2575</t>
  </si>
  <si>
    <t>Columna2576</t>
  </si>
  <si>
    <t>Columna2577</t>
  </si>
  <si>
    <t>Columna2578</t>
  </si>
  <si>
    <t>Columna2579</t>
  </si>
  <si>
    <t>Columna2580</t>
  </si>
  <si>
    <t>Columna2581</t>
  </si>
  <si>
    <t>Columna2582</t>
  </si>
  <si>
    <t>Columna2583</t>
  </si>
  <si>
    <t>Columna2584</t>
  </si>
  <si>
    <t>Columna2585</t>
  </si>
  <si>
    <t>Columna2586</t>
  </si>
  <si>
    <t>Columna2587</t>
  </si>
  <si>
    <t>Columna2588</t>
  </si>
  <si>
    <t>Columna2589</t>
  </si>
  <si>
    <t>Columna2590</t>
  </si>
  <si>
    <t>Columna2591</t>
  </si>
  <si>
    <t>Columna2592</t>
  </si>
  <si>
    <t>Columna2593</t>
  </si>
  <si>
    <t>Columna2594</t>
  </si>
  <si>
    <t>Columna2595</t>
  </si>
  <si>
    <t>Columna2596</t>
  </si>
  <si>
    <t>Columna2597</t>
  </si>
  <si>
    <t>Columna2598</t>
  </si>
  <si>
    <t>Columna2599</t>
  </si>
  <si>
    <t>Columna2600</t>
  </si>
  <si>
    <t>Columna2601</t>
  </si>
  <si>
    <t>Columna2602</t>
  </si>
  <si>
    <t>Columna2603</t>
  </si>
  <si>
    <t>Columna2604</t>
  </si>
  <si>
    <t>Columna2605</t>
  </si>
  <si>
    <t>Columna2606</t>
  </si>
  <si>
    <t>Columna2607</t>
  </si>
  <si>
    <t>Columna2608</t>
  </si>
  <si>
    <t>Columna2609</t>
  </si>
  <si>
    <t>Columna2610</t>
  </si>
  <si>
    <t>Columna2611</t>
  </si>
  <si>
    <t>Columna2612</t>
  </si>
  <si>
    <t>Columna2613</t>
  </si>
  <si>
    <t>Columna2614</t>
  </si>
  <si>
    <t>Columna2615</t>
  </si>
  <si>
    <t>Columna2616</t>
  </si>
  <si>
    <t>Columna2617</t>
  </si>
  <si>
    <t>Columna2618</t>
  </si>
  <si>
    <t>Columna2619</t>
  </si>
  <si>
    <t>Columna2620</t>
  </si>
  <si>
    <t>Columna2621</t>
  </si>
  <si>
    <t>Columna2622</t>
  </si>
  <si>
    <t>Columna2623</t>
  </si>
  <si>
    <t>Columna2624</t>
  </si>
  <si>
    <t>Columna2625</t>
  </si>
  <si>
    <t>Columna2626</t>
  </si>
  <si>
    <t>Columna2627</t>
  </si>
  <si>
    <t>Columna2628</t>
  </si>
  <si>
    <t>Columna2629</t>
  </si>
  <si>
    <t>Columna2630</t>
  </si>
  <si>
    <t>Columna2631</t>
  </si>
  <si>
    <t>Columna2632</t>
  </si>
  <si>
    <t>Columna2633</t>
  </si>
  <si>
    <t>Columna2634</t>
  </si>
  <si>
    <t>Columna2635</t>
  </si>
  <si>
    <t>Columna2636</t>
  </si>
  <si>
    <t>Columna2637</t>
  </si>
  <si>
    <t>Columna2638</t>
  </si>
  <si>
    <t>Columna2639</t>
  </si>
  <si>
    <t>Columna2640</t>
  </si>
  <si>
    <t>Columna2641</t>
  </si>
  <si>
    <t>Columna2642</t>
  </si>
  <si>
    <t>Columna2643</t>
  </si>
  <si>
    <t>Columna2644</t>
  </si>
  <si>
    <t>Columna2645</t>
  </si>
  <si>
    <t>Columna2646</t>
  </si>
  <si>
    <t>Columna2647</t>
  </si>
  <si>
    <t>Columna2648</t>
  </si>
  <si>
    <t>Columna2649</t>
  </si>
  <si>
    <t>Columna2650</t>
  </si>
  <si>
    <t>Columna2651</t>
  </si>
  <si>
    <t>Columna2652</t>
  </si>
  <si>
    <t>Columna2653</t>
  </si>
  <si>
    <t>Columna2654</t>
  </si>
  <si>
    <t>Columna2655</t>
  </si>
  <si>
    <t>Columna2656</t>
  </si>
  <si>
    <t>Columna2657</t>
  </si>
  <si>
    <t>Columna2658</t>
  </si>
  <si>
    <t>Columna2659</t>
  </si>
  <si>
    <t>Columna2660</t>
  </si>
  <si>
    <t>Columna2661</t>
  </si>
  <si>
    <t>Columna2662</t>
  </si>
  <si>
    <t>Columna2663</t>
  </si>
  <si>
    <t>Columna2664</t>
  </si>
  <si>
    <t>Columna2665</t>
  </si>
  <si>
    <t>Columna2666</t>
  </si>
  <si>
    <t>Columna2667</t>
  </si>
  <si>
    <t>Columna2668</t>
  </si>
  <si>
    <t>Columna2669</t>
  </si>
  <si>
    <t>Columna2670</t>
  </si>
  <si>
    <t>Columna2671</t>
  </si>
  <si>
    <t>Columna2672</t>
  </si>
  <si>
    <t>Columna2673</t>
  </si>
  <si>
    <t>Columna2674</t>
  </si>
  <si>
    <t>Columna2675</t>
  </si>
  <si>
    <t>Columna2676</t>
  </si>
  <si>
    <t>Columna2677</t>
  </si>
  <si>
    <t>Columna2678</t>
  </si>
  <si>
    <t>Columna2679</t>
  </si>
  <si>
    <t>Columna2680</t>
  </si>
  <si>
    <t>Columna2681</t>
  </si>
  <si>
    <t>Columna2682</t>
  </si>
  <si>
    <t>Columna2683</t>
  </si>
  <si>
    <t>Columna2684</t>
  </si>
  <si>
    <t>Columna2685</t>
  </si>
  <si>
    <t>Columna2686</t>
  </si>
  <si>
    <t>Columna2687</t>
  </si>
  <si>
    <t>Columna2688</t>
  </si>
  <si>
    <t>Columna2689</t>
  </si>
  <si>
    <t>Columna2690</t>
  </si>
  <si>
    <t>Columna2691</t>
  </si>
  <si>
    <t>Columna2692</t>
  </si>
  <si>
    <t>Columna2693</t>
  </si>
  <si>
    <t>Columna2694</t>
  </si>
  <si>
    <t>Columna2695</t>
  </si>
  <si>
    <t>Columna2696</t>
  </si>
  <si>
    <t>Columna2697</t>
  </si>
  <si>
    <t>Columna2698</t>
  </si>
  <si>
    <t>Columna2699</t>
  </si>
  <si>
    <t>Columna2700</t>
  </si>
  <si>
    <t>Columna2701</t>
  </si>
  <si>
    <t>Columna2702</t>
  </si>
  <si>
    <t>Columna2703</t>
  </si>
  <si>
    <t>Columna2704</t>
  </si>
  <si>
    <t>Columna2705</t>
  </si>
  <si>
    <t>Columna2706</t>
  </si>
  <si>
    <t>Columna2707</t>
  </si>
  <si>
    <t>Columna2708</t>
  </si>
  <si>
    <t>Columna2709</t>
  </si>
  <si>
    <t>Columna2710</t>
  </si>
  <si>
    <t>Columna2711</t>
  </si>
  <si>
    <t>Columna2712</t>
  </si>
  <si>
    <t>Columna2713</t>
  </si>
  <si>
    <t>Columna2714</t>
  </si>
  <si>
    <t>Columna2715</t>
  </si>
  <si>
    <t>Columna2716</t>
  </si>
  <si>
    <t>Columna2717</t>
  </si>
  <si>
    <t>Columna2718</t>
  </si>
  <si>
    <t>Columna2719</t>
  </si>
  <si>
    <t>Columna2720</t>
  </si>
  <si>
    <t>Columna2721</t>
  </si>
  <si>
    <t>Columna2722</t>
  </si>
  <si>
    <t>Columna2723</t>
  </si>
  <si>
    <t>Columna2724</t>
  </si>
  <si>
    <t>Columna2725</t>
  </si>
  <si>
    <t>Columna2726</t>
  </si>
  <si>
    <t>Columna2727</t>
  </si>
  <si>
    <t>Columna2728</t>
  </si>
  <si>
    <t>Columna2729</t>
  </si>
  <si>
    <t>Columna2730</t>
  </si>
  <si>
    <t>Columna2731</t>
  </si>
  <si>
    <t>Columna2732</t>
  </si>
  <si>
    <t>Columna2733</t>
  </si>
  <si>
    <t>Columna2734</t>
  </si>
  <si>
    <t>Columna2735</t>
  </si>
  <si>
    <t>Columna2736</t>
  </si>
  <si>
    <t>Columna2737</t>
  </si>
  <si>
    <t>Columna2738</t>
  </si>
  <si>
    <t>Columna2739</t>
  </si>
  <si>
    <t>Columna2740</t>
  </si>
  <si>
    <t>Columna2741</t>
  </si>
  <si>
    <t>Columna2742</t>
  </si>
  <si>
    <t>Columna2743</t>
  </si>
  <si>
    <t>Columna2744</t>
  </si>
  <si>
    <t>Columna2745</t>
  </si>
  <si>
    <t>Columna2746</t>
  </si>
  <si>
    <t>Columna2747</t>
  </si>
  <si>
    <t>Columna2748</t>
  </si>
  <si>
    <t>Columna2749</t>
  </si>
  <si>
    <t>Columna2750</t>
  </si>
  <si>
    <t>Columna2751</t>
  </si>
  <si>
    <t>Columna2752</t>
  </si>
  <si>
    <t>Columna2753</t>
  </si>
  <si>
    <t>Columna2754</t>
  </si>
  <si>
    <t>Columna2755</t>
  </si>
  <si>
    <t>Columna2756</t>
  </si>
  <si>
    <t>Columna2757</t>
  </si>
  <si>
    <t>Columna2758</t>
  </si>
  <si>
    <t>Columna2759</t>
  </si>
  <si>
    <t>Columna2760</t>
  </si>
  <si>
    <t>Columna2761</t>
  </si>
  <si>
    <t>Columna2762</t>
  </si>
  <si>
    <t>Columna2763</t>
  </si>
  <si>
    <t>Columna2764</t>
  </si>
  <si>
    <t>Columna2765</t>
  </si>
  <si>
    <t>Columna2766</t>
  </si>
  <si>
    <t>Columna2767</t>
  </si>
  <si>
    <t>Columna2768</t>
  </si>
  <si>
    <t>Columna2769</t>
  </si>
  <si>
    <t>Columna2770</t>
  </si>
  <si>
    <t>Columna2771</t>
  </si>
  <si>
    <t>Columna2772</t>
  </si>
  <si>
    <t>Columna2773</t>
  </si>
  <si>
    <t>Columna2774</t>
  </si>
  <si>
    <t>Columna2775</t>
  </si>
  <si>
    <t>Columna2776</t>
  </si>
  <si>
    <t>Columna2777</t>
  </si>
  <si>
    <t>Columna2778</t>
  </si>
  <si>
    <t>Columna2779</t>
  </si>
  <si>
    <t>Columna2780</t>
  </si>
  <si>
    <t>Columna2781</t>
  </si>
  <si>
    <t>Columna2782</t>
  </si>
  <si>
    <t>Columna2783</t>
  </si>
  <si>
    <t>Columna2784</t>
  </si>
  <si>
    <t>Columna2785</t>
  </si>
  <si>
    <t>Columna2786</t>
  </si>
  <si>
    <t>Columna2787</t>
  </si>
  <si>
    <t>Columna2788</t>
  </si>
  <si>
    <t>Columna2789</t>
  </si>
  <si>
    <t>Columna2790</t>
  </si>
  <si>
    <t>Columna2791</t>
  </si>
  <si>
    <t>Columna2792</t>
  </si>
  <si>
    <t>Columna2793</t>
  </si>
  <si>
    <t>Columna2794</t>
  </si>
  <si>
    <t>Columna2795</t>
  </si>
  <si>
    <t>Columna2796</t>
  </si>
  <si>
    <t>Columna2797</t>
  </si>
  <si>
    <t>Columna2798</t>
  </si>
  <si>
    <t>Columna2799</t>
  </si>
  <si>
    <t>Columna2800</t>
  </si>
  <si>
    <t>Columna2801</t>
  </si>
  <si>
    <t>Columna2802</t>
  </si>
  <si>
    <t>Columna2803</t>
  </si>
  <si>
    <t>Columna2804</t>
  </si>
  <si>
    <t>Columna2805</t>
  </si>
  <si>
    <t>Columna2806</t>
  </si>
  <si>
    <t>Columna2807</t>
  </si>
  <si>
    <t>Columna2808</t>
  </si>
  <si>
    <t>Columna2809</t>
  </si>
  <si>
    <t>Columna2810</t>
  </si>
  <si>
    <t>Columna2811</t>
  </si>
  <si>
    <t>Columna2812</t>
  </si>
  <si>
    <t>Columna2813</t>
  </si>
  <si>
    <t>Columna2814</t>
  </si>
  <si>
    <t>Columna2815</t>
  </si>
  <si>
    <t>Columna2816</t>
  </si>
  <si>
    <t>Columna2817</t>
  </si>
  <si>
    <t>Columna2818</t>
  </si>
  <si>
    <t>Columna2819</t>
  </si>
  <si>
    <t>Columna2820</t>
  </si>
  <si>
    <t>Columna2821</t>
  </si>
  <si>
    <t>Columna2822</t>
  </si>
  <si>
    <t>Columna2823</t>
  </si>
  <si>
    <t>Columna2824</t>
  </si>
  <si>
    <t>Columna2825</t>
  </si>
  <si>
    <t>Columna2826</t>
  </si>
  <si>
    <t>Columna2827</t>
  </si>
  <si>
    <t>Columna2828</t>
  </si>
  <si>
    <t>Columna2829</t>
  </si>
  <si>
    <t>Columna2830</t>
  </si>
  <si>
    <t>Columna2831</t>
  </si>
  <si>
    <t>Columna2832</t>
  </si>
  <si>
    <t>Columna2833</t>
  </si>
  <si>
    <t>Columna2834</t>
  </si>
  <si>
    <t>Columna2835</t>
  </si>
  <si>
    <t>Columna2836</t>
  </si>
  <si>
    <t>Columna2837</t>
  </si>
  <si>
    <t>Columna2838</t>
  </si>
  <si>
    <t>Columna2839</t>
  </si>
  <si>
    <t>Columna2840</t>
  </si>
  <si>
    <t>Columna2841</t>
  </si>
  <si>
    <t>Columna2842</t>
  </si>
  <si>
    <t>Columna2843</t>
  </si>
  <si>
    <t>Columna2844</t>
  </si>
  <si>
    <t>Columna2845</t>
  </si>
  <si>
    <t>Columna2846</t>
  </si>
  <si>
    <t>Columna2847</t>
  </si>
  <si>
    <t>Columna2848</t>
  </si>
  <si>
    <t>Columna2849</t>
  </si>
  <si>
    <t>Columna2850</t>
  </si>
  <si>
    <t>Columna2851</t>
  </si>
  <si>
    <t>Columna2852</t>
  </si>
  <si>
    <t>Columna2853</t>
  </si>
  <si>
    <t>Columna2854</t>
  </si>
  <si>
    <t>Columna2855</t>
  </si>
  <si>
    <t>Columna2856</t>
  </si>
  <si>
    <t>Columna2857</t>
  </si>
  <si>
    <t>Columna2858</t>
  </si>
  <si>
    <t>Columna2859</t>
  </si>
  <si>
    <t>Columna2860</t>
  </si>
  <si>
    <t>Columna2861</t>
  </si>
  <si>
    <t>Columna2862</t>
  </si>
  <si>
    <t>Columna2863</t>
  </si>
  <si>
    <t>Columna2864</t>
  </si>
  <si>
    <t>Columna2865</t>
  </si>
  <si>
    <t>Columna2866</t>
  </si>
  <si>
    <t>Columna2867</t>
  </si>
  <si>
    <t>Columna2868</t>
  </si>
  <si>
    <t>Columna2869</t>
  </si>
  <si>
    <t>Columna2870</t>
  </si>
  <si>
    <t>Columna2871</t>
  </si>
  <si>
    <t>Columna2872</t>
  </si>
  <si>
    <t>Columna2873</t>
  </si>
  <si>
    <t>Columna2874</t>
  </si>
  <si>
    <t>Columna2875</t>
  </si>
  <si>
    <t>Columna2876</t>
  </si>
  <si>
    <t>Columna2877</t>
  </si>
  <si>
    <t>Columna2878</t>
  </si>
  <si>
    <t>Columna2879</t>
  </si>
  <si>
    <t>Columna2880</t>
  </si>
  <si>
    <t>Columna2881</t>
  </si>
  <si>
    <t>Columna2882</t>
  </si>
  <si>
    <t>Columna2883</t>
  </si>
  <si>
    <t>Columna2884</t>
  </si>
  <si>
    <t>Columna2885</t>
  </si>
  <si>
    <t>Columna2886</t>
  </si>
  <si>
    <t>Columna2887</t>
  </si>
  <si>
    <t>Columna2888</t>
  </si>
  <si>
    <t>Columna2889</t>
  </si>
  <si>
    <t>Columna2890</t>
  </si>
  <si>
    <t>Columna2891</t>
  </si>
  <si>
    <t>Columna2892</t>
  </si>
  <si>
    <t>Columna2893</t>
  </si>
  <si>
    <t>Columna2894</t>
  </si>
  <si>
    <t>Columna2895</t>
  </si>
  <si>
    <t>Columna2896</t>
  </si>
  <si>
    <t>Columna2897</t>
  </si>
  <si>
    <t>Columna2898</t>
  </si>
  <si>
    <t>Columna2899</t>
  </si>
  <si>
    <t>Columna2900</t>
  </si>
  <si>
    <t>Columna2901</t>
  </si>
  <si>
    <t>Columna2902</t>
  </si>
  <si>
    <t>Columna2903</t>
  </si>
  <si>
    <t>Columna2904</t>
  </si>
  <si>
    <t>Columna2905</t>
  </si>
  <si>
    <t>Columna2906</t>
  </si>
  <si>
    <t>Columna2907</t>
  </si>
  <si>
    <t>Columna2908</t>
  </si>
  <si>
    <t>Columna2909</t>
  </si>
  <si>
    <t>Columna2910</t>
  </si>
  <si>
    <t>Columna2911</t>
  </si>
  <si>
    <t>Columna2912</t>
  </si>
  <si>
    <t>Columna2913</t>
  </si>
  <si>
    <t>Columna2914</t>
  </si>
  <si>
    <t>Columna2915</t>
  </si>
  <si>
    <t>Columna2916</t>
  </si>
  <si>
    <t>Columna2917</t>
  </si>
  <si>
    <t>Columna2918</t>
  </si>
  <si>
    <t>Columna2919</t>
  </si>
  <si>
    <t>Columna2920</t>
  </si>
  <si>
    <t>Columna2921</t>
  </si>
  <si>
    <t>Columna2922</t>
  </si>
  <si>
    <t>Columna2923</t>
  </si>
  <si>
    <t>Columna2924</t>
  </si>
  <si>
    <t>Columna2925</t>
  </si>
  <si>
    <t>Columna2926</t>
  </si>
  <si>
    <t>Columna2927</t>
  </si>
  <si>
    <t>Columna2928</t>
  </si>
  <si>
    <t>Columna2929</t>
  </si>
  <si>
    <t>Columna2930</t>
  </si>
  <si>
    <t>Columna2931</t>
  </si>
  <si>
    <t>Columna2932</t>
  </si>
  <si>
    <t>Columna2933</t>
  </si>
  <si>
    <t>Columna2934</t>
  </si>
  <si>
    <t>Columna2935</t>
  </si>
  <si>
    <t>Columna2936</t>
  </si>
  <si>
    <t>Columna2937</t>
  </si>
  <si>
    <t>Columna2938</t>
  </si>
  <si>
    <t>Columna2939</t>
  </si>
  <si>
    <t>Columna2940</t>
  </si>
  <si>
    <t>Columna2941</t>
  </si>
  <si>
    <t>Columna2942</t>
  </si>
  <si>
    <t>Columna2943</t>
  </si>
  <si>
    <t>Columna2944</t>
  </si>
  <si>
    <t>Columna2945</t>
  </si>
  <si>
    <t>Columna2946</t>
  </si>
  <si>
    <t>Columna2947</t>
  </si>
  <si>
    <t>Columna2948</t>
  </si>
  <si>
    <t>Columna2949</t>
  </si>
  <si>
    <t>Columna2950</t>
  </si>
  <si>
    <t>Columna2951</t>
  </si>
  <si>
    <t>Columna2952</t>
  </si>
  <si>
    <t>Columna2953</t>
  </si>
  <si>
    <t>Columna2954</t>
  </si>
  <si>
    <t>Columna2955</t>
  </si>
  <si>
    <t>Columna2956</t>
  </si>
  <si>
    <t>Columna2957</t>
  </si>
  <si>
    <t>Columna2958</t>
  </si>
  <si>
    <t>Columna2959</t>
  </si>
  <si>
    <t>Columna2960</t>
  </si>
  <si>
    <t>Columna2961</t>
  </si>
  <si>
    <t>Columna2962</t>
  </si>
  <si>
    <t>Columna2963</t>
  </si>
  <si>
    <t>Columna2964</t>
  </si>
  <si>
    <t>Columna2965</t>
  </si>
  <si>
    <t>Columna2966</t>
  </si>
  <si>
    <t>Columna2967</t>
  </si>
  <si>
    <t>Columna2968</t>
  </si>
  <si>
    <t>Columna2969</t>
  </si>
  <si>
    <t>Columna2970</t>
  </si>
  <si>
    <t>Columna2971</t>
  </si>
  <si>
    <t>Columna2972</t>
  </si>
  <si>
    <t>Columna2973</t>
  </si>
  <si>
    <t>Columna2974</t>
  </si>
  <si>
    <t>Columna2975</t>
  </si>
  <si>
    <t>Columna2976</t>
  </si>
  <si>
    <t>Columna2977</t>
  </si>
  <si>
    <t>Columna2978</t>
  </si>
  <si>
    <t>Columna2979</t>
  </si>
  <si>
    <t>Columna2980</t>
  </si>
  <si>
    <t>Columna2981</t>
  </si>
  <si>
    <t>Columna2982</t>
  </si>
  <si>
    <t>Columna2983</t>
  </si>
  <si>
    <t>Columna2984</t>
  </si>
  <si>
    <t>Columna2985</t>
  </si>
  <si>
    <t>Columna2986</t>
  </si>
  <si>
    <t>Columna2987</t>
  </si>
  <si>
    <t>Columna2988</t>
  </si>
  <si>
    <t>Columna2989</t>
  </si>
  <si>
    <t>Columna2990</t>
  </si>
  <si>
    <t>Columna2991</t>
  </si>
  <si>
    <t>Columna2992</t>
  </si>
  <si>
    <t>Columna2993</t>
  </si>
  <si>
    <t>Columna2994</t>
  </si>
  <si>
    <t>Columna2995</t>
  </si>
  <si>
    <t>Columna2996</t>
  </si>
  <si>
    <t>Columna2997</t>
  </si>
  <si>
    <t>Columna2998</t>
  </si>
  <si>
    <t>Columna2999</t>
  </si>
  <si>
    <t>Columna3000</t>
  </si>
  <si>
    <t>Columna3001</t>
  </si>
  <si>
    <t>Columna3002</t>
  </si>
  <si>
    <t>Columna3003</t>
  </si>
  <si>
    <t>Columna3004</t>
  </si>
  <si>
    <t>Columna3005</t>
  </si>
  <si>
    <t>Columna3006</t>
  </si>
  <si>
    <t>Columna3007</t>
  </si>
  <si>
    <t>Columna3008</t>
  </si>
  <si>
    <t>Columna3009</t>
  </si>
  <si>
    <t>Columna3010</t>
  </si>
  <si>
    <t>Columna3011</t>
  </si>
  <si>
    <t>Columna3012</t>
  </si>
  <si>
    <t>Columna3013</t>
  </si>
  <si>
    <t>Columna3014</t>
  </si>
  <si>
    <t>Columna3015</t>
  </si>
  <si>
    <t>Columna3016</t>
  </si>
  <si>
    <t>Columna3017</t>
  </si>
  <si>
    <t>Columna3018</t>
  </si>
  <si>
    <t>Columna3019</t>
  </si>
  <si>
    <t>Columna3020</t>
  </si>
  <si>
    <t>Columna3021</t>
  </si>
  <si>
    <t>Columna3022</t>
  </si>
  <si>
    <t>Columna3023</t>
  </si>
  <si>
    <t>Columna3024</t>
  </si>
  <si>
    <t>Columna3025</t>
  </si>
  <si>
    <t>Columna3026</t>
  </si>
  <si>
    <t>Columna3027</t>
  </si>
  <si>
    <t>Columna3028</t>
  </si>
  <si>
    <t>Columna3029</t>
  </si>
  <si>
    <t>Columna3030</t>
  </si>
  <si>
    <t>Columna3031</t>
  </si>
  <si>
    <t>Columna3032</t>
  </si>
  <si>
    <t>Columna3033</t>
  </si>
  <si>
    <t>Columna3034</t>
  </si>
  <si>
    <t>Columna3035</t>
  </si>
  <si>
    <t>Columna3036</t>
  </si>
  <si>
    <t>Columna3037</t>
  </si>
  <si>
    <t>Columna3038</t>
  </si>
  <si>
    <t>Columna3039</t>
  </si>
  <si>
    <t>Columna3040</t>
  </si>
  <si>
    <t>Columna3041</t>
  </si>
  <si>
    <t>Columna3042</t>
  </si>
  <si>
    <t>Columna3043</t>
  </si>
  <si>
    <t>Columna3044</t>
  </si>
  <si>
    <t>Columna3045</t>
  </si>
  <si>
    <t>Columna3046</t>
  </si>
  <si>
    <t>Columna3047</t>
  </si>
  <si>
    <t>Columna3048</t>
  </si>
  <si>
    <t>Columna3049</t>
  </si>
  <si>
    <t>Columna3050</t>
  </si>
  <si>
    <t>Columna3051</t>
  </si>
  <si>
    <t>Columna3052</t>
  </si>
  <si>
    <t>Columna3053</t>
  </si>
  <si>
    <t>Columna3054</t>
  </si>
  <si>
    <t>Columna3055</t>
  </si>
  <si>
    <t>Columna3056</t>
  </si>
  <si>
    <t>Columna3057</t>
  </si>
  <si>
    <t>Columna3058</t>
  </si>
  <si>
    <t>Columna3059</t>
  </si>
  <si>
    <t>Columna3060</t>
  </si>
  <si>
    <t>Columna3061</t>
  </si>
  <si>
    <t>Columna3062</t>
  </si>
  <si>
    <t>Columna3063</t>
  </si>
  <si>
    <t>Columna3064</t>
  </si>
  <si>
    <t>Columna3065</t>
  </si>
  <si>
    <t>Columna3066</t>
  </si>
  <si>
    <t>Columna3067</t>
  </si>
  <si>
    <t>Columna3068</t>
  </si>
  <si>
    <t>Columna3069</t>
  </si>
  <si>
    <t>Columna3070</t>
  </si>
  <si>
    <t>Columna3071</t>
  </si>
  <si>
    <t>Columna3072</t>
  </si>
  <si>
    <t>Columna3073</t>
  </si>
  <si>
    <t>Columna3074</t>
  </si>
  <si>
    <t>Columna3075</t>
  </si>
  <si>
    <t>Columna3076</t>
  </si>
  <si>
    <t>Columna3077</t>
  </si>
  <si>
    <t>Columna3078</t>
  </si>
  <si>
    <t>Columna3079</t>
  </si>
  <si>
    <t>Columna3080</t>
  </si>
  <si>
    <t>Columna3081</t>
  </si>
  <si>
    <t>Columna3082</t>
  </si>
  <si>
    <t>Columna3083</t>
  </si>
  <si>
    <t>Columna3084</t>
  </si>
  <si>
    <t>Columna3085</t>
  </si>
  <si>
    <t>Columna3086</t>
  </si>
  <si>
    <t>Columna3087</t>
  </si>
  <si>
    <t>Columna3088</t>
  </si>
  <si>
    <t>Columna3089</t>
  </si>
  <si>
    <t>Columna3090</t>
  </si>
  <si>
    <t>Columna3091</t>
  </si>
  <si>
    <t>Columna3092</t>
  </si>
  <si>
    <t>Columna3093</t>
  </si>
  <si>
    <t>Columna3094</t>
  </si>
  <si>
    <t>Columna3095</t>
  </si>
  <si>
    <t>Columna3096</t>
  </si>
  <si>
    <t>Columna3097</t>
  </si>
  <si>
    <t>Columna3098</t>
  </si>
  <si>
    <t>Columna3099</t>
  </si>
  <si>
    <t>Columna3100</t>
  </si>
  <si>
    <t>Columna3101</t>
  </si>
  <si>
    <t>Columna3102</t>
  </si>
  <si>
    <t>Columna3103</t>
  </si>
  <si>
    <t>Columna3104</t>
  </si>
  <si>
    <t>Columna3105</t>
  </si>
  <si>
    <t>Columna3106</t>
  </si>
  <si>
    <t>Columna3107</t>
  </si>
  <si>
    <t>Columna3108</t>
  </si>
  <si>
    <t>Columna3109</t>
  </si>
  <si>
    <t>Columna3110</t>
  </si>
  <si>
    <t>Columna3111</t>
  </si>
  <si>
    <t>Columna3112</t>
  </si>
  <si>
    <t>Columna3113</t>
  </si>
  <si>
    <t>Columna3114</t>
  </si>
  <si>
    <t>Columna3115</t>
  </si>
  <si>
    <t>Columna3116</t>
  </si>
  <si>
    <t>Columna3117</t>
  </si>
  <si>
    <t>Columna3118</t>
  </si>
  <si>
    <t>Columna3119</t>
  </si>
  <si>
    <t>Columna3120</t>
  </si>
  <si>
    <t>Columna3121</t>
  </si>
  <si>
    <t>Columna3122</t>
  </si>
  <si>
    <t>Columna3123</t>
  </si>
  <si>
    <t>Columna3124</t>
  </si>
  <si>
    <t>Columna3125</t>
  </si>
  <si>
    <t>Columna3126</t>
  </si>
  <si>
    <t>Columna3127</t>
  </si>
  <si>
    <t>Columna3128</t>
  </si>
  <si>
    <t>Columna3129</t>
  </si>
  <si>
    <t>Columna3130</t>
  </si>
  <si>
    <t>Columna3131</t>
  </si>
  <si>
    <t>Columna3132</t>
  </si>
  <si>
    <t>Columna3133</t>
  </si>
  <si>
    <t>Columna3134</t>
  </si>
  <si>
    <t>Columna3135</t>
  </si>
  <si>
    <t>Columna3136</t>
  </si>
  <si>
    <t>Columna3137</t>
  </si>
  <si>
    <t>Columna3138</t>
  </si>
  <si>
    <t>Columna3139</t>
  </si>
  <si>
    <t>Columna3140</t>
  </si>
  <si>
    <t>Columna3141</t>
  </si>
  <si>
    <t>Columna3142</t>
  </si>
  <si>
    <t>Columna3143</t>
  </si>
  <si>
    <t>Columna3144</t>
  </si>
  <si>
    <t>Columna3145</t>
  </si>
  <si>
    <t>Columna3146</t>
  </si>
  <si>
    <t>Columna3147</t>
  </si>
  <si>
    <t>Columna3148</t>
  </si>
  <si>
    <t>Columna3149</t>
  </si>
  <si>
    <t>Columna3150</t>
  </si>
  <si>
    <t>Columna3151</t>
  </si>
  <si>
    <t>Columna3152</t>
  </si>
  <si>
    <t>Columna3153</t>
  </si>
  <si>
    <t>Columna3154</t>
  </si>
  <si>
    <t>Columna3155</t>
  </si>
  <si>
    <t>Columna3156</t>
  </si>
  <si>
    <t>Columna3157</t>
  </si>
  <si>
    <t>Columna3158</t>
  </si>
  <si>
    <t>Columna3159</t>
  </si>
  <si>
    <t>Columna3160</t>
  </si>
  <si>
    <t>Columna3161</t>
  </si>
  <si>
    <t>Columna3162</t>
  </si>
  <si>
    <t>Columna3163</t>
  </si>
  <si>
    <t>Columna3164</t>
  </si>
  <si>
    <t>Columna3165</t>
  </si>
  <si>
    <t>Columna3166</t>
  </si>
  <si>
    <t>Columna3167</t>
  </si>
  <si>
    <t>Columna3168</t>
  </si>
  <si>
    <t>Columna3169</t>
  </si>
  <si>
    <t>Columna3170</t>
  </si>
  <si>
    <t>Columna3171</t>
  </si>
  <si>
    <t>Columna3172</t>
  </si>
  <si>
    <t>Columna3173</t>
  </si>
  <si>
    <t>Columna3174</t>
  </si>
  <si>
    <t>Columna3175</t>
  </si>
  <si>
    <t>Columna3176</t>
  </si>
  <si>
    <t>Columna3177</t>
  </si>
  <si>
    <t>Columna3178</t>
  </si>
  <si>
    <t>Columna3179</t>
  </si>
  <si>
    <t>Columna3180</t>
  </si>
  <si>
    <t>Columna3181</t>
  </si>
  <si>
    <t>Columna3182</t>
  </si>
  <si>
    <t>Columna3183</t>
  </si>
  <si>
    <t>Columna3184</t>
  </si>
  <si>
    <t>Columna3185</t>
  </si>
  <si>
    <t>Columna3186</t>
  </si>
  <si>
    <t>Columna3187</t>
  </si>
  <si>
    <t>Columna3188</t>
  </si>
  <si>
    <t>Columna3189</t>
  </si>
  <si>
    <t>Columna3190</t>
  </si>
  <si>
    <t>Columna3191</t>
  </si>
  <si>
    <t>Columna3192</t>
  </si>
  <si>
    <t>Columna3193</t>
  </si>
  <si>
    <t>Columna3194</t>
  </si>
  <si>
    <t>Columna3195</t>
  </si>
  <si>
    <t>Columna3196</t>
  </si>
  <si>
    <t>Columna3197</t>
  </si>
  <si>
    <t>Columna3198</t>
  </si>
  <si>
    <t>Columna3199</t>
  </si>
  <si>
    <t>Columna3200</t>
  </si>
  <si>
    <t>Columna3201</t>
  </si>
  <si>
    <t>Columna3202</t>
  </si>
  <si>
    <t>Columna3203</t>
  </si>
  <si>
    <t>Columna3204</t>
  </si>
  <si>
    <t>Columna3205</t>
  </si>
  <si>
    <t>Columna3206</t>
  </si>
  <si>
    <t>Columna3207</t>
  </si>
  <si>
    <t>Columna3208</t>
  </si>
  <si>
    <t>Columna3209</t>
  </si>
  <si>
    <t>Columna3210</t>
  </si>
  <si>
    <t>Columna3211</t>
  </si>
  <si>
    <t>Columna3212</t>
  </si>
  <si>
    <t>Columna3213</t>
  </si>
  <si>
    <t>Columna3214</t>
  </si>
  <si>
    <t>Columna3215</t>
  </si>
  <si>
    <t>Columna3216</t>
  </si>
  <si>
    <t>Columna3217</t>
  </si>
  <si>
    <t>Columna3218</t>
  </si>
  <si>
    <t>Columna3219</t>
  </si>
  <si>
    <t>Columna3220</t>
  </si>
  <si>
    <t>Columna3221</t>
  </si>
  <si>
    <t>Columna3222</t>
  </si>
  <si>
    <t>Columna3223</t>
  </si>
  <si>
    <t>Columna3224</t>
  </si>
  <si>
    <t>Columna3225</t>
  </si>
  <si>
    <t>Columna3226</t>
  </si>
  <si>
    <t>Columna3227</t>
  </si>
  <si>
    <t>Columna3228</t>
  </si>
  <si>
    <t>Columna3229</t>
  </si>
  <si>
    <t>Columna3230</t>
  </si>
  <si>
    <t>Columna3231</t>
  </si>
  <si>
    <t>Columna3232</t>
  </si>
  <si>
    <t>Columna3233</t>
  </si>
  <si>
    <t>Columna3234</t>
  </si>
  <si>
    <t>Columna3235</t>
  </si>
  <si>
    <t>Columna3236</t>
  </si>
  <si>
    <t>Columna3237</t>
  </si>
  <si>
    <t>Columna3238</t>
  </si>
  <si>
    <t>Columna3239</t>
  </si>
  <si>
    <t>Columna3240</t>
  </si>
  <si>
    <t>Columna3241</t>
  </si>
  <si>
    <t>Columna3242</t>
  </si>
  <si>
    <t>Columna3243</t>
  </si>
  <si>
    <t>Columna3244</t>
  </si>
  <si>
    <t>Columna3245</t>
  </si>
  <si>
    <t>Columna3246</t>
  </si>
  <si>
    <t>Columna3247</t>
  </si>
  <si>
    <t>Columna3248</t>
  </si>
  <si>
    <t>Columna3249</t>
  </si>
  <si>
    <t>Columna3250</t>
  </si>
  <si>
    <t>Columna3251</t>
  </si>
  <si>
    <t>Columna3252</t>
  </si>
  <si>
    <t>Columna3253</t>
  </si>
  <si>
    <t>Columna3254</t>
  </si>
  <si>
    <t>Columna3255</t>
  </si>
  <si>
    <t>Columna3256</t>
  </si>
  <si>
    <t>Columna3257</t>
  </si>
  <si>
    <t>Columna3258</t>
  </si>
  <si>
    <t>Columna3259</t>
  </si>
  <si>
    <t>Columna3260</t>
  </si>
  <si>
    <t>Columna3261</t>
  </si>
  <si>
    <t>Columna3262</t>
  </si>
  <si>
    <t>Columna3263</t>
  </si>
  <si>
    <t>Columna3264</t>
  </si>
  <si>
    <t>Columna3265</t>
  </si>
  <si>
    <t>Columna3266</t>
  </si>
  <si>
    <t>Columna3267</t>
  </si>
  <si>
    <t>Columna3268</t>
  </si>
  <si>
    <t>Columna3269</t>
  </si>
  <si>
    <t>Columna3270</t>
  </si>
  <si>
    <t>Columna3271</t>
  </si>
  <si>
    <t>Columna3272</t>
  </si>
  <si>
    <t>Columna3273</t>
  </si>
  <si>
    <t>Columna3274</t>
  </si>
  <si>
    <t>Columna3275</t>
  </si>
  <si>
    <t>Columna3276</t>
  </si>
  <si>
    <t>Columna3277</t>
  </si>
  <si>
    <t>Columna3278</t>
  </si>
  <si>
    <t>Columna3279</t>
  </si>
  <si>
    <t>Columna3280</t>
  </si>
  <si>
    <t>Columna3281</t>
  </si>
  <si>
    <t>Columna3282</t>
  </si>
  <si>
    <t>Columna3283</t>
  </si>
  <si>
    <t>Columna3284</t>
  </si>
  <si>
    <t>Columna3285</t>
  </si>
  <si>
    <t>Columna3286</t>
  </si>
  <si>
    <t>Columna3287</t>
  </si>
  <si>
    <t>Columna3288</t>
  </si>
  <si>
    <t>Columna3289</t>
  </si>
  <si>
    <t>Columna3290</t>
  </si>
  <si>
    <t>Columna3291</t>
  </si>
  <si>
    <t>Columna3292</t>
  </si>
  <si>
    <t>Columna3293</t>
  </si>
  <si>
    <t>Columna3294</t>
  </si>
  <si>
    <t>Columna3295</t>
  </si>
  <si>
    <t>Columna3296</t>
  </si>
  <si>
    <t>Columna3297</t>
  </si>
  <si>
    <t>Columna3298</t>
  </si>
  <si>
    <t>Columna3299</t>
  </si>
  <si>
    <t>Columna3300</t>
  </si>
  <si>
    <t>Columna3301</t>
  </si>
  <si>
    <t>Columna3302</t>
  </si>
  <si>
    <t>Columna3303</t>
  </si>
  <si>
    <t>Columna3304</t>
  </si>
  <si>
    <t>Columna3305</t>
  </si>
  <si>
    <t>Columna3306</t>
  </si>
  <si>
    <t>Columna3307</t>
  </si>
  <si>
    <t>Columna3308</t>
  </si>
  <si>
    <t>Columna3309</t>
  </si>
  <si>
    <t>Columna3310</t>
  </si>
  <si>
    <t>Columna3311</t>
  </si>
  <si>
    <t>Columna3312</t>
  </si>
  <si>
    <t>Columna3313</t>
  </si>
  <si>
    <t>Columna3314</t>
  </si>
  <si>
    <t>Columna3315</t>
  </si>
  <si>
    <t>Columna3316</t>
  </si>
  <si>
    <t>Columna3317</t>
  </si>
  <si>
    <t>Columna3318</t>
  </si>
  <si>
    <t>Columna3319</t>
  </si>
  <si>
    <t>Columna3320</t>
  </si>
  <si>
    <t>Columna3321</t>
  </si>
  <si>
    <t>Columna3322</t>
  </si>
  <si>
    <t>Columna3323</t>
  </si>
  <si>
    <t>Columna3324</t>
  </si>
  <si>
    <t>Columna3325</t>
  </si>
  <si>
    <t>Columna3326</t>
  </si>
  <si>
    <t>Columna3327</t>
  </si>
  <si>
    <t>Columna3328</t>
  </si>
  <si>
    <t>Columna3329</t>
  </si>
  <si>
    <t>Columna3330</t>
  </si>
  <si>
    <t>Columna3331</t>
  </si>
  <si>
    <t>Columna3332</t>
  </si>
  <si>
    <t>Columna3333</t>
  </si>
  <si>
    <t>Columna3334</t>
  </si>
  <si>
    <t>Columna3335</t>
  </si>
  <si>
    <t>Columna3336</t>
  </si>
  <si>
    <t>Columna3337</t>
  </si>
  <si>
    <t>Columna3338</t>
  </si>
  <si>
    <t>Columna3339</t>
  </si>
  <si>
    <t>Columna3340</t>
  </si>
  <si>
    <t>Columna3341</t>
  </si>
  <si>
    <t>Columna3342</t>
  </si>
  <si>
    <t>Columna3343</t>
  </si>
  <si>
    <t>Columna3344</t>
  </si>
  <si>
    <t>Columna3345</t>
  </si>
  <si>
    <t>Columna3346</t>
  </si>
  <si>
    <t>Columna3347</t>
  </si>
  <si>
    <t>Columna3348</t>
  </si>
  <si>
    <t>Columna3349</t>
  </si>
  <si>
    <t>Columna3350</t>
  </si>
  <si>
    <t>Columna3351</t>
  </si>
  <si>
    <t>Columna3352</t>
  </si>
  <si>
    <t>Columna3353</t>
  </si>
  <si>
    <t>Columna3354</t>
  </si>
  <si>
    <t>Columna3355</t>
  </si>
  <si>
    <t>Columna3356</t>
  </si>
  <si>
    <t>Columna3357</t>
  </si>
  <si>
    <t>Columna3358</t>
  </si>
  <si>
    <t>Columna3359</t>
  </si>
  <si>
    <t>Columna3360</t>
  </si>
  <si>
    <t>Columna3361</t>
  </si>
  <si>
    <t>Columna3362</t>
  </si>
  <si>
    <t>Columna3363</t>
  </si>
  <si>
    <t>Columna3364</t>
  </si>
  <si>
    <t>Columna3365</t>
  </si>
  <si>
    <t>Columna3366</t>
  </si>
  <si>
    <t>Columna3367</t>
  </si>
  <si>
    <t>Columna3368</t>
  </si>
  <si>
    <t>Columna3369</t>
  </si>
  <si>
    <t>Columna3370</t>
  </si>
  <si>
    <t>Columna3371</t>
  </si>
  <si>
    <t>Columna3372</t>
  </si>
  <si>
    <t>Columna3373</t>
  </si>
  <si>
    <t>Columna3374</t>
  </si>
  <si>
    <t>Columna3375</t>
  </si>
  <si>
    <t>Columna3376</t>
  </si>
  <si>
    <t>Columna3377</t>
  </si>
  <si>
    <t>Columna3378</t>
  </si>
  <si>
    <t>Columna3379</t>
  </si>
  <si>
    <t>Columna3380</t>
  </si>
  <si>
    <t>Columna3381</t>
  </si>
  <si>
    <t>Columna3382</t>
  </si>
  <si>
    <t>Columna3383</t>
  </si>
  <si>
    <t>Columna3384</t>
  </si>
  <si>
    <t>Columna3385</t>
  </si>
  <si>
    <t>Columna3386</t>
  </si>
  <si>
    <t>Columna3387</t>
  </si>
  <si>
    <t>Columna3388</t>
  </si>
  <si>
    <t>Columna3389</t>
  </si>
  <si>
    <t>Columna3390</t>
  </si>
  <si>
    <t>Columna3391</t>
  </si>
  <si>
    <t>Columna3392</t>
  </si>
  <si>
    <t>Columna3393</t>
  </si>
  <si>
    <t>Columna3394</t>
  </si>
  <si>
    <t>Columna3395</t>
  </si>
  <si>
    <t>Columna3396</t>
  </si>
  <si>
    <t>Columna3397</t>
  </si>
  <si>
    <t>Columna3398</t>
  </si>
  <si>
    <t>Columna3399</t>
  </si>
  <si>
    <t>Columna3400</t>
  </si>
  <si>
    <t>Columna3401</t>
  </si>
  <si>
    <t>Columna3402</t>
  </si>
  <si>
    <t>Columna3403</t>
  </si>
  <si>
    <t>Columna3404</t>
  </si>
  <si>
    <t>Columna3405</t>
  </si>
  <si>
    <t>Columna3406</t>
  </si>
  <si>
    <t>Columna3407</t>
  </si>
  <si>
    <t>Columna3408</t>
  </si>
  <si>
    <t>Columna3409</t>
  </si>
  <si>
    <t>Columna3410</t>
  </si>
  <si>
    <t>Columna3411</t>
  </si>
  <si>
    <t>Columna3412</t>
  </si>
  <si>
    <t>Columna3413</t>
  </si>
  <si>
    <t>Columna3414</t>
  </si>
  <si>
    <t>Columna3415</t>
  </si>
  <si>
    <t>Columna3416</t>
  </si>
  <si>
    <t>Columna3417</t>
  </si>
  <si>
    <t>Columna3418</t>
  </si>
  <si>
    <t>Columna3419</t>
  </si>
  <si>
    <t>Columna3420</t>
  </si>
  <si>
    <t>Columna3421</t>
  </si>
  <si>
    <t>Columna3422</t>
  </si>
  <si>
    <t>Columna3423</t>
  </si>
  <si>
    <t>Columna3424</t>
  </si>
  <si>
    <t>Columna3425</t>
  </si>
  <si>
    <t>Columna3426</t>
  </si>
  <si>
    <t>Columna3427</t>
  </si>
  <si>
    <t>Columna3428</t>
  </si>
  <si>
    <t>Columna3429</t>
  </si>
  <si>
    <t>Columna3430</t>
  </si>
  <si>
    <t>Columna3431</t>
  </si>
  <si>
    <t>Columna3432</t>
  </si>
  <si>
    <t>Columna3433</t>
  </si>
  <si>
    <t>Columna3434</t>
  </si>
  <si>
    <t>Columna3435</t>
  </si>
  <si>
    <t>Columna3436</t>
  </si>
  <si>
    <t>Columna3437</t>
  </si>
  <si>
    <t>Columna3438</t>
  </si>
  <si>
    <t>Columna3439</t>
  </si>
  <si>
    <t>Columna3440</t>
  </si>
  <si>
    <t>Columna3441</t>
  </si>
  <si>
    <t>Columna3442</t>
  </si>
  <si>
    <t>Columna3443</t>
  </si>
  <si>
    <t>Columna3444</t>
  </si>
  <si>
    <t>Columna3445</t>
  </si>
  <si>
    <t>Columna3446</t>
  </si>
  <si>
    <t>Columna3447</t>
  </si>
  <si>
    <t>Columna3448</t>
  </si>
  <si>
    <t>Columna3449</t>
  </si>
  <si>
    <t>Columna3450</t>
  </si>
  <si>
    <t>Columna3451</t>
  </si>
  <si>
    <t>Columna3452</t>
  </si>
  <si>
    <t>Columna3453</t>
  </si>
  <si>
    <t>Columna3454</t>
  </si>
  <si>
    <t>Columna3455</t>
  </si>
  <si>
    <t>Columna3456</t>
  </si>
  <si>
    <t>Columna3457</t>
  </si>
  <si>
    <t>Columna3458</t>
  </si>
  <si>
    <t>Columna3459</t>
  </si>
  <si>
    <t>Columna3460</t>
  </si>
  <si>
    <t>Columna3461</t>
  </si>
  <si>
    <t>Columna3462</t>
  </si>
  <si>
    <t>Columna3463</t>
  </si>
  <si>
    <t>Columna3464</t>
  </si>
  <si>
    <t>Columna3465</t>
  </si>
  <si>
    <t>Columna3466</t>
  </si>
  <si>
    <t>Columna3467</t>
  </si>
  <si>
    <t>Columna3468</t>
  </si>
  <si>
    <t>Columna3469</t>
  </si>
  <si>
    <t>Columna3470</t>
  </si>
  <si>
    <t>Columna3471</t>
  </si>
  <si>
    <t>Columna3472</t>
  </si>
  <si>
    <t>Columna3473</t>
  </si>
  <si>
    <t>Columna3474</t>
  </si>
  <si>
    <t>Columna3475</t>
  </si>
  <si>
    <t>Columna3476</t>
  </si>
  <si>
    <t>Columna3477</t>
  </si>
  <si>
    <t>Columna3478</t>
  </si>
  <si>
    <t>Columna3479</t>
  </si>
  <si>
    <t>Columna3480</t>
  </si>
  <si>
    <t>Columna3481</t>
  </si>
  <si>
    <t>Columna3482</t>
  </si>
  <si>
    <t>Columna3483</t>
  </si>
  <si>
    <t>Columna3484</t>
  </si>
  <si>
    <t>Columna3485</t>
  </si>
  <si>
    <t>Columna3486</t>
  </si>
  <si>
    <t>Columna3487</t>
  </si>
  <si>
    <t>Columna3488</t>
  </si>
  <si>
    <t>Columna3489</t>
  </si>
  <si>
    <t>Columna3490</t>
  </si>
  <si>
    <t>Columna3491</t>
  </si>
  <si>
    <t>Columna3492</t>
  </si>
  <si>
    <t>Columna3493</t>
  </si>
  <si>
    <t>Columna3494</t>
  </si>
  <si>
    <t>Columna3495</t>
  </si>
  <si>
    <t>Columna3496</t>
  </si>
  <si>
    <t>Columna3497</t>
  </si>
  <si>
    <t>Columna3498</t>
  </si>
  <si>
    <t>Columna3499</t>
  </si>
  <si>
    <t>Columna3500</t>
  </si>
  <si>
    <t>Columna3501</t>
  </si>
  <si>
    <t>Columna3502</t>
  </si>
  <si>
    <t>Columna3503</t>
  </si>
  <si>
    <t>Columna3504</t>
  </si>
  <si>
    <t>Columna3505</t>
  </si>
  <si>
    <t>Columna3506</t>
  </si>
  <si>
    <t>Columna3507</t>
  </si>
  <si>
    <t>Columna3508</t>
  </si>
  <si>
    <t>Columna3509</t>
  </si>
  <si>
    <t>Columna3510</t>
  </si>
  <si>
    <t>Columna3511</t>
  </si>
  <si>
    <t>Columna3512</t>
  </si>
  <si>
    <t>Columna3513</t>
  </si>
  <si>
    <t>Columna3514</t>
  </si>
  <si>
    <t>Columna3515</t>
  </si>
  <si>
    <t>Columna3516</t>
  </si>
  <si>
    <t>Columna3517</t>
  </si>
  <si>
    <t>Columna3518</t>
  </si>
  <si>
    <t>Columna3519</t>
  </si>
  <si>
    <t>Columna3520</t>
  </si>
  <si>
    <t>Columna3521</t>
  </si>
  <si>
    <t>Columna3522</t>
  </si>
  <si>
    <t>Columna3523</t>
  </si>
  <si>
    <t>Columna3524</t>
  </si>
  <si>
    <t>Columna3525</t>
  </si>
  <si>
    <t>Columna3526</t>
  </si>
  <si>
    <t>Columna3527</t>
  </si>
  <si>
    <t>Columna3528</t>
  </si>
  <si>
    <t>Columna3529</t>
  </si>
  <si>
    <t>Columna3530</t>
  </si>
  <si>
    <t>Columna3531</t>
  </si>
  <si>
    <t>Columna3532</t>
  </si>
  <si>
    <t>Columna3533</t>
  </si>
  <si>
    <t>Columna3534</t>
  </si>
  <si>
    <t>Columna3535</t>
  </si>
  <si>
    <t>Columna3536</t>
  </si>
  <si>
    <t>Columna3537</t>
  </si>
  <si>
    <t>Columna3538</t>
  </si>
  <si>
    <t>Columna3539</t>
  </si>
  <si>
    <t>Columna3540</t>
  </si>
  <si>
    <t>Columna3541</t>
  </si>
  <si>
    <t>Columna3542</t>
  </si>
  <si>
    <t>Columna3543</t>
  </si>
  <si>
    <t>Columna3544</t>
  </si>
  <si>
    <t>Columna3545</t>
  </si>
  <si>
    <t>Columna3546</t>
  </si>
  <si>
    <t>Columna3547</t>
  </si>
  <si>
    <t>Columna3548</t>
  </si>
  <si>
    <t>Columna3549</t>
  </si>
  <si>
    <t>Columna3550</t>
  </si>
  <si>
    <t>Columna3551</t>
  </si>
  <si>
    <t>Columna3552</t>
  </si>
  <si>
    <t>Columna3553</t>
  </si>
  <si>
    <t>Columna3554</t>
  </si>
  <si>
    <t>Columna3555</t>
  </si>
  <si>
    <t>Columna3556</t>
  </si>
  <si>
    <t>Columna3557</t>
  </si>
  <si>
    <t>Columna3558</t>
  </si>
  <si>
    <t>Columna3559</t>
  </si>
  <si>
    <t>Columna3560</t>
  </si>
  <si>
    <t>Columna3561</t>
  </si>
  <si>
    <t>Columna3562</t>
  </si>
  <si>
    <t>Columna3563</t>
  </si>
  <si>
    <t>Columna3564</t>
  </si>
  <si>
    <t>Columna3565</t>
  </si>
  <si>
    <t>Columna3566</t>
  </si>
  <si>
    <t>Columna3567</t>
  </si>
  <si>
    <t>Columna3568</t>
  </si>
  <si>
    <t>Columna3569</t>
  </si>
  <si>
    <t>Columna3570</t>
  </si>
  <si>
    <t>Columna3571</t>
  </si>
  <si>
    <t>Columna3572</t>
  </si>
  <si>
    <t>Columna3573</t>
  </si>
  <si>
    <t>Columna3574</t>
  </si>
  <si>
    <t>Columna3575</t>
  </si>
  <si>
    <t>Columna3576</t>
  </si>
  <si>
    <t>Columna3577</t>
  </si>
  <si>
    <t>Columna3578</t>
  </si>
  <si>
    <t>Columna3579</t>
  </si>
  <si>
    <t>Columna3580</t>
  </si>
  <si>
    <t>Columna3581</t>
  </si>
  <si>
    <t>Columna3582</t>
  </si>
  <si>
    <t>Columna3583</t>
  </si>
  <si>
    <t>Columna3584</t>
  </si>
  <si>
    <t>Columna3585</t>
  </si>
  <si>
    <t>Columna3586</t>
  </si>
  <si>
    <t>Columna3587</t>
  </si>
  <si>
    <t>Columna3588</t>
  </si>
  <si>
    <t>Columna3589</t>
  </si>
  <si>
    <t>Columna3590</t>
  </si>
  <si>
    <t>Columna3591</t>
  </si>
  <si>
    <t>Columna3592</t>
  </si>
  <si>
    <t>Columna3593</t>
  </si>
  <si>
    <t>Columna3594</t>
  </si>
  <si>
    <t>Columna3595</t>
  </si>
  <si>
    <t>Columna3596</t>
  </si>
  <si>
    <t>Columna3597</t>
  </si>
  <si>
    <t>Columna3598</t>
  </si>
  <si>
    <t>Columna3599</t>
  </si>
  <si>
    <t>Columna3600</t>
  </si>
  <si>
    <t>Columna3601</t>
  </si>
  <si>
    <t>Columna3602</t>
  </si>
  <si>
    <t>Columna3603</t>
  </si>
  <si>
    <t>Columna3604</t>
  </si>
  <si>
    <t>Columna3605</t>
  </si>
  <si>
    <t>Columna3606</t>
  </si>
  <si>
    <t>Columna3607</t>
  </si>
  <si>
    <t>Columna3608</t>
  </si>
  <si>
    <t>Columna3609</t>
  </si>
  <si>
    <t>Columna3610</t>
  </si>
  <si>
    <t>Columna3611</t>
  </si>
  <si>
    <t>Columna3612</t>
  </si>
  <si>
    <t>Columna3613</t>
  </si>
  <si>
    <t>Columna3614</t>
  </si>
  <si>
    <t>Columna3615</t>
  </si>
  <si>
    <t>Columna3616</t>
  </si>
  <si>
    <t>Columna3617</t>
  </si>
  <si>
    <t>Columna3618</t>
  </si>
  <si>
    <t>Columna3619</t>
  </si>
  <si>
    <t>Columna3620</t>
  </si>
  <si>
    <t>Columna3621</t>
  </si>
  <si>
    <t>Columna3622</t>
  </si>
  <si>
    <t>Columna3623</t>
  </si>
  <si>
    <t>Columna3624</t>
  </si>
  <si>
    <t>Columna3625</t>
  </si>
  <si>
    <t>Columna3626</t>
  </si>
  <si>
    <t>Columna3627</t>
  </si>
  <si>
    <t>Columna3628</t>
  </si>
  <si>
    <t>Columna3629</t>
  </si>
  <si>
    <t>Columna3630</t>
  </si>
  <si>
    <t>Columna3631</t>
  </si>
  <si>
    <t>Columna3632</t>
  </si>
  <si>
    <t>Columna3633</t>
  </si>
  <si>
    <t>Columna3634</t>
  </si>
  <si>
    <t>Columna3635</t>
  </si>
  <si>
    <t>Columna3636</t>
  </si>
  <si>
    <t>Columna3637</t>
  </si>
  <si>
    <t>Columna3638</t>
  </si>
  <si>
    <t>Columna3639</t>
  </si>
  <si>
    <t>Columna3640</t>
  </si>
  <si>
    <t>Columna3641</t>
  </si>
  <si>
    <t>Columna3642</t>
  </si>
  <si>
    <t>Columna3643</t>
  </si>
  <si>
    <t>Columna3644</t>
  </si>
  <si>
    <t>Columna3645</t>
  </si>
  <si>
    <t>Columna3646</t>
  </si>
  <si>
    <t>Columna3647</t>
  </si>
  <si>
    <t>Columna3648</t>
  </si>
  <si>
    <t>Columna3649</t>
  </si>
  <si>
    <t>Columna3650</t>
  </si>
  <si>
    <t>Columna3651</t>
  </si>
  <si>
    <t>Columna3652</t>
  </si>
  <si>
    <t>Columna3653</t>
  </si>
  <si>
    <t>Columna3654</t>
  </si>
  <si>
    <t>Columna3655</t>
  </si>
  <si>
    <t>Columna3656</t>
  </si>
  <si>
    <t>Columna3657</t>
  </si>
  <si>
    <t>Columna3658</t>
  </si>
  <si>
    <t>Columna3659</t>
  </si>
  <si>
    <t>Columna3660</t>
  </si>
  <si>
    <t>Columna3661</t>
  </si>
  <si>
    <t>Columna3662</t>
  </si>
  <si>
    <t>Columna3663</t>
  </si>
  <si>
    <t>Columna3664</t>
  </si>
  <si>
    <t>Columna3665</t>
  </si>
  <si>
    <t>Columna3666</t>
  </si>
  <si>
    <t>Columna3667</t>
  </si>
  <si>
    <t>Columna3668</t>
  </si>
  <si>
    <t>Columna3669</t>
  </si>
  <si>
    <t>Columna3670</t>
  </si>
  <si>
    <t>Columna3671</t>
  </si>
  <si>
    <t>Columna3672</t>
  </si>
  <si>
    <t>Columna3673</t>
  </si>
  <si>
    <t>Columna3674</t>
  </si>
  <si>
    <t>Columna3675</t>
  </si>
  <si>
    <t>Columna3676</t>
  </si>
  <si>
    <t>Columna3677</t>
  </si>
  <si>
    <t>Columna3678</t>
  </si>
  <si>
    <t>Columna3679</t>
  </si>
  <si>
    <t>Columna3680</t>
  </si>
  <si>
    <t>Columna3681</t>
  </si>
  <si>
    <t>Columna3682</t>
  </si>
  <si>
    <t>Columna3683</t>
  </si>
  <si>
    <t>Columna3684</t>
  </si>
  <si>
    <t>Columna3685</t>
  </si>
  <si>
    <t>Columna3686</t>
  </si>
  <si>
    <t>Columna3687</t>
  </si>
  <si>
    <t>Columna3688</t>
  </si>
  <si>
    <t>Columna3689</t>
  </si>
  <si>
    <t>Columna3690</t>
  </si>
  <si>
    <t>Columna3691</t>
  </si>
  <si>
    <t>Columna3692</t>
  </si>
  <si>
    <t>Columna3693</t>
  </si>
  <si>
    <t>Columna3694</t>
  </si>
  <si>
    <t>Columna3695</t>
  </si>
  <si>
    <t>Columna3696</t>
  </si>
  <si>
    <t>Columna3697</t>
  </si>
  <si>
    <t>Columna3698</t>
  </si>
  <si>
    <t>Columna3699</t>
  </si>
  <si>
    <t>Columna3700</t>
  </si>
  <si>
    <t>Columna3701</t>
  </si>
  <si>
    <t>Columna3702</t>
  </si>
  <si>
    <t>Columna3703</t>
  </si>
  <si>
    <t>Columna3704</t>
  </si>
  <si>
    <t>Columna3705</t>
  </si>
  <si>
    <t>Columna3706</t>
  </si>
  <si>
    <t>Columna3707</t>
  </si>
  <si>
    <t>Columna3708</t>
  </si>
  <si>
    <t>Columna3709</t>
  </si>
  <si>
    <t>Columna3710</t>
  </si>
  <si>
    <t>Columna3711</t>
  </si>
  <si>
    <t>Columna3712</t>
  </si>
  <si>
    <t>Columna3713</t>
  </si>
  <si>
    <t>Columna3714</t>
  </si>
  <si>
    <t>Columna3715</t>
  </si>
  <si>
    <t>Columna3716</t>
  </si>
  <si>
    <t>Columna3717</t>
  </si>
  <si>
    <t>Columna3718</t>
  </si>
  <si>
    <t>Columna3719</t>
  </si>
  <si>
    <t>Columna3720</t>
  </si>
  <si>
    <t>Columna3721</t>
  </si>
  <si>
    <t>Columna3722</t>
  </si>
  <si>
    <t>Columna3723</t>
  </si>
  <si>
    <t>Columna3724</t>
  </si>
  <si>
    <t>Columna3725</t>
  </si>
  <si>
    <t>Columna3726</t>
  </si>
  <si>
    <t>Columna3727</t>
  </si>
  <si>
    <t>Columna3728</t>
  </si>
  <si>
    <t>Columna3729</t>
  </si>
  <si>
    <t>Columna3730</t>
  </si>
  <si>
    <t>Columna3731</t>
  </si>
  <si>
    <t>Columna3732</t>
  </si>
  <si>
    <t>Columna3733</t>
  </si>
  <si>
    <t>Columna3734</t>
  </si>
  <si>
    <t>Columna3735</t>
  </si>
  <si>
    <t>Columna3736</t>
  </si>
  <si>
    <t>Columna3737</t>
  </si>
  <si>
    <t>Columna3738</t>
  </si>
  <si>
    <t>Columna3739</t>
  </si>
  <si>
    <t>Columna3740</t>
  </si>
  <si>
    <t>Columna3741</t>
  </si>
  <si>
    <t>Columna3742</t>
  </si>
  <si>
    <t>Columna3743</t>
  </si>
  <si>
    <t>Columna3744</t>
  </si>
  <si>
    <t>Columna3745</t>
  </si>
  <si>
    <t>Columna3746</t>
  </si>
  <si>
    <t>Columna3747</t>
  </si>
  <si>
    <t>Columna3748</t>
  </si>
  <si>
    <t>Columna3749</t>
  </si>
  <si>
    <t>Columna3750</t>
  </si>
  <si>
    <t>Columna3751</t>
  </si>
  <si>
    <t>Columna3752</t>
  </si>
  <si>
    <t>Columna3753</t>
  </si>
  <si>
    <t>Columna3754</t>
  </si>
  <si>
    <t>Columna3755</t>
  </si>
  <si>
    <t>Columna3756</t>
  </si>
  <si>
    <t>Columna3757</t>
  </si>
  <si>
    <t>Columna3758</t>
  </si>
  <si>
    <t>Columna3759</t>
  </si>
  <si>
    <t>Columna3760</t>
  </si>
  <si>
    <t>Columna3761</t>
  </si>
  <si>
    <t>Columna3762</t>
  </si>
  <si>
    <t>Columna3763</t>
  </si>
  <si>
    <t>Columna3764</t>
  </si>
  <si>
    <t>Columna3765</t>
  </si>
  <si>
    <t>Columna3766</t>
  </si>
  <si>
    <t>Columna3767</t>
  </si>
  <si>
    <t>Columna3768</t>
  </si>
  <si>
    <t>Columna3769</t>
  </si>
  <si>
    <t>Columna3770</t>
  </si>
  <si>
    <t>Columna3771</t>
  </si>
  <si>
    <t>Columna3772</t>
  </si>
  <si>
    <t>Columna3773</t>
  </si>
  <si>
    <t>Columna3774</t>
  </si>
  <si>
    <t>Columna3775</t>
  </si>
  <si>
    <t>Columna3776</t>
  </si>
  <si>
    <t>Columna3777</t>
  </si>
  <si>
    <t>Columna3778</t>
  </si>
  <si>
    <t>Columna3779</t>
  </si>
  <si>
    <t>Columna3780</t>
  </si>
  <si>
    <t>Columna3781</t>
  </si>
  <si>
    <t>Columna3782</t>
  </si>
  <si>
    <t>Columna3783</t>
  </si>
  <si>
    <t>Columna3784</t>
  </si>
  <si>
    <t>Columna3785</t>
  </si>
  <si>
    <t>Columna3786</t>
  </si>
  <si>
    <t>Columna3787</t>
  </si>
  <si>
    <t>Columna3788</t>
  </si>
  <si>
    <t>Columna3789</t>
  </si>
  <si>
    <t>Columna3790</t>
  </si>
  <si>
    <t>Columna3791</t>
  </si>
  <si>
    <t>Columna3792</t>
  </si>
  <si>
    <t>Columna3793</t>
  </si>
  <si>
    <t>Columna3794</t>
  </si>
  <si>
    <t>Columna3795</t>
  </si>
  <si>
    <t>Columna3796</t>
  </si>
  <si>
    <t>Columna3797</t>
  </si>
  <si>
    <t>Columna3798</t>
  </si>
  <si>
    <t>Columna3799</t>
  </si>
  <si>
    <t>Columna3800</t>
  </si>
  <si>
    <t>Columna3801</t>
  </si>
  <si>
    <t>Columna3802</t>
  </si>
  <si>
    <t>Columna3803</t>
  </si>
  <si>
    <t>Columna3804</t>
  </si>
  <si>
    <t>Columna3805</t>
  </si>
  <si>
    <t>Columna3806</t>
  </si>
  <si>
    <t>Columna3807</t>
  </si>
  <si>
    <t>Columna3808</t>
  </si>
  <si>
    <t>Columna3809</t>
  </si>
  <si>
    <t>Columna3810</t>
  </si>
  <si>
    <t>Columna3811</t>
  </si>
  <si>
    <t>Columna3812</t>
  </si>
  <si>
    <t>Columna3813</t>
  </si>
  <si>
    <t>Columna3814</t>
  </si>
  <si>
    <t>Columna3815</t>
  </si>
  <si>
    <t>Columna3816</t>
  </si>
  <si>
    <t>Columna3817</t>
  </si>
  <si>
    <t>Columna3818</t>
  </si>
  <si>
    <t>Columna3819</t>
  </si>
  <si>
    <t>Columna3820</t>
  </si>
  <si>
    <t>Columna3821</t>
  </si>
  <si>
    <t>Columna3822</t>
  </si>
  <si>
    <t>Columna3823</t>
  </si>
  <si>
    <t>Columna3824</t>
  </si>
  <si>
    <t>Columna3825</t>
  </si>
  <si>
    <t>Columna3826</t>
  </si>
  <si>
    <t>Columna3827</t>
  </si>
  <si>
    <t>Columna3828</t>
  </si>
  <si>
    <t>Columna3829</t>
  </si>
  <si>
    <t>Columna3830</t>
  </si>
  <si>
    <t>Columna3831</t>
  </si>
  <si>
    <t>Columna3832</t>
  </si>
  <si>
    <t>Columna3833</t>
  </si>
  <si>
    <t>Columna3834</t>
  </si>
  <si>
    <t>Columna3835</t>
  </si>
  <si>
    <t>Columna3836</t>
  </si>
  <si>
    <t>Columna3837</t>
  </si>
  <si>
    <t>Columna3838</t>
  </si>
  <si>
    <t>Columna3839</t>
  </si>
  <si>
    <t>Columna3840</t>
  </si>
  <si>
    <t>Columna3841</t>
  </si>
  <si>
    <t>Columna3842</t>
  </si>
  <si>
    <t>Columna3843</t>
  </si>
  <si>
    <t>Columna3844</t>
  </si>
  <si>
    <t>Columna3845</t>
  </si>
  <si>
    <t>Columna3846</t>
  </si>
  <si>
    <t>Columna3847</t>
  </si>
  <si>
    <t>Columna3848</t>
  </si>
  <si>
    <t>Columna3849</t>
  </si>
  <si>
    <t>Columna3850</t>
  </si>
  <si>
    <t>Columna3851</t>
  </si>
  <si>
    <t>Columna3852</t>
  </si>
  <si>
    <t>Columna3853</t>
  </si>
  <si>
    <t>Columna3854</t>
  </si>
  <si>
    <t>Columna3855</t>
  </si>
  <si>
    <t>Columna3856</t>
  </si>
  <si>
    <t>Columna3857</t>
  </si>
  <si>
    <t>Columna3858</t>
  </si>
  <si>
    <t>Columna3859</t>
  </si>
  <si>
    <t>Columna3860</t>
  </si>
  <si>
    <t>Columna3861</t>
  </si>
  <si>
    <t>Columna3862</t>
  </si>
  <si>
    <t>Columna3863</t>
  </si>
  <si>
    <t>Columna3864</t>
  </si>
  <si>
    <t>Columna3865</t>
  </si>
  <si>
    <t>Columna3866</t>
  </si>
  <si>
    <t>Columna3867</t>
  </si>
  <si>
    <t>Columna3868</t>
  </si>
  <si>
    <t>Columna3869</t>
  </si>
  <si>
    <t>Columna3870</t>
  </si>
  <si>
    <t>Columna3871</t>
  </si>
  <si>
    <t>Columna3872</t>
  </si>
  <si>
    <t>Columna3873</t>
  </si>
  <si>
    <t>Columna3874</t>
  </si>
  <si>
    <t>Columna3875</t>
  </si>
  <si>
    <t>Columna3876</t>
  </si>
  <si>
    <t>Columna3877</t>
  </si>
  <si>
    <t>Columna3878</t>
  </si>
  <si>
    <t>Columna3879</t>
  </si>
  <si>
    <t>Columna3880</t>
  </si>
  <si>
    <t>Columna3881</t>
  </si>
  <si>
    <t>Columna3882</t>
  </si>
  <si>
    <t>Columna3883</t>
  </si>
  <si>
    <t>Columna3884</t>
  </si>
  <si>
    <t>Columna3885</t>
  </si>
  <si>
    <t>Columna3886</t>
  </si>
  <si>
    <t>Columna3887</t>
  </si>
  <si>
    <t>Columna3888</t>
  </si>
  <si>
    <t>Columna3889</t>
  </si>
  <si>
    <t>Columna3890</t>
  </si>
  <si>
    <t>Columna3891</t>
  </si>
  <si>
    <t>Columna3892</t>
  </si>
  <si>
    <t>Columna3893</t>
  </si>
  <si>
    <t>Columna3894</t>
  </si>
  <si>
    <t>Columna3895</t>
  </si>
  <si>
    <t>Columna3896</t>
  </si>
  <si>
    <t>Columna3897</t>
  </si>
  <si>
    <t>Columna3898</t>
  </si>
  <si>
    <t>Columna3899</t>
  </si>
  <si>
    <t>Columna3900</t>
  </si>
  <si>
    <t>Columna3901</t>
  </si>
  <si>
    <t>Columna3902</t>
  </si>
  <si>
    <t>Columna3903</t>
  </si>
  <si>
    <t>Columna3904</t>
  </si>
  <si>
    <t>Columna3905</t>
  </si>
  <si>
    <t>Columna3906</t>
  </si>
  <si>
    <t>Columna3907</t>
  </si>
  <si>
    <t>Columna3908</t>
  </si>
  <si>
    <t>Columna3909</t>
  </si>
  <si>
    <t>Columna3910</t>
  </si>
  <si>
    <t>Columna3911</t>
  </si>
  <si>
    <t>Columna3912</t>
  </si>
  <si>
    <t>Columna3913</t>
  </si>
  <si>
    <t>Columna3914</t>
  </si>
  <si>
    <t>Columna3915</t>
  </si>
  <si>
    <t>Columna3916</t>
  </si>
  <si>
    <t>Columna3917</t>
  </si>
  <si>
    <t>Columna3918</t>
  </si>
  <si>
    <t>Columna3919</t>
  </si>
  <si>
    <t>Columna3920</t>
  </si>
  <si>
    <t>Columna3921</t>
  </si>
  <si>
    <t>Columna3922</t>
  </si>
  <si>
    <t>Columna3923</t>
  </si>
  <si>
    <t>Columna3924</t>
  </si>
  <si>
    <t>Columna3925</t>
  </si>
  <si>
    <t>Columna3926</t>
  </si>
  <si>
    <t>Columna3927</t>
  </si>
  <si>
    <t>Columna3928</t>
  </si>
  <si>
    <t>Columna3929</t>
  </si>
  <si>
    <t>Columna3930</t>
  </si>
  <si>
    <t>Columna3931</t>
  </si>
  <si>
    <t>Columna3932</t>
  </si>
  <si>
    <t>Columna3933</t>
  </si>
  <si>
    <t>Columna3934</t>
  </si>
  <si>
    <t>Columna3935</t>
  </si>
  <si>
    <t>Columna3936</t>
  </si>
  <si>
    <t>Columna3937</t>
  </si>
  <si>
    <t>Columna3938</t>
  </si>
  <si>
    <t>Columna3939</t>
  </si>
  <si>
    <t>Columna3940</t>
  </si>
  <si>
    <t>Columna3941</t>
  </si>
  <si>
    <t>Columna3942</t>
  </si>
  <si>
    <t>Columna3943</t>
  </si>
  <si>
    <t>Columna3944</t>
  </si>
  <si>
    <t>Columna3945</t>
  </si>
  <si>
    <t>Columna3946</t>
  </si>
  <si>
    <t>Columna3947</t>
  </si>
  <si>
    <t>Columna3948</t>
  </si>
  <si>
    <t>Columna3949</t>
  </si>
  <si>
    <t>Columna3950</t>
  </si>
  <si>
    <t>Columna3951</t>
  </si>
  <si>
    <t>Columna3952</t>
  </si>
  <si>
    <t>Columna3953</t>
  </si>
  <si>
    <t>Columna3954</t>
  </si>
  <si>
    <t>Columna3955</t>
  </si>
  <si>
    <t>Columna3956</t>
  </si>
  <si>
    <t>Columna3957</t>
  </si>
  <si>
    <t>Columna3958</t>
  </si>
  <si>
    <t>Columna3959</t>
  </si>
  <si>
    <t>Columna3960</t>
  </si>
  <si>
    <t>Columna3961</t>
  </si>
  <si>
    <t>Columna3962</t>
  </si>
  <si>
    <t>Columna3963</t>
  </si>
  <si>
    <t>Columna3964</t>
  </si>
  <si>
    <t>Columna3965</t>
  </si>
  <si>
    <t>Columna3966</t>
  </si>
  <si>
    <t>Columna3967</t>
  </si>
  <si>
    <t>Columna3968</t>
  </si>
  <si>
    <t>Columna3969</t>
  </si>
  <si>
    <t>Columna3970</t>
  </si>
  <si>
    <t>Columna3971</t>
  </si>
  <si>
    <t>Columna3972</t>
  </si>
  <si>
    <t>Columna3973</t>
  </si>
  <si>
    <t>Columna3974</t>
  </si>
  <si>
    <t>Columna3975</t>
  </si>
  <si>
    <t>Columna3976</t>
  </si>
  <si>
    <t>Columna3977</t>
  </si>
  <si>
    <t>Columna3978</t>
  </si>
  <si>
    <t>Columna3979</t>
  </si>
  <si>
    <t>Columna3980</t>
  </si>
  <si>
    <t>Columna3981</t>
  </si>
  <si>
    <t>Columna3982</t>
  </si>
  <si>
    <t>Columna3983</t>
  </si>
  <si>
    <t>Columna3984</t>
  </si>
  <si>
    <t>Columna3985</t>
  </si>
  <si>
    <t>Columna3986</t>
  </si>
  <si>
    <t>Columna3987</t>
  </si>
  <si>
    <t>Columna3988</t>
  </si>
  <si>
    <t>Columna3989</t>
  </si>
  <si>
    <t>Columna3990</t>
  </si>
  <si>
    <t>Columna3991</t>
  </si>
  <si>
    <t>Columna3992</t>
  </si>
  <si>
    <t>Columna3993</t>
  </si>
  <si>
    <t>Columna3994</t>
  </si>
  <si>
    <t>Columna3995</t>
  </si>
  <si>
    <t>Columna3996</t>
  </si>
  <si>
    <t>Columna3997</t>
  </si>
  <si>
    <t>Columna3998</t>
  </si>
  <si>
    <t>Columna3999</t>
  </si>
  <si>
    <t>Columna4000</t>
  </si>
  <si>
    <t>Columna4001</t>
  </si>
  <si>
    <t>Columna4002</t>
  </si>
  <si>
    <t>Columna4003</t>
  </si>
  <si>
    <t>Columna4004</t>
  </si>
  <si>
    <t>Columna4005</t>
  </si>
  <si>
    <t>Columna4006</t>
  </si>
  <si>
    <t>Columna4007</t>
  </si>
  <si>
    <t>Columna4008</t>
  </si>
  <si>
    <t>Columna4009</t>
  </si>
  <si>
    <t>Columna4010</t>
  </si>
  <si>
    <t>Columna4011</t>
  </si>
  <si>
    <t>Columna4012</t>
  </si>
  <si>
    <t>Columna4013</t>
  </si>
  <si>
    <t>Columna4014</t>
  </si>
  <si>
    <t>Columna4015</t>
  </si>
  <si>
    <t>Columna4016</t>
  </si>
  <si>
    <t>Columna4017</t>
  </si>
  <si>
    <t>Columna4018</t>
  </si>
  <si>
    <t>Columna4019</t>
  </si>
  <si>
    <t>Columna4020</t>
  </si>
  <si>
    <t>Columna4021</t>
  </si>
  <si>
    <t>Columna4022</t>
  </si>
  <si>
    <t>Columna4023</t>
  </si>
  <si>
    <t>Columna4024</t>
  </si>
  <si>
    <t>Columna4025</t>
  </si>
  <si>
    <t>Columna4026</t>
  </si>
  <si>
    <t>Columna4027</t>
  </si>
  <si>
    <t>Columna4028</t>
  </si>
  <si>
    <t>Columna4029</t>
  </si>
  <si>
    <t>Columna4030</t>
  </si>
  <si>
    <t>Columna4031</t>
  </si>
  <si>
    <t>Columna4032</t>
  </si>
  <si>
    <t>Columna4033</t>
  </si>
  <si>
    <t>Columna4034</t>
  </si>
  <si>
    <t>Columna4035</t>
  </si>
  <si>
    <t>Columna4036</t>
  </si>
  <si>
    <t>Columna4037</t>
  </si>
  <si>
    <t>Columna4038</t>
  </si>
  <si>
    <t>Columna4039</t>
  </si>
  <si>
    <t>Columna4040</t>
  </si>
  <si>
    <t>Columna4041</t>
  </si>
  <si>
    <t>Columna4042</t>
  </si>
  <si>
    <t>Columna4043</t>
  </si>
  <si>
    <t>Columna4044</t>
  </si>
  <si>
    <t>Columna4045</t>
  </si>
  <si>
    <t>Columna4046</t>
  </si>
  <si>
    <t>Columna4047</t>
  </si>
  <si>
    <t>Columna4048</t>
  </si>
  <si>
    <t>Columna4049</t>
  </si>
  <si>
    <t>Columna4050</t>
  </si>
  <si>
    <t>Columna4051</t>
  </si>
  <si>
    <t>Columna4052</t>
  </si>
  <si>
    <t>Columna4053</t>
  </si>
  <si>
    <t>Columna4054</t>
  </si>
  <si>
    <t>Columna4055</t>
  </si>
  <si>
    <t>Columna4056</t>
  </si>
  <si>
    <t>Columna4057</t>
  </si>
  <si>
    <t>Columna4058</t>
  </si>
  <si>
    <t>Columna4059</t>
  </si>
  <si>
    <t>Columna4060</t>
  </si>
  <si>
    <t>Columna4061</t>
  </si>
  <si>
    <t>Columna4062</t>
  </si>
  <si>
    <t>Columna4063</t>
  </si>
  <si>
    <t>Columna4064</t>
  </si>
  <si>
    <t>Columna4065</t>
  </si>
  <si>
    <t>Columna4066</t>
  </si>
  <si>
    <t>Columna4067</t>
  </si>
  <si>
    <t>Columna4068</t>
  </si>
  <si>
    <t>Columna4069</t>
  </si>
  <si>
    <t>Columna4070</t>
  </si>
  <si>
    <t>Columna4071</t>
  </si>
  <si>
    <t>Columna4072</t>
  </si>
  <si>
    <t>Columna4073</t>
  </si>
  <si>
    <t>Columna4074</t>
  </si>
  <si>
    <t>Columna4075</t>
  </si>
  <si>
    <t>Columna4076</t>
  </si>
  <si>
    <t>Columna4077</t>
  </si>
  <si>
    <t>Columna4078</t>
  </si>
  <si>
    <t>Columna4079</t>
  </si>
  <si>
    <t>Columna4080</t>
  </si>
  <si>
    <t>Columna4081</t>
  </si>
  <si>
    <t>Columna4082</t>
  </si>
  <si>
    <t>Columna4083</t>
  </si>
  <si>
    <t>Columna4084</t>
  </si>
  <si>
    <t>Columna4085</t>
  </si>
  <si>
    <t>Columna4086</t>
  </si>
  <si>
    <t>Columna4087</t>
  </si>
  <si>
    <t>Columna4088</t>
  </si>
  <si>
    <t>Columna4089</t>
  </si>
  <si>
    <t>Columna4090</t>
  </si>
  <si>
    <t>Columna4091</t>
  </si>
  <si>
    <t>Columna4092</t>
  </si>
  <si>
    <t>Columna4093</t>
  </si>
  <si>
    <t>Columna4094</t>
  </si>
  <si>
    <t>Columna4095</t>
  </si>
  <si>
    <t>Columna4096</t>
  </si>
  <si>
    <t>Columna4097</t>
  </si>
  <si>
    <t>Columna4098</t>
  </si>
  <si>
    <t>Columna4099</t>
  </si>
  <si>
    <t>Columna4100</t>
  </si>
  <si>
    <t>Columna4101</t>
  </si>
  <si>
    <t>Columna4102</t>
  </si>
  <si>
    <t>Columna4103</t>
  </si>
  <si>
    <t>Columna4104</t>
  </si>
  <si>
    <t>Columna4105</t>
  </si>
  <si>
    <t>Columna4106</t>
  </si>
  <si>
    <t>Columna4107</t>
  </si>
  <si>
    <t>Columna4108</t>
  </si>
  <si>
    <t>Columna4109</t>
  </si>
  <si>
    <t>Columna4110</t>
  </si>
  <si>
    <t>Columna4111</t>
  </si>
  <si>
    <t>Columna4112</t>
  </si>
  <si>
    <t>Columna4113</t>
  </si>
  <si>
    <t>Columna4114</t>
  </si>
  <si>
    <t>Columna4115</t>
  </si>
  <si>
    <t>Columna4116</t>
  </si>
  <si>
    <t>Columna4117</t>
  </si>
  <si>
    <t>Columna4118</t>
  </si>
  <si>
    <t>Columna4119</t>
  </si>
  <si>
    <t>Columna4120</t>
  </si>
  <si>
    <t>Columna4121</t>
  </si>
  <si>
    <t>Columna4122</t>
  </si>
  <si>
    <t>Columna4123</t>
  </si>
  <si>
    <t>Columna4124</t>
  </si>
  <si>
    <t>Columna4125</t>
  </si>
  <si>
    <t>Columna4126</t>
  </si>
  <si>
    <t>Columna4127</t>
  </si>
  <si>
    <t>Columna4128</t>
  </si>
  <si>
    <t>Columna4129</t>
  </si>
  <si>
    <t>Columna4130</t>
  </si>
  <si>
    <t>Columna4131</t>
  </si>
  <si>
    <t>Columna4132</t>
  </si>
  <si>
    <t>Columna4133</t>
  </si>
  <si>
    <t>Columna4134</t>
  </si>
  <si>
    <t>Columna4135</t>
  </si>
  <si>
    <t>Columna4136</t>
  </si>
  <si>
    <t>Columna4137</t>
  </si>
  <si>
    <t>Columna4138</t>
  </si>
  <si>
    <t>Columna4139</t>
  </si>
  <si>
    <t>Columna4140</t>
  </si>
  <si>
    <t>Columna4141</t>
  </si>
  <si>
    <t>Columna4142</t>
  </si>
  <si>
    <t>Columna4143</t>
  </si>
  <si>
    <t>Columna4144</t>
  </si>
  <si>
    <t>Columna4145</t>
  </si>
  <si>
    <t>Columna4146</t>
  </si>
  <si>
    <t>Columna4147</t>
  </si>
  <si>
    <t>Columna4148</t>
  </si>
  <si>
    <t>Columna4149</t>
  </si>
  <si>
    <t>Columna4150</t>
  </si>
  <si>
    <t>Columna4151</t>
  </si>
  <si>
    <t>Columna4152</t>
  </si>
  <si>
    <t>Columna4153</t>
  </si>
  <si>
    <t>Columna4154</t>
  </si>
  <si>
    <t>Columna4155</t>
  </si>
  <si>
    <t>Columna4156</t>
  </si>
  <si>
    <t>Columna4157</t>
  </si>
  <si>
    <t>Columna4158</t>
  </si>
  <si>
    <t>Columna4159</t>
  </si>
  <si>
    <t>Columna4160</t>
  </si>
  <si>
    <t>Columna4161</t>
  </si>
  <si>
    <t>Columna4162</t>
  </si>
  <si>
    <t>Columna4163</t>
  </si>
  <si>
    <t>Columna4164</t>
  </si>
  <si>
    <t>Columna4165</t>
  </si>
  <si>
    <t>Columna4166</t>
  </si>
  <si>
    <t>Columna4167</t>
  </si>
  <si>
    <t>Columna4168</t>
  </si>
  <si>
    <t>Columna4169</t>
  </si>
  <si>
    <t>Columna4170</t>
  </si>
  <si>
    <t>Columna4171</t>
  </si>
  <si>
    <t>Columna4172</t>
  </si>
  <si>
    <t>Columna4173</t>
  </si>
  <si>
    <t>Columna4174</t>
  </si>
  <si>
    <t>Columna4175</t>
  </si>
  <si>
    <t>Columna4176</t>
  </si>
  <si>
    <t>Columna4177</t>
  </si>
  <si>
    <t>Columna4178</t>
  </si>
  <si>
    <t>Columna4179</t>
  </si>
  <si>
    <t>Columna4180</t>
  </si>
  <si>
    <t>Columna4181</t>
  </si>
  <si>
    <t>Columna4182</t>
  </si>
  <si>
    <t>Columna4183</t>
  </si>
  <si>
    <t>Columna4184</t>
  </si>
  <si>
    <t>Columna4185</t>
  </si>
  <si>
    <t>Columna4186</t>
  </si>
  <si>
    <t>Columna4187</t>
  </si>
  <si>
    <t>Columna4188</t>
  </si>
  <si>
    <t>Columna4189</t>
  </si>
  <si>
    <t>Columna4190</t>
  </si>
  <si>
    <t>Columna4191</t>
  </si>
  <si>
    <t>Columna4192</t>
  </si>
  <si>
    <t>Columna4193</t>
  </si>
  <si>
    <t>Columna4194</t>
  </si>
  <si>
    <t>Columna4195</t>
  </si>
  <si>
    <t>Columna4196</t>
  </si>
  <si>
    <t>Columna4197</t>
  </si>
  <si>
    <t>Columna4198</t>
  </si>
  <si>
    <t>Columna4199</t>
  </si>
  <si>
    <t>Columna4200</t>
  </si>
  <si>
    <t>Columna4201</t>
  </si>
  <si>
    <t>Columna4202</t>
  </si>
  <si>
    <t>Columna4203</t>
  </si>
  <si>
    <t>Columna4204</t>
  </si>
  <si>
    <t>Columna4205</t>
  </si>
  <si>
    <t>Columna4206</t>
  </si>
  <si>
    <t>Columna4207</t>
  </si>
  <si>
    <t>Columna4208</t>
  </si>
  <si>
    <t>Columna4209</t>
  </si>
  <si>
    <t>Columna4210</t>
  </si>
  <si>
    <t>Columna4211</t>
  </si>
  <si>
    <t>Columna4212</t>
  </si>
  <si>
    <t>Columna4213</t>
  </si>
  <si>
    <t>Columna4214</t>
  </si>
  <si>
    <t>Columna4215</t>
  </si>
  <si>
    <t>Columna4216</t>
  </si>
  <si>
    <t>Columna4217</t>
  </si>
  <si>
    <t>Columna4218</t>
  </si>
  <si>
    <t>Columna4219</t>
  </si>
  <si>
    <t>Columna4220</t>
  </si>
  <si>
    <t>Columna4221</t>
  </si>
  <si>
    <t>Columna4222</t>
  </si>
  <si>
    <t>Columna4223</t>
  </si>
  <si>
    <t>Columna4224</t>
  </si>
  <si>
    <t>Columna4225</t>
  </si>
  <si>
    <t>Columna4226</t>
  </si>
  <si>
    <t>Columna4227</t>
  </si>
  <si>
    <t>Columna4228</t>
  </si>
  <si>
    <t>Columna4229</t>
  </si>
  <si>
    <t>Columna4230</t>
  </si>
  <si>
    <t>Columna4231</t>
  </si>
  <si>
    <t>Columna4232</t>
  </si>
  <si>
    <t>Columna4233</t>
  </si>
  <si>
    <t>Columna4234</t>
  </si>
  <si>
    <t>Columna4235</t>
  </si>
  <si>
    <t>Columna4236</t>
  </si>
  <si>
    <t>Columna4237</t>
  </si>
  <si>
    <t>Columna4238</t>
  </si>
  <si>
    <t>Columna4239</t>
  </si>
  <si>
    <t>Columna4240</t>
  </si>
  <si>
    <t>Columna4241</t>
  </si>
  <si>
    <t>Columna4242</t>
  </si>
  <si>
    <t>Columna4243</t>
  </si>
  <si>
    <t>Columna4244</t>
  </si>
  <si>
    <t>Columna4245</t>
  </si>
  <si>
    <t>Columna4246</t>
  </si>
  <si>
    <t>Columna4247</t>
  </si>
  <si>
    <t>Columna4248</t>
  </si>
  <si>
    <t>Columna4249</t>
  </si>
  <si>
    <t>Columna4250</t>
  </si>
  <si>
    <t>Columna4251</t>
  </si>
  <si>
    <t>Columna4252</t>
  </si>
  <si>
    <t>Columna4253</t>
  </si>
  <si>
    <t>Columna4254</t>
  </si>
  <si>
    <t>Columna4255</t>
  </si>
  <si>
    <t>Columna4256</t>
  </si>
  <si>
    <t>Columna4257</t>
  </si>
  <si>
    <t>Columna4258</t>
  </si>
  <si>
    <t>Columna4259</t>
  </si>
  <si>
    <t>Columna4260</t>
  </si>
  <si>
    <t>Columna4261</t>
  </si>
  <si>
    <t>Columna4262</t>
  </si>
  <si>
    <t>Columna4263</t>
  </si>
  <si>
    <t>Columna4264</t>
  </si>
  <si>
    <t>Columna4265</t>
  </si>
  <si>
    <t>Columna4266</t>
  </si>
  <si>
    <t>Columna4267</t>
  </si>
  <si>
    <t>Columna4268</t>
  </si>
  <si>
    <t>Columna4269</t>
  </si>
  <si>
    <t>Columna4270</t>
  </si>
  <si>
    <t>Columna4271</t>
  </si>
  <si>
    <t>Columna4272</t>
  </si>
  <si>
    <t>Columna4273</t>
  </si>
  <si>
    <t>Columna4274</t>
  </si>
  <si>
    <t>Columna4275</t>
  </si>
  <si>
    <t>Columna4276</t>
  </si>
  <si>
    <t>Columna4277</t>
  </si>
  <si>
    <t>Columna4278</t>
  </si>
  <si>
    <t>Columna4279</t>
  </si>
  <si>
    <t>Columna4280</t>
  </si>
  <si>
    <t>Columna4281</t>
  </si>
  <si>
    <t>Columna4282</t>
  </si>
  <si>
    <t>Columna4283</t>
  </si>
  <si>
    <t>Columna4284</t>
  </si>
  <si>
    <t>Columna4285</t>
  </si>
  <si>
    <t>Columna4286</t>
  </si>
  <si>
    <t>Columna4287</t>
  </si>
  <si>
    <t>Columna4288</t>
  </si>
  <si>
    <t>Columna4289</t>
  </si>
  <si>
    <t>Columna4290</t>
  </si>
  <si>
    <t>Columna4291</t>
  </si>
  <si>
    <t>Columna4292</t>
  </si>
  <si>
    <t>Columna4293</t>
  </si>
  <si>
    <t>Columna4294</t>
  </si>
  <si>
    <t>Columna4295</t>
  </si>
  <si>
    <t>Columna4296</t>
  </si>
  <si>
    <t>Columna4297</t>
  </si>
  <si>
    <t>Columna4298</t>
  </si>
  <si>
    <t>Columna4299</t>
  </si>
  <si>
    <t>Columna4300</t>
  </si>
  <si>
    <t>Columna4301</t>
  </si>
  <si>
    <t>Columna4302</t>
  </si>
  <si>
    <t>Columna4303</t>
  </si>
  <si>
    <t>Columna4304</t>
  </si>
  <si>
    <t>Columna4305</t>
  </si>
  <si>
    <t>Columna4306</t>
  </si>
  <si>
    <t>Columna4307</t>
  </si>
  <si>
    <t>Columna4308</t>
  </si>
  <si>
    <t>Columna4309</t>
  </si>
  <si>
    <t>Columna4310</t>
  </si>
  <si>
    <t>Columna4311</t>
  </si>
  <si>
    <t>Columna4312</t>
  </si>
  <si>
    <t>Columna4313</t>
  </si>
  <si>
    <t>Columna4314</t>
  </si>
  <si>
    <t>Columna4315</t>
  </si>
  <si>
    <t>Columna4316</t>
  </si>
  <si>
    <t>Columna4317</t>
  </si>
  <si>
    <t>Columna4318</t>
  </si>
  <si>
    <t>Columna4319</t>
  </si>
  <si>
    <t>Columna4320</t>
  </si>
  <si>
    <t>Columna4321</t>
  </si>
  <si>
    <t>Columna4322</t>
  </si>
  <si>
    <t>Columna4323</t>
  </si>
  <si>
    <t>Columna4324</t>
  </si>
  <si>
    <t>Columna4325</t>
  </si>
  <si>
    <t>Columna4326</t>
  </si>
  <si>
    <t>Columna4327</t>
  </si>
  <si>
    <t>Columna4328</t>
  </si>
  <si>
    <t>Columna4329</t>
  </si>
  <si>
    <t>Columna4330</t>
  </si>
  <si>
    <t>Columna4331</t>
  </si>
  <si>
    <t>Columna4332</t>
  </si>
  <si>
    <t>Columna4333</t>
  </si>
  <si>
    <t>Columna4334</t>
  </si>
  <si>
    <t>Columna4335</t>
  </si>
  <si>
    <t>Columna4336</t>
  </si>
  <si>
    <t>Columna4337</t>
  </si>
  <si>
    <t>Columna4338</t>
  </si>
  <si>
    <t>Columna4339</t>
  </si>
  <si>
    <t>Columna4340</t>
  </si>
  <si>
    <t>Columna4341</t>
  </si>
  <si>
    <t>Columna4342</t>
  </si>
  <si>
    <t>Columna4343</t>
  </si>
  <si>
    <t>Columna4344</t>
  </si>
  <si>
    <t>Columna4345</t>
  </si>
  <si>
    <t>Columna4346</t>
  </si>
  <si>
    <t>Columna4347</t>
  </si>
  <si>
    <t>Columna4348</t>
  </si>
  <si>
    <t>Columna4349</t>
  </si>
  <si>
    <t>Columna4350</t>
  </si>
  <si>
    <t>Columna4351</t>
  </si>
  <si>
    <t>Columna4352</t>
  </si>
  <si>
    <t>Columna4353</t>
  </si>
  <si>
    <t>Columna4354</t>
  </si>
  <si>
    <t>Columna4355</t>
  </si>
  <si>
    <t>Columna4356</t>
  </si>
  <si>
    <t>Columna4357</t>
  </si>
  <si>
    <t>Columna4358</t>
  </si>
  <si>
    <t>Columna4359</t>
  </si>
  <si>
    <t>Columna4360</t>
  </si>
  <si>
    <t>Columna4361</t>
  </si>
  <si>
    <t>Columna4362</t>
  </si>
  <si>
    <t>Columna4363</t>
  </si>
  <si>
    <t>Columna4364</t>
  </si>
  <si>
    <t>Columna4365</t>
  </si>
  <si>
    <t>Columna4366</t>
  </si>
  <si>
    <t>Columna4367</t>
  </si>
  <si>
    <t>Columna4368</t>
  </si>
  <si>
    <t>Columna4369</t>
  </si>
  <si>
    <t>Columna4370</t>
  </si>
  <si>
    <t>Columna4371</t>
  </si>
  <si>
    <t>Columna4372</t>
  </si>
  <si>
    <t>Columna4373</t>
  </si>
  <si>
    <t>Columna4374</t>
  </si>
  <si>
    <t>Columna4375</t>
  </si>
  <si>
    <t>Columna4376</t>
  </si>
  <si>
    <t>Columna4377</t>
  </si>
  <si>
    <t>Columna4378</t>
  </si>
  <si>
    <t>Columna4379</t>
  </si>
  <si>
    <t>Columna4380</t>
  </si>
  <si>
    <t>Columna4381</t>
  </si>
  <si>
    <t>Columna4382</t>
  </si>
  <si>
    <t>Columna4383</t>
  </si>
  <si>
    <t>Columna4384</t>
  </si>
  <si>
    <t>Columna4385</t>
  </si>
  <si>
    <t>Columna4386</t>
  </si>
  <si>
    <t>Columna4387</t>
  </si>
  <si>
    <t>Columna4388</t>
  </si>
  <si>
    <t>Columna4389</t>
  </si>
  <si>
    <t>Columna4390</t>
  </si>
  <si>
    <t>Columna4391</t>
  </si>
  <si>
    <t>Columna4392</t>
  </si>
  <si>
    <t>Columna4393</t>
  </si>
  <si>
    <t>Columna4394</t>
  </si>
  <si>
    <t>Columna4395</t>
  </si>
  <si>
    <t>Columna4396</t>
  </si>
  <si>
    <t>Columna4397</t>
  </si>
  <si>
    <t>Columna4398</t>
  </si>
  <si>
    <t>Columna4399</t>
  </si>
  <si>
    <t>Columna4400</t>
  </si>
  <si>
    <t>Columna4401</t>
  </si>
  <si>
    <t>Columna4402</t>
  </si>
  <si>
    <t>Columna4403</t>
  </si>
  <si>
    <t>Columna4404</t>
  </si>
  <si>
    <t>Columna4405</t>
  </si>
  <si>
    <t>Columna4406</t>
  </si>
  <si>
    <t>Columna4407</t>
  </si>
  <si>
    <t>Columna4408</t>
  </si>
  <si>
    <t>Columna4409</t>
  </si>
  <si>
    <t>Columna4410</t>
  </si>
  <si>
    <t>Columna4411</t>
  </si>
  <si>
    <t>Columna4412</t>
  </si>
  <si>
    <t>Columna4413</t>
  </si>
  <si>
    <t>Columna4414</t>
  </si>
  <si>
    <t>Columna4415</t>
  </si>
  <si>
    <t>Columna4416</t>
  </si>
  <si>
    <t>Columna4417</t>
  </si>
  <si>
    <t>Columna4418</t>
  </si>
  <si>
    <t>Columna4419</t>
  </si>
  <si>
    <t>Columna4420</t>
  </si>
  <si>
    <t>Columna4421</t>
  </si>
  <si>
    <t>Columna4422</t>
  </si>
  <si>
    <t>Columna4423</t>
  </si>
  <si>
    <t>Columna4424</t>
  </si>
  <si>
    <t>Columna4425</t>
  </si>
  <si>
    <t>Columna4426</t>
  </si>
  <si>
    <t>Columna4427</t>
  </si>
  <si>
    <t>Columna4428</t>
  </si>
  <si>
    <t>Columna4429</t>
  </si>
  <si>
    <t>Columna4430</t>
  </si>
  <si>
    <t>Columna4431</t>
  </si>
  <si>
    <t>Columna4432</t>
  </si>
  <si>
    <t>Columna4433</t>
  </si>
  <si>
    <t>Columna4434</t>
  </si>
  <si>
    <t>Columna4435</t>
  </si>
  <si>
    <t>Columna4436</t>
  </si>
  <si>
    <t>Columna4437</t>
  </si>
  <si>
    <t>Columna4438</t>
  </si>
  <si>
    <t>Columna4439</t>
  </si>
  <si>
    <t>Columna4440</t>
  </si>
  <si>
    <t>Columna4441</t>
  </si>
  <si>
    <t>Columna4442</t>
  </si>
  <si>
    <t>Columna4443</t>
  </si>
  <si>
    <t>Columna4444</t>
  </si>
  <si>
    <t>Columna4445</t>
  </si>
  <si>
    <t>Columna4446</t>
  </si>
  <si>
    <t>Columna4447</t>
  </si>
  <si>
    <t>Columna4448</t>
  </si>
  <si>
    <t>Columna4449</t>
  </si>
  <si>
    <t>Columna4450</t>
  </si>
  <si>
    <t>Columna4451</t>
  </si>
  <si>
    <t>Columna4452</t>
  </si>
  <si>
    <t>Columna4453</t>
  </si>
  <si>
    <t>Columna4454</t>
  </si>
  <si>
    <t>Columna4455</t>
  </si>
  <si>
    <t>Columna4456</t>
  </si>
  <si>
    <t>Columna4457</t>
  </si>
  <si>
    <t>Columna4458</t>
  </si>
  <si>
    <t>Columna4459</t>
  </si>
  <si>
    <t>Columna4460</t>
  </si>
  <si>
    <t>Columna4461</t>
  </si>
  <si>
    <t>Columna4462</t>
  </si>
  <si>
    <t>Columna4463</t>
  </si>
  <si>
    <t>Columna4464</t>
  </si>
  <si>
    <t>Columna4465</t>
  </si>
  <si>
    <t>Columna4466</t>
  </si>
  <si>
    <t>Columna4467</t>
  </si>
  <si>
    <t>Columna4468</t>
  </si>
  <si>
    <t>Columna4469</t>
  </si>
  <si>
    <t>Columna4470</t>
  </si>
  <si>
    <t>Columna4471</t>
  </si>
  <si>
    <t>Columna4472</t>
  </si>
  <si>
    <t>Columna4473</t>
  </si>
  <si>
    <t>Columna4474</t>
  </si>
  <si>
    <t>Columna4475</t>
  </si>
  <si>
    <t>Columna4476</t>
  </si>
  <si>
    <t>Columna4477</t>
  </si>
  <si>
    <t>Columna4478</t>
  </si>
  <si>
    <t>Columna4479</t>
  </si>
  <si>
    <t>Columna4480</t>
  </si>
  <si>
    <t>Columna4481</t>
  </si>
  <si>
    <t>Columna4482</t>
  </si>
  <si>
    <t>Columna4483</t>
  </si>
  <si>
    <t>Columna4484</t>
  </si>
  <si>
    <t>Columna4485</t>
  </si>
  <si>
    <t>Columna4486</t>
  </si>
  <si>
    <t>Columna4487</t>
  </si>
  <si>
    <t>Columna4488</t>
  </si>
  <si>
    <t>Columna4489</t>
  </si>
  <si>
    <t>Columna4490</t>
  </si>
  <si>
    <t>Columna4491</t>
  </si>
  <si>
    <t>Columna4492</t>
  </si>
  <si>
    <t>Columna4493</t>
  </si>
  <si>
    <t>Columna4494</t>
  </si>
  <si>
    <t>Columna4495</t>
  </si>
  <si>
    <t>Columna4496</t>
  </si>
  <si>
    <t>Columna4497</t>
  </si>
  <si>
    <t>Columna4498</t>
  </si>
  <si>
    <t>Columna4499</t>
  </si>
  <si>
    <t>Columna4500</t>
  </si>
  <si>
    <t>Columna4501</t>
  </si>
  <si>
    <t>Columna4502</t>
  </si>
  <si>
    <t>Columna4503</t>
  </si>
  <si>
    <t>Columna4504</t>
  </si>
  <si>
    <t>Columna4505</t>
  </si>
  <si>
    <t>Columna4506</t>
  </si>
  <si>
    <t>Columna4507</t>
  </si>
  <si>
    <t>Columna4508</t>
  </si>
  <si>
    <t>Columna4509</t>
  </si>
  <si>
    <t>Columna4510</t>
  </si>
  <si>
    <t>Columna4511</t>
  </si>
  <si>
    <t>Columna4512</t>
  </si>
  <si>
    <t>Columna4513</t>
  </si>
  <si>
    <t>Columna4514</t>
  </si>
  <si>
    <t>Columna4515</t>
  </si>
  <si>
    <t>Columna4516</t>
  </si>
  <si>
    <t>Columna4517</t>
  </si>
  <si>
    <t>Columna4518</t>
  </si>
  <si>
    <t>Columna4519</t>
  </si>
  <si>
    <t>Columna4520</t>
  </si>
  <si>
    <t>Columna4521</t>
  </si>
  <si>
    <t>Columna4522</t>
  </si>
  <si>
    <t>Columna4523</t>
  </si>
  <si>
    <t>Columna4524</t>
  </si>
  <si>
    <t>Columna4525</t>
  </si>
  <si>
    <t>Columna4526</t>
  </si>
  <si>
    <t>Columna4527</t>
  </si>
  <si>
    <t>Columna4528</t>
  </si>
  <si>
    <t>Columna4529</t>
  </si>
  <si>
    <t>Columna4530</t>
  </si>
  <si>
    <t>Columna4531</t>
  </si>
  <si>
    <t>Columna4532</t>
  </si>
  <si>
    <t>Columna4533</t>
  </si>
  <si>
    <t>Columna4534</t>
  </si>
  <si>
    <t>Columna4535</t>
  </si>
  <si>
    <t>Columna4536</t>
  </si>
  <si>
    <t>Columna4537</t>
  </si>
  <si>
    <t>Columna4538</t>
  </si>
  <si>
    <t>Columna4539</t>
  </si>
  <si>
    <t>Columna4540</t>
  </si>
  <si>
    <t>Columna4541</t>
  </si>
  <si>
    <t>Columna4542</t>
  </si>
  <si>
    <t>Columna4543</t>
  </si>
  <si>
    <t>Columna4544</t>
  </si>
  <si>
    <t>Columna4545</t>
  </si>
  <si>
    <t>Columna4546</t>
  </si>
  <si>
    <t>Columna4547</t>
  </si>
  <si>
    <t>Columna4548</t>
  </si>
  <si>
    <t>Columna4549</t>
  </si>
  <si>
    <t>Columna4550</t>
  </si>
  <si>
    <t>Columna4551</t>
  </si>
  <si>
    <t>Columna4552</t>
  </si>
  <si>
    <t>Columna4553</t>
  </si>
  <si>
    <t>Columna4554</t>
  </si>
  <si>
    <t>Columna4555</t>
  </si>
  <si>
    <t>Columna4556</t>
  </si>
  <si>
    <t>Columna4557</t>
  </si>
  <si>
    <t>Columna4558</t>
  </si>
  <si>
    <t>Columna4559</t>
  </si>
  <si>
    <t>Columna4560</t>
  </si>
  <si>
    <t>Columna4561</t>
  </si>
  <si>
    <t>Columna4562</t>
  </si>
  <si>
    <t>Columna4563</t>
  </si>
  <si>
    <t>Columna4564</t>
  </si>
  <si>
    <t>Columna4565</t>
  </si>
  <si>
    <t>Columna4566</t>
  </si>
  <si>
    <t>Columna4567</t>
  </si>
  <si>
    <t>Columna4568</t>
  </si>
  <si>
    <t>Columna4569</t>
  </si>
  <si>
    <t>Columna4570</t>
  </si>
  <si>
    <t>Columna4571</t>
  </si>
  <si>
    <t>Columna4572</t>
  </si>
  <si>
    <t>Columna4573</t>
  </si>
  <si>
    <t>Columna4574</t>
  </si>
  <si>
    <t>Columna4575</t>
  </si>
  <si>
    <t>Columna4576</t>
  </si>
  <si>
    <t>Columna4577</t>
  </si>
  <si>
    <t>Columna4578</t>
  </si>
  <si>
    <t>Columna4579</t>
  </si>
  <si>
    <t>Columna4580</t>
  </si>
  <si>
    <t>Columna4581</t>
  </si>
  <si>
    <t>Columna4582</t>
  </si>
  <si>
    <t>Columna4583</t>
  </si>
  <si>
    <t>Columna4584</t>
  </si>
  <si>
    <t>Columna4585</t>
  </si>
  <si>
    <t>Columna4586</t>
  </si>
  <si>
    <t>Columna4587</t>
  </si>
  <si>
    <t>Columna4588</t>
  </si>
  <si>
    <t>Columna4589</t>
  </si>
  <si>
    <t>Columna4590</t>
  </si>
  <si>
    <t>Columna4591</t>
  </si>
  <si>
    <t>Columna4592</t>
  </si>
  <si>
    <t>Columna4593</t>
  </si>
  <si>
    <t>Columna4594</t>
  </si>
  <si>
    <t>Columna4595</t>
  </si>
  <si>
    <t>Columna4596</t>
  </si>
  <si>
    <t>Columna4597</t>
  </si>
  <si>
    <t>Columna4598</t>
  </si>
  <si>
    <t>Columna4599</t>
  </si>
  <si>
    <t>Columna4600</t>
  </si>
  <si>
    <t>Columna4601</t>
  </si>
  <si>
    <t>Columna4602</t>
  </si>
  <si>
    <t>Columna4603</t>
  </si>
  <si>
    <t>Columna4604</t>
  </si>
  <si>
    <t>Columna4605</t>
  </si>
  <si>
    <t>Columna4606</t>
  </si>
  <si>
    <t>Columna4607</t>
  </si>
  <si>
    <t>Columna4608</t>
  </si>
  <si>
    <t>Columna4609</t>
  </si>
  <si>
    <t>Columna4610</t>
  </si>
  <si>
    <t>Columna4611</t>
  </si>
  <si>
    <t>Columna4612</t>
  </si>
  <si>
    <t>Columna4613</t>
  </si>
  <si>
    <t>Columna4614</t>
  </si>
  <si>
    <t>Columna4615</t>
  </si>
  <si>
    <t>Columna4616</t>
  </si>
  <si>
    <t>Columna4617</t>
  </si>
  <si>
    <t>Columna4618</t>
  </si>
  <si>
    <t>Columna4619</t>
  </si>
  <si>
    <t>Columna4620</t>
  </si>
  <si>
    <t>Columna4621</t>
  </si>
  <si>
    <t>Columna4622</t>
  </si>
  <si>
    <t>Columna4623</t>
  </si>
  <si>
    <t>Columna4624</t>
  </si>
  <si>
    <t>Columna4625</t>
  </si>
  <si>
    <t>Columna4626</t>
  </si>
  <si>
    <t>Columna4627</t>
  </si>
  <si>
    <t>Columna4628</t>
  </si>
  <si>
    <t>Columna4629</t>
  </si>
  <si>
    <t>Columna4630</t>
  </si>
  <si>
    <t>Columna4631</t>
  </si>
  <si>
    <t>Columna4632</t>
  </si>
  <si>
    <t>Columna4633</t>
  </si>
  <si>
    <t>Columna4634</t>
  </si>
  <si>
    <t>Columna4635</t>
  </si>
  <si>
    <t>Columna4636</t>
  </si>
  <si>
    <t>Columna4637</t>
  </si>
  <si>
    <t>Columna4638</t>
  </si>
  <si>
    <t>Columna4639</t>
  </si>
  <si>
    <t>Columna4640</t>
  </si>
  <si>
    <t>Columna4641</t>
  </si>
  <si>
    <t>Columna4642</t>
  </si>
  <si>
    <t>Columna4643</t>
  </si>
  <si>
    <t>Columna4644</t>
  </si>
  <si>
    <t>Columna4645</t>
  </si>
  <si>
    <t>Columna4646</t>
  </si>
  <si>
    <t>Columna4647</t>
  </si>
  <si>
    <t>Columna4648</t>
  </si>
  <si>
    <t>Columna4649</t>
  </si>
  <si>
    <t>Columna4650</t>
  </si>
  <si>
    <t>Columna4651</t>
  </si>
  <si>
    <t>Columna4652</t>
  </si>
  <si>
    <t>Columna4653</t>
  </si>
  <si>
    <t>Columna4654</t>
  </si>
  <si>
    <t>Columna4655</t>
  </si>
  <si>
    <t>Columna4656</t>
  </si>
  <si>
    <t>Columna4657</t>
  </si>
  <si>
    <t>Columna4658</t>
  </si>
  <si>
    <t>Columna4659</t>
  </si>
  <si>
    <t>Columna4660</t>
  </si>
  <si>
    <t>Columna4661</t>
  </si>
  <si>
    <t>Columna4662</t>
  </si>
  <si>
    <t>Columna4663</t>
  </si>
  <si>
    <t>Columna4664</t>
  </si>
  <si>
    <t>Columna4665</t>
  </si>
  <si>
    <t>Columna4666</t>
  </si>
  <si>
    <t>Columna4667</t>
  </si>
  <si>
    <t>Columna4668</t>
  </si>
  <si>
    <t>Columna4669</t>
  </si>
  <si>
    <t>Columna4670</t>
  </si>
  <si>
    <t>Columna4671</t>
  </si>
  <si>
    <t>Columna4672</t>
  </si>
  <si>
    <t>Columna4673</t>
  </si>
  <si>
    <t>Columna4674</t>
  </si>
  <si>
    <t>Columna4675</t>
  </si>
  <si>
    <t>Columna4676</t>
  </si>
  <si>
    <t>Columna4677</t>
  </si>
  <si>
    <t>Columna4678</t>
  </si>
  <si>
    <t>Columna4679</t>
  </si>
  <si>
    <t>Columna4680</t>
  </si>
  <si>
    <t>Columna4681</t>
  </si>
  <si>
    <t>Columna4682</t>
  </si>
  <si>
    <t>Columna4683</t>
  </si>
  <si>
    <t>Columna4684</t>
  </si>
  <si>
    <t>Columna4685</t>
  </si>
  <si>
    <t>Columna4686</t>
  </si>
  <si>
    <t>Columna4687</t>
  </si>
  <si>
    <t>Columna4688</t>
  </si>
  <si>
    <t>Columna4689</t>
  </si>
  <si>
    <t>Columna4690</t>
  </si>
  <si>
    <t>Columna4691</t>
  </si>
  <si>
    <t>Columna4692</t>
  </si>
  <si>
    <t>Columna4693</t>
  </si>
  <si>
    <t>Columna4694</t>
  </si>
  <si>
    <t>Columna4695</t>
  </si>
  <si>
    <t>Columna4696</t>
  </si>
  <si>
    <t>Columna4697</t>
  </si>
  <si>
    <t>Columna4698</t>
  </si>
  <si>
    <t>Columna4699</t>
  </si>
  <si>
    <t>Columna4700</t>
  </si>
  <si>
    <t>Columna4701</t>
  </si>
  <si>
    <t>Columna4702</t>
  </si>
  <si>
    <t>Columna4703</t>
  </si>
  <si>
    <t>Columna4704</t>
  </si>
  <si>
    <t>Columna4705</t>
  </si>
  <si>
    <t>Columna4706</t>
  </si>
  <si>
    <t>Columna4707</t>
  </si>
  <si>
    <t>Columna4708</t>
  </si>
  <si>
    <t>Columna4709</t>
  </si>
  <si>
    <t>Columna4710</t>
  </si>
  <si>
    <t>Columna4711</t>
  </si>
  <si>
    <t>Columna4712</t>
  </si>
  <si>
    <t>Columna4713</t>
  </si>
  <si>
    <t>Columna4714</t>
  </si>
  <si>
    <t>Columna4715</t>
  </si>
  <si>
    <t>Columna4716</t>
  </si>
  <si>
    <t>Columna4717</t>
  </si>
  <si>
    <t>Columna4718</t>
  </si>
  <si>
    <t>Columna4719</t>
  </si>
  <si>
    <t>Columna4720</t>
  </si>
  <si>
    <t>Columna4721</t>
  </si>
  <si>
    <t>Columna4722</t>
  </si>
  <si>
    <t>Columna4723</t>
  </si>
  <si>
    <t>Columna4724</t>
  </si>
  <si>
    <t>Columna4725</t>
  </si>
  <si>
    <t>Columna4726</t>
  </si>
  <si>
    <t>Columna4727</t>
  </si>
  <si>
    <t>Columna4728</t>
  </si>
  <si>
    <t>Columna4729</t>
  </si>
  <si>
    <t>Columna4730</t>
  </si>
  <si>
    <t>Columna4731</t>
  </si>
  <si>
    <t>Columna4732</t>
  </si>
  <si>
    <t>Columna4733</t>
  </si>
  <si>
    <t>Columna4734</t>
  </si>
  <si>
    <t>Columna4735</t>
  </si>
  <si>
    <t>Columna4736</t>
  </si>
  <si>
    <t>Columna4737</t>
  </si>
  <si>
    <t>Columna4738</t>
  </si>
  <si>
    <t>Columna4739</t>
  </si>
  <si>
    <t>Columna4740</t>
  </si>
  <si>
    <t>Columna4741</t>
  </si>
  <si>
    <t>Columna4742</t>
  </si>
  <si>
    <t>Columna4743</t>
  </si>
  <si>
    <t>Columna4744</t>
  </si>
  <si>
    <t>Columna4745</t>
  </si>
  <si>
    <t>Columna4746</t>
  </si>
  <si>
    <t>Columna4747</t>
  </si>
  <si>
    <t>Columna4748</t>
  </si>
  <si>
    <t>Columna4749</t>
  </si>
  <si>
    <t>Columna4750</t>
  </si>
  <si>
    <t>Columna4751</t>
  </si>
  <si>
    <t>Columna4752</t>
  </si>
  <si>
    <t>Columna4753</t>
  </si>
  <si>
    <t>Columna4754</t>
  </si>
  <si>
    <t>Columna4755</t>
  </si>
  <si>
    <t>Columna4756</t>
  </si>
  <si>
    <t>Columna4757</t>
  </si>
  <si>
    <t>Columna4758</t>
  </si>
  <si>
    <t>Columna4759</t>
  </si>
  <si>
    <t>Columna4760</t>
  </si>
  <si>
    <t>Columna4761</t>
  </si>
  <si>
    <t>Columna4762</t>
  </si>
  <si>
    <t>Columna4763</t>
  </si>
  <si>
    <t>Columna4764</t>
  </si>
  <si>
    <t>Columna4765</t>
  </si>
  <si>
    <t>Columna4766</t>
  </si>
  <si>
    <t>Columna4767</t>
  </si>
  <si>
    <t>Columna4768</t>
  </si>
  <si>
    <t>Columna4769</t>
  </si>
  <si>
    <t>Columna4770</t>
  </si>
  <si>
    <t>Columna4771</t>
  </si>
  <si>
    <t>Columna4772</t>
  </si>
  <si>
    <t>Columna4773</t>
  </si>
  <si>
    <t>Columna4774</t>
  </si>
  <si>
    <t>Columna4775</t>
  </si>
  <si>
    <t>Columna4776</t>
  </si>
  <si>
    <t>Columna4777</t>
  </si>
  <si>
    <t>Columna4778</t>
  </si>
  <si>
    <t>Columna4779</t>
  </si>
  <si>
    <t>Columna4780</t>
  </si>
  <si>
    <t>Columna4781</t>
  </si>
  <si>
    <t>Columna4782</t>
  </si>
  <si>
    <t>Columna4783</t>
  </si>
  <si>
    <t>Columna4784</t>
  </si>
  <si>
    <t>Columna4785</t>
  </si>
  <si>
    <t>Columna4786</t>
  </si>
  <si>
    <t>Columna4787</t>
  </si>
  <si>
    <t>Columna4788</t>
  </si>
  <si>
    <t>Columna4789</t>
  </si>
  <si>
    <t>Columna4790</t>
  </si>
  <si>
    <t>Columna4791</t>
  </si>
  <si>
    <t>Columna4792</t>
  </si>
  <si>
    <t>Columna4793</t>
  </si>
  <si>
    <t>Columna4794</t>
  </si>
  <si>
    <t>Columna4795</t>
  </si>
  <si>
    <t>Columna4796</t>
  </si>
  <si>
    <t>Columna4797</t>
  </si>
  <si>
    <t>Columna4798</t>
  </si>
  <si>
    <t>Columna4799</t>
  </si>
  <si>
    <t>Columna4800</t>
  </si>
  <si>
    <t>Columna4801</t>
  </si>
  <si>
    <t>Columna4802</t>
  </si>
  <si>
    <t>Columna4803</t>
  </si>
  <si>
    <t>Columna4804</t>
  </si>
  <si>
    <t>Columna4805</t>
  </si>
  <si>
    <t>Columna4806</t>
  </si>
  <si>
    <t>Columna4807</t>
  </si>
  <si>
    <t>Columna4808</t>
  </si>
  <si>
    <t>Columna4809</t>
  </si>
  <si>
    <t>Columna4810</t>
  </si>
  <si>
    <t>Columna4811</t>
  </si>
  <si>
    <t>Columna4812</t>
  </si>
  <si>
    <t>Columna4813</t>
  </si>
  <si>
    <t>Columna4814</t>
  </si>
  <si>
    <t>Columna4815</t>
  </si>
  <si>
    <t>Columna4816</t>
  </si>
  <si>
    <t>Columna4817</t>
  </si>
  <si>
    <t>Columna4818</t>
  </si>
  <si>
    <t>Columna4819</t>
  </si>
  <si>
    <t>Columna4820</t>
  </si>
  <si>
    <t>Columna4821</t>
  </si>
  <si>
    <t>Columna4822</t>
  </si>
  <si>
    <t>Columna4823</t>
  </si>
  <si>
    <t>Columna4824</t>
  </si>
  <si>
    <t>Columna4825</t>
  </si>
  <si>
    <t>Columna4826</t>
  </si>
  <si>
    <t>Columna4827</t>
  </si>
  <si>
    <t>Columna4828</t>
  </si>
  <si>
    <t>Columna4829</t>
  </si>
  <si>
    <t>Columna4830</t>
  </si>
  <si>
    <t>Columna4831</t>
  </si>
  <si>
    <t>Columna4832</t>
  </si>
  <si>
    <t>Columna4833</t>
  </si>
  <si>
    <t>Columna4834</t>
  </si>
  <si>
    <t>Columna4835</t>
  </si>
  <si>
    <t>Columna4836</t>
  </si>
  <si>
    <t>Columna4837</t>
  </si>
  <si>
    <t>Columna4838</t>
  </si>
  <si>
    <t>Columna4839</t>
  </si>
  <si>
    <t>Columna4840</t>
  </si>
  <si>
    <t>Columna4841</t>
  </si>
  <si>
    <t>Columna4842</t>
  </si>
  <si>
    <t>Columna4843</t>
  </si>
  <si>
    <t>Columna4844</t>
  </si>
  <si>
    <t>Columna4845</t>
  </si>
  <si>
    <t>Columna4846</t>
  </si>
  <si>
    <t>Columna4847</t>
  </si>
  <si>
    <t>Columna4848</t>
  </si>
  <si>
    <t>Columna4849</t>
  </si>
  <si>
    <t>Columna4850</t>
  </si>
  <si>
    <t>Columna4851</t>
  </si>
  <si>
    <t>Columna4852</t>
  </si>
  <si>
    <t>Columna4853</t>
  </si>
  <si>
    <t>Columna4854</t>
  </si>
  <si>
    <t>Columna4855</t>
  </si>
  <si>
    <t>Columna4856</t>
  </si>
  <si>
    <t>Columna4857</t>
  </si>
  <si>
    <t>Columna4858</t>
  </si>
  <si>
    <t>Columna4859</t>
  </si>
  <si>
    <t>Columna4860</t>
  </si>
  <si>
    <t>Columna4861</t>
  </si>
  <si>
    <t>Columna4862</t>
  </si>
  <si>
    <t>Columna4863</t>
  </si>
  <si>
    <t>Columna4864</t>
  </si>
  <si>
    <t>Columna4865</t>
  </si>
  <si>
    <t>Columna4866</t>
  </si>
  <si>
    <t>Columna4867</t>
  </si>
  <si>
    <t>Columna4868</t>
  </si>
  <si>
    <t>Columna4869</t>
  </si>
  <si>
    <t>Columna4870</t>
  </si>
  <si>
    <t>Columna4871</t>
  </si>
  <si>
    <t>Columna4872</t>
  </si>
  <si>
    <t>Columna4873</t>
  </si>
  <si>
    <t>Columna4874</t>
  </si>
  <si>
    <t>Columna4875</t>
  </si>
  <si>
    <t>Columna4876</t>
  </si>
  <si>
    <t>Columna4877</t>
  </si>
  <si>
    <t>Columna4878</t>
  </si>
  <si>
    <t>Columna4879</t>
  </si>
  <si>
    <t>Columna4880</t>
  </si>
  <si>
    <t>Columna4881</t>
  </si>
  <si>
    <t>Columna4882</t>
  </si>
  <si>
    <t>Columna4883</t>
  </si>
  <si>
    <t>Columna4884</t>
  </si>
  <si>
    <t>Columna4885</t>
  </si>
  <si>
    <t>Columna4886</t>
  </si>
  <si>
    <t>Columna4887</t>
  </si>
  <si>
    <t>Columna4888</t>
  </si>
  <si>
    <t>Columna4889</t>
  </si>
  <si>
    <t>Columna4890</t>
  </si>
  <si>
    <t>Columna4891</t>
  </si>
  <si>
    <t>Columna4892</t>
  </si>
  <si>
    <t>Columna4893</t>
  </si>
  <si>
    <t>Columna4894</t>
  </si>
  <si>
    <t>Columna4895</t>
  </si>
  <si>
    <t>Columna4896</t>
  </si>
  <si>
    <t>Columna4897</t>
  </si>
  <si>
    <t>Columna4898</t>
  </si>
  <si>
    <t>Columna4899</t>
  </si>
  <si>
    <t>Columna4900</t>
  </si>
  <si>
    <t>Columna4901</t>
  </si>
  <si>
    <t>Columna4902</t>
  </si>
  <si>
    <t>Columna4903</t>
  </si>
  <si>
    <t>Columna4904</t>
  </si>
  <si>
    <t>Columna4905</t>
  </si>
  <si>
    <t>Columna4906</t>
  </si>
  <si>
    <t>Columna4907</t>
  </si>
  <si>
    <t>Columna4908</t>
  </si>
  <si>
    <t>Columna4909</t>
  </si>
  <si>
    <t>Columna4910</t>
  </si>
  <si>
    <t>Columna4911</t>
  </si>
  <si>
    <t>Columna4912</t>
  </si>
  <si>
    <t>Columna4913</t>
  </si>
  <si>
    <t>Columna4914</t>
  </si>
  <si>
    <t>Columna4915</t>
  </si>
  <si>
    <t>Columna4916</t>
  </si>
  <si>
    <t>Columna4917</t>
  </si>
  <si>
    <t>Columna4918</t>
  </si>
  <si>
    <t>Columna4919</t>
  </si>
  <si>
    <t>Columna4920</t>
  </si>
  <si>
    <t>Columna4921</t>
  </si>
  <si>
    <t>Columna4922</t>
  </si>
  <si>
    <t>Columna4923</t>
  </si>
  <si>
    <t>Columna4924</t>
  </si>
  <si>
    <t>Columna4925</t>
  </si>
  <si>
    <t>Columna4926</t>
  </si>
  <si>
    <t>Columna4927</t>
  </si>
  <si>
    <t>Columna4928</t>
  </si>
  <si>
    <t>Columna4929</t>
  </si>
  <si>
    <t>Columna4930</t>
  </si>
  <si>
    <t>Columna4931</t>
  </si>
  <si>
    <t>Columna4932</t>
  </si>
  <si>
    <t>Columna4933</t>
  </si>
  <si>
    <t>Columna4934</t>
  </si>
  <si>
    <t>Columna4935</t>
  </si>
  <si>
    <t>Columna4936</t>
  </si>
  <si>
    <t>Columna4937</t>
  </si>
  <si>
    <t>Columna4938</t>
  </si>
  <si>
    <t>Columna4939</t>
  </si>
  <si>
    <t>Columna4940</t>
  </si>
  <si>
    <t>Columna4941</t>
  </si>
  <si>
    <t>Columna4942</t>
  </si>
  <si>
    <t>Columna4943</t>
  </si>
  <si>
    <t>Columna4944</t>
  </si>
  <si>
    <t>Columna4945</t>
  </si>
  <si>
    <t>Columna4946</t>
  </si>
  <si>
    <t>Columna4947</t>
  </si>
  <si>
    <t>Columna4948</t>
  </si>
  <si>
    <t>Columna4949</t>
  </si>
  <si>
    <t>Columna4950</t>
  </si>
  <si>
    <t>Columna4951</t>
  </si>
  <si>
    <t>Columna4952</t>
  </si>
  <si>
    <t>Columna4953</t>
  </si>
  <si>
    <t>Columna4954</t>
  </si>
  <si>
    <t>Columna4955</t>
  </si>
  <si>
    <t>Columna4956</t>
  </si>
  <si>
    <t>Columna4957</t>
  </si>
  <si>
    <t>Columna4958</t>
  </si>
  <si>
    <t>Columna4959</t>
  </si>
  <si>
    <t>Columna4960</t>
  </si>
  <si>
    <t>Columna4961</t>
  </si>
  <si>
    <t>Columna4962</t>
  </si>
  <si>
    <t>Columna4963</t>
  </si>
  <si>
    <t>Columna4964</t>
  </si>
  <si>
    <t>Columna4965</t>
  </si>
  <si>
    <t>Columna4966</t>
  </si>
  <si>
    <t>Columna4967</t>
  </si>
  <si>
    <t>Columna4968</t>
  </si>
  <si>
    <t>Columna4969</t>
  </si>
  <si>
    <t>Columna4970</t>
  </si>
  <si>
    <t>Columna4971</t>
  </si>
  <si>
    <t>Columna4972</t>
  </si>
  <si>
    <t>Columna4973</t>
  </si>
  <si>
    <t>Columna4974</t>
  </si>
  <si>
    <t>Columna4975</t>
  </si>
  <si>
    <t>Columna4976</t>
  </si>
  <si>
    <t>Columna4977</t>
  </si>
  <si>
    <t>Columna4978</t>
  </si>
  <si>
    <t>Columna4979</t>
  </si>
  <si>
    <t>Columna4980</t>
  </si>
  <si>
    <t>Columna4981</t>
  </si>
  <si>
    <t>Columna4982</t>
  </si>
  <si>
    <t>Columna4983</t>
  </si>
  <si>
    <t>Columna4984</t>
  </si>
  <si>
    <t>Columna4985</t>
  </si>
  <si>
    <t>Columna4986</t>
  </si>
  <si>
    <t>Columna4987</t>
  </si>
  <si>
    <t>Columna4988</t>
  </si>
  <si>
    <t>Columna4989</t>
  </si>
  <si>
    <t>Columna4990</t>
  </si>
  <si>
    <t>Columna4991</t>
  </si>
  <si>
    <t>Columna4992</t>
  </si>
  <si>
    <t>Columna4993</t>
  </si>
  <si>
    <t>Columna4994</t>
  </si>
  <si>
    <t>Columna4995</t>
  </si>
  <si>
    <t>Columna4996</t>
  </si>
  <si>
    <t>Columna4997</t>
  </si>
  <si>
    <t>Columna4998</t>
  </si>
  <si>
    <t>Columna4999</t>
  </si>
  <si>
    <t>Columna5000</t>
  </si>
  <si>
    <t>Columna5001</t>
  </si>
  <si>
    <t>Columna5002</t>
  </si>
  <si>
    <t>Columna5003</t>
  </si>
  <si>
    <t>Columna5004</t>
  </si>
  <si>
    <t>Columna5005</t>
  </si>
  <si>
    <t>Columna5006</t>
  </si>
  <si>
    <t>Columna5007</t>
  </si>
  <si>
    <t>Columna5008</t>
  </si>
  <si>
    <t>Columna5009</t>
  </si>
  <si>
    <t>Columna5010</t>
  </si>
  <si>
    <t>Columna5011</t>
  </si>
  <si>
    <t>Columna5012</t>
  </si>
  <si>
    <t>Columna5013</t>
  </si>
  <si>
    <t>Columna5014</t>
  </si>
  <si>
    <t>Columna5015</t>
  </si>
  <si>
    <t>Columna5016</t>
  </si>
  <si>
    <t>Columna5017</t>
  </si>
  <si>
    <t>Columna5018</t>
  </si>
  <si>
    <t>Columna5019</t>
  </si>
  <si>
    <t>Columna5020</t>
  </si>
  <si>
    <t>Columna5021</t>
  </si>
  <si>
    <t>Columna5022</t>
  </si>
  <si>
    <t>Columna5023</t>
  </si>
  <si>
    <t>Columna5024</t>
  </si>
  <si>
    <t>Columna5025</t>
  </si>
  <si>
    <t>Columna5026</t>
  </si>
  <si>
    <t>Columna5027</t>
  </si>
  <si>
    <t>Columna5028</t>
  </si>
  <si>
    <t>Columna5029</t>
  </si>
  <si>
    <t>Columna5030</t>
  </si>
  <si>
    <t>Columna5031</t>
  </si>
  <si>
    <t>Columna5032</t>
  </si>
  <si>
    <t>Columna5033</t>
  </si>
  <si>
    <t>Columna5034</t>
  </si>
  <si>
    <t>Columna5035</t>
  </si>
  <si>
    <t>Columna5036</t>
  </si>
  <si>
    <t>Columna5037</t>
  </si>
  <si>
    <t>Columna5038</t>
  </si>
  <si>
    <t>Columna5039</t>
  </si>
  <si>
    <t>Columna5040</t>
  </si>
  <si>
    <t>Columna5041</t>
  </si>
  <si>
    <t>Columna5042</t>
  </si>
  <si>
    <t>Columna5043</t>
  </si>
  <si>
    <t>Columna5044</t>
  </si>
  <si>
    <t>Columna5045</t>
  </si>
  <si>
    <t>Columna5046</t>
  </si>
  <si>
    <t>Columna5047</t>
  </si>
  <si>
    <t>Columna5048</t>
  </si>
  <si>
    <t>Columna5049</t>
  </si>
  <si>
    <t>Columna5050</t>
  </si>
  <si>
    <t>Columna5051</t>
  </si>
  <si>
    <t>Columna5052</t>
  </si>
  <si>
    <t>Columna5053</t>
  </si>
  <si>
    <t>Columna5054</t>
  </si>
  <si>
    <t>Columna5055</t>
  </si>
  <si>
    <t>Columna5056</t>
  </si>
  <si>
    <t>Columna5057</t>
  </si>
  <si>
    <t>Columna5058</t>
  </si>
  <si>
    <t>Columna5059</t>
  </si>
  <si>
    <t>Columna5060</t>
  </si>
  <si>
    <t>Columna5061</t>
  </si>
  <si>
    <t>Columna5062</t>
  </si>
  <si>
    <t>Columna5063</t>
  </si>
  <si>
    <t>Columna5064</t>
  </si>
  <si>
    <t>Columna5065</t>
  </si>
  <si>
    <t>Columna5066</t>
  </si>
  <si>
    <t>Columna5067</t>
  </si>
  <si>
    <t>Columna5068</t>
  </si>
  <si>
    <t>Columna5069</t>
  </si>
  <si>
    <t>Columna5070</t>
  </si>
  <si>
    <t>Columna5071</t>
  </si>
  <si>
    <t>Columna5072</t>
  </si>
  <si>
    <t>Columna5073</t>
  </si>
  <si>
    <t>Columna5074</t>
  </si>
  <si>
    <t>Columna5075</t>
  </si>
  <si>
    <t>Columna5076</t>
  </si>
  <si>
    <t>Columna5077</t>
  </si>
  <si>
    <t>Columna5078</t>
  </si>
  <si>
    <t>Columna5079</t>
  </si>
  <si>
    <t>Columna5080</t>
  </si>
  <si>
    <t>Columna5081</t>
  </si>
  <si>
    <t>Columna5082</t>
  </si>
  <si>
    <t>Columna5083</t>
  </si>
  <si>
    <t>Columna5084</t>
  </si>
  <si>
    <t>Columna5085</t>
  </si>
  <si>
    <t>Columna5086</t>
  </si>
  <si>
    <t>Columna5087</t>
  </si>
  <si>
    <t>Columna5088</t>
  </si>
  <si>
    <t>Columna5089</t>
  </si>
  <si>
    <t>Columna5090</t>
  </si>
  <si>
    <t>Columna5091</t>
  </si>
  <si>
    <t>Columna5092</t>
  </si>
  <si>
    <t>Columna5093</t>
  </si>
  <si>
    <t>Columna5094</t>
  </si>
  <si>
    <t>Columna5095</t>
  </si>
  <si>
    <t>Columna5096</t>
  </si>
  <si>
    <t>Columna5097</t>
  </si>
  <si>
    <t>Columna5098</t>
  </si>
  <si>
    <t>Columna5099</t>
  </si>
  <si>
    <t>Columna5100</t>
  </si>
  <si>
    <t>Columna5101</t>
  </si>
  <si>
    <t>Columna5102</t>
  </si>
  <si>
    <t>Columna5103</t>
  </si>
  <si>
    <t>Columna5104</t>
  </si>
  <si>
    <t>Columna5105</t>
  </si>
  <si>
    <t>Columna5106</t>
  </si>
  <si>
    <t>Columna5107</t>
  </si>
  <si>
    <t>Columna5108</t>
  </si>
  <si>
    <t>Columna5109</t>
  </si>
  <si>
    <t>Columna5110</t>
  </si>
  <si>
    <t>Columna5111</t>
  </si>
  <si>
    <t>Columna5112</t>
  </si>
  <si>
    <t>Columna5113</t>
  </si>
  <si>
    <t>Columna5114</t>
  </si>
  <si>
    <t>Columna5115</t>
  </si>
  <si>
    <t>Columna5116</t>
  </si>
  <si>
    <t>Columna5117</t>
  </si>
  <si>
    <t>Columna5118</t>
  </si>
  <si>
    <t>Columna5119</t>
  </si>
  <si>
    <t>Columna5120</t>
  </si>
  <si>
    <t>Columna5121</t>
  </si>
  <si>
    <t>Columna5122</t>
  </si>
  <si>
    <t>Columna5123</t>
  </si>
  <si>
    <t>Columna5124</t>
  </si>
  <si>
    <t>Columna5125</t>
  </si>
  <si>
    <t>Columna5126</t>
  </si>
  <si>
    <t>Columna5127</t>
  </si>
  <si>
    <t>Columna5128</t>
  </si>
  <si>
    <t>Columna5129</t>
  </si>
  <si>
    <t>Columna5130</t>
  </si>
  <si>
    <t>Columna5131</t>
  </si>
  <si>
    <t>Columna5132</t>
  </si>
  <si>
    <t>Columna5133</t>
  </si>
  <si>
    <t>Columna5134</t>
  </si>
  <si>
    <t>Columna5135</t>
  </si>
  <si>
    <t>Columna5136</t>
  </si>
  <si>
    <t>Columna5137</t>
  </si>
  <si>
    <t>Columna5138</t>
  </si>
  <si>
    <t>Columna5139</t>
  </si>
  <si>
    <t>Columna5140</t>
  </si>
  <si>
    <t>Columna5141</t>
  </si>
  <si>
    <t>Columna5142</t>
  </si>
  <si>
    <t>Columna5143</t>
  </si>
  <si>
    <t>Columna5144</t>
  </si>
  <si>
    <t>Columna5145</t>
  </si>
  <si>
    <t>Columna5146</t>
  </si>
  <si>
    <t>Columna5147</t>
  </si>
  <si>
    <t>Columna5148</t>
  </si>
  <si>
    <t>Columna5149</t>
  </si>
  <si>
    <t>Columna5150</t>
  </si>
  <si>
    <t>Columna5151</t>
  </si>
  <si>
    <t>Columna5152</t>
  </si>
  <si>
    <t>Columna5153</t>
  </si>
  <si>
    <t>Columna5154</t>
  </si>
  <si>
    <t>Columna5155</t>
  </si>
  <si>
    <t>Columna5156</t>
  </si>
  <si>
    <t>Columna5157</t>
  </si>
  <si>
    <t>Columna5158</t>
  </si>
  <si>
    <t>Columna5159</t>
  </si>
  <si>
    <t>Columna5160</t>
  </si>
  <si>
    <t>Columna5161</t>
  </si>
  <si>
    <t>Columna5162</t>
  </si>
  <si>
    <t>Columna5163</t>
  </si>
  <si>
    <t>Columna5164</t>
  </si>
  <si>
    <t>Columna5165</t>
  </si>
  <si>
    <t>Columna5166</t>
  </si>
  <si>
    <t>Columna5167</t>
  </si>
  <si>
    <t>Columna5168</t>
  </si>
  <si>
    <t>Columna5169</t>
  </si>
  <si>
    <t>Columna5170</t>
  </si>
  <si>
    <t>Columna5171</t>
  </si>
  <si>
    <t>Columna5172</t>
  </si>
  <si>
    <t>Columna5173</t>
  </si>
  <si>
    <t>Columna5174</t>
  </si>
  <si>
    <t>Columna5175</t>
  </si>
  <si>
    <t>Columna5176</t>
  </si>
  <si>
    <t>Columna5177</t>
  </si>
  <si>
    <t>Columna5178</t>
  </si>
  <si>
    <t>Columna5179</t>
  </si>
  <si>
    <t>Columna5180</t>
  </si>
  <si>
    <t>Columna5181</t>
  </si>
  <si>
    <t>Columna5182</t>
  </si>
  <si>
    <t>Columna5183</t>
  </si>
  <si>
    <t>Columna5184</t>
  </si>
  <si>
    <t>Columna5185</t>
  </si>
  <si>
    <t>Columna5186</t>
  </si>
  <si>
    <t>Columna5187</t>
  </si>
  <si>
    <t>Columna5188</t>
  </si>
  <si>
    <t>Columna5189</t>
  </si>
  <si>
    <t>Columna5190</t>
  </si>
  <si>
    <t>Columna5191</t>
  </si>
  <si>
    <t>Columna5192</t>
  </si>
  <si>
    <t>Columna5193</t>
  </si>
  <si>
    <t>Columna5194</t>
  </si>
  <si>
    <t>Columna5195</t>
  </si>
  <si>
    <t>Columna5196</t>
  </si>
  <si>
    <t>Columna5197</t>
  </si>
  <si>
    <t>Columna5198</t>
  </si>
  <si>
    <t>Columna5199</t>
  </si>
  <si>
    <t>Columna5200</t>
  </si>
  <si>
    <t>Columna5201</t>
  </si>
  <si>
    <t>Columna5202</t>
  </si>
  <si>
    <t>Columna5203</t>
  </si>
  <si>
    <t>Columna5204</t>
  </si>
  <si>
    <t>Columna5205</t>
  </si>
  <si>
    <t>Columna5206</t>
  </si>
  <si>
    <t>Columna5207</t>
  </si>
  <si>
    <t>Columna5208</t>
  </si>
  <si>
    <t>Columna5209</t>
  </si>
  <si>
    <t>Columna5210</t>
  </si>
  <si>
    <t>Columna5211</t>
  </si>
  <si>
    <t>Columna5212</t>
  </si>
  <si>
    <t>Columna5213</t>
  </si>
  <si>
    <t>Columna5214</t>
  </si>
  <si>
    <t>Columna5215</t>
  </si>
  <si>
    <t>Columna5216</t>
  </si>
  <si>
    <t>Columna5217</t>
  </si>
  <si>
    <t>Columna5218</t>
  </si>
  <si>
    <t>Columna5219</t>
  </si>
  <si>
    <t>Columna5220</t>
  </si>
  <si>
    <t>Columna5221</t>
  </si>
  <si>
    <t>Columna5222</t>
  </si>
  <si>
    <t>Columna5223</t>
  </si>
  <si>
    <t>Columna5224</t>
  </si>
  <si>
    <t>Columna5225</t>
  </si>
  <si>
    <t>Columna5226</t>
  </si>
  <si>
    <t>Columna5227</t>
  </si>
  <si>
    <t>Columna5228</t>
  </si>
  <si>
    <t>Columna5229</t>
  </si>
  <si>
    <t>Columna5230</t>
  </si>
  <si>
    <t>Columna5231</t>
  </si>
  <si>
    <t>Columna5232</t>
  </si>
  <si>
    <t>Columna5233</t>
  </si>
  <si>
    <t>Columna5234</t>
  </si>
  <si>
    <t>Columna5235</t>
  </si>
  <si>
    <t>Columna5236</t>
  </si>
  <si>
    <t>Columna5237</t>
  </si>
  <si>
    <t>Columna5238</t>
  </si>
  <si>
    <t>Columna5239</t>
  </si>
  <si>
    <t>Columna5240</t>
  </si>
  <si>
    <t>Columna5241</t>
  </si>
  <si>
    <t>Columna5242</t>
  </si>
  <si>
    <t>Columna5243</t>
  </si>
  <si>
    <t>Columna5244</t>
  </si>
  <si>
    <t>Columna5245</t>
  </si>
  <si>
    <t>Columna5246</t>
  </si>
  <si>
    <t>Columna5247</t>
  </si>
  <si>
    <t>Columna5248</t>
  </si>
  <si>
    <t>Columna5249</t>
  </si>
  <si>
    <t>Columna5250</t>
  </si>
  <si>
    <t>Columna5251</t>
  </si>
  <si>
    <t>Columna5252</t>
  </si>
  <si>
    <t>Columna5253</t>
  </si>
  <si>
    <t>Columna5254</t>
  </si>
  <si>
    <t>Columna5255</t>
  </si>
  <si>
    <t>Columna5256</t>
  </si>
  <si>
    <t>Columna5257</t>
  </si>
  <si>
    <t>Columna5258</t>
  </si>
  <si>
    <t>Columna5259</t>
  </si>
  <si>
    <t>Columna5260</t>
  </si>
  <si>
    <t>Columna5261</t>
  </si>
  <si>
    <t>Columna5262</t>
  </si>
  <si>
    <t>Columna5263</t>
  </si>
  <si>
    <t>Columna5264</t>
  </si>
  <si>
    <t>Columna5265</t>
  </si>
  <si>
    <t>Columna5266</t>
  </si>
  <si>
    <t>Columna5267</t>
  </si>
  <si>
    <t>Columna5268</t>
  </si>
  <si>
    <t>Columna5269</t>
  </si>
  <si>
    <t>Columna5270</t>
  </si>
  <si>
    <t>Columna5271</t>
  </si>
  <si>
    <t>Columna5272</t>
  </si>
  <si>
    <t>Columna5273</t>
  </si>
  <si>
    <t>Columna5274</t>
  </si>
  <si>
    <t>Columna5275</t>
  </si>
  <si>
    <t>Columna5276</t>
  </si>
  <si>
    <t>Columna5277</t>
  </si>
  <si>
    <t>Columna5278</t>
  </si>
  <si>
    <t>Columna5279</t>
  </si>
  <si>
    <t>Columna5280</t>
  </si>
  <si>
    <t>Columna5281</t>
  </si>
  <si>
    <t>Columna5282</t>
  </si>
  <si>
    <t>Columna5283</t>
  </si>
  <si>
    <t>Columna5284</t>
  </si>
  <si>
    <t>Columna5285</t>
  </si>
  <si>
    <t>Columna5286</t>
  </si>
  <si>
    <t>Columna5287</t>
  </si>
  <si>
    <t>Columna5288</t>
  </si>
  <si>
    <t>Columna5289</t>
  </si>
  <si>
    <t>Columna5290</t>
  </si>
  <si>
    <t>Columna5291</t>
  </si>
  <si>
    <t>Columna5292</t>
  </si>
  <si>
    <t>Columna5293</t>
  </si>
  <si>
    <t>Columna5294</t>
  </si>
  <si>
    <t>Columna5295</t>
  </si>
  <si>
    <t>Columna5296</t>
  </si>
  <si>
    <t>Columna5297</t>
  </si>
  <si>
    <t>Columna5298</t>
  </si>
  <si>
    <t>Columna5299</t>
  </si>
  <si>
    <t>Columna5300</t>
  </si>
  <si>
    <t>Columna5301</t>
  </si>
  <si>
    <t>Columna5302</t>
  </si>
  <si>
    <t>Columna5303</t>
  </si>
  <si>
    <t>Columna5304</t>
  </si>
  <si>
    <t>Columna5305</t>
  </si>
  <si>
    <t>Columna5306</t>
  </si>
  <si>
    <t>Columna5307</t>
  </si>
  <si>
    <t>Columna5308</t>
  </si>
  <si>
    <t>Columna5309</t>
  </si>
  <si>
    <t>Columna5310</t>
  </si>
  <si>
    <t>Columna5311</t>
  </si>
  <si>
    <t>Columna5312</t>
  </si>
  <si>
    <t>Columna5313</t>
  </si>
  <si>
    <t>Columna5314</t>
  </si>
  <si>
    <t>Columna5315</t>
  </si>
  <si>
    <t>Columna5316</t>
  </si>
  <si>
    <t>Columna5317</t>
  </si>
  <si>
    <t>Columna5318</t>
  </si>
  <si>
    <t>Columna5319</t>
  </si>
  <si>
    <t>Columna5320</t>
  </si>
  <si>
    <t>Columna5321</t>
  </si>
  <si>
    <t>Columna5322</t>
  </si>
  <si>
    <t>Columna5323</t>
  </si>
  <si>
    <t>Columna5324</t>
  </si>
  <si>
    <t>Columna5325</t>
  </si>
  <si>
    <t>Columna5326</t>
  </si>
  <si>
    <t>Columna5327</t>
  </si>
  <si>
    <t>Columna5328</t>
  </si>
  <si>
    <t>Columna5329</t>
  </si>
  <si>
    <t>Columna5330</t>
  </si>
  <si>
    <t>Columna5331</t>
  </si>
  <si>
    <t>Columna5332</t>
  </si>
  <si>
    <t>Columna5333</t>
  </si>
  <si>
    <t>Columna5334</t>
  </si>
  <si>
    <t>Columna5335</t>
  </si>
  <si>
    <t>Columna5336</t>
  </si>
  <si>
    <t>Columna5337</t>
  </si>
  <si>
    <t>Columna5338</t>
  </si>
  <si>
    <t>Columna5339</t>
  </si>
  <si>
    <t>Columna5340</t>
  </si>
  <si>
    <t>Columna5341</t>
  </si>
  <si>
    <t>Columna5342</t>
  </si>
  <si>
    <t>Columna5343</t>
  </si>
  <si>
    <t>Columna5344</t>
  </si>
  <si>
    <t>Columna5345</t>
  </si>
  <si>
    <t>Columna5346</t>
  </si>
  <si>
    <t>Columna5347</t>
  </si>
  <si>
    <t>Columna5348</t>
  </si>
  <si>
    <t>Columna5349</t>
  </si>
  <si>
    <t>Columna5350</t>
  </si>
  <si>
    <t>Columna5351</t>
  </si>
  <si>
    <t>Columna5352</t>
  </si>
  <si>
    <t>Columna5353</t>
  </si>
  <si>
    <t>Columna5354</t>
  </si>
  <si>
    <t>Columna5355</t>
  </si>
  <si>
    <t>Columna5356</t>
  </si>
  <si>
    <t>Columna5357</t>
  </si>
  <si>
    <t>Columna5358</t>
  </si>
  <si>
    <t>Columna5359</t>
  </si>
  <si>
    <t>Columna5360</t>
  </si>
  <si>
    <t>Columna5361</t>
  </si>
  <si>
    <t>Columna5362</t>
  </si>
  <si>
    <t>Columna5363</t>
  </si>
  <si>
    <t>Columna5364</t>
  </si>
  <si>
    <t>Columna5365</t>
  </si>
  <si>
    <t>Columna5366</t>
  </si>
  <si>
    <t>Columna5367</t>
  </si>
  <si>
    <t>Columna5368</t>
  </si>
  <si>
    <t>Columna5369</t>
  </si>
  <si>
    <t>Columna5370</t>
  </si>
  <si>
    <t>Columna5371</t>
  </si>
  <si>
    <t>Columna5372</t>
  </si>
  <si>
    <t>Columna5373</t>
  </si>
  <si>
    <t>Columna5374</t>
  </si>
  <si>
    <t>Columna5375</t>
  </si>
  <si>
    <t>Columna5376</t>
  </si>
  <si>
    <t>Columna5377</t>
  </si>
  <si>
    <t>Columna5378</t>
  </si>
  <si>
    <t>Columna5379</t>
  </si>
  <si>
    <t>Columna5380</t>
  </si>
  <si>
    <t>Columna5381</t>
  </si>
  <si>
    <t>Columna5382</t>
  </si>
  <si>
    <t>Columna5383</t>
  </si>
  <si>
    <t>Columna5384</t>
  </si>
  <si>
    <t>Columna5385</t>
  </si>
  <si>
    <t>Columna5386</t>
  </si>
  <si>
    <t>Columna5387</t>
  </si>
  <si>
    <t>Columna5388</t>
  </si>
  <si>
    <t>Columna5389</t>
  </si>
  <si>
    <t>Columna5390</t>
  </si>
  <si>
    <t>Columna5391</t>
  </si>
  <si>
    <t>Columna5392</t>
  </si>
  <si>
    <t>Columna5393</t>
  </si>
  <si>
    <t>Columna5394</t>
  </si>
  <si>
    <t>Columna5395</t>
  </si>
  <si>
    <t>Columna5396</t>
  </si>
  <si>
    <t>Columna5397</t>
  </si>
  <si>
    <t>Columna5398</t>
  </si>
  <si>
    <t>Columna5399</t>
  </si>
  <si>
    <t>Columna5400</t>
  </si>
  <si>
    <t>Columna5401</t>
  </si>
  <si>
    <t>Columna5402</t>
  </si>
  <si>
    <t>Columna5403</t>
  </si>
  <si>
    <t>Columna5404</t>
  </si>
  <si>
    <t>Columna5405</t>
  </si>
  <si>
    <t>Columna5406</t>
  </si>
  <si>
    <t>Columna5407</t>
  </si>
  <si>
    <t>Columna5408</t>
  </si>
  <si>
    <t>Columna5409</t>
  </si>
  <si>
    <t>Columna5410</t>
  </si>
  <si>
    <t>Columna5411</t>
  </si>
  <si>
    <t>Columna5412</t>
  </si>
  <si>
    <t>Columna5413</t>
  </si>
  <si>
    <t>Columna5414</t>
  </si>
  <si>
    <t>Columna5415</t>
  </si>
  <si>
    <t>Columna5416</t>
  </si>
  <si>
    <t>Columna5417</t>
  </si>
  <si>
    <t>Columna5418</t>
  </si>
  <si>
    <t>Columna5419</t>
  </si>
  <si>
    <t>Columna5420</t>
  </si>
  <si>
    <t>Columna5421</t>
  </si>
  <si>
    <t>Columna5422</t>
  </si>
  <si>
    <t>Columna5423</t>
  </si>
  <si>
    <t>Columna5424</t>
  </si>
  <si>
    <t>Columna5425</t>
  </si>
  <si>
    <t>Columna5426</t>
  </si>
  <si>
    <t>Columna5427</t>
  </si>
  <si>
    <t>Columna5428</t>
  </si>
  <si>
    <t>Columna5429</t>
  </si>
  <si>
    <t>Columna5430</t>
  </si>
  <si>
    <t>Columna5431</t>
  </si>
  <si>
    <t>Columna5432</t>
  </si>
  <si>
    <t>Columna5433</t>
  </si>
  <si>
    <t>Columna5434</t>
  </si>
  <si>
    <t>Columna5435</t>
  </si>
  <si>
    <t>Columna5436</t>
  </si>
  <si>
    <t>Columna5437</t>
  </si>
  <si>
    <t>Columna5438</t>
  </si>
  <si>
    <t>Columna5439</t>
  </si>
  <si>
    <t>Columna5440</t>
  </si>
  <si>
    <t>Columna5441</t>
  </si>
  <si>
    <t>Columna5442</t>
  </si>
  <si>
    <t>Columna5443</t>
  </si>
  <si>
    <t>Columna5444</t>
  </si>
  <si>
    <t>Columna5445</t>
  </si>
  <si>
    <t>Columna5446</t>
  </si>
  <si>
    <t>Columna5447</t>
  </si>
  <si>
    <t>Columna5448</t>
  </si>
  <si>
    <t>Columna5449</t>
  </si>
  <si>
    <t>Columna5450</t>
  </si>
  <si>
    <t>Columna5451</t>
  </si>
  <si>
    <t>Columna5452</t>
  </si>
  <si>
    <t>Columna5453</t>
  </si>
  <si>
    <t>Columna5454</t>
  </si>
  <si>
    <t>Columna5455</t>
  </si>
  <si>
    <t>Columna5456</t>
  </si>
  <si>
    <t>Columna5457</t>
  </si>
  <si>
    <t>Columna5458</t>
  </si>
  <si>
    <t>Columna5459</t>
  </si>
  <si>
    <t>Columna5460</t>
  </si>
  <si>
    <t>Columna5461</t>
  </si>
  <si>
    <t>Columna5462</t>
  </si>
  <si>
    <t>Columna5463</t>
  </si>
  <si>
    <t>Columna5464</t>
  </si>
  <si>
    <t>Columna5465</t>
  </si>
  <si>
    <t>Columna5466</t>
  </si>
  <si>
    <t>Columna5467</t>
  </si>
  <si>
    <t>Columna5468</t>
  </si>
  <si>
    <t>Columna5469</t>
  </si>
  <si>
    <t>Columna5470</t>
  </si>
  <si>
    <t>Columna5471</t>
  </si>
  <si>
    <t>Columna5472</t>
  </si>
  <si>
    <t>Columna5473</t>
  </si>
  <si>
    <t>Columna5474</t>
  </si>
  <si>
    <t>Columna5475</t>
  </si>
  <si>
    <t>Columna5476</t>
  </si>
  <si>
    <t>Columna5477</t>
  </si>
  <si>
    <t>Columna5478</t>
  </si>
  <si>
    <t>Columna5479</t>
  </si>
  <si>
    <t>Columna5480</t>
  </si>
  <si>
    <t>Columna5481</t>
  </si>
  <si>
    <t>Columna5482</t>
  </si>
  <si>
    <t>Columna5483</t>
  </si>
  <si>
    <t>Columna5484</t>
  </si>
  <si>
    <t>Columna5485</t>
  </si>
  <si>
    <t>Columna5486</t>
  </si>
  <si>
    <t>Columna5487</t>
  </si>
  <si>
    <t>Columna5488</t>
  </si>
  <si>
    <t>Columna5489</t>
  </si>
  <si>
    <t>Columna5490</t>
  </si>
  <si>
    <t>Columna5491</t>
  </si>
  <si>
    <t>Columna5492</t>
  </si>
  <si>
    <t>Columna5493</t>
  </si>
  <si>
    <t>Columna5494</t>
  </si>
  <si>
    <t>Columna5495</t>
  </si>
  <si>
    <t>Columna5496</t>
  </si>
  <si>
    <t>Columna5497</t>
  </si>
  <si>
    <t>Columna5498</t>
  </si>
  <si>
    <t>Columna5499</t>
  </si>
  <si>
    <t>Columna5500</t>
  </si>
  <si>
    <t>Columna5501</t>
  </si>
  <si>
    <t>Columna5502</t>
  </si>
  <si>
    <t>Columna5503</t>
  </si>
  <si>
    <t>Columna5504</t>
  </si>
  <si>
    <t>Columna5505</t>
  </si>
  <si>
    <t>Columna5506</t>
  </si>
  <si>
    <t>Columna5507</t>
  </si>
  <si>
    <t>Columna5508</t>
  </si>
  <si>
    <t>Columna5509</t>
  </si>
  <si>
    <t>Columna5510</t>
  </si>
  <si>
    <t>Columna5511</t>
  </si>
  <si>
    <t>Columna5512</t>
  </si>
  <si>
    <t>Columna5513</t>
  </si>
  <si>
    <t>Columna5514</t>
  </si>
  <si>
    <t>Columna5515</t>
  </si>
  <si>
    <t>Columna5516</t>
  </si>
  <si>
    <t>Columna5517</t>
  </si>
  <si>
    <t>Columna5518</t>
  </si>
  <si>
    <t>Columna5519</t>
  </si>
  <si>
    <t>Columna5520</t>
  </si>
  <si>
    <t>Columna5521</t>
  </si>
  <si>
    <t>Columna5522</t>
  </si>
  <si>
    <t>Columna5523</t>
  </si>
  <si>
    <t>Columna5524</t>
  </si>
  <si>
    <t>Columna5525</t>
  </si>
  <si>
    <t>Columna5526</t>
  </si>
  <si>
    <t>Columna5527</t>
  </si>
  <si>
    <t>Columna5528</t>
  </si>
  <si>
    <t>Columna5529</t>
  </si>
  <si>
    <t>Columna5530</t>
  </si>
  <si>
    <t>Columna5531</t>
  </si>
  <si>
    <t>Columna5532</t>
  </si>
  <si>
    <t>Columna5533</t>
  </si>
  <si>
    <t>Columna5534</t>
  </si>
  <si>
    <t>Columna5535</t>
  </si>
  <si>
    <t>Columna5536</t>
  </si>
  <si>
    <t>Columna5537</t>
  </si>
  <si>
    <t>Columna5538</t>
  </si>
  <si>
    <t>Columna5539</t>
  </si>
  <si>
    <t>Columna5540</t>
  </si>
  <si>
    <t>Columna5541</t>
  </si>
  <si>
    <t>Columna5542</t>
  </si>
  <si>
    <t>Columna5543</t>
  </si>
  <si>
    <t>Columna5544</t>
  </si>
  <si>
    <t>Columna5545</t>
  </si>
  <si>
    <t>Columna5546</t>
  </si>
  <si>
    <t>Columna5547</t>
  </si>
  <si>
    <t>Columna5548</t>
  </si>
  <si>
    <t>Columna5549</t>
  </si>
  <si>
    <t>Columna5550</t>
  </si>
  <si>
    <t>Columna5551</t>
  </si>
  <si>
    <t>Columna5552</t>
  </si>
  <si>
    <t>Columna5553</t>
  </si>
  <si>
    <t>Columna5554</t>
  </si>
  <si>
    <t>Columna5555</t>
  </si>
  <si>
    <t>Columna5556</t>
  </si>
  <si>
    <t>Columna5557</t>
  </si>
  <si>
    <t>Columna5558</t>
  </si>
  <si>
    <t>Columna5559</t>
  </si>
  <si>
    <t>Columna5560</t>
  </si>
  <si>
    <t>Columna5561</t>
  </si>
  <si>
    <t>Columna5562</t>
  </si>
  <si>
    <t>Columna5563</t>
  </si>
  <si>
    <t>Columna5564</t>
  </si>
  <si>
    <t>Columna5565</t>
  </si>
  <si>
    <t>Columna5566</t>
  </si>
  <si>
    <t>Columna5567</t>
  </si>
  <si>
    <t>Columna5568</t>
  </si>
  <si>
    <t>Columna5569</t>
  </si>
  <si>
    <t>Columna5570</t>
  </si>
  <si>
    <t>Columna5571</t>
  </si>
  <si>
    <t>Columna5572</t>
  </si>
  <si>
    <t>Columna5573</t>
  </si>
  <si>
    <t>Columna5574</t>
  </si>
  <si>
    <t>Columna5575</t>
  </si>
  <si>
    <t>Columna5576</t>
  </si>
  <si>
    <t>Columna5577</t>
  </si>
  <si>
    <t>Columna5578</t>
  </si>
  <si>
    <t>Columna5579</t>
  </si>
  <si>
    <t>Columna5580</t>
  </si>
  <si>
    <t>Columna5581</t>
  </si>
  <si>
    <t>Columna5582</t>
  </si>
  <si>
    <t>Columna5583</t>
  </si>
  <si>
    <t>Columna5584</t>
  </si>
  <si>
    <t>Columna5585</t>
  </si>
  <si>
    <t>Columna5586</t>
  </si>
  <si>
    <t>Columna5587</t>
  </si>
  <si>
    <t>Columna5588</t>
  </si>
  <si>
    <t>Columna5589</t>
  </si>
  <si>
    <t>Columna5590</t>
  </si>
  <si>
    <t>Columna5591</t>
  </si>
  <si>
    <t>Columna5592</t>
  </si>
  <si>
    <t>Columna5593</t>
  </si>
  <si>
    <t>Columna5594</t>
  </si>
  <si>
    <t>Columna5595</t>
  </si>
  <si>
    <t>Columna5596</t>
  </si>
  <si>
    <t>Columna5597</t>
  </si>
  <si>
    <t>Columna5598</t>
  </si>
  <si>
    <t>Columna5599</t>
  </si>
  <si>
    <t>Columna5600</t>
  </si>
  <si>
    <t>Columna5601</t>
  </si>
  <si>
    <t>Columna5602</t>
  </si>
  <si>
    <t>Columna5603</t>
  </si>
  <si>
    <t>Columna5604</t>
  </si>
  <si>
    <t>Columna5605</t>
  </si>
  <si>
    <t>Columna5606</t>
  </si>
  <si>
    <t>Columna5607</t>
  </si>
  <si>
    <t>Columna5608</t>
  </si>
  <si>
    <t>Columna5609</t>
  </si>
  <si>
    <t>Columna5610</t>
  </si>
  <si>
    <t>Columna5611</t>
  </si>
  <si>
    <t>Columna5612</t>
  </si>
  <si>
    <t>Columna5613</t>
  </si>
  <si>
    <t>Columna5614</t>
  </si>
  <si>
    <t>Columna5615</t>
  </si>
  <si>
    <t>Columna5616</t>
  </si>
  <si>
    <t>Columna5617</t>
  </si>
  <si>
    <t>Columna5618</t>
  </si>
  <si>
    <t>Columna5619</t>
  </si>
  <si>
    <t>Columna5620</t>
  </si>
  <si>
    <t>Columna5621</t>
  </si>
  <si>
    <t>Columna5622</t>
  </si>
  <si>
    <t>Columna5623</t>
  </si>
  <si>
    <t>Columna5624</t>
  </si>
  <si>
    <t>Columna5625</t>
  </si>
  <si>
    <t>Columna5626</t>
  </si>
  <si>
    <t>Columna5627</t>
  </si>
  <si>
    <t>Columna5628</t>
  </si>
  <si>
    <t>Columna5629</t>
  </si>
  <si>
    <t>Columna5630</t>
  </si>
  <si>
    <t>Columna5631</t>
  </si>
  <si>
    <t>Columna5632</t>
  </si>
  <si>
    <t>Columna5633</t>
  </si>
  <si>
    <t>Columna5634</t>
  </si>
  <si>
    <t>Columna5635</t>
  </si>
  <si>
    <t>Columna5636</t>
  </si>
  <si>
    <t>Columna5637</t>
  </si>
  <si>
    <t>Columna5638</t>
  </si>
  <si>
    <t>Columna5639</t>
  </si>
  <si>
    <t>Columna5640</t>
  </si>
  <si>
    <t>Columna5641</t>
  </si>
  <si>
    <t>Columna5642</t>
  </si>
  <si>
    <t>Columna5643</t>
  </si>
  <si>
    <t>Columna5644</t>
  </si>
  <si>
    <t>Columna5645</t>
  </si>
  <si>
    <t>Columna5646</t>
  </si>
  <si>
    <t>Columna5647</t>
  </si>
  <si>
    <t>Columna5648</t>
  </si>
  <si>
    <t>Columna5649</t>
  </si>
  <si>
    <t>Columna5650</t>
  </si>
  <si>
    <t>Columna5651</t>
  </si>
  <si>
    <t>Columna5652</t>
  </si>
  <si>
    <t>Columna5653</t>
  </si>
  <si>
    <t>Columna5654</t>
  </si>
  <si>
    <t>Columna5655</t>
  </si>
  <si>
    <t>Columna5656</t>
  </si>
  <si>
    <t>Columna5657</t>
  </si>
  <si>
    <t>Columna5658</t>
  </si>
  <si>
    <t>Columna5659</t>
  </si>
  <si>
    <t>Columna5660</t>
  </si>
  <si>
    <t>Columna5661</t>
  </si>
  <si>
    <t>Columna5662</t>
  </si>
  <si>
    <t>Columna5663</t>
  </si>
  <si>
    <t>Columna5664</t>
  </si>
  <si>
    <t>Columna5665</t>
  </si>
  <si>
    <t>Columna5666</t>
  </si>
  <si>
    <t>Columna5667</t>
  </si>
  <si>
    <t>Columna5668</t>
  </si>
  <si>
    <t>Columna5669</t>
  </si>
  <si>
    <t>Columna5670</t>
  </si>
  <si>
    <t>Columna5671</t>
  </si>
  <si>
    <t>Columna5672</t>
  </si>
  <si>
    <t>Columna5673</t>
  </si>
  <si>
    <t>Columna5674</t>
  </si>
  <si>
    <t>Columna5675</t>
  </si>
  <si>
    <t>Columna5676</t>
  </si>
  <si>
    <t>Columna5677</t>
  </si>
  <si>
    <t>Columna5678</t>
  </si>
  <si>
    <t>Columna5679</t>
  </si>
  <si>
    <t>Columna5680</t>
  </si>
  <si>
    <t>Columna5681</t>
  </si>
  <si>
    <t>Columna5682</t>
  </si>
  <si>
    <t>Columna5683</t>
  </si>
  <si>
    <t>Columna5684</t>
  </si>
  <si>
    <t>Columna5685</t>
  </si>
  <si>
    <t>Columna5686</t>
  </si>
  <si>
    <t>Columna5687</t>
  </si>
  <si>
    <t>Columna5688</t>
  </si>
  <si>
    <t>Columna5689</t>
  </si>
  <si>
    <t>Columna5690</t>
  </si>
  <si>
    <t>Columna5691</t>
  </si>
  <si>
    <t>Columna5692</t>
  </si>
  <si>
    <t>Columna5693</t>
  </si>
  <si>
    <t>Columna5694</t>
  </si>
  <si>
    <t>Columna5695</t>
  </si>
  <si>
    <t>Columna5696</t>
  </si>
  <si>
    <t>Columna5697</t>
  </si>
  <si>
    <t>Columna5698</t>
  </si>
  <si>
    <t>Columna5699</t>
  </si>
  <si>
    <t>Columna5700</t>
  </si>
  <si>
    <t>Columna5701</t>
  </si>
  <si>
    <t>Columna5702</t>
  </si>
  <si>
    <t>Columna5703</t>
  </si>
  <si>
    <t>Columna5704</t>
  </si>
  <si>
    <t>Columna5705</t>
  </si>
  <si>
    <t>Columna5706</t>
  </si>
  <si>
    <t>Columna5707</t>
  </si>
  <si>
    <t>Columna5708</t>
  </si>
  <si>
    <t>Columna5709</t>
  </si>
  <si>
    <t>Columna5710</t>
  </si>
  <si>
    <t>Columna5711</t>
  </si>
  <si>
    <t>Columna5712</t>
  </si>
  <si>
    <t>Columna5713</t>
  </si>
  <si>
    <t>Columna5714</t>
  </si>
  <si>
    <t>Columna5715</t>
  </si>
  <si>
    <t>Columna5716</t>
  </si>
  <si>
    <t>Columna5717</t>
  </si>
  <si>
    <t>Columna5718</t>
  </si>
  <si>
    <t>Columna5719</t>
  </si>
  <si>
    <t>Columna5720</t>
  </si>
  <si>
    <t>Columna5721</t>
  </si>
  <si>
    <t>Columna5722</t>
  </si>
  <si>
    <t>Columna5723</t>
  </si>
  <si>
    <t>Columna5724</t>
  </si>
  <si>
    <t>Columna5725</t>
  </si>
  <si>
    <t>Columna5726</t>
  </si>
  <si>
    <t>Columna5727</t>
  </si>
  <si>
    <t>Columna5728</t>
  </si>
  <si>
    <t>Columna5729</t>
  </si>
  <si>
    <t>Columna5730</t>
  </si>
  <si>
    <t>Columna5731</t>
  </si>
  <si>
    <t>Columna5732</t>
  </si>
  <si>
    <t>Columna5733</t>
  </si>
  <si>
    <t>Columna5734</t>
  </si>
  <si>
    <t>Columna5735</t>
  </si>
  <si>
    <t>Columna5736</t>
  </si>
  <si>
    <t>Columna5737</t>
  </si>
  <si>
    <t>Columna5738</t>
  </si>
  <si>
    <t>Columna5739</t>
  </si>
  <si>
    <t>Columna5740</t>
  </si>
  <si>
    <t>Columna5741</t>
  </si>
  <si>
    <t>Columna5742</t>
  </si>
  <si>
    <t>Columna5743</t>
  </si>
  <si>
    <t>Columna5744</t>
  </si>
  <si>
    <t>Columna5745</t>
  </si>
  <si>
    <t>Columna5746</t>
  </si>
  <si>
    <t>Columna5747</t>
  </si>
  <si>
    <t>Columna5748</t>
  </si>
  <si>
    <t>Columna5749</t>
  </si>
  <si>
    <t>Columna5750</t>
  </si>
  <si>
    <t>Columna5751</t>
  </si>
  <si>
    <t>Columna5752</t>
  </si>
  <si>
    <t>Columna5753</t>
  </si>
  <si>
    <t>Columna5754</t>
  </si>
  <si>
    <t>Columna5755</t>
  </si>
  <si>
    <t>Columna5756</t>
  </si>
  <si>
    <t>Columna5757</t>
  </si>
  <si>
    <t>Columna5758</t>
  </si>
  <si>
    <t>Columna5759</t>
  </si>
  <si>
    <t>Columna5760</t>
  </si>
  <si>
    <t>Columna5761</t>
  </si>
  <si>
    <t>Columna5762</t>
  </si>
  <si>
    <t>Columna5763</t>
  </si>
  <si>
    <t>Columna5764</t>
  </si>
  <si>
    <t>Columna5765</t>
  </si>
  <si>
    <t>Columna5766</t>
  </si>
  <si>
    <t>Columna5767</t>
  </si>
  <si>
    <t>Columna5768</t>
  </si>
  <si>
    <t>Columna5769</t>
  </si>
  <si>
    <t>Columna5770</t>
  </si>
  <si>
    <t>Columna5771</t>
  </si>
  <si>
    <t>Columna5772</t>
  </si>
  <si>
    <t>Columna5773</t>
  </si>
  <si>
    <t>Columna5774</t>
  </si>
  <si>
    <t>Columna5775</t>
  </si>
  <si>
    <t>Columna5776</t>
  </si>
  <si>
    <t>Columna5777</t>
  </si>
  <si>
    <t>Columna5778</t>
  </si>
  <si>
    <t>Columna5779</t>
  </si>
  <si>
    <t>Columna5780</t>
  </si>
  <si>
    <t>Columna5781</t>
  </si>
  <si>
    <t>Columna5782</t>
  </si>
  <si>
    <t>Columna5783</t>
  </si>
  <si>
    <t>Columna5784</t>
  </si>
  <si>
    <t>Columna5785</t>
  </si>
  <si>
    <t>Columna5786</t>
  </si>
  <si>
    <t>Columna5787</t>
  </si>
  <si>
    <t>Columna5788</t>
  </si>
  <si>
    <t>Columna5789</t>
  </si>
  <si>
    <t>Columna5790</t>
  </si>
  <si>
    <t>Columna5791</t>
  </si>
  <si>
    <t>Columna5792</t>
  </si>
  <si>
    <t>Columna5793</t>
  </si>
  <si>
    <t>Columna5794</t>
  </si>
  <si>
    <t>Columna5795</t>
  </si>
  <si>
    <t>Columna5796</t>
  </si>
  <si>
    <t>Columna5797</t>
  </si>
  <si>
    <t>Columna5798</t>
  </si>
  <si>
    <t>Columna5799</t>
  </si>
  <si>
    <t>Columna5800</t>
  </si>
  <si>
    <t>Columna5801</t>
  </si>
  <si>
    <t>Columna5802</t>
  </si>
  <si>
    <t>Columna5803</t>
  </si>
  <si>
    <t>Columna5804</t>
  </si>
  <si>
    <t>Columna5805</t>
  </si>
  <si>
    <t>Columna5806</t>
  </si>
  <si>
    <t>Columna5807</t>
  </si>
  <si>
    <t>Columna5808</t>
  </si>
  <si>
    <t>Columna5809</t>
  </si>
  <si>
    <t>Columna5810</t>
  </si>
  <si>
    <t>Columna5811</t>
  </si>
  <si>
    <t>Columna5812</t>
  </si>
  <si>
    <t>Columna5813</t>
  </si>
  <si>
    <t>Columna5814</t>
  </si>
  <si>
    <t>Columna5815</t>
  </si>
  <si>
    <t>Columna5816</t>
  </si>
  <si>
    <t>Columna5817</t>
  </si>
  <si>
    <t>Columna5818</t>
  </si>
  <si>
    <t>Columna5819</t>
  </si>
  <si>
    <t>Columna5820</t>
  </si>
  <si>
    <t>Columna5821</t>
  </si>
  <si>
    <t>Columna5822</t>
  </si>
  <si>
    <t>Columna5823</t>
  </si>
  <si>
    <t>Columna5824</t>
  </si>
  <si>
    <t>Columna5825</t>
  </si>
  <si>
    <t>Columna5826</t>
  </si>
  <si>
    <t>Columna5827</t>
  </si>
  <si>
    <t>Columna5828</t>
  </si>
  <si>
    <t>Columna5829</t>
  </si>
  <si>
    <t>Columna5830</t>
  </si>
  <si>
    <t>Columna5831</t>
  </si>
  <si>
    <t>Columna5832</t>
  </si>
  <si>
    <t>Columna5833</t>
  </si>
  <si>
    <t>Columna5834</t>
  </si>
  <si>
    <t>Columna5835</t>
  </si>
  <si>
    <t>Columna5836</t>
  </si>
  <si>
    <t>Columna5837</t>
  </si>
  <si>
    <t>Columna5838</t>
  </si>
  <si>
    <t>Columna5839</t>
  </si>
  <si>
    <t>Columna5840</t>
  </si>
  <si>
    <t>Columna5841</t>
  </si>
  <si>
    <t>Columna5842</t>
  </si>
  <si>
    <t>Columna5843</t>
  </si>
  <si>
    <t>Columna5844</t>
  </si>
  <si>
    <t>Columna5845</t>
  </si>
  <si>
    <t>Columna5846</t>
  </si>
  <si>
    <t>Columna5847</t>
  </si>
  <si>
    <t>Columna5848</t>
  </si>
  <si>
    <t>Columna5849</t>
  </si>
  <si>
    <t>Columna5850</t>
  </si>
  <si>
    <t>Columna5851</t>
  </si>
  <si>
    <t>Columna5852</t>
  </si>
  <si>
    <t>Columna5853</t>
  </si>
  <si>
    <t>Columna5854</t>
  </si>
  <si>
    <t>Columna5855</t>
  </si>
  <si>
    <t>Columna5856</t>
  </si>
  <si>
    <t>Columna5857</t>
  </si>
  <si>
    <t>Columna5858</t>
  </si>
  <si>
    <t>Columna5859</t>
  </si>
  <si>
    <t>Columna5860</t>
  </si>
  <si>
    <t>Columna5861</t>
  </si>
  <si>
    <t>Columna5862</t>
  </si>
  <si>
    <t>Columna5863</t>
  </si>
  <si>
    <t>Columna5864</t>
  </si>
  <si>
    <t>Columna5865</t>
  </si>
  <si>
    <t>Columna5866</t>
  </si>
  <si>
    <t>Columna5867</t>
  </si>
  <si>
    <t>Columna5868</t>
  </si>
  <si>
    <t>Columna5869</t>
  </si>
  <si>
    <t>Columna5870</t>
  </si>
  <si>
    <t>Columna5871</t>
  </si>
  <si>
    <t>Columna5872</t>
  </si>
  <si>
    <t>Columna5873</t>
  </si>
  <si>
    <t>Columna5874</t>
  </si>
  <si>
    <t>Columna5875</t>
  </si>
  <si>
    <t>Columna5876</t>
  </si>
  <si>
    <t>Columna5877</t>
  </si>
  <si>
    <t>Columna5878</t>
  </si>
  <si>
    <t>Columna5879</t>
  </si>
  <si>
    <t>Columna5880</t>
  </si>
  <si>
    <t>Columna5881</t>
  </si>
  <si>
    <t>Columna5882</t>
  </si>
  <si>
    <t>Columna5883</t>
  </si>
  <si>
    <t>Columna5884</t>
  </si>
  <si>
    <t>Columna5885</t>
  </si>
  <si>
    <t>Columna5886</t>
  </si>
  <si>
    <t>Columna5887</t>
  </si>
  <si>
    <t>Columna5888</t>
  </si>
  <si>
    <t>Columna5889</t>
  </si>
  <si>
    <t>Columna5890</t>
  </si>
  <si>
    <t>Columna5891</t>
  </si>
  <si>
    <t>Columna5892</t>
  </si>
  <si>
    <t>Columna5893</t>
  </si>
  <si>
    <t>Columna5894</t>
  </si>
  <si>
    <t>Columna5895</t>
  </si>
  <si>
    <t>Columna5896</t>
  </si>
  <si>
    <t>Columna5897</t>
  </si>
  <si>
    <t>Columna5898</t>
  </si>
  <si>
    <t>Columna5899</t>
  </si>
  <si>
    <t>Columna5900</t>
  </si>
  <si>
    <t>Columna5901</t>
  </si>
  <si>
    <t>Columna5902</t>
  </si>
  <si>
    <t>Columna5903</t>
  </si>
  <si>
    <t>Columna5904</t>
  </si>
  <si>
    <t>Columna5905</t>
  </si>
  <si>
    <t>Columna5906</t>
  </si>
  <si>
    <t>Columna5907</t>
  </si>
  <si>
    <t>Columna5908</t>
  </si>
  <si>
    <t>Columna5909</t>
  </si>
  <si>
    <t>Columna5910</t>
  </si>
  <si>
    <t>Columna5911</t>
  </si>
  <si>
    <t>Columna5912</t>
  </si>
  <si>
    <t>Columna5913</t>
  </si>
  <si>
    <t>Columna5914</t>
  </si>
  <si>
    <t>Columna5915</t>
  </si>
  <si>
    <t>Columna5916</t>
  </si>
  <si>
    <t>Columna5917</t>
  </si>
  <si>
    <t>Columna5918</t>
  </si>
  <si>
    <t>Columna5919</t>
  </si>
  <si>
    <t>Columna5920</t>
  </si>
  <si>
    <t>Columna5921</t>
  </si>
  <si>
    <t>Columna5922</t>
  </si>
  <si>
    <t>Columna5923</t>
  </si>
  <si>
    <t>Columna5924</t>
  </si>
  <si>
    <t>Columna5925</t>
  </si>
  <si>
    <t>Columna5926</t>
  </si>
  <si>
    <t>Columna5927</t>
  </si>
  <si>
    <t>Columna5928</t>
  </si>
  <si>
    <t>Columna5929</t>
  </si>
  <si>
    <t>Columna5930</t>
  </si>
  <si>
    <t>Columna5931</t>
  </si>
  <si>
    <t>Columna5932</t>
  </si>
  <si>
    <t>Columna5933</t>
  </si>
  <si>
    <t>Columna5934</t>
  </si>
  <si>
    <t>Columna5935</t>
  </si>
  <si>
    <t>Columna5936</t>
  </si>
  <si>
    <t>Columna5937</t>
  </si>
  <si>
    <t>Columna5938</t>
  </si>
  <si>
    <t>Columna5939</t>
  </si>
  <si>
    <t>Columna5940</t>
  </si>
  <si>
    <t>Columna5941</t>
  </si>
  <si>
    <t>Columna5942</t>
  </si>
  <si>
    <t>Columna5943</t>
  </si>
  <si>
    <t>Columna5944</t>
  </si>
  <si>
    <t>Columna5945</t>
  </si>
  <si>
    <t>Columna5946</t>
  </si>
  <si>
    <t>Columna5947</t>
  </si>
  <si>
    <t>Columna5948</t>
  </si>
  <si>
    <t>Columna5949</t>
  </si>
  <si>
    <t>Columna5950</t>
  </si>
  <si>
    <t>Columna5951</t>
  </si>
  <si>
    <t>Columna5952</t>
  </si>
  <si>
    <t>Columna5953</t>
  </si>
  <si>
    <t>Columna5954</t>
  </si>
  <si>
    <t>Columna5955</t>
  </si>
  <si>
    <t>Columna5956</t>
  </si>
  <si>
    <t>Columna5957</t>
  </si>
  <si>
    <t>Columna5958</t>
  </si>
  <si>
    <t>Columna5959</t>
  </si>
  <si>
    <t>Columna5960</t>
  </si>
  <si>
    <t>Columna5961</t>
  </si>
  <si>
    <t>Columna5962</t>
  </si>
  <si>
    <t>Columna5963</t>
  </si>
  <si>
    <t>Columna5964</t>
  </si>
  <si>
    <t>Columna5965</t>
  </si>
  <si>
    <t>Columna5966</t>
  </si>
  <si>
    <t>Columna5967</t>
  </si>
  <si>
    <t>Columna5968</t>
  </si>
  <si>
    <t>Columna5969</t>
  </si>
  <si>
    <t>Columna5970</t>
  </si>
  <si>
    <t>Columna5971</t>
  </si>
  <si>
    <t>Columna5972</t>
  </si>
  <si>
    <t>Columna5973</t>
  </si>
  <si>
    <t>Columna5974</t>
  </si>
  <si>
    <t>Columna5975</t>
  </si>
  <si>
    <t>Columna5976</t>
  </si>
  <si>
    <t>Columna5977</t>
  </si>
  <si>
    <t>Columna5978</t>
  </si>
  <si>
    <t>Columna5979</t>
  </si>
  <si>
    <t>Columna5980</t>
  </si>
  <si>
    <t>Columna5981</t>
  </si>
  <si>
    <t>Columna5982</t>
  </si>
  <si>
    <t>Columna5983</t>
  </si>
  <si>
    <t>Columna5984</t>
  </si>
  <si>
    <t>Columna5985</t>
  </si>
  <si>
    <t>Columna5986</t>
  </si>
  <si>
    <t>Columna5987</t>
  </si>
  <si>
    <t>Columna5988</t>
  </si>
  <si>
    <t>Columna5989</t>
  </si>
  <si>
    <t>Columna5990</t>
  </si>
  <si>
    <t>Columna5991</t>
  </si>
  <si>
    <t>Columna5992</t>
  </si>
  <si>
    <t>Columna5993</t>
  </si>
  <si>
    <t>Columna5994</t>
  </si>
  <si>
    <t>Columna5995</t>
  </si>
  <si>
    <t>Columna5996</t>
  </si>
  <si>
    <t>Columna5997</t>
  </si>
  <si>
    <t>Columna5998</t>
  </si>
  <si>
    <t>Columna5999</t>
  </si>
  <si>
    <t>Columna6000</t>
  </si>
  <si>
    <t>Columna6001</t>
  </si>
  <si>
    <t>Columna6002</t>
  </si>
  <si>
    <t>Columna6003</t>
  </si>
  <si>
    <t>Columna6004</t>
  </si>
  <si>
    <t>Columna6005</t>
  </si>
  <si>
    <t>Columna6006</t>
  </si>
  <si>
    <t>Columna6007</t>
  </si>
  <si>
    <t>Columna6008</t>
  </si>
  <si>
    <t>Columna6009</t>
  </si>
  <si>
    <t>Columna6010</t>
  </si>
  <si>
    <t>Columna6011</t>
  </si>
  <si>
    <t>Columna6012</t>
  </si>
  <si>
    <t>Columna6013</t>
  </si>
  <si>
    <t>Columna6014</t>
  </si>
  <si>
    <t>Columna6015</t>
  </si>
  <si>
    <t>Columna6016</t>
  </si>
  <si>
    <t>Columna6017</t>
  </si>
  <si>
    <t>Columna6018</t>
  </si>
  <si>
    <t>Columna6019</t>
  </si>
  <si>
    <t>Columna6020</t>
  </si>
  <si>
    <t>Columna6021</t>
  </si>
  <si>
    <t>Columna6022</t>
  </si>
  <si>
    <t>Columna6023</t>
  </si>
  <si>
    <t>Columna6024</t>
  </si>
  <si>
    <t>Columna6025</t>
  </si>
  <si>
    <t>Columna6026</t>
  </si>
  <si>
    <t>Columna6027</t>
  </si>
  <si>
    <t>Columna6028</t>
  </si>
  <si>
    <t>Columna6029</t>
  </si>
  <si>
    <t>Columna6030</t>
  </si>
  <si>
    <t>Columna6031</t>
  </si>
  <si>
    <t>Columna6032</t>
  </si>
  <si>
    <t>Columna6033</t>
  </si>
  <si>
    <t>Columna6034</t>
  </si>
  <si>
    <t>Columna6035</t>
  </si>
  <si>
    <t>Columna6036</t>
  </si>
  <si>
    <t>Columna6037</t>
  </si>
  <si>
    <t>Columna6038</t>
  </si>
  <si>
    <t>Columna6039</t>
  </si>
  <si>
    <t>Columna6040</t>
  </si>
  <si>
    <t>Columna6041</t>
  </si>
  <si>
    <t>Columna6042</t>
  </si>
  <si>
    <t>Columna6043</t>
  </si>
  <si>
    <t>Columna6044</t>
  </si>
  <si>
    <t>Columna6045</t>
  </si>
  <si>
    <t>Columna6046</t>
  </si>
  <si>
    <t>Columna6047</t>
  </si>
  <si>
    <t>Columna6048</t>
  </si>
  <si>
    <t>Columna6049</t>
  </si>
  <si>
    <t>Columna6050</t>
  </si>
  <si>
    <t>Columna6051</t>
  </si>
  <si>
    <t>Columna6052</t>
  </si>
  <si>
    <t>Columna6053</t>
  </si>
  <si>
    <t>Columna6054</t>
  </si>
  <si>
    <t>Columna6055</t>
  </si>
  <si>
    <t>Columna6056</t>
  </si>
  <si>
    <t>Columna6057</t>
  </si>
  <si>
    <t>Columna6058</t>
  </si>
  <si>
    <t>Columna6059</t>
  </si>
  <si>
    <t>Columna6060</t>
  </si>
  <si>
    <t>Columna6061</t>
  </si>
  <si>
    <t>Columna6062</t>
  </si>
  <si>
    <t>Columna6063</t>
  </si>
  <si>
    <t>Columna6064</t>
  </si>
  <si>
    <t>Columna6065</t>
  </si>
  <si>
    <t>Columna6066</t>
  </si>
  <si>
    <t>Columna6067</t>
  </si>
  <si>
    <t>Columna6068</t>
  </si>
  <si>
    <t>Columna6069</t>
  </si>
  <si>
    <t>Columna6070</t>
  </si>
  <si>
    <t>Columna6071</t>
  </si>
  <si>
    <t>Columna6072</t>
  </si>
  <si>
    <t>Columna6073</t>
  </si>
  <si>
    <t>Columna6074</t>
  </si>
  <si>
    <t>Columna6075</t>
  </si>
  <si>
    <t>Columna6076</t>
  </si>
  <si>
    <t>Columna6077</t>
  </si>
  <si>
    <t>Columna6078</t>
  </si>
  <si>
    <t>Columna6079</t>
  </si>
  <si>
    <t>Columna6080</t>
  </si>
  <si>
    <t>Columna6081</t>
  </si>
  <si>
    <t>Columna6082</t>
  </si>
  <si>
    <t>Columna6083</t>
  </si>
  <si>
    <t>Columna6084</t>
  </si>
  <si>
    <t>Columna6085</t>
  </si>
  <si>
    <t>Columna6086</t>
  </si>
  <si>
    <t>Columna6087</t>
  </si>
  <si>
    <t>Columna6088</t>
  </si>
  <si>
    <t>Columna6089</t>
  </si>
  <si>
    <t>Columna6090</t>
  </si>
  <si>
    <t>Columna6091</t>
  </si>
  <si>
    <t>Columna6092</t>
  </si>
  <si>
    <t>Columna6093</t>
  </si>
  <si>
    <t>Columna6094</t>
  </si>
  <si>
    <t>Columna6095</t>
  </si>
  <si>
    <t>Columna6096</t>
  </si>
  <si>
    <t>Columna6097</t>
  </si>
  <si>
    <t>Columna6098</t>
  </si>
  <si>
    <t>Columna6099</t>
  </si>
  <si>
    <t>Columna6100</t>
  </si>
  <si>
    <t>Columna6101</t>
  </si>
  <si>
    <t>Columna6102</t>
  </si>
  <si>
    <t>Columna6103</t>
  </si>
  <si>
    <t>Columna6104</t>
  </si>
  <si>
    <t>Columna6105</t>
  </si>
  <si>
    <t>Columna6106</t>
  </si>
  <si>
    <t>Columna6107</t>
  </si>
  <si>
    <t>Columna6108</t>
  </si>
  <si>
    <t>Columna6109</t>
  </si>
  <si>
    <t>Columna6110</t>
  </si>
  <si>
    <t>Columna6111</t>
  </si>
  <si>
    <t>Columna6112</t>
  </si>
  <si>
    <t>Columna6113</t>
  </si>
  <si>
    <t>Columna6114</t>
  </si>
  <si>
    <t>Columna6115</t>
  </si>
  <si>
    <t>Columna6116</t>
  </si>
  <si>
    <t>Columna6117</t>
  </si>
  <si>
    <t>Columna6118</t>
  </si>
  <si>
    <t>Columna6119</t>
  </si>
  <si>
    <t>Columna6120</t>
  </si>
  <si>
    <t>Columna6121</t>
  </si>
  <si>
    <t>Columna6122</t>
  </si>
  <si>
    <t>Columna6123</t>
  </si>
  <si>
    <t>Columna6124</t>
  </si>
  <si>
    <t>Columna6125</t>
  </si>
  <si>
    <t>Columna6126</t>
  </si>
  <si>
    <t>Columna6127</t>
  </si>
  <si>
    <t>Columna6128</t>
  </si>
  <si>
    <t>Columna6129</t>
  </si>
  <si>
    <t>Columna6130</t>
  </si>
  <si>
    <t>Columna6131</t>
  </si>
  <si>
    <t>Columna6132</t>
  </si>
  <si>
    <t>Columna6133</t>
  </si>
  <si>
    <t>Columna6134</t>
  </si>
  <si>
    <t>Columna6135</t>
  </si>
  <si>
    <t>Columna6136</t>
  </si>
  <si>
    <t>Columna6137</t>
  </si>
  <si>
    <t>Columna6138</t>
  </si>
  <si>
    <t>Columna6139</t>
  </si>
  <si>
    <t>Columna6140</t>
  </si>
  <si>
    <t>Columna6141</t>
  </si>
  <si>
    <t>Columna6142</t>
  </si>
  <si>
    <t>Columna6143</t>
  </si>
  <si>
    <t>Columna6144</t>
  </si>
  <si>
    <t>Columna6145</t>
  </si>
  <si>
    <t>Columna6146</t>
  </si>
  <si>
    <t>Columna6147</t>
  </si>
  <si>
    <t>Columna6148</t>
  </si>
  <si>
    <t>Columna6149</t>
  </si>
  <si>
    <t>Columna6150</t>
  </si>
  <si>
    <t>Columna6151</t>
  </si>
  <si>
    <t>Columna6152</t>
  </si>
  <si>
    <t>Columna6153</t>
  </si>
  <si>
    <t>Columna6154</t>
  </si>
  <si>
    <t>Columna6155</t>
  </si>
  <si>
    <t>Columna6156</t>
  </si>
  <si>
    <t>Columna6157</t>
  </si>
  <si>
    <t>Columna6158</t>
  </si>
  <si>
    <t>Columna6159</t>
  </si>
  <si>
    <t>Columna6160</t>
  </si>
  <si>
    <t>Columna6161</t>
  </si>
  <si>
    <t>Columna6162</t>
  </si>
  <si>
    <t>Columna6163</t>
  </si>
  <si>
    <t>Columna6164</t>
  </si>
  <si>
    <t>Columna6165</t>
  </si>
  <si>
    <t>Columna6166</t>
  </si>
  <si>
    <t>Columna6167</t>
  </si>
  <si>
    <t>Columna6168</t>
  </si>
  <si>
    <t>Columna6169</t>
  </si>
  <si>
    <t>Columna6170</t>
  </si>
  <si>
    <t>Columna6171</t>
  </si>
  <si>
    <t>Columna6172</t>
  </si>
  <si>
    <t>Columna6173</t>
  </si>
  <si>
    <t>Columna6174</t>
  </si>
  <si>
    <t>Columna6175</t>
  </si>
  <si>
    <t>Columna6176</t>
  </si>
  <si>
    <t>Columna6177</t>
  </si>
  <si>
    <t>Columna6178</t>
  </si>
  <si>
    <t>Columna6179</t>
  </si>
  <si>
    <t>Columna6180</t>
  </si>
  <si>
    <t>Columna6181</t>
  </si>
  <si>
    <t>Columna6182</t>
  </si>
  <si>
    <t>Columna6183</t>
  </si>
  <si>
    <t>Columna6184</t>
  </si>
  <si>
    <t>Columna6185</t>
  </si>
  <si>
    <t>Columna6186</t>
  </si>
  <si>
    <t>Columna6187</t>
  </si>
  <si>
    <t>Columna6188</t>
  </si>
  <si>
    <t>Columna6189</t>
  </si>
  <si>
    <t>Columna6190</t>
  </si>
  <si>
    <t>Columna6191</t>
  </si>
  <si>
    <t>Columna6192</t>
  </si>
  <si>
    <t>Columna6193</t>
  </si>
  <si>
    <t>Columna6194</t>
  </si>
  <si>
    <t>Columna6195</t>
  </si>
  <si>
    <t>Columna6196</t>
  </si>
  <si>
    <t>Columna6197</t>
  </si>
  <si>
    <t>Columna6198</t>
  </si>
  <si>
    <t>Columna6199</t>
  </si>
  <si>
    <t>Columna6200</t>
  </si>
  <si>
    <t>Columna6201</t>
  </si>
  <si>
    <t>Columna6202</t>
  </si>
  <si>
    <t>Columna6203</t>
  </si>
  <si>
    <t>Columna6204</t>
  </si>
  <si>
    <t>Columna6205</t>
  </si>
  <si>
    <t>Columna6206</t>
  </si>
  <si>
    <t>Columna6207</t>
  </si>
  <si>
    <t>Columna6208</t>
  </si>
  <si>
    <t>Columna6209</t>
  </si>
  <si>
    <t>Columna6210</t>
  </si>
  <si>
    <t>Columna6211</t>
  </si>
  <si>
    <t>Columna6212</t>
  </si>
  <si>
    <t>Columna6213</t>
  </si>
  <si>
    <t>Columna6214</t>
  </si>
  <si>
    <t>Columna6215</t>
  </si>
  <si>
    <t>Columna6216</t>
  </si>
  <si>
    <t>Columna6217</t>
  </si>
  <si>
    <t>Columna6218</t>
  </si>
  <si>
    <t>Columna6219</t>
  </si>
  <si>
    <t>Columna6220</t>
  </si>
  <si>
    <t>Columna6221</t>
  </si>
  <si>
    <t>Columna6222</t>
  </si>
  <si>
    <t>Columna6223</t>
  </si>
  <si>
    <t>Columna6224</t>
  </si>
  <si>
    <t>Columna6225</t>
  </si>
  <si>
    <t>Columna6226</t>
  </si>
  <si>
    <t>Columna6227</t>
  </si>
  <si>
    <t>Columna6228</t>
  </si>
  <si>
    <t>Columna6229</t>
  </si>
  <si>
    <t>Columna6230</t>
  </si>
  <si>
    <t>Columna6231</t>
  </si>
  <si>
    <t>Columna6232</t>
  </si>
  <si>
    <t>Columna6233</t>
  </si>
  <si>
    <t>Columna6234</t>
  </si>
  <si>
    <t>Columna6235</t>
  </si>
  <si>
    <t>Columna6236</t>
  </si>
  <si>
    <t>Columna6237</t>
  </si>
  <si>
    <t>Columna6238</t>
  </si>
  <si>
    <t>Columna6239</t>
  </si>
  <si>
    <t>Columna6240</t>
  </si>
  <si>
    <t>Columna6241</t>
  </si>
  <si>
    <t>Columna6242</t>
  </si>
  <si>
    <t>Columna6243</t>
  </si>
  <si>
    <t>Columna6244</t>
  </si>
  <si>
    <t>Columna6245</t>
  </si>
  <si>
    <t>Columna6246</t>
  </si>
  <si>
    <t>Columna6247</t>
  </si>
  <si>
    <t>Columna6248</t>
  </si>
  <si>
    <t>Columna6249</t>
  </si>
  <si>
    <t>Columna6250</t>
  </si>
  <si>
    <t>Columna6251</t>
  </si>
  <si>
    <t>Columna6252</t>
  </si>
  <si>
    <t>Columna6253</t>
  </si>
  <si>
    <t>Columna6254</t>
  </si>
  <si>
    <t>Columna6255</t>
  </si>
  <si>
    <t>Columna6256</t>
  </si>
  <si>
    <t>Columna6257</t>
  </si>
  <si>
    <t>Columna6258</t>
  </si>
  <si>
    <t>Columna6259</t>
  </si>
  <si>
    <t>Columna6260</t>
  </si>
  <si>
    <t>Columna6261</t>
  </si>
  <si>
    <t>Columna6262</t>
  </si>
  <si>
    <t>Columna6263</t>
  </si>
  <si>
    <t>Columna6264</t>
  </si>
  <si>
    <t>Columna6265</t>
  </si>
  <si>
    <t>Columna6266</t>
  </si>
  <si>
    <t>Columna6267</t>
  </si>
  <si>
    <t>Columna6268</t>
  </si>
  <si>
    <t>Columna6269</t>
  </si>
  <si>
    <t>Columna6270</t>
  </si>
  <si>
    <t>Columna6271</t>
  </si>
  <si>
    <t>Columna6272</t>
  </si>
  <si>
    <t>Columna6273</t>
  </si>
  <si>
    <t>Columna6274</t>
  </si>
  <si>
    <t>Columna6275</t>
  </si>
  <si>
    <t>Columna6276</t>
  </si>
  <si>
    <t>Columna6277</t>
  </si>
  <si>
    <t>Columna6278</t>
  </si>
  <si>
    <t>Columna6279</t>
  </si>
  <si>
    <t>Columna6280</t>
  </si>
  <si>
    <t>Columna6281</t>
  </si>
  <si>
    <t>Columna6282</t>
  </si>
  <si>
    <t>Columna6283</t>
  </si>
  <si>
    <t>Columna6284</t>
  </si>
  <si>
    <t>Columna6285</t>
  </si>
  <si>
    <t>Columna6286</t>
  </si>
  <si>
    <t>Columna6287</t>
  </si>
  <si>
    <t>Columna6288</t>
  </si>
  <si>
    <t>Columna6289</t>
  </si>
  <si>
    <t>Columna6290</t>
  </si>
  <si>
    <t>Columna6291</t>
  </si>
  <si>
    <t>Columna6292</t>
  </si>
  <si>
    <t>Columna6293</t>
  </si>
  <si>
    <t>Columna6294</t>
  </si>
  <si>
    <t>Columna6295</t>
  </si>
  <si>
    <t>Columna6296</t>
  </si>
  <si>
    <t>Columna6297</t>
  </si>
  <si>
    <t>Columna6298</t>
  </si>
  <si>
    <t>Columna6299</t>
  </si>
  <si>
    <t>Columna6300</t>
  </si>
  <si>
    <t>Columna6301</t>
  </si>
  <si>
    <t>Columna6302</t>
  </si>
  <si>
    <t>Columna6303</t>
  </si>
  <si>
    <t>Columna6304</t>
  </si>
  <si>
    <t>Columna6305</t>
  </si>
  <si>
    <t>Columna6306</t>
  </si>
  <si>
    <t>Columna6307</t>
  </si>
  <si>
    <t>Columna6308</t>
  </si>
  <si>
    <t>Columna6309</t>
  </si>
  <si>
    <t>Columna6310</t>
  </si>
  <si>
    <t>Columna6311</t>
  </si>
  <si>
    <t>Columna6312</t>
  </si>
  <si>
    <t>Columna6313</t>
  </si>
  <si>
    <t>Columna6314</t>
  </si>
  <si>
    <t>Columna6315</t>
  </si>
  <si>
    <t>Columna6316</t>
  </si>
  <si>
    <t>Columna6317</t>
  </si>
  <si>
    <t>Columna6318</t>
  </si>
  <si>
    <t>Columna6319</t>
  </si>
  <si>
    <t>Columna6320</t>
  </si>
  <si>
    <t>Columna6321</t>
  </si>
  <si>
    <t>Columna6322</t>
  </si>
  <si>
    <t>Columna6323</t>
  </si>
  <si>
    <t>Columna6324</t>
  </si>
  <si>
    <t>Columna6325</t>
  </si>
  <si>
    <t>Columna6326</t>
  </si>
  <si>
    <t>Columna6327</t>
  </si>
  <si>
    <t>Columna6328</t>
  </si>
  <si>
    <t>Columna6329</t>
  </si>
  <si>
    <t>Columna6330</t>
  </si>
  <si>
    <t>Columna6331</t>
  </si>
  <si>
    <t>Columna6332</t>
  </si>
  <si>
    <t>Columna6333</t>
  </si>
  <si>
    <t>Columna6334</t>
  </si>
  <si>
    <t>Columna6335</t>
  </si>
  <si>
    <t>Columna6336</t>
  </si>
  <si>
    <t>Columna6337</t>
  </si>
  <si>
    <t>Columna6338</t>
  </si>
  <si>
    <t>Columna6339</t>
  </si>
  <si>
    <t>Columna6340</t>
  </si>
  <si>
    <t>Columna6341</t>
  </si>
  <si>
    <t>Columna6342</t>
  </si>
  <si>
    <t>Columna6343</t>
  </si>
  <si>
    <t>Columna6344</t>
  </si>
  <si>
    <t>Columna6345</t>
  </si>
  <si>
    <t>Columna6346</t>
  </si>
  <si>
    <t>Columna6347</t>
  </si>
  <si>
    <t>Columna6348</t>
  </si>
  <si>
    <t>Columna6349</t>
  </si>
  <si>
    <t>Columna6350</t>
  </si>
  <si>
    <t>Columna6351</t>
  </si>
  <si>
    <t>Columna6352</t>
  </si>
  <si>
    <t>Columna6353</t>
  </si>
  <si>
    <t>Columna6354</t>
  </si>
  <si>
    <t>Columna6355</t>
  </si>
  <si>
    <t>Columna6356</t>
  </si>
  <si>
    <t>Columna6357</t>
  </si>
  <si>
    <t>Columna6358</t>
  </si>
  <si>
    <t>Columna6359</t>
  </si>
  <si>
    <t>Columna6360</t>
  </si>
  <si>
    <t>Columna6361</t>
  </si>
  <si>
    <t>Columna6362</t>
  </si>
  <si>
    <t>Columna6363</t>
  </si>
  <si>
    <t>Columna6364</t>
  </si>
  <si>
    <t>Columna6365</t>
  </si>
  <si>
    <t>Columna6366</t>
  </si>
  <si>
    <t>Columna6367</t>
  </si>
  <si>
    <t>Columna6368</t>
  </si>
  <si>
    <t>Columna6369</t>
  </si>
  <si>
    <t>Columna6370</t>
  </si>
  <si>
    <t>Columna6371</t>
  </si>
  <si>
    <t>Columna6372</t>
  </si>
  <si>
    <t>Columna6373</t>
  </si>
  <si>
    <t>Columna6374</t>
  </si>
  <si>
    <t>Columna6375</t>
  </si>
  <si>
    <t>Columna6376</t>
  </si>
  <si>
    <t>Columna6377</t>
  </si>
  <si>
    <t>Columna6378</t>
  </si>
  <si>
    <t>Columna6379</t>
  </si>
  <si>
    <t>Columna6380</t>
  </si>
  <si>
    <t>Columna6381</t>
  </si>
  <si>
    <t>Columna6382</t>
  </si>
  <si>
    <t>Columna6383</t>
  </si>
  <si>
    <t>Columna6384</t>
  </si>
  <si>
    <t>Columna6385</t>
  </si>
  <si>
    <t>Columna6386</t>
  </si>
  <si>
    <t>Columna6387</t>
  </si>
  <si>
    <t>Columna6388</t>
  </si>
  <si>
    <t>Columna6389</t>
  </si>
  <si>
    <t>Columna6390</t>
  </si>
  <si>
    <t>Columna6391</t>
  </si>
  <si>
    <t>Columna6392</t>
  </si>
  <si>
    <t>Columna6393</t>
  </si>
  <si>
    <t>Columna6394</t>
  </si>
  <si>
    <t>Columna6395</t>
  </si>
  <si>
    <t>Columna6396</t>
  </si>
  <si>
    <t>Columna6397</t>
  </si>
  <si>
    <t>Columna6398</t>
  </si>
  <si>
    <t>Columna6399</t>
  </si>
  <si>
    <t>Columna6400</t>
  </si>
  <si>
    <t>Columna6401</t>
  </si>
  <si>
    <t>Columna6402</t>
  </si>
  <si>
    <t>Columna6403</t>
  </si>
  <si>
    <t>Columna6404</t>
  </si>
  <si>
    <t>Columna6405</t>
  </si>
  <si>
    <t>Columna6406</t>
  </si>
  <si>
    <t>Columna6407</t>
  </si>
  <si>
    <t>Columna6408</t>
  </si>
  <si>
    <t>Columna6409</t>
  </si>
  <si>
    <t>Columna6410</t>
  </si>
  <si>
    <t>Columna6411</t>
  </si>
  <si>
    <t>Columna6412</t>
  </si>
  <si>
    <t>Columna6413</t>
  </si>
  <si>
    <t>Columna6414</t>
  </si>
  <si>
    <t>Columna6415</t>
  </si>
  <si>
    <t>Columna6416</t>
  </si>
  <si>
    <t>Columna6417</t>
  </si>
  <si>
    <t>Columna6418</t>
  </si>
  <si>
    <t>Columna6419</t>
  </si>
  <si>
    <t>Columna6420</t>
  </si>
  <si>
    <t>Columna6421</t>
  </si>
  <si>
    <t>Columna6422</t>
  </si>
  <si>
    <t>Columna6423</t>
  </si>
  <si>
    <t>Columna6424</t>
  </si>
  <si>
    <t>Columna6425</t>
  </si>
  <si>
    <t>Columna6426</t>
  </si>
  <si>
    <t>Columna6427</t>
  </si>
  <si>
    <t>Columna6428</t>
  </si>
  <si>
    <t>Columna6429</t>
  </si>
  <si>
    <t>Columna6430</t>
  </si>
  <si>
    <t>Columna6431</t>
  </si>
  <si>
    <t>Columna6432</t>
  </si>
  <si>
    <t>Columna6433</t>
  </si>
  <si>
    <t>Columna6434</t>
  </si>
  <si>
    <t>Columna6435</t>
  </si>
  <si>
    <t>Columna6436</t>
  </si>
  <si>
    <t>Columna6437</t>
  </si>
  <si>
    <t>Columna6438</t>
  </si>
  <si>
    <t>Columna6439</t>
  </si>
  <si>
    <t>Columna6440</t>
  </si>
  <si>
    <t>Columna6441</t>
  </si>
  <si>
    <t>Columna6442</t>
  </si>
  <si>
    <t>Columna6443</t>
  </si>
  <si>
    <t>Columna6444</t>
  </si>
  <si>
    <t>Columna6445</t>
  </si>
  <si>
    <t>Columna6446</t>
  </si>
  <si>
    <t>Columna6447</t>
  </si>
  <si>
    <t>Columna6448</t>
  </si>
  <si>
    <t>Columna6449</t>
  </si>
  <si>
    <t>Columna6450</t>
  </si>
  <si>
    <t>Columna6451</t>
  </si>
  <si>
    <t>Columna6452</t>
  </si>
  <si>
    <t>Columna6453</t>
  </si>
  <si>
    <t>Columna6454</t>
  </si>
  <si>
    <t>Columna6455</t>
  </si>
  <si>
    <t>Columna6456</t>
  </si>
  <si>
    <t>Columna6457</t>
  </si>
  <si>
    <t>Columna6458</t>
  </si>
  <si>
    <t>Columna6459</t>
  </si>
  <si>
    <t>Columna6460</t>
  </si>
  <si>
    <t>Columna6461</t>
  </si>
  <si>
    <t>Columna6462</t>
  </si>
  <si>
    <t>Columna6463</t>
  </si>
  <si>
    <t>Columna6464</t>
  </si>
  <si>
    <t>Columna6465</t>
  </si>
  <si>
    <t>Columna6466</t>
  </si>
  <si>
    <t>Columna6467</t>
  </si>
  <si>
    <t>Columna6468</t>
  </si>
  <si>
    <t>Columna6469</t>
  </si>
  <si>
    <t>Columna6470</t>
  </si>
  <si>
    <t>Columna6471</t>
  </si>
  <si>
    <t>Columna6472</t>
  </si>
  <si>
    <t>Columna6473</t>
  </si>
  <si>
    <t>Columna6474</t>
  </si>
  <si>
    <t>Columna6475</t>
  </si>
  <si>
    <t>Columna6476</t>
  </si>
  <si>
    <t>Columna6477</t>
  </si>
  <si>
    <t>Columna6478</t>
  </si>
  <si>
    <t>Columna6479</t>
  </si>
  <si>
    <t>Columna6480</t>
  </si>
  <si>
    <t>Columna6481</t>
  </si>
  <si>
    <t>Columna6482</t>
  </si>
  <si>
    <t>Columna6483</t>
  </si>
  <si>
    <t>Columna6484</t>
  </si>
  <si>
    <t>Columna6485</t>
  </si>
  <si>
    <t>Columna6486</t>
  </si>
  <si>
    <t>Columna6487</t>
  </si>
  <si>
    <t>Columna6488</t>
  </si>
  <si>
    <t>Columna6489</t>
  </si>
  <si>
    <t>Columna6490</t>
  </si>
  <si>
    <t>Columna6491</t>
  </si>
  <si>
    <t>Columna6492</t>
  </si>
  <si>
    <t>Columna6493</t>
  </si>
  <si>
    <t>Columna6494</t>
  </si>
  <si>
    <t>Columna6495</t>
  </si>
  <si>
    <t>Columna6496</t>
  </si>
  <si>
    <t>Columna6497</t>
  </si>
  <si>
    <t>Columna6498</t>
  </si>
  <si>
    <t>Columna6499</t>
  </si>
  <si>
    <t>Columna6500</t>
  </si>
  <si>
    <t>Columna6501</t>
  </si>
  <si>
    <t>Columna6502</t>
  </si>
  <si>
    <t>Columna6503</t>
  </si>
  <si>
    <t>Columna6504</t>
  </si>
  <si>
    <t>Columna6505</t>
  </si>
  <si>
    <t>Columna6506</t>
  </si>
  <si>
    <t>Columna6507</t>
  </si>
  <si>
    <t>Columna6508</t>
  </si>
  <si>
    <t>Columna6509</t>
  </si>
  <si>
    <t>Columna6510</t>
  </si>
  <si>
    <t>Columna6511</t>
  </si>
  <si>
    <t>Columna6512</t>
  </si>
  <si>
    <t>Columna6513</t>
  </si>
  <si>
    <t>Columna6514</t>
  </si>
  <si>
    <t>Columna6515</t>
  </si>
  <si>
    <t>Columna6516</t>
  </si>
  <si>
    <t>Columna6517</t>
  </si>
  <si>
    <t>Columna6518</t>
  </si>
  <si>
    <t>Columna6519</t>
  </si>
  <si>
    <t>Columna6520</t>
  </si>
  <si>
    <t>Columna6521</t>
  </si>
  <si>
    <t>Columna6522</t>
  </si>
  <si>
    <t>Columna6523</t>
  </si>
  <si>
    <t>Columna6524</t>
  </si>
  <si>
    <t>Columna6525</t>
  </si>
  <si>
    <t>Columna6526</t>
  </si>
  <si>
    <t>Columna6527</t>
  </si>
  <si>
    <t>Columna6528</t>
  </si>
  <si>
    <t>Columna6529</t>
  </si>
  <si>
    <t>Columna6530</t>
  </si>
  <si>
    <t>Columna6531</t>
  </si>
  <si>
    <t>Columna6532</t>
  </si>
  <si>
    <t>Columna6533</t>
  </si>
  <si>
    <t>Columna6534</t>
  </si>
  <si>
    <t>Columna6535</t>
  </si>
  <si>
    <t>Columna6536</t>
  </si>
  <si>
    <t>Columna6537</t>
  </si>
  <si>
    <t>Columna6538</t>
  </si>
  <si>
    <t>Columna6539</t>
  </si>
  <si>
    <t>Columna6540</t>
  </si>
  <si>
    <t>Columna6541</t>
  </si>
  <si>
    <t>Columna6542</t>
  </si>
  <si>
    <t>Columna6543</t>
  </si>
  <si>
    <t>Columna6544</t>
  </si>
  <si>
    <t>Columna6545</t>
  </si>
  <si>
    <t>Columna6546</t>
  </si>
  <si>
    <t>Columna6547</t>
  </si>
  <si>
    <t>Columna6548</t>
  </si>
  <si>
    <t>Columna6549</t>
  </si>
  <si>
    <t>Columna6550</t>
  </si>
  <si>
    <t>Columna6551</t>
  </si>
  <si>
    <t>Columna6552</t>
  </si>
  <si>
    <t>Columna6553</t>
  </si>
  <si>
    <t>Columna6554</t>
  </si>
  <si>
    <t>Columna6555</t>
  </si>
  <si>
    <t>Columna6556</t>
  </si>
  <si>
    <t>Columna6557</t>
  </si>
  <si>
    <t>Columna6558</t>
  </si>
  <si>
    <t>Columna6559</t>
  </si>
  <si>
    <t>Columna6560</t>
  </si>
  <si>
    <t>Columna6561</t>
  </si>
  <si>
    <t>Columna6562</t>
  </si>
  <si>
    <t>Columna6563</t>
  </si>
  <si>
    <t>Columna6564</t>
  </si>
  <si>
    <t>Columna6565</t>
  </si>
  <si>
    <t>Columna6566</t>
  </si>
  <si>
    <t>Columna6567</t>
  </si>
  <si>
    <t>Columna6568</t>
  </si>
  <si>
    <t>Columna6569</t>
  </si>
  <si>
    <t>Columna6570</t>
  </si>
  <si>
    <t>Columna6571</t>
  </si>
  <si>
    <t>Columna6572</t>
  </si>
  <si>
    <t>Columna6573</t>
  </si>
  <si>
    <t>Columna6574</t>
  </si>
  <si>
    <t>Columna6575</t>
  </si>
  <si>
    <t>Columna6576</t>
  </si>
  <si>
    <t>Columna6577</t>
  </si>
  <si>
    <t>Columna6578</t>
  </si>
  <si>
    <t>Columna6579</t>
  </si>
  <si>
    <t>Columna6580</t>
  </si>
  <si>
    <t>Columna6581</t>
  </si>
  <si>
    <t>Columna6582</t>
  </si>
  <si>
    <t>Columna6583</t>
  </si>
  <si>
    <t>Columna6584</t>
  </si>
  <si>
    <t>Columna6585</t>
  </si>
  <si>
    <t>Columna6586</t>
  </si>
  <si>
    <t>Columna6587</t>
  </si>
  <si>
    <t>Columna6588</t>
  </si>
  <si>
    <t>Columna6589</t>
  </si>
  <si>
    <t>Columna6590</t>
  </si>
  <si>
    <t>Columna6591</t>
  </si>
  <si>
    <t>Columna6592</t>
  </si>
  <si>
    <t>Columna6593</t>
  </si>
  <si>
    <t>Columna6594</t>
  </si>
  <si>
    <t>Columna6595</t>
  </si>
  <si>
    <t>Columna6596</t>
  </si>
  <si>
    <t>Columna6597</t>
  </si>
  <si>
    <t>Columna6598</t>
  </si>
  <si>
    <t>Columna6599</t>
  </si>
  <si>
    <t>Columna6600</t>
  </si>
  <si>
    <t>Columna6601</t>
  </si>
  <si>
    <t>Columna6602</t>
  </si>
  <si>
    <t>Columna6603</t>
  </si>
  <si>
    <t>Columna6604</t>
  </si>
  <si>
    <t>Columna6605</t>
  </si>
  <si>
    <t>Columna6606</t>
  </si>
  <si>
    <t>Columna6607</t>
  </si>
  <si>
    <t>Columna6608</t>
  </si>
  <si>
    <t>Columna6609</t>
  </si>
  <si>
    <t>Columna6610</t>
  </si>
  <si>
    <t>Columna6611</t>
  </si>
  <si>
    <t>Columna6612</t>
  </si>
  <si>
    <t>Columna6613</t>
  </si>
  <si>
    <t>Columna6614</t>
  </si>
  <si>
    <t>Columna6615</t>
  </si>
  <si>
    <t>Columna6616</t>
  </si>
  <si>
    <t>Columna6617</t>
  </si>
  <si>
    <t>Columna6618</t>
  </si>
  <si>
    <t>Columna6619</t>
  </si>
  <si>
    <t>Columna6620</t>
  </si>
  <si>
    <t>Columna6621</t>
  </si>
  <si>
    <t>Columna6622</t>
  </si>
  <si>
    <t>Columna6623</t>
  </si>
  <si>
    <t>Columna6624</t>
  </si>
  <si>
    <t>Columna6625</t>
  </si>
  <si>
    <t>Columna6626</t>
  </si>
  <si>
    <t>Columna6627</t>
  </si>
  <si>
    <t>Columna6628</t>
  </si>
  <si>
    <t>Columna6629</t>
  </si>
  <si>
    <t>Columna6630</t>
  </si>
  <si>
    <t>Columna6631</t>
  </si>
  <si>
    <t>Columna6632</t>
  </si>
  <si>
    <t>Columna6633</t>
  </si>
  <si>
    <t>Columna6634</t>
  </si>
  <si>
    <t>Columna6635</t>
  </si>
  <si>
    <t>Columna6636</t>
  </si>
  <si>
    <t>Columna6637</t>
  </si>
  <si>
    <t>Columna6638</t>
  </si>
  <si>
    <t>Columna6639</t>
  </si>
  <si>
    <t>Columna6640</t>
  </si>
  <si>
    <t>Columna6641</t>
  </si>
  <si>
    <t>Columna6642</t>
  </si>
  <si>
    <t>Columna6643</t>
  </si>
  <si>
    <t>Columna6644</t>
  </si>
  <si>
    <t>Columna6645</t>
  </si>
  <si>
    <t>Columna6646</t>
  </si>
  <si>
    <t>Columna6647</t>
  </si>
  <si>
    <t>Columna6648</t>
  </si>
  <si>
    <t>Columna6649</t>
  </si>
  <si>
    <t>Columna6650</t>
  </si>
  <si>
    <t>Columna6651</t>
  </si>
  <si>
    <t>Columna6652</t>
  </si>
  <si>
    <t>Columna6653</t>
  </si>
  <si>
    <t>Columna6654</t>
  </si>
  <si>
    <t>Columna6655</t>
  </si>
  <si>
    <t>Columna6656</t>
  </si>
  <si>
    <t>Columna6657</t>
  </si>
  <si>
    <t>Columna6658</t>
  </si>
  <si>
    <t>Columna6659</t>
  </si>
  <si>
    <t>Columna6660</t>
  </si>
  <si>
    <t>Columna6661</t>
  </si>
  <si>
    <t>Columna6662</t>
  </si>
  <si>
    <t>Columna6663</t>
  </si>
  <si>
    <t>Columna6664</t>
  </si>
  <si>
    <t>Columna6665</t>
  </si>
  <si>
    <t>Columna6666</t>
  </si>
  <si>
    <t>Columna6667</t>
  </si>
  <si>
    <t>Columna6668</t>
  </si>
  <si>
    <t>Columna6669</t>
  </si>
  <si>
    <t>Columna6670</t>
  </si>
  <si>
    <t>Columna6671</t>
  </si>
  <si>
    <t>Columna6672</t>
  </si>
  <si>
    <t>Columna6673</t>
  </si>
  <si>
    <t>Columna6674</t>
  </si>
  <si>
    <t>Columna6675</t>
  </si>
  <si>
    <t>Columna6676</t>
  </si>
  <si>
    <t>Columna6677</t>
  </si>
  <si>
    <t>Columna6678</t>
  </si>
  <si>
    <t>Columna6679</t>
  </si>
  <si>
    <t>Columna6680</t>
  </si>
  <si>
    <t>Columna6681</t>
  </si>
  <si>
    <t>Columna6682</t>
  </si>
  <si>
    <t>Columna6683</t>
  </si>
  <si>
    <t>Columna6684</t>
  </si>
  <si>
    <t>Columna6685</t>
  </si>
  <si>
    <t>Columna6686</t>
  </si>
  <si>
    <t>Columna6687</t>
  </si>
  <si>
    <t>Columna6688</t>
  </si>
  <si>
    <t>Columna6689</t>
  </si>
  <si>
    <t>Columna6690</t>
  </si>
  <si>
    <t>Columna6691</t>
  </si>
  <si>
    <t>Columna6692</t>
  </si>
  <si>
    <t>Columna6693</t>
  </si>
  <si>
    <t>Columna6694</t>
  </si>
  <si>
    <t>Columna6695</t>
  </si>
  <si>
    <t>Columna6696</t>
  </si>
  <si>
    <t>Columna6697</t>
  </si>
  <si>
    <t>Columna6698</t>
  </si>
  <si>
    <t>Columna6699</t>
  </si>
  <si>
    <t>Columna6700</t>
  </si>
  <si>
    <t>Columna6701</t>
  </si>
  <si>
    <t>Columna6702</t>
  </si>
  <si>
    <t>Columna6703</t>
  </si>
  <si>
    <t>Columna6704</t>
  </si>
  <si>
    <t>Columna6705</t>
  </si>
  <si>
    <t>Columna6706</t>
  </si>
  <si>
    <t>Columna6707</t>
  </si>
  <si>
    <t>Columna6708</t>
  </si>
  <si>
    <t>Columna6709</t>
  </si>
  <si>
    <t>Columna6710</t>
  </si>
  <si>
    <t>Columna6711</t>
  </si>
  <si>
    <t>Columna6712</t>
  </si>
  <si>
    <t>Columna6713</t>
  </si>
  <si>
    <t>Columna6714</t>
  </si>
  <si>
    <t>Columna6715</t>
  </si>
  <si>
    <t>Columna6716</t>
  </si>
  <si>
    <t>Columna6717</t>
  </si>
  <si>
    <t>Columna6718</t>
  </si>
  <si>
    <t>Columna6719</t>
  </si>
  <si>
    <t>Columna6720</t>
  </si>
  <si>
    <t>Columna6721</t>
  </si>
  <si>
    <t>Columna6722</t>
  </si>
  <si>
    <t>Columna6723</t>
  </si>
  <si>
    <t>Columna6724</t>
  </si>
  <si>
    <t>Columna6725</t>
  </si>
  <si>
    <t>Columna6726</t>
  </si>
  <si>
    <t>Columna6727</t>
  </si>
  <si>
    <t>Columna6728</t>
  </si>
  <si>
    <t>Columna6729</t>
  </si>
  <si>
    <t>Columna6730</t>
  </si>
  <si>
    <t>Columna6731</t>
  </si>
  <si>
    <t>Columna6732</t>
  </si>
  <si>
    <t>Columna6733</t>
  </si>
  <si>
    <t>Columna6734</t>
  </si>
  <si>
    <t>Columna6735</t>
  </si>
  <si>
    <t>Columna6736</t>
  </si>
  <si>
    <t>Columna6737</t>
  </si>
  <si>
    <t>Columna6738</t>
  </si>
  <si>
    <t>Columna6739</t>
  </si>
  <si>
    <t>Columna6740</t>
  </si>
  <si>
    <t>Columna6741</t>
  </si>
  <si>
    <t>Columna6742</t>
  </si>
  <si>
    <t>Columna6743</t>
  </si>
  <si>
    <t>Columna6744</t>
  </si>
  <si>
    <t>Columna6745</t>
  </si>
  <si>
    <t>Columna6746</t>
  </si>
  <si>
    <t>Columna6747</t>
  </si>
  <si>
    <t>Columna6748</t>
  </si>
  <si>
    <t>Columna6749</t>
  </si>
  <si>
    <t>Columna6750</t>
  </si>
  <si>
    <t>Columna6751</t>
  </si>
  <si>
    <t>Columna6752</t>
  </si>
  <si>
    <t>Columna6753</t>
  </si>
  <si>
    <t>Columna6754</t>
  </si>
  <si>
    <t>Columna6755</t>
  </si>
  <si>
    <t>Columna6756</t>
  </si>
  <si>
    <t>Columna6757</t>
  </si>
  <si>
    <t>Columna6758</t>
  </si>
  <si>
    <t>Columna6759</t>
  </si>
  <si>
    <t>Columna6760</t>
  </si>
  <si>
    <t>Columna6761</t>
  </si>
  <si>
    <t>Columna6762</t>
  </si>
  <si>
    <t>Columna6763</t>
  </si>
  <si>
    <t>Columna6764</t>
  </si>
  <si>
    <t>Columna6765</t>
  </si>
  <si>
    <t>Columna6766</t>
  </si>
  <si>
    <t>Columna6767</t>
  </si>
  <si>
    <t>Columna6768</t>
  </si>
  <si>
    <t>Columna6769</t>
  </si>
  <si>
    <t>Columna6770</t>
  </si>
  <si>
    <t>Columna6771</t>
  </si>
  <si>
    <t>Columna6772</t>
  </si>
  <si>
    <t>Columna6773</t>
  </si>
  <si>
    <t>Columna6774</t>
  </si>
  <si>
    <t>Columna6775</t>
  </si>
  <si>
    <t>Columna6776</t>
  </si>
  <si>
    <t>Columna6777</t>
  </si>
  <si>
    <t>Columna6778</t>
  </si>
  <si>
    <t>Columna6779</t>
  </si>
  <si>
    <t>Columna6780</t>
  </si>
  <si>
    <t>Columna6781</t>
  </si>
  <si>
    <t>Columna6782</t>
  </si>
  <si>
    <t>Columna6783</t>
  </si>
  <si>
    <t>Columna6784</t>
  </si>
  <si>
    <t>Columna6785</t>
  </si>
  <si>
    <t>Columna6786</t>
  </si>
  <si>
    <t>Columna6787</t>
  </si>
  <si>
    <t>Columna6788</t>
  </si>
  <si>
    <t>Columna6789</t>
  </si>
  <si>
    <t>Columna6790</t>
  </si>
  <si>
    <t>Columna6791</t>
  </si>
  <si>
    <t>Columna6792</t>
  </si>
  <si>
    <t>Columna6793</t>
  </si>
  <si>
    <t>Columna6794</t>
  </si>
  <si>
    <t>Columna6795</t>
  </si>
  <si>
    <t>Columna6796</t>
  </si>
  <si>
    <t>Columna6797</t>
  </si>
  <si>
    <t>Columna6798</t>
  </si>
  <si>
    <t>Columna6799</t>
  </si>
  <si>
    <t>Columna6800</t>
  </si>
  <si>
    <t>Columna6801</t>
  </si>
  <si>
    <t>Columna6802</t>
  </si>
  <si>
    <t>Columna6803</t>
  </si>
  <si>
    <t>Columna6804</t>
  </si>
  <si>
    <t>Columna6805</t>
  </si>
  <si>
    <t>Columna6806</t>
  </si>
  <si>
    <t>Columna6807</t>
  </si>
  <si>
    <t>Columna6808</t>
  </si>
  <si>
    <t>Columna6809</t>
  </si>
  <si>
    <t>Columna6810</t>
  </si>
  <si>
    <t>Columna6811</t>
  </si>
  <si>
    <t>Columna6812</t>
  </si>
  <si>
    <t>Columna6813</t>
  </si>
  <si>
    <t>Columna6814</t>
  </si>
  <si>
    <t>Columna6815</t>
  </si>
  <si>
    <t>Columna6816</t>
  </si>
  <si>
    <t>Columna6817</t>
  </si>
  <si>
    <t>Columna6818</t>
  </si>
  <si>
    <t>Columna6819</t>
  </si>
  <si>
    <t>Columna6820</t>
  </si>
  <si>
    <t>Columna6821</t>
  </si>
  <si>
    <t>Columna6822</t>
  </si>
  <si>
    <t>Columna6823</t>
  </si>
  <si>
    <t>Columna6824</t>
  </si>
  <si>
    <t>Columna6825</t>
  </si>
  <si>
    <t>Columna6826</t>
  </si>
  <si>
    <t>Columna6827</t>
  </si>
  <si>
    <t>Columna6828</t>
  </si>
  <si>
    <t>Columna6829</t>
  </si>
  <si>
    <t>Columna6830</t>
  </si>
  <si>
    <t>Columna6831</t>
  </si>
  <si>
    <t>Columna6832</t>
  </si>
  <si>
    <t>Columna6833</t>
  </si>
  <si>
    <t>Columna6834</t>
  </si>
  <si>
    <t>Columna6835</t>
  </si>
  <si>
    <t>Columna6836</t>
  </si>
  <si>
    <t>Columna6837</t>
  </si>
  <si>
    <t>Columna6838</t>
  </si>
  <si>
    <t>Columna6839</t>
  </si>
  <si>
    <t>Columna6840</t>
  </si>
  <si>
    <t>Columna6841</t>
  </si>
  <si>
    <t>Columna6842</t>
  </si>
  <si>
    <t>Columna6843</t>
  </si>
  <si>
    <t>Columna6844</t>
  </si>
  <si>
    <t>Columna6845</t>
  </si>
  <si>
    <t>Columna6846</t>
  </si>
  <si>
    <t>Columna6847</t>
  </si>
  <si>
    <t>Columna6848</t>
  </si>
  <si>
    <t>Columna6849</t>
  </si>
  <si>
    <t>Columna6850</t>
  </si>
  <si>
    <t>Columna6851</t>
  </si>
  <si>
    <t>Columna6852</t>
  </si>
  <si>
    <t>Columna6853</t>
  </si>
  <si>
    <t>Columna6854</t>
  </si>
  <si>
    <t>Columna6855</t>
  </si>
  <si>
    <t>Columna6856</t>
  </si>
  <si>
    <t>Columna6857</t>
  </si>
  <si>
    <t>Columna6858</t>
  </si>
  <si>
    <t>Columna6859</t>
  </si>
  <si>
    <t>Columna6860</t>
  </si>
  <si>
    <t>Columna6861</t>
  </si>
  <si>
    <t>Columna6862</t>
  </si>
  <si>
    <t>Columna6863</t>
  </si>
  <si>
    <t>Columna6864</t>
  </si>
  <si>
    <t>Columna6865</t>
  </si>
  <si>
    <t>Columna6866</t>
  </si>
  <si>
    <t>Columna6867</t>
  </si>
  <si>
    <t>Columna6868</t>
  </si>
  <si>
    <t>Columna6869</t>
  </si>
  <si>
    <t>Columna6870</t>
  </si>
  <si>
    <t>Columna6871</t>
  </si>
  <si>
    <t>Columna6872</t>
  </si>
  <si>
    <t>Columna6873</t>
  </si>
  <si>
    <t>Columna6874</t>
  </si>
  <si>
    <t>Columna6875</t>
  </si>
  <si>
    <t>Columna6876</t>
  </si>
  <si>
    <t>Columna6877</t>
  </si>
  <si>
    <t>Columna6878</t>
  </si>
  <si>
    <t>Columna6879</t>
  </si>
  <si>
    <t>Columna6880</t>
  </si>
  <si>
    <t>Columna6881</t>
  </si>
  <si>
    <t>Columna6882</t>
  </si>
  <si>
    <t>Columna6883</t>
  </si>
  <si>
    <t>Columna6884</t>
  </si>
  <si>
    <t>Columna6885</t>
  </si>
  <si>
    <t>Columna6886</t>
  </si>
  <si>
    <t>Columna6887</t>
  </si>
  <si>
    <t>Columna6888</t>
  </si>
  <si>
    <t>Columna6889</t>
  </si>
  <si>
    <t>Columna6890</t>
  </si>
  <si>
    <t>Columna6891</t>
  </si>
  <si>
    <t>Columna6892</t>
  </si>
  <si>
    <t>Columna6893</t>
  </si>
  <si>
    <t>Columna6894</t>
  </si>
  <si>
    <t>Columna6895</t>
  </si>
  <si>
    <t>Columna6896</t>
  </si>
  <si>
    <t>Columna6897</t>
  </si>
  <si>
    <t>Columna6898</t>
  </si>
  <si>
    <t>Columna6899</t>
  </si>
  <si>
    <t>Columna6900</t>
  </si>
  <si>
    <t>Columna6901</t>
  </si>
  <si>
    <t>Columna6902</t>
  </si>
  <si>
    <t>Columna6903</t>
  </si>
  <si>
    <t>Columna6904</t>
  </si>
  <si>
    <t>Columna6905</t>
  </si>
  <si>
    <t>Columna6906</t>
  </si>
  <si>
    <t>Columna6907</t>
  </si>
  <si>
    <t>Columna6908</t>
  </si>
  <si>
    <t>Columna6909</t>
  </si>
  <si>
    <t>Columna6910</t>
  </si>
  <si>
    <t>Columna6911</t>
  </si>
  <si>
    <t>Columna6912</t>
  </si>
  <si>
    <t>Columna6913</t>
  </si>
  <si>
    <t>Columna6914</t>
  </si>
  <si>
    <t>Columna6915</t>
  </si>
  <si>
    <t>Columna6916</t>
  </si>
  <si>
    <t>Columna6917</t>
  </si>
  <si>
    <t>Columna6918</t>
  </si>
  <si>
    <t>Columna6919</t>
  </si>
  <si>
    <t>Columna6920</t>
  </si>
  <si>
    <t>Columna6921</t>
  </si>
  <si>
    <t>Columna6922</t>
  </si>
  <si>
    <t>Columna6923</t>
  </si>
  <si>
    <t>Columna6924</t>
  </si>
  <si>
    <t>Columna6925</t>
  </si>
  <si>
    <t>Columna6926</t>
  </si>
  <si>
    <t>Columna6927</t>
  </si>
  <si>
    <t>Columna6928</t>
  </si>
  <si>
    <t>Columna6929</t>
  </si>
  <si>
    <t>Columna6930</t>
  </si>
  <si>
    <t>Columna6931</t>
  </si>
  <si>
    <t>Columna6932</t>
  </si>
  <si>
    <t>Columna6933</t>
  </si>
  <si>
    <t>Columna6934</t>
  </si>
  <si>
    <t>Columna6935</t>
  </si>
  <si>
    <t>Columna6936</t>
  </si>
  <si>
    <t>Columna6937</t>
  </si>
  <si>
    <t>Columna6938</t>
  </si>
  <si>
    <t>Columna6939</t>
  </si>
  <si>
    <t>Columna6940</t>
  </si>
  <si>
    <t>Columna6941</t>
  </si>
  <si>
    <t>Columna6942</t>
  </si>
  <si>
    <t>Columna6943</t>
  </si>
  <si>
    <t>Columna6944</t>
  </si>
  <si>
    <t>Columna6945</t>
  </si>
  <si>
    <t>Columna6946</t>
  </si>
  <si>
    <t>Columna6947</t>
  </si>
  <si>
    <t>Columna6948</t>
  </si>
  <si>
    <t>Columna6949</t>
  </si>
  <si>
    <t>Columna6950</t>
  </si>
  <si>
    <t>Columna6951</t>
  </si>
  <si>
    <t>Columna6952</t>
  </si>
  <si>
    <t>Columna6953</t>
  </si>
  <si>
    <t>Columna6954</t>
  </si>
  <si>
    <t>Columna6955</t>
  </si>
  <si>
    <t>Columna6956</t>
  </si>
  <si>
    <t>Columna6957</t>
  </si>
  <si>
    <t>Columna6958</t>
  </si>
  <si>
    <t>Columna6959</t>
  </si>
  <si>
    <t>Columna6960</t>
  </si>
  <si>
    <t>Columna6961</t>
  </si>
  <si>
    <t>Columna6962</t>
  </si>
  <si>
    <t>Columna6963</t>
  </si>
  <si>
    <t>Columna6964</t>
  </si>
  <si>
    <t>Columna6965</t>
  </si>
  <si>
    <t>Columna6966</t>
  </si>
  <si>
    <t>Columna6967</t>
  </si>
  <si>
    <t>Columna6968</t>
  </si>
  <si>
    <t>Columna6969</t>
  </si>
  <si>
    <t>Columna6970</t>
  </si>
  <si>
    <t>Columna6971</t>
  </si>
  <si>
    <t>Columna6972</t>
  </si>
  <si>
    <t>Columna6973</t>
  </si>
  <si>
    <t>Columna6974</t>
  </si>
  <si>
    <t>Columna6975</t>
  </si>
  <si>
    <t>Columna6976</t>
  </si>
  <si>
    <t>Columna6977</t>
  </si>
  <si>
    <t>Columna6978</t>
  </si>
  <si>
    <t>Columna6979</t>
  </si>
  <si>
    <t>Columna6980</t>
  </si>
  <si>
    <t>Columna6981</t>
  </si>
  <si>
    <t>Columna6982</t>
  </si>
  <si>
    <t>Columna6983</t>
  </si>
  <si>
    <t>Columna6984</t>
  </si>
  <si>
    <t>Columna6985</t>
  </si>
  <si>
    <t>Columna6986</t>
  </si>
  <si>
    <t>Columna6987</t>
  </si>
  <si>
    <t>Columna6988</t>
  </si>
  <si>
    <t>Columna6989</t>
  </si>
  <si>
    <t>Columna6990</t>
  </si>
  <si>
    <t>Columna6991</t>
  </si>
  <si>
    <t>Columna6992</t>
  </si>
  <si>
    <t>Columna6993</t>
  </si>
  <si>
    <t>Columna6994</t>
  </si>
  <si>
    <t>Columna6995</t>
  </si>
  <si>
    <t>Columna6996</t>
  </si>
  <si>
    <t>Columna6997</t>
  </si>
  <si>
    <t>Columna6998</t>
  </si>
  <si>
    <t>Columna6999</t>
  </si>
  <si>
    <t>Columna7000</t>
  </si>
  <si>
    <t>Columna7001</t>
  </si>
  <si>
    <t>Columna7002</t>
  </si>
  <si>
    <t>Columna7003</t>
  </si>
  <si>
    <t>Columna7004</t>
  </si>
  <si>
    <t>Columna7005</t>
  </si>
  <si>
    <t>Columna7006</t>
  </si>
  <si>
    <t>Columna7007</t>
  </si>
  <si>
    <t>Columna7008</t>
  </si>
  <si>
    <t>Columna7009</t>
  </si>
  <si>
    <t>Columna7010</t>
  </si>
  <si>
    <t>Columna7011</t>
  </si>
  <si>
    <t>Columna7012</t>
  </si>
  <si>
    <t>Columna7013</t>
  </si>
  <si>
    <t>Columna7014</t>
  </si>
  <si>
    <t>Columna7015</t>
  </si>
  <si>
    <t>Columna7016</t>
  </si>
  <si>
    <t>Columna7017</t>
  </si>
  <si>
    <t>Columna7018</t>
  </si>
  <si>
    <t>Columna7019</t>
  </si>
  <si>
    <t>Columna7020</t>
  </si>
  <si>
    <t>Columna7021</t>
  </si>
  <si>
    <t>Columna7022</t>
  </si>
  <si>
    <t>Columna7023</t>
  </si>
  <si>
    <t>Columna7024</t>
  </si>
  <si>
    <t>Columna7025</t>
  </si>
  <si>
    <t>Columna7026</t>
  </si>
  <si>
    <t>Columna7027</t>
  </si>
  <si>
    <t>Columna7028</t>
  </si>
  <si>
    <t>Columna7029</t>
  </si>
  <si>
    <t>Columna7030</t>
  </si>
  <si>
    <t>Columna7031</t>
  </si>
  <si>
    <t>Columna7032</t>
  </si>
  <si>
    <t>Columna7033</t>
  </si>
  <si>
    <t>Columna7034</t>
  </si>
  <si>
    <t>Columna7035</t>
  </si>
  <si>
    <t>Columna7036</t>
  </si>
  <si>
    <t>Columna7037</t>
  </si>
  <si>
    <t>Columna7038</t>
  </si>
  <si>
    <t>Columna7039</t>
  </si>
  <si>
    <t>Columna7040</t>
  </si>
  <si>
    <t>Columna7041</t>
  </si>
  <si>
    <t>Columna7042</t>
  </si>
  <si>
    <t>Columna7043</t>
  </si>
  <si>
    <t>Columna7044</t>
  </si>
  <si>
    <t>Columna7045</t>
  </si>
  <si>
    <t>Columna7046</t>
  </si>
  <si>
    <t>Columna7047</t>
  </si>
  <si>
    <t>Columna7048</t>
  </si>
  <si>
    <t>Columna7049</t>
  </si>
  <si>
    <t>Columna7050</t>
  </si>
  <si>
    <t>Columna7051</t>
  </si>
  <si>
    <t>Columna7052</t>
  </si>
  <si>
    <t>Columna7053</t>
  </si>
  <si>
    <t>Columna7054</t>
  </si>
  <si>
    <t>Columna7055</t>
  </si>
  <si>
    <t>Columna7056</t>
  </si>
  <si>
    <t>Columna7057</t>
  </si>
  <si>
    <t>Columna7058</t>
  </si>
  <si>
    <t>Columna7059</t>
  </si>
  <si>
    <t>Columna7060</t>
  </si>
  <si>
    <t>Columna7061</t>
  </si>
  <si>
    <t>Columna7062</t>
  </si>
  <si>
    <t>Columna7063</t>
  </si>
  <si>
    <t>Columna7064</t>
  </si>
  <si>
    <t>Columna7065</t>
  </si>
  <si>
    <t>Columna7066</t>
  </si>
  <si>
    <t>Columna7067</t>
  </si>
  <si>
    <t>Columna7068</t>
  </si>
  <si>
    <t>Columna7069</t>
  </si>
  <si>
    <t>Columna7070</t>
  </si>
  <si>
    <t>Columna7071</t>
  </si>
  <si>
    <t>Columna7072</t>
  </si>
  <si>
    <t>Columna7073</t>
  </si>
  <si>
    <t>Columna7074</t>
  </si>
  <si>
    <t>Columna7075</t>
  </si>
  <si>
    <t>Columna7076</t>
  </si>
  <si>
    <t>Columna7077</t>
  </si>
  <si>
    <t>Columna7078</t>
  </si>
  <si>
    <t>Columna7079</t>
  </si>
  <si>
    <t>Columna7080</t>
  </si>
  <si>
    <t>Columna7081</t>
  </si>
  <si>
    <t>Columna7082</t>
  </si>
  <si>
    <t>Columna7083</t>
  </si>
  <si>
    <t>Columna7084</t>
  </si>
  <si>
    <t>Columna7085</t>
  </si>
  <si>
    <t>Columna7086</t>
  </si>
  <si>
    <t>Columna7087</t>
  </si>
  <si>
    <t>Columna7088</t>
  </si>
  <si>
    <t>Columna7089</t>
  </si>
  <si>
    <t>Columna7090</t>
  </si>
  <si>
    <t>Columna7091</t>
  </si>
  <si>
    <t>Columna7092</t>
  </si>
  <si>
    <t>Columna7093</t>
  </si>
  <si>
    <t>Columna7094</t>
  </si>
  <si>
    <t>Columna7095</t>
  </si>
  <si>
    <t>Columna7096</t>
  </si>
  <si>
    <t>Columna7097</t>
  </si>
  <si>
    <t>Columna7098</t>
  </si>
  <si>
    <t>Columna7099</t>
  </si>
  <si>
    <t>Columna7100</t>
  </si>
  <si>
    <t>Columna7101</t>
  </si>
  <si>
    <t>Columna7102</t>
  </si>
  <si>
    <t>Columna7103</t>
  </si>
  <si>
    <t>Columna7104</t>
  </si>
  <si>
    <t>Columna7105</t>
  </si>
  <si>
    <t>Columna7106</t>
  </si>
  <si>
    <t>Columna7107</t>
  </si>
  <si>
    <t>Columna7108</t>
  </si>
  <si>
    <t>Columna7109</t>
  </si>
  <si>
    <t>Columna7110</t>
  </si>
  <si>
    <t>Columna7111</t>
  </si>
  <si>
    <t>Columna7112</t>
  </si>
  <si>
    <t>Columna7113</t>
  </si>
  <si>
    <t>Columna7114</t>
  </si>
  <si>
    <t>Columna7115</t>
  </si>
  <si>
    <t>Columna7116</t>
  </si>
  <si>
    <t>Columna7117</t>
  </si>
  <si>
    <t>Columna7118</t>
  </si>
  <si>
    <t>Columna7119</t>
  </si>
  <si>
    <t>Columna7120</t>
  </si>
  <si>
    <t>Columna7121</t>
  </si>
  <si>
    <t>Columna7122</t>
  </si>
  <si>
    <t>Columna7123</t>
  </si>
  <si>
    <t>Columna7124</t>
  </si>
  <si>
    <t>Columna7125</t>
  </si>
  <si>
    <t>Columna7126</t>
  </si>
  <si>
    <t>Columna7127</t>
  </si>
  <si>
    <t>Columna7128</t>
  </si>
  <si>
    <t>Columna7129</t>
  </si>
  <si>
    <t>Columna7130</t>
  </si>
  <si>
    <t>Columna7131</t>
  </si>
  <si>
    <t>Columna7132</t>
  </si>
  <si>
    <t>Columna7133</t>
  </si>
  <si>
    <t>Columna7134</t>
  </si>
  <si>
    <t>Columna7135</t>
  </si>
  <si>
    <t>Columna7136</t>
  </si>
  <si>
    <t>Columna7137</t>
  </si>
  <si>
    <t>Columna7138</t>
  </si>
  <si>
    <t>Columna7139</t>
  </si>
  <si>
    <t>Columna7140</t>
  </si>
  <si>
    <t>Columna7141</t>
  </si>
  <si>
    <t>Columna7142</t>
  </si>
  <si>
    <t>Columna7143</t>
  </si>
  <si>
    <t>Columna7144</t>
  </si>
  <si>
    <t>Columna7145</t>
  </si>
  <si>
    <t>Columna7146</t>
  </si>
  <si>
    <t>Columna7147</t>
  </si>
  <si>
    <t>Columna7148</t>
  </si>
  <si>
    <t>Columna7149</t>
  </si>
  <si>
    <t>Columna7150</t>
  </si>
  <si>
    <t>Columna7151</t>
  </si>
  <si>
    <t>Columna7152</t>
  </si>
  <si>
    <t>Columna7153</t>
  </si>
  <si>
    <t>Columna7154</t>
  </si>
  <si>
    <t>Columna7155</t>
  </si>
  <si>
    <t>Columna7156</t>
  </si>
  <si>
    <t>Columna7157</t>
  </si>
  <si>
    <t>Columna7158</t>
  </si>
  <si>
    <t>Columna7159</t>
  </si>
  <si>
    <t>Columna7160</t>
  </si>
  <si>
    <t>Columna7161</t>
  </si>
  <si>
    <t>Columna7162</t>
  </si>
  <si>
    <t>Columna7163</t>
  </si>
  <si>
    <t>Columna7164</t>
  </si>
  <si>
    <t>Columna7165</t>
  </si>
  <si>
    <t>Columna7166</t>
  </si>
  <si>
    <t>Columna7167</t>
  </si>
  <si>
    <t>Columna7168</t>
  </si>
  <si>
    <t>Columna7169</t>
  </si>
  <si>
    <t>Columna7170</t>
  </si>
  <si>
    <t>Columna7171</t>
  </si>
  <si>
    <t>Columna7172</t>
  </si>
  <si>
    <t>Columna7173</t>
  </si>
  <si>
    <t>Columna7174</t>
  </si>
  <si>
    <t>Columna7175</t>
  </si>
  <si>
    <t>Columna7176</t>
  </si>
  <si>
    <t>Columna7177</t>
  </si>
  <si>
    <t>Columna7178</t>
  </si>
  <si>
    <t>Columna7179</t>
  </si>
  <si>
    <t>Columna7180</t>
  </si>
  <si>
    <t>Columna7181</t>
  </si>
  <si>
    <t>Columna7182</t>
  </si>
  <si>
    <t>Columna7183</t>
  </si>
  <si>
    <t>Columna7184</t>
  </si>
  <si>
    <t>Columna7185</t>
  </si>
  <si>
    <t>Columna7186</t>
  </si>
  <si>
    <t>Columna7187</t>
  </si>
  <si>
    <t>Columna7188</t>
  </si>
  <si>
    <t>Columna7189</t>
  </si>
  <si>
    <t>Columna7190</t>
  </si>
  <si>
    <t>Columna7191</t>
  </si>
  <si>
    <t>Columna7192</t>
  </si>
  <si>
    <t>Columna7193</t>
  </si>
  <si>
    <t>Columna7194</t>
  </si>
  <si>
    <t>Columna7195</t>
  </si>
  <si>
    <t>Columna7196</t>
  </si>
  <si>
    <t>Columna7197</t>
  </si>
  <si>
    <t>Columna7198</t>
  </si>
  <si>
    <t>Columna7199</t>
  </si>
  <si>
    <t>Columna7200</t>
  </si>
  <si>
    <t>Columna7201</t>
  </si>
  <si>
    <t>Columna7202</t>
  </si>
  <si>
    <t>Columna7203</t>
  </si>
  <si>
    <t>Columna7204</t>
  </si>
  <si>
    <t>Columna7205</t>
  </si>
  <si>
    <t>Columna7206</t>
  </si>
  <si>
    <t>Columna7207</t>
  </si>
  <si>
    <t>Columna7208</t>
  </si>
  <si>
    <t>Columna7209</t>
  </si>
  <si>
    <t>Columna7210</t>
  </si>
  <si>
    <t>Columna7211</t>
  </si>
  <si>
    <t>Columna7212</t>
  </si>
  <si>
    <t>Columna7213</t>
  </si>
  <si>
    <t>Columna7214</t>
  </si>
  <si>
    <t>Columna7215</t>
  </si>
  <si>
    <t>Columna7216</t>
  </si>
  <si>
    <t>Columna7217</t>
  </si>
  <si>
    <t>Columna7218</t>
  </si>
  <si>
    <t>Columna7219</t>
  </si>
  <si>
    <t>Columna7220</t>
  </si>
  <si>
    <t>Columna7221</t>
  </si>
  <si>
    <t>Columna7222</t>
  </si>
  <si>
    <t>Columna7223</t>
  </si>
  <si>
    <t>Columna7224</t>
  </si>
  <si>
    <t>Columna7225</t>
  </si>
  <si>
    <t>Columna7226</t>
  </si>
  <si>
    <t>Columna7227</t>
  </si>
  <si>
    <t>Columna7228</t>
  </si>
  <si>
    <t>Columna7229</t>
  </si>
  <si>
    <t>Columna7230</t>
  </si>
  <si>
    <t>Columna7231</t>
  </si>
  <si>
    <t>Columna7232</t>
  </si>
  <si>
    <t>Columna7233</t>
  </si>
  <si>
    <t>Columna7234</t>
  </si>
  <si>
    <t>Columna7235</t>
  </si>
  <si>
    <t>Columna7236</t>
  </si>
  <si>
    <t>Columna7237</t>
  </si>
  <si>
    <t>Columna7238</t>
  </si>
  <si>
    <t>Columna7239</t>
  </si>
  <si>
    <t>Columna7240</t>
  </si>
  <si>
    <t>Columna7241</t>
  </si>
  <si>
    <t>Columna7242</t>
  </si>
  <si>
    <t>Columna7243</t>
  </si>
  <si>
    <t>Columna7244</t>
  </si>
  <si>
    <t>Columna7245</t>
  </si>
  <si>
    <t>Columna7246</t>
  </si>
  <si>
    <t>Columna7247</t>
  </si>
  <si>
    <t>Columna7248</t>
  </si>
  <si>
    <t>Columna7249</t>
  </si>
  <si>
    <t>Columna7250</t>
  </si>
  <si>
    <t>Columna7251</t>
  </si>
  <si>
    <t>Columna7252</t>
  </si>
  <si>
    <t>Columna7253</t>
  </si>
  <si>
    <t>Columna7254</t>
  </si>
  <si>
    <t>Columna7255</t>
  </si>
  <si>
    <t>Columna7256</t>
  </si>
  <si>
    <t>Columna7257</t>
  </si>
  <si>
    <t>Columna7258</t>
  </si>
  <si>
    <t>Columna7259</t>
  </si>
  <si>
    <t>Columna7260</t>
  </si>
  <si>
    <t>Columna7261</t>
  </si>
  <si>
    <t>Columna7262</t>
  </si>
  <si>
    <t>Columna7263</t>
  </si>
  <si>
    <t>Columna7264</t>
  </si>
  <si>
    <t>Columna7265</t>
  </si>
  <si>
    <t>Columna7266</t>
  </si>
  <si>
    <t>Columna7267</t>
  </si>
  <si>
    <t>Columna7268</t>
  </si>
  <si>
    <t>Columna7269</t>
  </si>
  <si>
    <t>Columna7270</t>
  </si>
  <si>
    <t>Columna7271</t>
  </si>
  <si>
    <t>Columna7272</t>
  </si>
  <si>
    <t>Columna7273</t>
  </si>
  <si>
    <t>Columna7274</t>
  </si>
  <si>
    <t>Columna7275</t>
  </si>
  <si>
    <t>Columna7276</t>
  </si>
  <si>
    <t>Columna7277</t>
  </si>
  <si>
    <t>Columna7278</t>
  </si>
  <si>
    <t>Columna7279</t>
  </si>
  <si>
    <t>Columna7280</t>
  </si>
  <si>
    <t>Columna7281</t>
  </si>
  <si>
    <t>Columna7282</t>
  </si>
  <si>
    <t>Columna7283</t>
  </si>
  <si>
    <t>Columna7284</t>
  </si>
  <si>
    <t>Columna7285</t>
  </si>
  <si>
    <t>Columna7286</t>
  </si>
  <si>
    <t>Columna7287</t>
  </si>
  <si>
    <t>Columna7288</t>
  </si>
  <si>
    <t>Columna7289</t>
  </si>
  <si>
    <t>Columna7290</t>
  </si>
  <si>
    <t>Columna7291</t>
  </si>
  <si>
    <t>Columna7292</t>
  </si>
  <si>
    <t>Columna7293</t>
  </si>
  <si>
    <t>Columna7294</t>
  </si>
  <si>
    <t>Columna7295</t>
  </si>
  <si>
    <t>Columna7296</t>
  </si>
  <si>
    <t>Columna7297</t>
  </si>
  <si>
    <t>Columna7298</t>
  </si>
  <si>
    <t>Columna7299</t>
  </si>
  <si>
    <t>Columna7300</t>
  </si>
  <si>
    <t>Columna7301</t>
  </si>
  <si>
    <t>Columna7302</t>
  </si>
  <si>
    <t>Columna7303</t>
  </si>
  <si>
    <t>Columna7304</t>
  </si>
  <si>
    <t>Columna7305</t>
  </si>
  <si>
    <t>Columna7306</t>
  </si>
  <si>
    <t>Columna7307</t>
  </si>
  <si>
    <t>Columna7308</t>
  </si>
  <si>
    <t>Columna7309</t>
  </si>
  <si>
    <t>Columna7310</t>
  </si>
  <si>
    <t>Columna7311</t>
  </si>
  <si>
    <t>Columna7312</t>
  </si>
  <si>
    <t>Columna7313</t>
  </si>
  <si>
    <t>Columna7314</t>
  </si>
  <si>
    <t>Columna7315</t>
  </si>
  <si>
    <t>Columna7316</t>
  </si>
  <si>
    <t>Columna7317</t>
  </si>
  <si>
    <t>Columna7318</t>
  </si>
  <si>
    <t>Columna7319</t>
  </si>
  <si>
    <t>Columna7320</t>
  </si>
  <si>
    <t>Columna7321</t>
  </si>
  <si>
    <t>Columna7322</t>
  </si>
  <si>
    <t>Columna7323</t>
  </si>
  <si>
    <t>Columna7324</t>
  </si>
  <si>
    <t>Columna7325</t>
  </si>
  <si>
    <t>Columna7326</t>
  </si>
  <si>
    <t>Columna7327</t>
  </si>
  <si>
    <t>Columna7328</t>
  </si>
  <si>
    <t>Columna7329</t>
  </si>
  <si>
    <t>Columna7330</t>
  </si>
  <si>
    <t>Columna7331</t>
  </si>
  <si>
    <t>Columna7332</t>
  </si>
  <si>
    <t>Columna7333</t>
  </si>
  <si>
    <t>Columna7334</t>
  </si>
  <si>
    <t>Columna7335</t>
  </si>
  <si>
    <t>Columna7336</t>
  </si>
  <si>
    <t>Columna7337</t>
  </si>
  <si>
    <t>Columna7338</t>
  </si>
  <si>
    <t>Columna7339</t>
  </si>
  <si>
    <t>Columna7340</t>
  </si>
  <si>
    <t>Columna7341</t>
  </si>
  <si>
    <t>Columna7342</t>
  </si>
  <si>
    <t>Columna7343</t>
  </si>
  <si>
    <t>Columna7344</t>
  </si>
  <si>
    <t>Columna7345</t>
  </si>
  <si>
    <t>Columna7346</t>
  </si>
  <si>
    <t>Columna7347</t>
  </si>
  <si>
    <t>Columna7348</t>
  </si>
  <si>
    <t>Columna7349</t>
  </si>
  <si>
    <t>Columna7350</t>
  </si>
  <si>
    <t>Columna7351</t>
  </si>
  <si>
    <t>Columna7352</t>
  </si>
  <si>
    <t>Columna7353</t>
  </si>
  <si>
    <t>Columna7354</t>
  </si>
  <si>
    <t>Columna7355</t>
  </si>
  <si>
    <t>Columna7356</t>
  </si>
  <si>
    <t>Columna7357</t>
  </si>
  <si>
    <t>Columna7358</t>
  </si>
  <si>
    <t>Columna7359</t>
  </si>
  <si>
    <t>Columna7360</t>
  </si>
  <si>
    <t>Columna7361</t>
  </si>
  <si>
    <t>Columna7362</t>
  </si>
  <si>
    <t>Columna7363</t>
  </si>
  <si>
    <t>Columna7364</t>
  </si>
  <si>
    <t>Columna7365</t>
  </si>
  <si>
    <t>Columna7366</t>
  </si>
  <si>
    <t>Columna7367</t>
  </si>
  <si>
    <t>Columna7368</t>
  </si>
  <si>
    <t>Columna7369</t>
  </si>
  <si>
    <t>Columna7370</t>
  </si>
  <si>
    <t>Columna7371</t>
  </si>
  <si>
    <t>Columna7372</t>
  </si>
  <si>
    <t>Columna7373</t>
  </si>
  <si>
    <t>Columna7374</t>
  </si>
  <si>
    <t>Columna7375</t>
  </si>
  <si>
    <t>Columna7376</t>
  </si>
  <si>
    <t>Columna7377</t>
  </si>
  <si>
    <t>Columna7378</t>
  </si>
  <si>
    <t>Columna7379</t>
  </si>
  <si>
    <t>Columna7380</t>
  </si>
  <si>
    <t>Columna7381</t>
  </si>
  <si>
    <t>Columna7382</t>
  </si>
  <si>
    <t>Columna7383</t>
  </si>
  <si>
    <t>Columna7384</t>
  </si>
  <si>
    <t>Columna7385</t>
  </si>
  <si>
    <t>Columna7386</t>
  </si>
  <si>
    <t>Columna7387</t>
  </si>
  <si>
    <t>Columna7388</t>
  </si>
  <si>
    <t>Columna7389</t>
  </si>
  <si>
    <t>Columna7390</t>
  </si>
  <si>
    <t>Columna7391</t>
  </si>
  <si>
    <t>Columna7392</t>
  </si>
  <si>
    <t>Columna7393</t>
  </si>
  <si>
    <t>Columna7394</t>
  </si>
  <si>
    <t>Columna7395</t>
  </si>
  <si>
    <t>Columna7396</t>
  </si>
  <si>
    <t>Columna7397</t>
  </si>
  <si>
    <t>Columna7398</t>
  </si>
  <si>
    <t>Columna7399</t>
  </si>
  <si>
    <t>Columna7400</t>
  </si>
  <si>
    <t>Columna7401</t>
  </si>
  <si>
    <t>Columna7402</t>
  </si>
  <si>
    <t>Columna7403</t>
  </si>
  <si>
    <t>Columna7404</t>
  </si>
  <si>
    <t>Columna7405</t>
  </si>
  <si>
    <t>Columna7406</t>
  </si>
  <si>
    <t>Columna7407</t>
  </si>
  <si>
    <t>Columna7408</t>
  </si>
  <si>
    <t>Columna7409</t>
  </si>
  <si>
    <t>Columna7410</t>
  </si>
  <si>
    <t>Columna7411</t>
  </si>
  <si>
    <t>Columna7412</t>
  </si>
  <si>
    <t>Columna7413</t>
  </si>
  <si>
    <t>Columna7414</t>
  </si>
  <si>
    <t>Columna7415</t>
  </si>
  <si>
    <t>Columna7416</t>
  </si>
  <si>
    <t>Columna7417</t>
  </si>
  <si>
    <t>Columna7418</t>
  </si>
  <si>
    <t>Columna7419</t>
  </si>
  <si>
    <t>Columna7420</t>
  </si>
  <si>
    <t>Columna7421</t>
  </si>
  <si>
    <t>Columna7422</t>
  </si>
  <si>
    <t>Columna7423</t>
  </si>
  <si>
    <t>Columna7424</t>
  </si>
  <si>
    <t>Columna7425</t>
  </si>
  <si>
    <t>Columna7426</t>
  </si>
  <si>
    <t>Columna7427</t>
  </si>
  <si>
    <t>Columna7428</t>
  </si>
  <si>
    <t>Columna7429</t>
  </si>
  <si>
    <t>Columna7430</t>
  </si>
  <si>
    <t>Columna7431</t>
  </si>
  <si>
    <t>Columna7432</t>
  </si>
  <si>
    <t>Columna7433</t>
  </si>
  <si>
    <t>Columna7434</t>
  </si>
  <si>
    <t>Columna7435</t>
  </si>
  <si>
    <t>Columna7436</t>
  </si>
  <si>
    <t>Columna7437</t>
  </si>
  <si>
    <t>Columna7438</t>
  </si>
  <si>
    <t>Columna7439</t>
  </si>
  <si>
    <t>Columna7440</t>
  </si>
  <si>
    <t>Columna7441</t>
  </si>
  <si>
    <t>Columna7442</t>
  </si>
  <si>
    <t>Columna7443</t>
  </si>
  <si>
    <t>Columna7444</t>
  </si>
  <si>
    <t>Columna7445</t>
  </si>
  <si>
    <t>Columna7446</t>
  </si>
  <si>
    <t>Columna7447</t>
  </si>
  <si>
    <t>Columna7448</t>
  </si>
  <si>
    <t>Columna7449</t>
  </si>
  <si>
    <t>Columna7450</t>
  </si>
  <si>
    <t>Columna7451</t>
  </si>
  <si>
    <t>Columna7452</t>
  </si>
  <si>
    <t>Columna7453</t>
  </si>
  <si>
    <t>Columna7454</t>
  </si>
  <si>
    <t>Columna7455</t>
  </si>
  <si>
    <t>Columna7456</t>
  </si>
  <si>
    <t>Columna7457</t>
  </si>
  <si>
    <t>Columna7458</t>
  </si>
  <si>
    <t>Columna7459</t>
  </si>
  <si>
    <t>Columna7460</t>
  </si>
  <si>
    <t>Columna7461</t>
  </si>
  <si>
    <t>Columna7462</t>
  </si>
  <si>
    <t>Columna7463</t>
  </si>
  <si>
    <t>Columna7464</t>
  </si>
  <si>
    <t>Columna7465</t>
  </si>
  <si>
    <t>Columna7466</t>
  </si>
  <si>
    <t>Columna7467</t>
  </si>
  <si>
    <t>Columna7468</t>
  </si>
  <si>
    <t>Columna7469</t>
  </si>
  <si>
    <t>Columna7470</t>
  </si>
  <si>
    <t>Columna7471</t>
  </si>
  <si>
    <t>Columna7472</t>
  </si>
  <si>
    <t>Columna7473</t>
  </si>
  <si>
    <t>Columna7474</t>
  </si>
  <si>
    <t>Columna7475</t>
  </si>
  <si>
    <t>Columna7476</t>
  </si>
  <si>
    <t>Columna7477</t>
  </si>
  <si>
    <t>Columna7478</t>
  </si>
  <si>
    <t>Columna7479</t>
  </si>
  <si>
    <t>Columna7480</t>
  </si>
  <si>
    <t>Columna7481</t>
  </si>
  <si>
    <t>Columna7482</t>
  </si>
  <si>
    <t>Columna7483</t>
  </si>
  <si>
    <t>Columna7484</t>
  </si>
  <si>
    <t>Columna7485</t>
  </si>
  <si>
    <t>Columna7486</t>
  </si>
  <si>
    <t>Columna7487</t>
  </si>
  <si>
    <t>Columna7488</t>
  </si>
  <si>
    <t>Columna7489</t>
  </si>
  <si>
    <t>Columna7490</t>
  </si>
  <si>
    <t>Columna7491</t>
  </si>
  <si>
    <t>Columna7492</t>
  </si>
  <si>
    <t>Columna7493</t>
  </si>
  <si>
    <t>Columna7494</t>
  </si>
  <si>
    <t>Columna7495</t>
  </si>
  <si>
    <t>Columna7496</t>
  </si>
  <si>
    <t>Columna7497</t>
  </si>
  <si>
    <t>Columna7498</t>
  </si>
  <si>
    <t>Columna7499</t>
  </si>
  <si>
    <t>Columna7500</t>
  </si>
  <si>
    <t>Columna7501</t>
  </si>
  <si>
    <t>Columna7502</t>
  </si>
  <si>
    <t>Columna7503</t>
  </si>
  <si>
    <t>Columna7504</t>
  </si>
  <si>
    <t>Columna7505</t>
  </si>
  <si>
    <t>Columna7506</t>
  </si>
  <si>
    <t>Columna7507</t>
  </si>
  <si>
    <t>Columna7508</t>
  </si>
  <si>
    <t>Columna7509</t>
  </si>
  <si>
    <t>Columna7510</t>
  </si>
  <si>
    <t>Columna7511</t>
  </si>
  <si>
    <t>Columna7512</t>
  </si>
  <si>
    <t>Columna7513</t>
  </si>
  <si>
    <t>Columna7514</t>
  </si>
  <si>
    <t>Columna7515</t>
  </si>
  <si>
    <t>Columna7516</t>
  </si>
  <si>
    <t>Columna7517</t>
  </si>
  <si>
    <t>Columna7518</t>
  </si>
  <si>
    <t>Columna7519</t>
  </si>
  <si>
    <t>Columna7520</t>
  </si>
  <si>
    <t>Columna7521</t>
  </si>
  <si>
    <t>Columna7522</t>
  </si>
  <si>
    <t>Columna7523</t>
  </si>
  <si>
    <t>Columna7524</t>
  </si>
  <si>
    <t>Columna7525</t>
  </si>
  <si>
    <t>Columna7526</t>
  </si>
  <si>
    <t>Columna7527</t>
  </si>
  <si>
    <t>Columna7528</t>
  </si>
  <si>
    <t>Columna7529</t>
  </si>
  <si>
    <t>Columna7530</t>
  </si>
  <si>
    <t>Columna7531</t>
  </si>
  <si>
    <t>Columna7532</t>
  </si>
  <si>
    <t>Columna7533</t>
  </si>
  <si>
    <t>Columna7534</t>
  </si>
  <si>
    <t>Columna7535</t>
  </si>
  <si>
    <t>Columna7536</t>
  </si>
  <si>
    <t>Columna7537</t>
  </si>
  <si>
    <t>Columna7538</t>
  </si>
  <si>
    <t>Columna7539</t>
  </si>
  <si>
    <t>Columna7540</t>
  </si>
  <si>
    <t>Columna7541</t>
  </si>
  <si>
    <t>Columna7542</t>
  </si>
  <si>
    <t>Columna7543</t>
  </si>
  <si>
    <t>Columna7544</t>
  </si>
  <si>
    <t>Columna7545</t>
  </si>
  <si>
    <t>Columna7546</t>
  </si>
  <si>
    <t>Columna7547</t>
  </si>
  <si>
    <t>Columna7548</t>
  </si>
  <si>
    <t>Columna7549</t>
  </si>
  <si>
    <t>Columna7550</t>
  </si>
  <si>
    <t>Columna7551</t>
  </si>
  <si>
    <t>Columna7552</t>
  </si>
  <si>
    <t>Columna7553</t>
  </si>
  <si>
    <t>Columna7554</t>
  </si>
  <si>
    <t>Columna7555</t>
  </si>
  <si>
    <t>Columna7556</t>
  </si>
  <si>
    <t>Columna7557</t>
  </si>
  <si>
    <t>Columna7558</t>
  </si>
  <si>
    <t>Columna7559</t>
  </si>
  <si>
    <t>Columna7560</t>
  </si>
  <si>
    <t>Columna7561</t>
  </si>
  <si>
    <t>Columna7562</t>
  </si>
  <si>
    <t>Columna7563</t>
  </si>
  <si>
    <t>Columna7564</t>
  </si>
  <si>
    <t>Columna7565</t>
  </si>
  <si>
    <t>Columna7566</t>
  </si>
  <si>
    <t>Columna7567</t>
  </si>
  <si>
    <t>Columna7568</t>
  </si>
  <si>
    <t>Columna7569</t>
  </si>
  <si>
    <t>Columna7570</t>
  </si>
  <si>
    <t>Columna7571</t>
  </si>
  <si>
    <t>Columna7572</t>
  </si>
  <si>
    <t>Columna7573</t>
  </si>
  <si>
    <t>Columna7574</t>
  </si>
  <si>
    <t>Columna7575</t>
  </si>
  <si>
    <t>Columna7576</t>
  </si>
  <si>
    <t>Columna7577</t>
  </si>
  <si>
    <t>Columna7578</t>
  </si>
  <si>
    <t>Columna7579</t>
  </si>
  <si>
    <t>Columna7580</t>
  </si>
  <si>
    <t>Columna7581</t>
  </si>
  <si>
    <t>Columna7582</t>
  </si>
  <si>
    <t>Columna7583</t>
  </si>
  <si>
    <t>Columna7584</t>
  </si>
  <si>
    <t>Columna7585</t>
  </si>
  <si>
    <t>Columna7586</t>
  </si>
  <si>
    <t>Columna7587</t>
  </si>
  <si>
    <t>Columna7588</t>
  </si>
  <si>
    <t>Columna7589</t>
  </si>
  <si>
    <t>Columna7590</t>
  </si>
  <si>
    <t>Columna7591</t>
  </si>
  <si>
    <t>Columna7592</t>
  </si>
  <si>
    <t>Columna7593</t>
  </si>
  <si>
    <t>Columna7594</t>
  </si>
  <si>
    <t>Columna7595</t>
  </si>
  <si>
    <t>Columna7596</t>
  </si>
  <si>
    <t>Columna7597</t>
  </si>
  <si>
    <t>Columna7598</t>
  </si>
  <si>
    <t>Columna7599</t>
  </si>
  <si>
    <t>Columna7600</t>
  </si>
  <si>
    <t>Columna7601</t>
  </si>
  <si>
    <t>Columna7602</t>
  </si>
  <si>
    <t>Columna7603</t>
  </si>
  <si>
    <t>Columna7604</t>
  </si>
  <si>
    <t>Columna7605</t>
  </si>
  <si>
    <t>Columna7606</t>
  </si>
  <si>
    <t>Columna7607</t>
  </si>
  <si>
    <t>Columna7608</t>
  </si>
  <si>
    <t>Columna7609</t>
  </si>
  <si>
    <t>Columna7610</t>
  </si>
  <si>
    <t>Columna7611</t>
  </si>
  <si>
    <t>Columna7612</t>
  </si>
  <si>
    <t>Columna7613</t>
  </si>
  <si>
    <t>Columna7614</t>
  </si>
  <si>
    <t>Columna7615</t>
  </si>
  <si>
    <t>Columna7616</t>
  </si>
  <si>
    <t>Columna7617</t>
  </si>
  <si>
    <t>Columna7618</t>
  </si>
  <si>
    <t>Columna7619</t>
  </si>
  <si>
    <t>Columna7620</t>
  </si>
  <si>
    <t>Columna7621</t>
  </si>
  <si>
    <t>Columna7622</t>
  </si>
  <si>
    <t>Columna7623</t>
  </si>
  <si>
    <t>Columna7624</t>
  </si>
  <si>
    <t>Columna7625</t>
  </si>
  <si>
    <t>Columna7626</t>
  </si>
  <si>
    <t>Columna7627</t>
  </si>
  <si>
    <t>Columna7628</t>
  </si>
  <si>
    <t>Columna7629</t>
  </si>
  <si>
    <t>Columna7630</t>
  </si>
  <si>
    <t>Columna7631</t>
  </si>
  <si>
    <t>Columna7632</t>
  </si>
  <si>
    <t>Columna7633</t>
  </si>
  <si>
    <t>Columna7634</t>
  </si>
  <si>
    <t>Columna7635</t>
  </si>
  <si>
    <t>Columna7636</t>
  </si>
  <si>
    <t>Columna7637</t>
  </si>
  <si>
    <t>Columna7638</t>
  </si>
  <si>
    <t>Columna7639</t>
  </si>
  <si>
    <t>Columna7640</t>
  </si>
  <si>
    <t>Columna7641</t>
  </si>
  <si>
    <t>Columna7642</t>
  </si>
  <si>
    <t>Columna7643</t>
  </si>
  <si>
    <t>Columna7644</t>
  </si>
  <si>
    <t>Columna7645</t>
  </si>
  <si>
    <t>Columna7646</t>
  </si>
  <si>
    <t>Columna7647</t>
  </si>
  <si>
    <t>Columna7648</t>
  </si>
  <si>
    <t>Columna7649</t>
  </si>
  <si>
    <t>Columna7650</t>
  </si>
  <si>
    <t>Columna7651</t>
  </si>
  <si>
    <t>Columna7652</t>
  </si>
  <si>
    <t>Columna7653</t>
  </si>
  <si>
    <t>Columna7654</t>
  </si>
  <si>
    <t>Columna7655</t>
  </si>
  <si>
    <t>Columna7656</t>
  </si>
  <si>
    <t>Columna7657</t>
  </si>
  <si>
    <t>Columna7658</t>
  </si>
  <si>
    <t>Columna7659</t>
  </si>
  <si>
    <t>Columna7660</t>
  </si>
  <si>
    <t>Columna7661</t>
  </si>
  <si>
    <t>Columna7662</t>
  </si>
  <si>
    <t>Columna7663</t>
  </si>
  <si>
    <t>Columna7664</t>
  </si>
  <si>
    <t>Columna7665</t>
  </si>
  <si>
    <t>Columna7666</t>
  </si>
  <si>
    <t>Columna7667</t>
  </si>
  <si>
    <t>Columna7668</t>
  </si>
  <si>
    <t>Columna7669</t>
  </si>
  <si>
    <t>Columna7670</t>
  </si>
  <si>
    <t>Columna7671</t>
  </si>
  <si>
    <t>Columna7672</t>
  </si>
  <si>
    <t>Columna7673</t>
  </si>
  <si>
    <t>Columna7674</t>
  </si>
  <si>
    <t>Columna7675</t>
  </si>
  <si>
    <t>Columna7676</t>
  </si>
  <si>
    <t>Columna7677</t>
  </si>
  <si>
    <t>Columna7678</t>
  </si>
  <si>
    <t>Columna7679</t>
  </si>
  <si>
    <t>Columna7680</t>
  </si>
  <si>
    <t>Columna7681</t>
  </si>
  <si>
    <t>Columna7682</t>
  </si>
  <si>
    <t>Columna7683</t>
  </si>
  <si>
    <t>Columna7684</t>
  </si>
  <si>
    <t>Columna7685</t>
  </si>
  <si>
    <t>Columna7686</t>
  </si>
  <si>
    <t>Columna7687</t>
  </si>
  <si>
    <t>Columna7688</t>
  </si>
  <si>
    <t>Columna7689</t>
  </si>
  <si>
    <t>Columna7690</t>
  </si>
  <si>
    <t>Columna7691</t>
  </si>
  <si>
    <t>Columna7692</t>
  </si>
  <si>
    <t>Columna7693</t>
  </si>
  <si>
    <t>Columna7694</t>
  </si>
  <si>
    <t>Columna7695</t>
  </si>
  <si>
    <t>Columna7696</t>
  </si>
  <si>
    <t>Columna7697</t>
  </si>
  <si>
    <t>Columna7698</t>
  </si>
  <si>
    <t>Columna7699</t>
  </si>
  <si>
    <t>Columna7700</t>
  </si>
  <si>
    <t>Columna7701</t>
  </si>
  <si>
    <t>Columna7702</t>
  </si>
  <si>
    <t>Columna7703</t>
  </si>
  <si>
    <t>Columna7704</t>
  </si>
  <si>
    <t>Columna7705</t>
  </si>
  <si>
    <t>Columna7706</t>
  </si>
  <si>
    <t>Columna7707</t>
  </si>
  <si>
    <t>Columna7708</t>
  </si>
  <si>
    <t>Columna7709</t>
  </si>
  <si>
    <t>Columna7710</t>
  </si>
  <si>
    <t>Columna7711</t>
  </si>
  <si>
    <t>Columna7712</t>
  </si>
  <si>
    <t>Columna7713</t>
  </si>
  <si>
    <t>Columna7714</t>
  </si>
  <si>
    <t>Columna7715</t>
  </si>
  <si>
    <t>Columna7716</t>
  </si>
  <si>
    <t>Columna7717</t>
  </si>
  <si>
    <t>Columna7718</t>
  </si>
  <si>
    <t>Columna7719</t>
  </si>
  <si>
    <t>Columna7720</t>
  </si>
  <si>
    <t>Columna7721</t>
  </si>
  <si>
    <t>Columna7722</t>
  </si>
  <si>
    <t>Columna7723</t>
  </si>
  <si>
    <t>Columna7724</t>
  </si>
  <si>
    <t>Columna7725</t>
  </si>
  <si>
    <t>Columna7726</t>
  </si>
  <si>
    <t>Columna7727</t>
  </si>
  <si>
    <t>Columna7728</t>
  </si>
  <si>
    <t>Columna7729</t>
  </si>
  <si>
    <t>Columna7730</t>
  </si>
  <si>
    <t>Columna7731</t>
  </si>
  <si>
    <t>Columna7732</t>
  </si>
  <si>
    <t>Columna7733</t>
  </si>
  <si>
    <t>Columna7734</t>
  </si>
  <si>
    <t>Columna7735</t>
  </si>
  <si>
    <t>Columna7736</t>
  </si>
  <si>
    <t>Columna7737</t>
  </si>
  <si>
    <t>Columna7738</t>
  </si>
  <si>
    <t>Columna7739</t>
  </si>
  <si>
    <t>Columna7740</t>
  </si>
  <si>
    <t>Columna7741</t>
  </si>
  <si>
    <t>Columna7742</t>
  </si>
  <si>
    <t>Columna7743</t>
  </si>
  <si>
    <t>Columna7744</t>
  </si>
  <si>
    <t>Columna7745</t>
  </si>
  <si>
    <t>Columna7746</t>
  </si>
  <si>
    <t>Columna7747</t>
  </si>
  <si>
    <t>Columna7748</t>
  </si>
  <si>
    <t>Columna7749</t>
  </si>
  <si>
    <t>Columna7750</t>
  </si>
  <si>
    <t>Columna7751</t>
  </si>
  <si>
    <t>Columna7752</t>
  </si>
  <si>
    <t>Columna7753</t>
  </si>
  <si>
    <t>Columna7754</t>
  </si>
  <si>
    <t>Columna7755</t>
  </si>
  <si>
    <t>Columna7756</t>
  </si>
  <si>
    <t>Columna7757</t>
  </si>
  <si>
    <t>Columna7758</t>
  </si>
  <si>
    <t>Columna7759</t>
  </si>
  <si>
    <t>Columna7760</t>
  </si>
  <si>
    <t>Columna7761</t>
  </si>
  <si>
    <t>Columna7762</t>
  </si>
  <si>
    <t>Columna7763</t>
  </si>
  <si>
    <t>Columna7764</t>
  </si>
  <si>
    <t>Columna7765</t>
  </si>
  <si>
    <t>Columna7766</t>
  </si>
  <si>
    <t>Columna7767</t>
  </si>
  <si>
    <t>Columna7768</t>
  </si>
  <si>
    <t>Columna7769</t>
  </si>
  <si>
    <t>Columna7770</t>
  </si>
  <si>
    <t>Columna7771</t>
  </si>
  <si>
    <t>Columna7772</t>
  </si>
  <si>
    <t>Columna7773</t>
  </si>
  <si>
    <t>Columna7774</t>
  </si>
  <si>
    <t>Columna7775</t>
  </si>
  <si>
    <t>Columna7776</t>
  </si>
  <si>
    <t>Columna7777</t>
  </si>
  <si>
    <t>Columna7778</t>
  </si>
  <si>
    <t>Columna7779</t>
  </si>
  <si>
    <t>Columna7780</t>
  </si>
  <si>
    <t>Columna7781</t>
  </si>
  <si>
    <t>Columna7782</t>
  </si>
  <si>
    <t>Columna7783</t>
  </si>
  <si>
    <t>Columna7784</t>
  </si>
  <si>
    <t>Columna7785</t>
  </si>
  <si>
    <t>Columna7786</t>
  </si>
  <si>
    <t>Columna7787</t>
  </si>
  <si>
    <t>Columna7788</t>
  </si>
  <si>
    <t>Columna7789</t>
  </si>
  <si>
    <t>Columna7790</t>
  </si>
  <si>
    <t>Columna7791</t>
  </si>
  <si>
    <t>Columna7792</t>
  </si>
  <si>
    <t>Columna7793</t>
  </si>
  <si>
    <t>Columna7794</t>
  </si>
  <si>
    <t>Columna7795</t>
  </si>
  <si>
    <t>Columna7796</t>
  </si>
  <si>
    <t>Columna7797</t>
  </si>
  <si>
    <t>Columna7798</t>
  </si>
  <si>
    <t>Columna7799</t>
  </si>
  <si>
    <t>Columna7800</t>
  </si>
  <si>
    <t>Columna7801</t>
  </si>
  <si>
    <t>Columna7802</t>
  </si>
  <si>
    <t>Columna7803</t>
  </si>
  <si>
    <t>Columna7804</t>
  </si>
  <si>
    <t>Columna7805</t>
  </si>
  <si>
    <t>Columna7806</t>
  </si>
  <si>
    <t>Columna7807</t>
  </si>
  <si>
    <t>Columna7808</t>
  </si>
  <si>
    <t>Columna7809</t>
  </si>
  <si>
    <t>Columna7810</t>
  </si>
  <si>
    <t>Columna7811</t>
  </si>
  <si>
    <t>Columna7812</t>
  </si>
  <si>
    <t>Columna7813</t>
  </si>
  <si>
    <t>Columna7814</t>
  </si>
  <si>
    <t>Columna7815</t>
  </si>
  <si>
    <t>Columna7816</t>
  </si>
  <si>
    <t>Columna7817</t>
  </si>
  <si>
    <t>Columna7818</t>
  </si>
  <si>
    <t>Columna7819</t>
  </si>
  <si>
    <t>Columna7820</t>
  </si>
  <si>
    <t>Columna7821</t>
  </si>
  <si>
    <t>Columna7822</t>
  </si>
  <si>
    <t>Columna7823</t>
  </si>
  <si>
    <t>Columna7824</t>
  </si>
  <si>
    <t>Columna7825</t>
  </si>
  <si>
    <t>Columna7826</t>
  </si>
  <si>
    <t>Columna7827</t>
  </si>
  <si>
    <t>Columna7828</t>
  </si>
  <si>
    <t>Columna7829</t>
  </si>
  <si>
    <t>Columna7830</t>
  </si>
  <si>
    <t>Columna7831</t>
  </si>
  <si>
    <t>Columna7832</t>
  </si>
  <si>
    <t>Columna7833</t>
  </si>
  <si>
    <t>Columna7834</t>
  </si>
  <si>
    <t>Columna7835</t>
  </si>
  <si>
    <t>Columna7836</t>
  </si>
  <si>
    <t>Columna7837</t>
  </si>
  <si>
    <t>Columna7838</t>
  </si>
  <si>
    <t>Columna7839</t>
  </si>
  <si>
    <t>Columna7840</t>
  </si>
  <si>
    <t>Columna7841</t>
  </si>
  <si>
    <t>Columna7842</t>
  </si>
  <si>
    <t>Columna7843</t>
  </si>
  <si>
    <t>Columna7844</t>
  </si>
  <si>
    <t>Columna7845</t>
  </si>
  <si>
    <t>Columna7846</t>
  </si>
  <si>
    <t>Columna7847</t>
  </si>
  <si>
    <t>Columna7848</t>
  </si>
  <si>
    <t>Columna7849</t>
  </si>
  <si>
    <t>Columna7850</t>
  </si>
  <si>
    <t>Columna7851</t>
  </si>
  <si>
    <t>Columna7852</t>
  </si>
  <si>
    <t>Columna7853</t>
  </si>
  <si>
    <t>Columna7854</t>
  </si>
  <si>
    <t>Columna7855</t>
  </si>
  <si>
    <t>Columna7856</t>
  </si>
  <si>
    <t>Columna7857</t>
  </si>
  <si>
    <t>Columna7858</t>
  </si>
  <si>
    <t>Columna7859</t>
  </si>
  <si>
    <t>Columna7860</t>
  </si>
  <si>
    <t>Columna7861</t>
  </si>
  <si>
    <t>Columna7862</t>
  </si>
  <si>
    <t>Columna7863</t>
  </si>
  <si>
    <t>Columna7864</t>
  </si>
  <si>
    <t>Columna7865</t>
  </si>
  <si>
    <t>Columna7866</t>
  </si>
  <si>
    <t>Columna7867</t>
  </si>
  <si>
    <t>Columna7868</t>
  </si>
  <si>
    <t>Columna7869</t>
  </si>
  <si>
    <t>Columna7870</t>
  </si>
  <si>
    <t>Columna7871</t>
  </si>
  <si>
    <t>Columna7872</t>
  </si>
  <si>
    <t>Columna7873</t>
  </si>
  <si>
    <t>Columna7874</t>
  </si>
  <si>
    <t>Columna7875</t>
  </si>
  <si>
    <t>Columna7876</t>
  </si>
  <si>
    <t>Columna7877</t>
  </si>
  <si>
    <t>Columna7878</t>
  </si>
  <si>
    <t>Columna7879</t>
  </si>
  <si>
    <t>Columna7880</t>
  </si>
  <si>
    <t>Columna7881</t>
  </si>
  <si>
    <t>Columna7882</t>
  </si>
  <si>
    <t>Columna7883</t>
  </si>
  <si>
    <t>Columna7884</t>
  </si>
  <si>
    <t>Columna7885</t>
  </si>
  <si>
    <t>Columna7886</t>
  </si>
  <si>
    <t>Columna7887</t>
  </si>
  <si>
    <t>Columna7888</t>
  </si>
  <si>
    <t>Columna7889</t>
  </si>
  <si>
    <t>Columna7890</t>
  </si>
  <si>
    <t>Columna7891</t>
  </si>
  <si>
    <t>Columna7892</t>
  </si>
  <si>
    <t>Columna7893</t>
  </si>
  <si>
    <t>Columna7894</t>
  </si>
  <si>
    <t>Columna7895</t>
  </si>
  <si>
    <t>Columna7896</t>
  </si>
  <si>
    <t>Columna7897</t>
  </si>
  <si>
    <t>Columna7898</t>
  </si>
  <si>
    <t>Columna7899</t>
  </si>
  <si>
    <t>Columna7900</t>
  </si>
  <si>
    <t>Columna7901</t>
  </si>
  <si>
    <t>Columna7902</t>
  </si>
  <si>
    <t>Columna7903</t>
  </si>
  <si>
    <t>Columna7904</t>
  </si>
  <si>
    <t>Columna7905</t>
  </si>
  <si>
    <t>Columna7906</t>
  </si>
  <si>
    <t>Columna7907</t>
  </si>
  <si>
    <t>Columna7908</t>
  </si>
  <si>
    <t>Columna7909</t>
  </si>
  <si>
    <t>Columna7910</t>
  </si>
  <si>
    <t>Columna7911</t>
  </si>
  <si>
    <t>Columna7912</t>
  </si>
  <si>
    <t>Columna7913</t>
  </si>
  <si>
    <t>Columna7914</t>
  </si>
  <si>
    <t>Columna7915</t>
  </si>
  <si>
    <t>Columna7916</t>
  </si>
  <si>
    <t>Columna7917</t>
  </si>
  <si>
    <t>Columna7918</t>
  </si>
  <si>
    <t>Columna7919</t>
  </si>
  <si>
    <t>Columna7920</t>
  </si>
  <si>
    <t>Columna7921</t>
  </si>
  <si>
    <t>Columna7922</t>
  </si>
  <si>
    <t>Columna7923</t>
  </si>
  <si>
    <t>Columna7924</t>
  </si>
  <si>
    <t>Columna7925</t>
  </si>
  <si>
    <t>Columna7926</t>
  </si>
  <si>
    <t>Columna7927</t>
  </si>
  <si>
    <t>Columna7928</t>
  </si>
  <si>
    <t>Columna7929</t>
  </si>
  <si>
    <t>Columna7930</t>
  </si>
  <si>
    <t>Columna7931</t>
  </si>
  <si>
    <t>Columna7932</t>
  </si>
  <si>
    <t>Columna7933</t>
  </si>
  <si>
    <t>Columna7934</t>
  </si>
  <si>
    <t>Columna7935</t>
  </si>
  <si>
    <t>Columna7936</t>
  </si>
  <si>
    <t>Columna7937</t>
  </si>
  <si>
    <t>Columna7938</t>
  </si>
  <si>
    <t>Columna7939</t>
  </si>
  <si>
    <t>Columna7940</t>
  </si>
  <si>
    <t>Columna7941</t>
  </si>
  <si>
    <t>Columna7942</t>
  </si>
  <si>
    <t>Columna7943</t>
  </si>
  <si>
    <t>Columna7944</t>
  </si>
  <si>
    <t>Columna7945</t>
  </si>
  <si>
    <t>Columna7946</t>
  </si>
  <si>
    <t>Columna7947</t>
  </si>
  <si>
    <t>Columna7948</t>
  </si>
  <si>
    <t>Columna7949</t>
  </si>
  <si>
    <t>Columna7950</t>
  </si>
  <si>
    <t>Columna7951</t>
  </si>
  <si>
    <t>Columna7952</t>
  </si>
  <si>
    <t>Columna7953</t>
  </si>
  <si>
    <t>Columna7954</t>
  </si>
  <si>
    <t>Columna7955</t>
  </si>
  <si>
    <t>Columna7956</t>
  </si>
  <si>
    <t>Columna7957</t>
  </si>
  <si>
    <t>Columna7958</t>
  </si>
  <si>
    <t>Columna7959</t>
  </si>
  <si>
    <t>Columna7960</t>
  </si>
  <si>
    <t>Columna7961</t>
  </si>
  <si>
    <t>Columna7962</t>
  </si>
  <si>
    <t>Columna7963</t>
  </si>
  <si>
    <t>Columna7964</t>
  </si>
  <si>
    <t>Columna7965</t>
  </si>
  <si>
    <t>Columna7966</t>
  </si>
  <si>
    <t>Columna7967</t>
  </si>
  <si>
    <t>Columna7968</t>
  </si>
  <si>
    <t>Columna7969</t>
  </si>
  <si>
    <t>Columna7970</t>
  </si>
  <si>
    <t>Columna7971</t>
  </si>
  <si>
    <t>Columna7972</t>
  </si>
  <si>
    <t>Columna7973</t>
  </si>
  <si>
    <t>Columna7974</t>
  </si>
  <si>
    <t>Columna7975</t>
  </si>
  <si>
    <t>Columna7976</t>
  </si>
  <si>
    <t>Columna7977</t>
  </si>
  <si>
    <t>Columna7978</t>
  </si>
  <si>
    <t>Columna7979</t>
  </si>
  <si>
    <t>Columna7980</t>
  </si>
  <si>
    <t>Columna7981</t>
  </si>
  <si>
    <t>Columna7982</t>
  </si>
  <si>
    <t>Columna7983</t>
  </si>
  <si>
    <t>Columna7984</t>
  </si>
  <si>
    <t>Columna7985</t>
  </si>
  <si>
    <t>Columna7986</t>
  </si>
  <si>
    <t>Columna7987</t>
  </si>
  <si>
    <t>Columna7988</t>
  </si>
  <si>
    <t>Columna7989</t>
  </si>
  <si>
    <t>Columna7990</t>
  </si>
  <si>
    <t>Columna7991</t>
  </si>
  <si>
    <t>Columna7992</t>
  </si>
  <si>
    <t>Columna7993</t>
  </si>
  <si>
    <t>Columna7994</t>
  </si>
  <si>
    <t>Columna7995</t>
  </si>
  <si>
    <t>Columna7996</t>
  </si>
  <si>
    <t>Columna7997</t>
  </si>
  <si>
    <t>Columna7998</t>
  </si>
  <si>
    <t>Columna7999</t>
  </si>
  <si>
    <t>Columna8000</t>
  </si>
  <si>
    <t>Columna8001</t>
  </si>
  <si>
    <t>Columna8002</t>
  </si>
  <si>
    <t>Columna8003</t>
  </si>
  <si>
    <t>Columna8004</t>
  </si>
  <si>
    <t>Columna8005</t>
  </si>
  <si>
    <t>Columna8006</t>
  </si>
  <si>
    <t>Columna8007</t>
  </si>
  <si>
    <t>Columna8008</t>
  </si>
  <si>
    <t>Columna8009</t>
  </si>
  <si>
    <t>Columna8010</t>
  </si>
  <si>
    <t>Columna8011</t>
  </si>
  <si>
    <t>Columna8012</t>
  </si>
  <si>
    <t>Columna8013</t>
  </si>
  <si>
    <t>Columna8014</t>
  </si>
  <si>
    <t>Columna8015</t>
  </si>
  <si>
    <t>Columna8016</t>
  </si>
  <si>
    <t>Columna8017</t>
  </si>
  <si>
    <t>Columna8018</t>
  </si>
  <si>
    <t>Columna8019</t>
  </si>
  <si>
    <t>Columna8020</t>
  </si>
  <si>
    <t>Columna8021</t>
  </si>
  <si>
    <t>Columna8022</t>
  </si>
  <si>
    <t>Columna8023</t>
  </si>
  <si>
    <t>Columna8024</t>
  </si>
  <si>
    <t>Columna8025</t>
  </si>
  <si>
    <t>Columna8026</t>
  </si>
  <si>
    <t>Columna8027</t>
  </si>
  <si>
    <t>Columna8028</t>
  </si>
  <si>
    <t>Columna8029</t>
  </si>
  <si>
    <t>Columna8030</t>
  </si>
  <si>
    <t>Columna8031</t>
  </si>
  <si>
    <t>Columna8032</t>
  </si>
  <si>
    <t>Columna8033</t>
  </si>
  <si>
    <t>Columna8034</t>
  </si>
  <si>
    <t>Columna8035</t>
  </si>
  <si>
    <t>Columna8036</t>
  </si>
  <si>
    <t>Columna8037</t>
  </si>
  <si>
    <t>Columna8038</t>
  </si>
  <si>
    <t>Columna8039</t>
  </si>
  <si>
    <t>Columna8040</t>
  </si>
  <si>
    <t>Columna8041</t>
  </si>
  <si>
    <t>Columna8042</t>
  </si>
  <si>
    <t>Columna8043</t>
  </si>
  <si>
    <t>Columna8044</t>
  </si>
  <si>
    <t>Columna8045</t>
  </si>
  <si>
    <t>Columna8046</t>
  </si>
  <si>
    <t>Columna8047</t>
  </si>
  <si>
    <t>Columna8048</t>
  </si>
  <si>
    <t>Columna8049</t>
  </si>
  <si>
    <t>Columna8050</t>
  </si>
  <si>
    <t>Columna8051</t>
  </si>
  <si>
    <t>Columna8052</t>
  </si>
  <si>
    <t>Columna8053</t>
  </si>
  <si>
    <t>Columna8054</t>
  </si>
  <si>
    <t>Columna8055</t>
  </si>
  <si>
    <t>Columna8056</t>
  </si>
  <si>
    <t>Columna8057</t>
  </si>
  <si>
    <t>Columna8058</t>
  </si>
  <si>
    <t>Columna8059</t>
  </si>
  <si>
    <t>Columna8060</t>
  </si>
  <si>
    <t>Columna8061</t>
  </si>
  <si>
    <t>Columna8062</t>
  </si>
  <si>
    <t>Columna8063</t>
  </si>
  <si>
    <t>Columna8064</t>
  </si>
  <si>
    <t>Columna8065</t>
  </si>
  <si>
    <t>Columna8066</t>
  </si>
  <si>
    <t>Columna8067</t>
  </si>
  <si>
    <t>Columna8068</t>
  </si>
  <si>
    <t>Columna8069</t>
  </si>
  <si>
    <t>Columna8070</t>
  </si>
  <si>
    <t>Columna8071</t>
  </si>
  <si>
    <t>Columna8072</t>
  </si>
  <si>
    <t>Columna8073</t>
  </si>
  <si>
    <t>Columna8074</t>
  </si>
  <si>
    <t>Columna8075</t>
  </si>
  <si>
    <t>Columna8076</t>
  </si>
  <si>
    <t>Columna8077</t>
  </si>
  <si>
    <t>Columna8078</t>
  </si>
  <si>
    <t>Columna8079</t>
  </si>
  <si>
    <t>Columna8080</t>
  </si>
  <si>
    <t>Columna8081</t>
  </si>
  <si>
    <t>Columna8082</t>
  </si>
  <si>
    <t>Columna8083</t>
  </si>
  <si>
    <t>Columna8084</t>
  </si>
  <si>
    <t>Columna8085</t>
  </si>
  <si>
    <t>Columna8086</t>
  </si>
  <si>
    <t>Columna8087</t>
  </si>
  <si>
    <t>Columna8088</t>
  </si>
  <si>
    <t>Columna8089</t>
  </si>
  <si>
    <t>Columna8090</t>
  </si>
  <si>
    <t>Columna8091</t>
  </si>
  <si>
    <t>Columna8092</t>
  </si>
  <si>
    <t>Columna8093</t>
  </si>
  <si>
    <t>Columna8094</t>
  </si>
  <si>
    <t>Columna8095</t>
  </si>
  <si>
    <t>Columna8096</t>
  </si>
  <si>
    <t>Columna8097</t>
  </si>
  <si>
    <t>Columna8098</t>
  </si>
  <si>
    <t>Columna8099</t>
  </si>
  <si>
    <t>Columna8100</t>
  </si>
  <si>
    <t>Columna8101</t>
  </si>
  <si>
    <t>Columna8102</t>
  </si>
  <si>
    <t>Columna8103</t>
  </si>
  <si>
    <t>Columna8104</t>
  </si>
  <si>
    <t>Columna8105</t>
  </si>
  <si>
    <t>Columna8106</t>
  </si>
  <si>
    <t>Columna8107</t>
  </si>
  <si>
    <t>Columna8108</t>
  </si>
  <si>
    <t>Columna8109</t>
  </si>
  <si>
    <t>Columna8110</t>
  </si>
  <si>
    <t>Columna8111</t>
  </si>
  <si>
    <t>Columna8112</t>
  </si>
  <si>
    <t>Columna8113</t>
  </si>
  <si>
    <t>Columna8114</t>
  </si>
  <si>
    <t>Columna8115</t>
  </si>
  <si>
    <t>Columna8116</t>
  </si>
  <si>
    <t>Columna8117</t>
  </si>
  <si>
    <t>Columna8118</t>
  </si>
  <si>
    <t>Columna8119</t>
  </si>
  <si>
    <t>Columna8120</t>
  </si>
  <si>
    <t>Columna8121</t>
  </si>
  <si>
    <t>Columna8122</t>
  </si>
  <si>
    <t>Columna8123</t>
  </si>
  <si>
    <t>Columna8124</t>
  </si>
  <si>
    <t>Columna8125</t>
  </si>
  <si>
    <t>Columna8126</t>
  </si>
  <si>
    <t>Columna8127</t>
  </si>
  <si>
    <t>Columna8128</t>
  </si>
  <si>
    <t>Columna8129</t>
  </si>
  <si>
    <t>Columna8130</t>
  </si>
  <si>
    <t>Columna8131</t>
  </si>
  <si>
    <t>Columna8132</t>
  </si>
  <si>
    <t>Columna8133</t>
  </si>
  <si>
    <t>Columna8134</t>
  </si>
  <si>
    <t>Columna8135</t>
  </si>
  <si>
    <t>Columna8136</t>
  </si>
  <si>
    <t>Columna8137</t>
  </si>
  <si>
    <t>Columna8138</t>
  </si>
  <si>
    <t>Columna8139</t>
  </si>
  <si>
    <t>Columna8140</t>
  </si>
  <si>
    <t>Columna8141</t>
  </si>
  <si>
    <t>Columna8142</t>
  </si>
  <si>
    <t>Columna8143</t>
  </si>
  <si>
    <t>Columna8144</t>
  </si>
  <si>
    <t>Columna8145</t>
  </si>
  <si>
    <t>Columna8146</t>
  </si>
  <si>
    <t>Columna8147</t>
  </si>
  <si>
    <t>Columna8148</t>
  </si>
  <si>
    <t>Columna8149</t>
  </si>
  <si>
    <t>Columna8150</t>
  </si>
  <si>
    <t>Columna8151</t>
  </si>
  <si>
    <t>Columna8152</t>
  </si>
  <si>
    <t>Columna8153</t>
  </si>
  <si>
    <t>Columna8154</t>
  </si>
  <si>
    <t>Columna8155</t>
  </si>
  <si>
    <t>Columna8156</t>
  </si>
  <si>
    <t>Columna8157</t>
  </si>
  <si>
    <t>Columna8158</t>
  </si>
  <si>
    <t>Columna8159</t>
  </si>
  <si>
    <t>Columna8160</t>
  </si>
  <si>
    <t>Columna8161</t>
  </si>
  <si>
    <t>Columna8162</t>
  </si>
  <si>
    <t>Columna8163</t>
  </si>
  <si>
    <t>Columna8164</t>
  </si>
  <si>
    <t>Columna8165</t>
  </si>
  <si>
    <t>Columna8166</t>
  </si>
  <si>
    <t>Columna8167</t>
  </si>
  <si>
    <t>Columna8168</t>
  </si>
  <si>
    <t>Columna8169</t>
  </si>
  <si>
    <t>Columna8170</t>
  </si>
  <si>
    <t>Columna8171</t>
  </si>
  <si>
    <t>Columna8172</t>
  </si>
  <si>
    <t>Columna8173</t>
  </si>
  <si>
    <t>Columna8174</t>
  </si>
  <si>
    <t>Columna8175</t>
  </si>
  <si>
    <t>Columna8176</t>
  </si>
  <si>
    <t>Columna8177</t>
  </si>
  <si>
    <t>Columna8178</t>
  </si>
  <si>
    <t>Columna8179</t>
  </si>
  <si>
    <t>Columna8180</t>
  </si>
  <si>
    <t>Columna8181</t>
  </si>
  <si>
    <t>Columna8182</t>
  </si>
  <si>
    <t>Columna8183</t>
  </si>
  <si>
    <t>Columna8184</t>
  </si>
  <si>
    <t>Columna8185</t>
  </si>
  <si>
    <t>Columna8186</t>
  </si>
  <si>
    <t>Columna8187</t>
  </si>
  <si>
    <t>Columna8188</t>
  </si>
  <si>
    <t>Columna8189</t>
  </si>
  <si>
    <t>Columna8190</t>
  </si>
  <si>
    <t>Columna8191</t>
  </si>
  <si>
    <t>Columna8192</t>
  </si>
  <si>
    <t>Columna8193</t>
  </si>
  <si>
    <t>Columna8194</t>
  </si>
  <si>
    <t>Columna8195</t>
  </si>
  <si>
    <t>Columna8196</t>
  </si>
  <si>
    <t>Columna8197</t>
  </si>
  <si>
    <t>Columna8198</t>
  </si>
  <si>
    <t>Columna8199</t>
  </si>
  <si>
    <t>Columna8200</t>
  </si>
  <si>
    <t>Columna8201</t>
  </si>
  <si>
    <t>Columna8202</t>
  </si>
  <si>
    <t>Columna8203</t>
  </si>
  <si>
    <t>Columna8204</t>
  </si>
  <si>
    <t>Columna8205</t>
  </si>
  <si>
    <t>Columna8206</t>
  </si>
  <si>
    <t>Columna8207</t>
  </si>
  <si>
    <t>Columna8208</t>
  </si>
  <si>
    <t>Columna8209</t>
  </si>
  <si>
    <t>Columna8210</t>
  </si>
  <si>
    <t>Columna8211</t>
  </si>
  <si>
    <t>Columna8212</t>
  </si>
  <si>
    <t>Columna8213</t>
  </si>
  <si>
    <t>Columna8214</t>
  </si>
  <si>
    <t>Columna8215</t>
  </si>
  <si>
    <t>Columna8216</t>
  </si>
  <si>
    <t>Columna8217</t>
  </si>
  <si>
    <t>Columna8218</t>
  </si>
  <si>
    <t>Columna8219</t>
  </si>
  <si>
    <t>Columna8220</t>
  </si>
  <si>
    <t>Columna8221</t>
  </si>
  <si>
    <t>Columna8222</t>
  </si>
  <si>
    <t>Columna8223</t>
  </si>
  <si>
    <t>Columna8224</t>
  </si>
  <si>
    <t>Columna8225</t>
  </si>
  <si>
    <t>Columna8226</t>
  </si>
  <si>
    <t>Columna8227</t>
  </si>
  <si>
    <t>Columna8228</t>
  </si>
  <si>
    <t>Columna8229</t>
  </si>
  <si>
    <t>Columna8230</t>
  </si>
  <si>
    <t>Columna8231</t>
  </si>
  <si>
    <t>Columna8232</t>
  </si>
  <si>
    <t>Columna8233</t>
  </si>
  <si>
    <t>Columna8234</t>
  </si>
  <si>
    <t>Columna8235</t>
  </si>
  <si>
    <t>Columna8236</t>
  </si>
  <si>
    <t>Columna8237</t>
  </si>
  <si>
    <t>Columna8238</t>
  </si>
  <si>
    <t>Columna8239</t>
  </si>
  <si>
    <t>Columna8240</t>
  </si>
  <si>
    <t>Columna8241</t>
  </si>
  <si>
    <t>Columna8242</t>
  </si>
  <si>
    <t>Columna8243</t>
  </si>
  <si>
    <t>Columna8244</t>
  </si>
  <si>
    <t>Columna8245</t>
  </si>
  <si>
    <t>Columna8246</t>
  </si>
  <si>
    <t>Columna8247</t>
  </si>
  <si>
    <t>Columna8248</t>
  </si>
  <si>
    <t>Columna8249</t>
  </si>
  <si>
    <t>Columna8250</t>
  </si>
  <si>
    <t>Columna8251</t>
  </si>
  <si>
    <t>Columna8252</t>
  </si>
  <si>
    <t>Columna8253</t>
  </si>
  <si>
    <t>Columna8254</t>
  </si>
  <si>
    <t>Columna8255</t>
  </si>
  <si>
    <t>Columna8256</t>
  </si>
  <si>
    <t>Columna8257</t>
  </si>
  <si>
    <t>Columna8258</t>
  </si>
  <si>
    <t>Columna8259</t>
  </si>
  <si>
    <t>Columna8260</t>
  </si>
  <si>
    <t>Columna8261</t>
  </si>
  <si>
    <t>Columna8262</t>
  </si>
  <si>
    <t>Columna8263</t>
  </si>
  <si>
    <t>Columna8264</t>
  </si>
  <si>
    <t>Columna8265</t>
  </si>
  <si>
    <t>Columna8266</t>
  </si>
  <si>
    <t>Columna8267</t>
  </si>
  <si>
    <t>Columna8268</t>
  </si>
  <si>
    <t>Columna8269</t>
  </si>
  <si>
    <t>Columna8270</t>
  </si>
  <si>
    <t>Columna8271</t>
  </si>
  <si>
    <t>Columna8272</t>
  </si>
  <si>
    <t>Columna8273</t>
  </si>
  <si>
    <t>Columna8274</t>
  </si>
  <si>
    <t>Columna8275</t>
  </si>
  <si>
    <t>Columna8276</t>
  </si>
  <si>
    <t>Columna8277</t>
  </si>
  <si>
    <t>Columna8278</t>
  </si>
  <si>
    <t>Columna8279</t>
  </si>
  <si>
    <t>Columna8280</t>
  </si>
  <si>
    <t>Columna8281</t>
  </si>
  <si>
    <t>Columna8282</t>
  </si>
  <si>
    <t>Columna8283</t>
  </si>
  <si>
    <t>Columna8284</t>
  </si>
  <si>
    <t>Columna8285</t>
  </si>
  <si>
    <t>Columna8286</t>
  </si>
  <si>
    <t>Columna8287</t>
  </si>
  <si>
    <t>Columna8288</t>
  </si>
  <si>
    <t>Columna8289</t>
  </si>
  <si>
    <t>Columna8290</t>
  </si>
  <si>
    <t>Columna8291</t>
  </si>
  <si>
    <t>Columna8292</t>
  </si>
  <si>
    <t>Columna8293</t>
  </si>
  <si>
    <t>Columna8294</t>
  </si>
  <si>
    <t>Columna8295</t>
  </si>
  <si>
    <t>Columna8296</t>
  </si>
  <si>
    <t>Columna8297</t>
  </si>
  <si>
    <t>Columna8298</t>
  </si>
  <si>
    <t>Columna8299</t>
  </si>
  <si>
    <t>Columna8300</t>
  </si>
  <si>
    <t>Columna8301</t>
  </si>
  <si>
    <t>Columna8302</t>
  </si>
  <si>
    <t>Columna8303</t>
  </si>
  <si>
    <t>Columna8304</t>
  </si>
  <si>
    <t>Columna8305</t>
  </si>
  <si>
    <t>Columna8306</t>
  </si>
  <si>
    <t>Columna8307</t>
  </si>
  <si>
    <t>Columna8308</t>
  </si>
  <si>
    <t>Columna8309</t>
  </si>
  <si>
    <t>Columna8310</t>
  </si>
  <si>
    <t>Columna8311</t>
  </si>
  <si>
    <t>Columna8312</t>
  </si>
  <si>
    <t>Columna8313</t>
  </si>
  <si>
    <t>Columna8314</t>
  </si>
  <si>
    <t>Columna8315</t>
  </si>
  <si>
    <t>Columna8316</t>
  </si>
  <si>
    <t>Columna8317</t>
  </si>
  <si>
    <t>Columna8318</t>
  </si>
  <si>
    <t>Columna8319</t>
  </si>
  <si>
    <t>Columna8320</t>
  </si>
  <si>
    <t>Columna8321</t>
  </si>
  <si>
    <t>Columna8322</t>
  </si>
  <si>
    <t>Columna8323</t>
  </si>
  <si>
    <t>Columna8324</t>
  </si>
  <si>
    <t>Columna8325</t>
  </si>
  <si>
    <t>Columna8326</t>
  </si>
  <si>
    <t>Columna8327</t>
  </si>
  <si>
    <t>Columna8328</t>
  </si>
  <si>
    <t>Columna8329</t>
  </si>
  <si>
    <t>Columna8330</t>
  </si>
  <si>
    <t>Columna8331</t>
  </si>
  <si>
    <t>Columna8332</t>
  </si>
  <si>
    <t>Columna8333</t>
  </si>
  <si>
    <t>Columna8334</t>
  </si>
  <si>
    <t>Columna8335</t>
  </si>
  <si>
    <t>Columna8336</t>
  </si>
  <si>
    <t>Columna8337</t>
  </si>
  <si>
    <t>Columna8338</t>
  </si>
  <si>
    <t>Columna8339</t>
  </si>
  <si>
    <t>Columna8340</t>
  </si>
  <si>
    <t>Columna8341</t>
  </si>
  <si>
    <t>Columna8342</t>
  </si>
  <si>
    <t>Columna8343</t>
  </si>
  <si>
    <t>Columna8344</t>
  </si>
  <si>
    <t>Columna8345</t>
  </si>
  <si>
    <t>Columna8346</t>
  </si>
  <si>
    <t>Columna8347</t>
  </si>
  <si>
    <t>Columna8348</t>
  </si>
  <si>
    <t>Columna8349</t>
  </si>
  <si>
    <t>Columna8350</t>
  </si>
  <si>
    <t>Columna8351</t>
  </si>
  <si>
    <t>Columna8352</t>
  </si>
  <si>
    <t>Columna8353</t>
  </si>
  <si>
    <t>Columna8354</t>
  </si>
  <si>
    <t>Columna8355</t>
  </si>
  <si>
    <t>Columna8356</t>
  </si>
  <si>
    <t>Columna8357</t>
  </si>
  <si>
    <t>Columna8358</t>
  </si>
  <si>
    <t>Columna8359</t>
  </si>
  <si>
    <t>Columna8360</t>
  </si>
  <si>
    <t>Columna8361</t>
  </si>
  <si>
    <t>Columna8362</t>
  </si>
  <si>
    <t>Columna8363</t>
  </si>
  <si>
    <t>Columna8364</t>
  </si>
  <si>
    <t>Columna8365</t>
  </si>
  <si>
    <t>Columna8366</t>
  </si>
  <si>
    <t>Columna8367</t>
  </si>
  <si>
    <t>Columna8368</t>
  </si>
  <si>
    <t>Columna8369</t>
  </si>
  <si>
    <t>Columna8370</t>
  </si>
  <si>
    <t>Columna8371</t>
  </si>
  <si>
    <t>Columna8372</t>
  </si>
  <si>
    <t>Columna8373</t>
  </si>
  <si>
    <t>Columna8374</t>
  </si>
  <si>
    <t>Columna8375</t>
  </si>
  <si>
    <t>Columna8376</t>
  </si>
  <si>
    <t>Columna8377</t>
  </si>
  <si>
    <t>Columna8378</t>
  </si>
  <si>
    <t>Columna8379</t>
  </si>
  <si>
    <t>Columna8380</t>
  </si>
  <si>
    <t>Columna8381</t>
  </si>
  <si>
    <t>Columna8382</t>
  </si>
  <si>
    <t>Columna8383</t>
  </si>
  <si>
    <t>Columna8384</t>
  </si>
  <si>
    <t>Columna8385</t>
  </si>
  <si>
    <t>Columna8386</t>
  </si>
  <si>
    <t>Columna8387</t>
  </si>
  <si>
    <t>Columna8388</t>
  </si>
  <si>
    <t>Columna8389</t>
  </si>
  <si>
    <t>Columna8390</t>
  </si>
  <si>
    <t>Columna8391</t>
  </si>
  <si>
    <t>Columna8392</t>
  </si>
  <si>
    <t>Columna8393</t>
  </si>
  <si>
    <t>Columna8394</t>
  </si>
  <si>
    <t>Columna8395</t>
  </si>
  <si>
    <t>Columna8396</t>
  </si>
  <si>
    <t>Columna8397</t>
  </si>
  <si>
    <t>Columna8398</t>
  </si>
  <si>
    <t>Columna8399</t>
  </si>
  <si>
    <t>Columna8400</t>
  </si>
  <si>
    <t>Columna8401</t>
  </si>
  <si>
    <t>Columna8402</t>
  </si>
  <si>
    <t>Columna8403</t>
  </si>
  <si>
    <t>Columna8404</t>
  </si>
  <si>
    <t>Columna8405</t>
  </si>
  <si>
    <t>Columna8406</t>
  </si>
  <si>
    <t>Columna8407</t>
  </si>
  <si>
    <t>Columna8408</t>
  </si>
  <si>
    <t>Columna8409</t>
  </si>
  <si>
    <t>Columna8410</t>
  </si>
  <si>
    <t>Columna8411</t>
  </si>
  <si>
    <t>Columna8412</t>
  </si>
  <si>
    <t>Columna8413</t>
  </si>
  <si>
    <t>Columna8414</t>
  </si>
  <si>
    <t>Columna8415</t>
  </si>
  <si>
    <t>Columna8416</t>
  </si>
  <si>
    <t>Columna8417</t>
  </si>
  <si>
    <t>Columna8418</t>
  </si>
  <si>
    <t>Columna8419</t>
  </si>
  <si>
    <t>Columna8420</t>
  </si>
  <si>
    <t>Columna8421</t>
  </si>
  <si>
    <t>Columna8422</t>
  </si>
  <si>
    <t>Columna8423</t>
  </si>
  <si>
    <t>Columna8424</t>
  </si>
  <si>
    <t>Columna8425</t>
  </si>
  <si>
    <t>Columna8426</t>
  </si>
  <si>
    <t>Columna8427</t>
  </si>
  <si>
    <t>Columna8428</t>
  </si>
  <si>
    <t>Columna8429</t>
  </si>
  <si>
    <t>Columna8430</t>
  </si>
  <si>
    <t>Columna8431</t>
  </si>
  <si>
    <t>Columna8432</t>
  </si>
  <si>
    <t>Columna8433</t>
  </si>
  <si>
    <t>Columna8434</t>
  </si>
  <si>
    <t>Columna8435</t>
  </si>
  <si>
    <t>Columna8436</t>
  </si>
  <si>
    <t>Columna8437</t>
  </si>
  <si>
    <t>Columna8438</t>
  </si>
  <si>
    <t>Columna8439</t>
  </si>
  <si>
    <t>Columna8440</t>
  </si>
  <si>
    <t>Columna8441</t>
  </si>
  <si>
    <t>Columna8442</t>
  </si>
  <si>
    <t>Columna8443</t>
  </si>
  <si>
    <t>Columna8444</t>
  </si>
  <si>
    <t>Columna8445</t>
  </si>
  <si>
    <t>Columna8446</t>
  </si>
  <si>
    <t>Columna8447</t>
  </si>
  <si>
    <t>Columna8448</t>
  </si>
  <si>
    <t>Columna8449</t>
  </si>
  <si>
    <t>Columna8450</t>
  </si>
  <si>
    <t>Columna8451</t>
  </si>
  <si>
    <t>Columna8452</t>
  </si>
  <si>
    <t>Columna8453</t>
  </si>
  <si>
    <t>Columna8454</t>
  </si>
  <si>
    <t>Columna8455</t>
  </si>
  <si>
    <t>Columna8456</t>
  </si>
  <si>
    <t>Columna8457</t>
  </si>
  <si>
    <t>Columna8458</t>
  </si>
  <si>
    <t>Columna8459</t>
  </si>
  <si>
    <t>Columna8460</t>
  </si>
  <si>
    <t>Columna8461</t>
  </si>
  <si>
    <t>Columna8462</t>
  </si>
  <si>
    <t>Columna8463</t>
  </si>
  <si>
    <t>Columna8464</t>
  </si>
  <si>
    <t>Columna8465</t>
  </si>
  <si>
    <t>Columna8466</t>
  </si>
  <si>
    <t>Columna8467</t>
  </si>
  <si>
    <t>Columna8468</t>
  </si>
  <si>
    <t>Columna8469</t>
  </si>
  <si>
    <t>Columna8470</t>
  </si>
  <si>
    <t>Columna8471</t>
  </si>
  <si>
    <t>Columna8472</t>
  </si>
  <si>
    <t>Columna8473</t>
  </si>
  <si>
    <t>Columna8474</t>
  </si>
  <si>
    <t>Columna8475</t>
  </si>
  <si>
    <t>Columna8476</t>
  </si>
  <si>
    <t>Columna8477</t>
  </si>
  <si>
    <t>Columna8478</t>
  </si>
  <si>
    <t>Columna8479</t>
  </si>
  <si>
    <t>Columna8480</t>
  </si>
  <si>
    <t>Columna8481</t>
  </si>
  <si>
    <t>Columna8482</t>
  </si>
  <si>
    <t>Columna8483</t>
  </si>
  <si>
    <t>Columna8484</t>
  </si>
  <si>
    <t>Columna8485</t>
  </si>
  <si>
    <t>Columna8486</t>
  </si>
  <si>
    <t>Columna8487</t>
  </si>
  <si>
    <t>Columna8488</t>
  </si>
  <si>
    <t>Columna8489</t>
  </si>
  <si>
    <t>Columna8490</t>
  </si>
  <si>
    <t>Columna8491</t>
  </si>
  <si>
    <t>Columna8492</t>
  </si>
  <si>
    <t>Columna8493</t>
  </si>
  <si>
    <t>Columna8494</t>
  </si>
  <si>
    <t>Columna8495</t>
  </si>
  <si>
    <t>Columna8496</t>
  </si>
  <si>
    <t>Columna8497</t>
  </si>
  <si>
    <t>Columna8498</t>
  </si>
  <si>
    <t>Columna8499</t>
  </si>
  <si>
    <t>Columna8500</t>
  </si>
  <si>
    <t>Columna8501</t>
  </si>
  <si>
    <t>Columna8502</t>
  </si>
  <si>
    <t>Columna8503</t>
  </si>
  <si>
    <t>Columna8504</t>
  </si>
  <si>
    <t>Columna8505</t>
  </si>
  <si>
    <t>Columna8506</t>
  </si>
  <si>
    <t>Columna8507</t>
  </si>
  <si>
    <t>Columna8508</t>
  </si>
  <si>
    <t>Columna8509</t>
  </si>
  <si>
    <t>Columna8510</t>
  </si>
  <si>
    <t>Columna8511</t>
  </si>
  <si>
    <t>Columna8512</t>
  </si>
  <si>
    <t>Columna8513</t>
  </si>
  <si>
    <t>Columna8514</t>
  </si>
  <si>
    <t>Columna8515</t>
  </si>
  <si>
    <t>Columna8516</t>
  </si>
  <si>
    <t>Columna8517</t>
  </si>
  <si>
    <t>Columna8518</t>
  </si>
  <si>
    <t>Columna8519</t>
  </si>
  <si>
    <t>Columna8520</t>
  </si>
  <si>
    <t>Columna8521</t>
  </si>
  <si>
    <t>Columna8522</t>
  </si>
  <si>
    <t>Columna8523</t>
  </si>
  <si>
    <t>Columna8524</t>
  </si>
  <si>
    <t>Columna8525</t>
  </si>
  <si>
    <t>Columna8526</t>
  </si>
  <si>
    <t>Columna8527</t>
  </si>
  <si>
    <t>Columna8528</t>
  </si>
  <si>
    <t>Columna8529</t>
  </si>
  <si>
    <t>Columna8530</t>
  </si>
  <si>
    <t>Columna8531</t>
  </si>
  <si>
    <t>Columna8532</t>
  </si>
  <si>
    <t>Columna8533</t>
  </si>
  <si>
    <t>Columna8534</t>
  </si>
  <si>
    <t>Columna8535</t>
  </si>
  <si>
    <t>Columna8536</t>
  </si>
  <si>
    <t>Columna8537</t>
  </si>
  <si>
    <t>Columna8538</t>
  </si>
  <si>
    <t>Columna8539</t>
  </si>
  <si>
    <t>Columna8540</t>
  </si>
  <si>
    <t>Columna8541</t>
  </si>
  <si>
    <t>Columna8542</t>
  </si>
  <si>
    <t>Columna8543</t>
  </si>
  <si>
    <t>Columna8544</t>
  </si>
  <si>
    <t>Columna8545</t>
  </si>
  <si>
    <t>Columna8546</t>
  </si>
  <si>
    <t>Columna8547</t>
  </si>
  <si>
    <t>Columna8548</t>
  </si>
  <si>
    <t>Columna8549</t>
  </si>
  <si>
    <t>Columna8550</t>
  </si>
  <si>
    <t>Columna8551</t>
  </si>
  <si>
    <t>Columna8552</t>
  </si>
  <si>
    <t>Columna8553</t>
  </si>
  <si>
    <t>Columna8554</t>
  </si>
  <si>
    <t>Columna8555</t>
  </si>
  <si>
    <t>Columna8556</t>
  </si>
  <si>
    <t>Columna8557</t>
  </si>
  <si>
    <t>Columna8558</t>
  </si>
  <si>
    <t>Columna8559</t>
  </si>
  <si>
    <t>Columna8560</t>
  </si>
  <si>
    <t>Columna8561</t>
  </si>
  <si>
    <t>Columna8562</t>
  </si>
  <si>
    <t>Columna8563</t>
  </si>
  <si>
    <t>Columna8564</t>
  </si>
  <si>
    <t>Columna8565</t>
  </si>
  <si>
    <t>Columna8566</t>
  </si>
  <si>
    <t>Columna8567</t>
  </si>
  <si>
    <t>Columna8568</t>
  </si>
  <si>
    <t>Columna8569</t>
  </si>
  <si>
    <t>Columna8570</t>
  </si>
  <si>
    <t>Columna8571</t>
  </si>
  <si>
    <t>Columna8572</t>
  </si>
  <si>
    <t>Columna8573</t>
  </si>
  <si>
    <t>Columna8574</t>
  </si>
  <si>
    <t>Columna8575</t>
  </si>
  <si>
    <t>Columna8576</t>
  </si>
  <si>
    <t>Columna8577</t>
  </si>
  <si>
    <t>Columna8578</t>
  </si>
  <si>
    <t>Columna8579</t>
  </si>
  <si>
    <t>Columna8580</t>
  </si>
  <si>
    <t>Columna8581</t>
  </si>
  <si>
    <t>Columna8582</t>
  </si>
  <si>
    <t>Columna8583</t>
  </si>
  <si>
    <t>Columna8584</t>
  </si>
  <si>
    <t>Columna8585</t>
  </si>
  <si>
    <t>Columna8586</t>
  </si>
  <si>
    <t>Columna8587</t>
  </si>
  <si>
    <t>Columna8588</t>
  </si>
  <si>
    <t>Columna8589</t>
  </si>
  <si>
    <t>Columna8590</t>
  </si>
  <si>
    <t>Columna8591</t>
  </si>
  <si>
    <t>Columna8592</t>
  </si>
  <si>
    <t>Columna8593</t>
  </si>
  <si>
    <t>Columna8594</t>
  </si>
  <si>
    <t>Columna8595</t>
  </si>
  <si>
    <t>Columna8596</t>
  </si>
  <si>
    <t>Columna8597</t>
  </si>
  <si>
    <t>Columna8598</t>
  </si>
  <si>
    <t>Columna8599</t>
  </si>
  <si>
    <t>Columna8600</t>
  </si>
  <si>
    <t>Columna8601</t>
  </si>
  <si>
    <t>Columna8602</t>
  </si>
  <si>
    <t>Columna8603</t>
  </si>
  <si>
    <t>Columna8604</t>
  </si>
  <si>
    <t>Columna8605</t>
  </si>
  <si>
    <t>Columna8606</t>
  </si>
  <si>
    <t>Columna8607</t>
  </si>
  <si>
    <t>Columna8608</t>
  </si>
  <si>
    <t>Columna8609</t>
  </si>
  <si>
    <t>Columna8610</t>
  </si>
  <si>
    <t>Columna8611</t>
  </si>
  <si>
    <t>Columna8612</t>
  </si>
  <si>
    <t>Columna8613</t>
  </si>
  <si>
    <t>Columna8614</t>
  </si>
  <si>
    <t>Columna8615</t>
  </si>
  <si>
    <t>Columna8616</t>
  </si>
  <si>
    <t>Columna8617</t>
  </si>
  <si>
    <t>Columna8618</t>
  </si>
  <si>
    <t>Columna8619</t>
  </si>
  <si>
    <t>Columna8620</t>
  </si>
  <si>
    <t>Columna8621</t>
  </si>
  <si>
    <t>Columna8622</t>
  </si>
  <si>
    <t>Columna8623</t>
  </si>
  <si>
    <t>Columna8624</t>
  </si>
  <si>
    <t>Columna8625</t>
  </si>
  <si>
    <t>Columna8626</t>
  </si>
  <si>
    <t>Columna8627</t>
  </si>
  <si>
    <t>Columna8628</t>
  </si>
  <si>
    <t>Columna8629</t>
  </si>
  <si>
    <t>Columna8630</t>
  </si>
  <si>
    <t>Columna8631</t>
  </si>
  <si>
    <t>Columna8632</t>
  </si>
  <si>
    <t>Columna8633</t>
  </si>
  <si>
    <t>Columna8634</t>
  </si>
  <si>
    <t>Columna8635</t>
  </si>
  <si>
    <t>Columna8636</t>
  </si>
  <si>
    <t>Columna8637</t>
  </si>
  <si>
    <t>Columna8638</t>
  </si>
  <si>
    <t>Columna8639</t>
  </si>
  <si>
    <t>Columna8640</t>
  </si>
  <si>
    <t>Columna8641</t>
  </si>
  <si>
    <t>Columna8642</t>
  </si>
  <si>
    <t>Columna8643</t>
  </si>
  <si>
    <t>Columna8644</t>
  </si>
  <si>
    <t>Columna8645</t>
  </si>
  <si>
    <t>Columna8646</t>
  </si>
  <si>
    <t>Columna8647</t>
  </si>
  <si>
    <t>Columna8648</t>
  </si>
  <si>
    <t>Columna8649</t>
  </si>
  <si>
    <t>Columna8650</t>
  </si>
  <si>
    <t>Columna8651</t>
  </si>
  <si>
    <t>Columna8652</t>
  </si>
  <si>
    <t>Columna8653</t>
  </si>
  <si>
    <t>Columna8654</t>
  </si>
  <si>
    <t>Columna8655</t>
  </si>
  <si>
    <t>Columna8656</t>
  </si>
  <si>
    <t>Columna8657</t>
  </si>
  <si>
    <t>Columna8658</t>
  </si>
  <si>
    <t>Columna8659</t>
  </si>
  <si>
    <t>Columna8660</t>
  </si>
  <si>
    <t>Columna8661</t>
  </si>
  <si>
    <t>Columna8662</t>
  </si>
  <si>
    <t>Columna8663</t>
  </si>
  <si>
    <t>Columna8664</t>
  </si>
  <si>
    <t>Columna8665</t>
  </si>
  <si>
    <t>Columna8666</t>
  </si>
  <si>
    <t>Columna8667</t>
  </si>
  <si>
    <t>Columna8668</t>
  </si>
  <si>
    <t>Columna8669</t>
  </si>
  <si>
    <t>Columna8670</t>
  </si>
  <si>
    <t>Columna8671</t>
  </si>
  <si>
    <t>Columna8672</t>
  </si>
  <si>
    <t>Columna8673</t>
  </si>
  <si>
    <t>Columna8674</t>
  </si>
  <si>
    <t>Columna8675</t>
  </si>
  <si>
    <t>Columna8676</t>
  </si>
  <si>
    <t>Columna8677</t>
  </si>
  <si>
    <t>Columna8678</t>
  </si>
  <si>
    <t>Columna8679</t>
  </si>
  <si>
    <t>Columna8680</t>
  </si>
  <si>
    <t>Columna8681</t>
  </si>
  <si>
    <t>Columna8682</t>
  </si>
  <si>
    <t>Columna8683</t>
  </si>
  <si>
    <t>Columna8684</t>
  </si>
  <si>
    <t>Columna8685</t>
  </si>
  <si>
    <t>Columna8686</t>
  </si>
  <si>
    <t>Columna8687</t>
  </si>
  <si>
    <t>Columna8688</t>
  </si>
  <si>
    <t>Columna8689</t>
  </si>
  <si>
    <t>Columna8690</t>
  </si>
  <si>
    <t>Columna8691</t>
  </si>
  <si>
    <t>Columna8692</t>
  </si>
  <si>
    <t>Columna8693</t>
  </si>
  <si>
    <t>Columna8694</t>
  </si>
  <si>
    <t>Columna8695</t>
  </si>
  <si>
    <t>Columna8696</t>
  </si>
  <si>
    <t>Columna8697</t>
  </si>
  <si>
    <t>Columna8698</t>
  </si>
  <si>
    <t>Columna8699</t>
  </si>
  <si>
    <t>Columna8700</t>
  </si>
  <si>
    <t>Columna8701</t>
  </si>
  <si>
    <t>Columna8702</t>
  </si>
  <si>
    <t>Columna8703</t>
  </si>
  <si>
    <t>Columna8704</t>
  </si>
  <si>
    <t>Columna8705</t>
  </si>
  <si>
    <t>Columna8706</t>
  </si>
  <si>
    <t>Columna8707</t>
  </si>
  <si>
    <t>Columna8708</t>
  </si>
  <si>
    <t>Columna8709</t>
  </si>
  <si>
    <t>Columna8710</t>
  </si>
  <si>
    <t>Columna8711</t>
  </si>
  <si>
    <t>Columna8712</t>
  </si>
  <si>
    <t>Columna8713</t>
  </si>
  <si>
    <t>Columna8714</t>
  </si>
  <si>
    <t>Columna8715</t>
  </si>
  <si>
    <t>Columna8716</t>
  </si>
  <si>
    <t>Columna8717</t>
  </si>
  <si>
    <t>Columna8718</t>
  </si>
  <si>
    <t>Columna8719</t>
  </si>
  <si>
    <t>Columna8720</t>
  </si>
  <si>
    <t>Columna8721</t>
  </si>
  <si>
    <t>Columna8722</t>
  </si>
  <si>
    <t>Columna8723</t>
  </si>
  <si>
    <t>Columna8724</t>
  </si>
  <si>
    <t>Columna8725</t>
  </si>
  <si>
    <t>Columna8726</t>
  </si>
  <si>
    <t>Columna8727</t>
  </si>
  <si>
    <t>Columna8728</t>
  </si>
  <si>
    <t>Columna8729</t>
  </si>
  <si>
    <t>Columna8730</t>
  </si>
  <si>
    <t>Columna8731</t>
  </si>
  <si>
    <t>Columna8732</t>
  </si>
  <si>
    <t>Columna8733</t>
  </si>
  <si>
    <t>Columna8734</t>
  </si>
  <si>
    <t>Columna8735</t>
  </si>
  <si>
    <t>Columna8736</t>
  </si>
  <si>
    <t>Columna8737</t>
  </si>
  <si>
    <t>Columna8738</t>
  </si>
  <si>
    <t>Columna8739</t>
  </si>
  <si>
    <t>Columna8740</t>
  </si>
  <si>
    <t>Columna8741</t>
  </si>
  <si>
    <t>Columna8742</t>
  </si>
  <si>
    <t>Columna8743</t>
  </si>
  <si>
    <t>Columna8744</t>
  </si>
  <si>
    <t>Columna8745</t>
  </si>
  <si>
    <t>Columna8746</t>
  </si>
  <si>
    <t>Columna8747</t>
  </si>
  <si>
    <t>Columna8748</t>
  </si>
  <si>
    <t>Columna8749</t>
  </si>
  <si>
    <t>Columna8750</t>
  </si>
  <si>
    <t>Columna8751</t>
  </si>
  <si>
    <t>Columna8752</t>
  </si>
  <si>
    <t>Columna8753</t>
  </si>
  <si>
    <t>Columna8754</t>
  </si>
  <si>
    <t>Columna8755</t>
  </si>
  <si>
    <t>Columna8756</t>
  </si>
  <si>
    <t>Columna8757</t>
  </si>
  <si>
    <t>Columna8758</t>
  </si>
  <si>
    <t>Columna8759</t>
  </si>
  <si>
    <t>Columna8760</t>
  </si>
  <si>
    <t>Columna8761</t>
  </si>
  <si>
    <t>Columna8762</t>
  </si>
  <si>
    <t>Columna8763</t>
  </si>
  <si>
    <t>Columna8764</t>
  </si>
  <si>
    <t>Columna8765</t>
  </si>
  <si>
    <t>Columna8766</t>
  </si>
  <si>
    <t>Columna8767</t>
  </si>
  <si>
    <t>Columna8768</t>
  </si>
  <si>
    <t>Columna8769</t>
  </si>
  <si>
    <t>Columna8770</t>
  </si>
  <si>
    <t>Columna8771</t>
  </si>
  <si>
    <t>Columna8772</t>
  </si>
  <si>
    <t>Columna8773</t>
  </si>
  <si>
    <t>Columna8774</t>
  </si>
  <si>
    <t>Columna8775</t>
  </si>
  <si>
    <t>Columna8776</t>
  </si>
  <si>
    <t>Columna8777</t>
  </si>
  <si>
    <t>Columna8778</t>
  </si>
  <si>
    <t>Columna8779</t>
  </si>
  <si>
    <t>Columna8780</t>
  </si>
  <si>
    <t>Columna8781</t>
  </si>
  <si>
    <t>Columna8782</t>
  </si>
  <si>
    <t>Columna8783</t>
  </si>
  <si>
    <t>Columna8784</t>
  </si>
  <si>
    <t>Columna8785</t>
  </si>
  <si>
    <t>Columna8786</t>
  </si>
  <si>
    <t>Columna8787</t>
  </si>
  <si>
    <t>Columna8788</t>
  </si>
  <si>
    <t>Columna8789</t>
  </si>
  <si>
    <t>Columna8790</t>
  </si>
  <si>
    <t>Columna8791</t>
  </si>
  <si>
    <t>Columna8792</t>
  </si>
  <si>
    <t>Columna8793</t>
  </si>
  <si>
    <t>Columna8794</t>
  </si>
  <si>
    <t>Columna8795</t>
  </si>
  <si>
    <t>Columna8796</t>
  </si>
  <si>
    <t>Columna8797</t>
  </si>
  <si>
    <t>Columna8798</t>
  </si>
  <si>
    <t>Columna8799</t>
  </si>
  <si>
    <t>Columna8800</t>
  </si>
  <si>
    <t>Columna8801</t>
  </si>
  <si>
    <t>Columna8802</t>
  </si>
  <si>
    <t>Columna8803</t>
  </si>
  <si>
    <t>Columna8804</t>
  </si>
  <si>
    <t>Columna8805</t>
  </si>
  <si>
    <t>Columna8806</t>
  </si>
  <si>
    <t>Columna8807</t>
  </si>
  <si>
    <t>Columna8808</t>
  </si>
  <si>
    <t>Columna8809</t>
  </si>
  <si>
    <t>Columna8810</t>
  </si>
  <si>
    <t>Columna8811</t>
  </si>
  <si>
    <t>Columna8812</t>
  </si>
  <si>
    <t>Columna8813</t>
  </si>
  <si>
    <t>Columna8814</t>
  </si>
  <si>
    <t>Columna8815</t>
  </si>
  <si>
    <t>Columna8816</t>
  </si>
  <si>
    <t>Columna8817</t>
  </si>
  <si>
    <t>Columna8818</t>
  </si>
  <si>
    <t>Columna8819</t>
  </si>
  <si>
    <t>Columna8820</t>
  </si>
  <si>
    <t>Columna8821</t>
  </si>
  <si>
    <t>Columna8822</t>
  </si>
  <si>
    <t>Columna8823</t>
  </si>
  <si>
    <t>Columna8824</t>
  </si>
  <si>
    <t>Columna8825</t>
  </si>
  <si>
    <t>Columna8826</t>
  </si>
  <si>
    <t>Columna8827</t>
  </si>
  <si>
    <t>Columna8828</t>
  </si>
  <si>
    <t>Columna8829</t>
  </si>
  <si>
    <t>Columna8830</t>
  </si>
  <si>
    <t>Columna8831</t>
  </si>
  <si>
    <t>Columna8832</t>
  </si>
  <si>
    <t>Columna8833</t>
  </si>
  <si>
    <t>Columna8834</t>
  </si>
  <si>
    <t>Columna8835</t>
  </si>
  <si>
    <t>Columna8836</t>
  </si>
  <si>
    <t>Columna8837</t>
  </si>
  <si>
    <t>Columna8838</t>
  </si>
  <si>
    <t>Columna8839</t>
  </si>
  <si>
    <t>Columna8840</t>
  </si>
  <si>
    <t>Columna8841</t>
  </si>
  <si>
    <t>Columna8842</t>
  </si>
  <si>
    <t>Columna8843</t>
  </si>
  <si>
    <t>Columna8844</t>
  </si>
  <si>
    <t>Columna8845</t>
  </si>
  <si>
    <t>Columna8846</t>
  </si>
  <si>
    <t>Columna8847</t>
  </si>
  <si>
    <t>Columna8848</t>
  </si>
  <si>
    <t>Columna8849</t>
  </si>
  <si>
    <t>Columna8850</t>
  </si>
  <si>
    <t>Columna8851</t>
  </si>
  <si>
    <t>Columna8852</t>
  </si>
  <si>
    <t>Columna8853</t>
  </si>
  <si>
    <t>Columna8854</t>
  </si>
  <si>
    <t>Columna8855</t>
  </si>
  <si>
    <t>Columna8856</t>
  </si>
  <si>
    <t>Columna8857</t>
  </si>
  <si>
    <t>Columna8858</t>
  </si>
  <si>
    <t>Columna8859</t>
  </si>
  <si>
    <t>Columna8860</t>
  </si>
  <si>
    <t>Columna8861</t>
  </si>
  <si>
    <t>Columna8862</t>
  </si>
  <si>
    <t>Columna8863</t>
  </si>
  <si>
    <t>Columna8864</t>
  </si>
  <si>
    <t>Columna8865</t>
  </si>
  <si>
    <t>Columna8866</t>
  </si>
  <si>
    <t>Columna8867</t>
  </si>
  <si>
    <t>Columna8868</t>
  </si>
  <si>
    <t>Columna8869</t>
  </si>
  <si>
    <t>Columna8870</t>
  </si>
  <si>
    <t>Columna8871</t>
  </si>
  <si>
    <t>Columna8872</t>
  </si>
  <si>
    <t>Columna8873</t>
  </si>
  <si>
    <t>Columna8874</t>
  </si>
  <si>
    <t>Columna8875</t>
  </si>
  <si>
    <t>Columna8876</t>
  </si>
  <si>
    <t>Columna8877</t>
  </si>
  <si>
    <t>Columna8878</t>
  </si>
  <si>
    <t>Columna8879</t>
  </si>
  <si>
    <t>Columna8880</t>
  </si>
  <si>
    <t>Columna8881</t>
  </si>
  <si>
    <t>Columna8882</t>
  </si>
  <si>
    <t>Columna8883</t>
  </si>
  <si>
    <t>Columna8884</t>
  </si>
  <si>
    <t>Columna8885</t>
  </si>
  <si>
    <t>Columna8886</t>
  </si>
  <si>
    <t>Columna8887</t>
  </si>
  <si>
    <t>Columna8888</t>
  </si>
  <si>
    <t>Columna8889</t>
  </si>
  <si>
    <t>Columna8890</t>
  </si>
  <si>
    <t>Columna8891</t>
  </si>
  <si>
    <t>Columna8892</t>
  </si>
  <si>
    <t>Columna8893</t>
  </si>
  <si>
    <t>Columna8894</t>
  </si>
  <si>
    <t>Columna8895</t>
  </si>
  <si>
    <t>Columna8896</t>
  </si>
  <si>
    <t>Columna8897</t>
  </si>
  <si>
    <t>Columna8898</t>
  </si>
  <si>
    <t>Columna8899</t>
  </si>
  <si>
    <t>Columna8900</t>
  </si>
  <si>
    <t>Columna8901</t>
  </si>
  <si>
    <t>Columna8902</t>
  </si>
  <si>
    <t>Columna8903</t>
  </si>
  <si>
    <t>Columna8904</t>
  </si>
  <si>
    <t>Columna8905</t>
  </si>
  <si>
    <t>Columna8906</t>
  </si>
  <si>
    <t>Columna8907</t>
  </si>
  <si>
    <t>Columna8908</t>
  </si>
  <si>
    <t>Columna8909</t>
  </si>
  <si>
    <t>Columna8910</t>
  </si>
  <si>
    <t>Columna8911</t>
  </si>
  <si>
    <t>Columna8912</t>
  </si>
  <si>
    <t>Columna8913</t>
  </si>
  <si>
    <t>Columna8914</t>
  </si>
  <si>
    <t>Columna8915</t>
  </si>
  <si>
    <t>Columna8916</t>
  </si>
  <si>
    <t>Columna8917</t>
  </si>
  <si>
    <t>Columna8918</t>
  </si>
  <si>
    <t>Columna8919</t>
  </si>
  <si>
    <t>Columna8920</t>
  </si>
  <si>
    <t>Columna8921</t>
  </si>
  <si>
    <t>Columna8922</t>
  </si>
  <si>
    <t>Columna8923</t>
  </si>
  <si>
    <t>Columna8924</t>
  </si>
  <si>
    <t>Columna8925</t>
  </si>
  <si>
    <t>Columna8926</t>
  </si>
  <si>
    <t>Columna8927</t>
  </si>
  <si>
    <t>Columna8928</t>
  </si>
  <si>
    <t>Columna8929</t>
  </si>
  <si>
    <t>Columna8930</t>
  </si>
  <si>
    <t>Columna8931</t>
  </si>
  <si>
    <t>Columna8932</t>
  </si>
  <si>
    <t>Columna8933</t>
  </si>
  <si>
    <t>Columna8934</t>
  </si>
  <si>
    <t>Columna8935</t>
  </si>
  <si>
    <t>Columna8936</t>
  </si>
  <si>
    <t>Columna8937</t>
  </si>
  <si>
    <t>Columna8938</t>
  </si>
  <si>
    <t>Columna8939</t>
  </si>
  <si>
    <t>Columna8940</t>
  </si>
  <si>
    <t>Columna8941</t>
  </si>
  <si>
    <t>Columna8942</t>
  </si>
  <si>
    <t>Columna8943</t>
  </si>
  <si>
    <t>Columna8944</t>
  </si>
  <si>
    <t>Columna8945</t>
  </si>
  <si>
    <t>Columna8946</t>
  </si>
  <si>
    <t>Columna8947</t>
  </si>
  <si>
    <t>Columna8948</t>
  </si>
  <si>
    <t>Columna8949</t>
  </si>
  <si>
    <t>Columna8950</t>
  </si>
  <si>
    <t>Columna8951</t>
  </si>
  <si>
    <t>Columna8952</t>
  </si>
  <si>
    <t>Columna8953</t>
  </si>
  <si>
    <t>Columna8954</t>
  </si>
  <si>
    <t>Columna8955</t>
  </si>
  <si>
    <t>Columna8956</t>
  </si>
  <si>
    <t>Columna8957</t>
  </si>
  <si>
    <t>Columna8958</t>
  </si>
  <si>
    <t>Columna8959</t>
  </si>
  <si>
    <t>Columna8960</t>
  </si>
  <si>
    <t>Columna8961</t>
  </si>
  <si>
    <t>Columna8962</t>
  </si>
  <si>
    <t>Columna8963</t>
  </si>
  <si>
    <t>Columna8964</t>
  </si>
  <si>
    <t>Columna8965</t>
  </si>
  <si>
    <t>Columna8966</t>
  </si>
  <si>
    <t>Columna8967</t>
  </si>
  <si>
    <t>Columna8968</t>
  </si>
  <si>
    <t>Columna8969</t>
  </si>
  <si>
    <t>Columna8970</t>
  </si>
  <si>
    <t>Columna8971</t>
  </si>
  <si>
    <t>Columna8972</t>
  </si>
  <si>
    <t>Columna8973</t>
  </si>
  <si>
    <t>Columna8974</t>
  </si>
  <si>
    <t>Columna8975</t>
  </si>
  <si>
    <t>Columna8976</t>
  </si>
  <si>
    <t>Columna8977</t>
  </si>
  <si>
    <t>Columna8978</t>
  </si>
  <si>
    <t>Columna8979</t>
  </si>
  <si>
    <t>Columna8980</t>
  </si>
  <si>
    <t>Columna8981</t>
  </si>
  <si>
    <t>Columna8982</t>
  </si>
  <si>
    <t>Columna8983</t>
  </si>
  <si>
    <t>Columna8984</t>
  </si>
  <si>
    <t>Columna8985</t>
  </si>
  <si>
    <t>Columna8986</t>
  </si>
  <si>
    <t>Columna8987</t>
  </si>
  <si>
    <t>Columna8988</t>
  </si>
  <si>
    <t>Columna8989</t>
  </si>
  <si>
    <t>Columna8990</t>
  </si>
  <si>
    <t>Columna8991</t>
  </si>
  <si>
    <t>Columna8992</t>
  </si>
  <si>
    <t>Columna8993</t>
  </si>
  <si>
    <t>Columna8994</t>
  </si>
  <si>
    <t>Columna8995</t>
  </si>
  <si>
    <t>Columna8996</t>
  </si>
  <si>
    <t>Columna8997</t>
  </si>
  <si>
    <t>Columna8998</t>
  </si>
  <si>
    <t>Columna8999</t>
  </si>
  <si>
    <t>Columna9000</t>
  </si>
  <si>
    <t>Columna9001</t>
  </si>
  <si>
    <t>Columna9002</t>
  </si>
  <si>
    <t>Columna9003</t>
  </si>
  <si>
    <t>Columna9004</t>
  </si>
  <si>
    <t>Columna9005</t>
  </si>
  <si>
    <t>Columna9006</t>
  </si>
  <si>
    <t>Columna9007</t>
  </si>
  <si>
    <t>Columna9008</t>
  </si>
  <si>
    <t>Columna9009</t>
  </si>
  <si>
    <t>Columna9010</t>
  </si>
  <si>
    <t>Columna9011</t>
  </si>
  <si>
    <t>Columna9012</t>
  </si>
  <si>
    <t>Columna9013</t>
  </si>
  <si>
    <t>Columna9014</t>
  </si>
  <si>
    <t>Columna9015</t>
  </si>
  <si>
    <t>Columna9016</t>
  </si>
  <si>
    <t>Columna9017</t>
  </si>
  <si>
    <t>Columna9018</t>
  </si>
  <si>
    <t>Columna9019</t>
  </si>
  <si>
    <t>Columna9020</t>
  </si>
  <si>
    <t>Columna9021</t>
  </si>
  <si>
    <t>Columna9022</t>
  </si>
  <si>
    <t>Columna9023</t>
  </si>
  <si>
    <t>Columna9024</t>
  </si>
  <si>
    <t>Columna9025</t>
  </si>
  <si>
    <t>Columna9026</t>
  </si>
  <si>
    <t>Columna9027</t>
  </si>
  <si>
    <t>Columna9028</t>
  </si>
  <si>
    <t>Columna9029</t>
  </si>
  <si>
    <t>Columna9030</t>
  </si>
  <si>
    <t>Columna9031</t>
  </si>
  <si>
    <t>Columna9032</t>
  </si>
  <si>
    <t>Columna9033</t>
  </si>
  <si>
    <t>Columna9034</t>
  </si>
  <si>
    <t>Columna9035</t>
  </si>
  <si>
    <t>Columna9036</t>
  </si>
  <si>
    <t>Columna9037</t>
  </si>
  <si>
    <t>Columna9038</t>
  </si>
  <si>
    <t>Columna9039</t>
  </si>
  <si>
    <t>Columna9040</t>
  </si>
  <si>
    <t>Columna9041</t>
  </si>
  <si>
    <t>Columna9042</t>
  </si>
  <si>
    <t>Columna9043</t>
  </si>
  <si>
    <t>Columna9044</t>
  </si>
  <si>
    <t>Columna9045</t>
  </si>
  <si>
    <t>Columna9046</t>
  </si>
  <si>
    <t>Columna9047</t>
  </si>
  <si>
    <t>Columna9048</t>
  </si>
  <si>
    <t>Columna9049</t>
  </si>
  <si>
    <t>Columna9050</t>
  </si>
  <si>
    <t>Columna9051</t>
  </si>
  <si>
    <t>Columna9052</t>
  </si>
  <si>
    <t>Columna9053</t>
  </si>
  <si>
    <t>Columna9054</t>
  </si>
  <si>
    <t>Columna9055</t>
  </si>
  <si>
    <t>Columna9056</t>
  </si>
  <si>
    <t>Columna9057</t>
  </si>
  <si>
    <t>Columna9058</t>
  </si>
  <si>
    <t>Columna9059</t>
  </si>
  <si>
    <t>Columna9060</t>
  </si>
  <si>
    <t>Columna9061</t>
  </si>
  <si>
    <t>Columna9062</t>
  </si>
  <si>
    <t>Columna9063</t>
  </si>
  <si>
    <t>Columna9064</t>
  </si>
  <si>
    <t>Columna9065</t>
  </si>
  <si>
    <t>Columna9066</t>
  </si>
  <si>
    <t>Columna9067</t>
  </si>
  <si>
    <t>Columna9068</t>
  </si>
  <si>
    <t>Columna9069</t>
  </si>
  <si>
    <t>Columna9070</t>
  </si>
  <si>
    <t>Columna9071</t>
  </si>
  <si>
    <t>Columna9072</t>
  </si>
  <si>
    <t>Columna9073</t>
  </si>
  <si>
    <t>Columna9074</t>
  </si>
  <si>
    <t>Columna9075</t>
  </si>
  <si>
    <t>Columna9076</t>
  </si>
  <si>
    <t>Columna9077</t>
  </si>
  <si>
    <t>Columna9078</t>
  </si>
  <si>
    <t>Columna9079</t>
  </si>
  <si>
    <t>Columna9080</t>
  </si>
  <si>
    <t>Columna9081</t>
  </si>
  <si>
    <t>Columna9082</t>
  </si>
  <si>
    <t>Columna9083</t>
  </si>
  <si>
    <t>Columna9084</t>
  </si>
  <si>
    <t>Columna9085</t>
  </si>
  <si>
    <t>Columna9086</t>
  </si>
  <si>
    <t>Columna9087</t>
  </si>
  <si>
    <t>Columna9088</t>
  </si>
  <si>
    <t>Columna9089</t>
  </si>
  <si>
    <t>Columna9090</t>
  </si>
  <si>
    <t>Columna9091</t>
  </si>
  <si>
    <t>Columna9092</t>
  </si>
  <si>
    <t>Columna9093</t>
  </si>
  <si>
    <t>Columna9094</t>
  </si>
  <si>
    <t>Columna9095</t>
  </si>
  <si>
    <t>Columna9096</t>
  </si>
  <si>
    <t>Columna9097</t>
  </si>
  <si>
    <t>Columna9098</t>
  </si>
  <si>
    <t>Columna9099</t>
  </si>
  <si>
    <t>Columna9100</t>
  </si>
  <si>
    <t>Columna9101</t>
  </si>
  <si>
    <t>Columna9102</t>
  </si>
  <si>
    <t>Columna9103</t>
  </si>
  <si>
    <t>Columna9104</t>
  </si>
  <si>
    <t>Columna9105</t>
  </si>
  <si>
    <t>Columna9106</t>
  </si>
  <si>
    <t>Columna9107</t>
  </si>
  <si>
    <t>Columna9108</t>
  </si>
  <si>
    <t>Columna9109</t>
  </si>
  <si>
    <t>Columna9110</t>
  </si>
  <si>
    <t>Columna9111</t>
  </si>
  <si>
    <t>Columna9112</t>
  </si>
  <si>
    <t>Columna9113</t>
  </si>
  <si>
    <t>Columna9114</t>
  </si>
  <si>
    <t>Columna9115</t>
  </si>
  <si>
    <t>Columna9116</t>
  </si>
  <si>
    <t>Columna9117</t>
  </si>
  <si>
    <t>Columna9118</t>
  </si>
  <si>
    <t>Columna9119</t>
  </si>
  <si>
    <t>Columna9120</t>
  </si>
  <si>
    <t>Columna9121</t>
  </si>
  <si>
    <t>Columna9122</t>
  </si>
  <si>
    <t>Columna9123</t>
  </si>
  <si>
    <t>Columna9124</t>
  </si>
  <si>
    <t>Columna9125</t>
  </si>
  <si>
    <t>Columna9126</t>
  </si>
  <si>
    <t>Columna9127</t>
  </si>
  <si>
    <t>Columna9128</t>
  </si>
  <si>
    <t>Columna9129</t>
  </si>
  <si>
    <t>Columna9130</t>
  </si>
  <si>
    <t>Columna9131</t>
  </si>
  <si>
    <t>Columna9132</t>
  </si>
  <si>
    <t>Columna9133</t>
  </si>
  <si>
    <t>Columna9134</t>
  </si>
  <si>
    <t>Columna9135</t>
  </si>
  <si>
    <t>Columna9136</t>
  </si>
  <si>
    <t>Columna9137</t>
  </si>
  <si>
    <t>Columna9138</t>
  </si>
  <si>
    <t>Columna9139</t>
  </si>
  <si>
    <t>Columna9140</t>
  </si>
  <si>
    <t>Columna9141</t>
  </si>
  <si>
    <t>Columna9142</t>
  </si>
  <si>
    <t>Columna9143</t>
  </si>
  <si>
    <t>Columna9144</t>
  </si>
  <si>
    <t>Columna9145</t>
  </si>
  <si>
    <t>Columna9146</t>
  </si>
  <si>
    <t>Columna9147</t>
  </si>
  <si>
    <t>Columna9148</t>
  </si>
  <si>
    <t>Columna9149</t>
  </si>
  <si>
    <t>Columna9150</t>
  </si>
  <si>
    <t>Columna9151</t>
  </si>
  <si>
    <t>Columna9152</t>
  </si>
  <si>
    <t>Columna9153</t>
  </si>
  <si>
    <t>Columna9154</t>
  </si>
  <si>
    <t>Columna9155</t>
  </si>
  <si>
    <t>Columna9156</t>
  </si>
  <si>
    <t>Columna9157</t>
  </si>
  <si>
    <t>Columna9158</t>
  </si>
  <si>
    <t>Columna9159</t>
  </si>
  <si>
    <t>Columna9160</t>
  </si>
  <si>
    <t>Columna9161</t>
  </si>
  <si>
    <t>Columna9162</t>
  </si>
  <si>
    <t>Columna9163</t>
  </si>
  <si>
    <t>Columna9164</t>
  </si>
  <si>
    <t>Columna9165</t>
  </si>
  <si>
    <t>Columna9166</t>
  </si>
  <si>
    <t>Columna9167</t>
  </si>
  <si>
    <t>Columna9168</t>
  </si>
  <si>
    <t>Columna9169</t>
  </si>
  <si>
    <t>Columna9170</t>
  </si>
  <si>
    <t>Columna9171</t>
  </si>
  <si>
    <t>Columna9172</t>
  </si>
  <si>
    <t>Columna9173</t>
  </si>
  <si>
    <t>Columna9174</t>
  </si>
  <si>
    <t>Columna9175</t>
  </si>
  <si>
    <t>Columna9176</t>
  </si>
  <si>
    <t>Columna9177</t>
  </si>
  <si>
    <t>Columna9178</t>
  </si>
  <si>
    <t>Columna9179</t>
  </si>
  <si>
    <t>Columna9180</t>
  </si>
  <si>
    <t>Columna9181</t>
  </si>
  <si>
    <t>Columna9182</t>
  </si>
  <si>
    <t>Columna9183</t>
  </si>
  <si>
    <t>Columna9184</t>
  </si>
  <si>
    <t>Columna9185</t>
  </si>
  <si>
    <t>Columna9186</t>
  </si>
  <si>
    <t>Columna9187</t>
  </si>
  <si>
    <t>Columna9188</t>
  </si>
  <si>
    <t>Columna9189</t>
  </si>
  <si>
    <t>Columna9190</t>
  </si>
  <si>
    <t>Columna9191</t>
  </si>
  <si>
    <t>Columna9192</t>
  </si>
  <si>
    <t>Columna9193</t>
  </si>
  <si>
    <t>Columna9194</t>
  </si>
  <si>
    <t>Columna9195</t>
  </si>
  <si>
    <t>Columna9196</t>
  </si>
  <si>
    <t>Columna9197</t>
  </si>
  <si>
    <t>Columna9198</t>
  </si>
  <si>
    <t>Columna9199</t>
  </si>
  <si>
    <t>Columna9200</t>
  </si>
  <si>
    <t>Columna9201</t>
  </si>
  <si>
    <t>Columna9202</t>
  </si>
  <si>
    <t>Columna9203</t>
  </si>
  <si>
    <t>Columna9204</t>
  </si>
  <si>
    <t>Columna9205</t>
  </si>
  <si>
    <t>Columna9206</t>
  </si>
  <si>
    <t>Columna9207</t>
  </si>
  <si>
    <t>Columna9208</t>
  </si>
  <si>
    <t>Columna9209</t>
  </si>
  <si>
    <t>Columna9210</t>
  </si>
  <si>
    <t>Columna9211</t>
  </si>
  <si>
    <t>Columna9212</t>
  </si>
  <si>
    <t>Columna9213</t>
  </si>
  <si>
    <t>Columna9214</t>
  </si>
  <si>
    <t>Columna9215</t>
  </si>
  <si>
    <t>Columna9216</t>
  </si>
  <si>
    <t>Columna9217</t>
  </si>
  <si>
    <t>Columna9218</t>
  </si>
  <si>
    <t>Columna9219</t>
  </si>
  <si>
    <t>Columna9220</t>
  </si>
  <si>
    <t>Columna9221</t>
  </si>
  <si>
    <t>Columna9222</t>
  </si>
  <si>
    <t>Columna9223</t>
  </si>
  <si>
    <t>Columna9224</t>
  </si>
  <si>
    <t>Columna9225</t>
  </si>
  <si>
    <t>Columna9226</t>
  </si>
  <si>
    <t>Columna9227</t>
  </si>
  <si>
    <t>Columna9228</t>
  </si>
  <si>
    <t>Columna9229</t>
  </si>
  <si>
    <t>Columna9230</t>
  </si>
  <si>
    <t>Columna9231</t>
  </si>
  <si>
    <t>Columna9232</t>
  </si>
  <si>
    <t>Columna9233</t>
  </si>
  <si>
    <t>Columna9234</t>
  </si>
  <si>
    <t>Columna9235</t>
  </si>
  <si>
    <t>Columna9236</t>
  </si>
  <si>
    <t>Columna9237</t>
  </si>
  <si>
    <t>Columna9238</t>
  </si>
  <si>
    <t>Columna9239</t>
  </si>
  <si>
    <t>Columna9240</t>
  </si>
  <si>
    <t>Columna9241</t>
  </si>
  <si>
    <t>Columna9242</t>
  </si>
  <si>
    <t>Columna9243</t>
  </si>
  <si>
    <t>Columna9244</t>
  </si>
  <si>
    <t>Columna9245</t>
  </si>
  <si>
    <t>Columna9246</t>
  </si>
  <si>
    <t>Columna9247</t>
  </si>
  <si>
    <t>Columna9248</t>
  </si>
  <si>
    <t>Columna9249</t>
  </si>
  <si>
    <t>Columna9250</t>
  </si>
  <si>
    <t>Columna9251</t>
  </si>
  <si>
    <t>Columna9252</t>
  </si>
  <si>
    <t>Columna9253</t>
  </si>
  <si>
    <t>Columna9254</t>
  </si>
  <si>
    <t>Columna9255</t>
  </si>
  <si>
    <t>Columna9256</t>
  </si>
  <si>
    <t>Columna9257</t>
  </si>
  <si>
    <t>Columna9258</t>
  </si>
  <si>
    <t>Columna9259</t>
  </si>
  <si>
    <t>Columna9260</t>
  </si>
  <si>
    <t>Columna9261</t>
  </si>
  <si>
    <t>Columna9262</t>
  </si>
  <si>
    <t>Columna9263</t>
  </si>
  <si>
    <t>Columna9264</t>
  </si>
  <si>
    <t>Columna9265</t>
  </si>
  <si>
    <t>Columna9266</t>
  </si>
  <si>
    <t>Columna9267</t>
  </si>
  <si>
    <t>Columna9268</t>
  </si>
  <si>
    <t>Columna9269</t>
  </si>
  <si>
    <t>Columna9270</t>
  </si>
  <si>
    <t>Columna9271</t>
  </si>
  <si>
    <t>Columna9272</t>
  </si>
  <si>
    <t>Columna9273</t>
  </si>
  <si>
    <t>Columna9274</t>
  </si>
  <si>
    <t>Columna9275</t>
  </si>
  <si>
    <t>Columna9276</t>
  </si>
  <si>
    <t>Columna9277</t>
  </si>
  <si>
    <t>Columna9278</t>
  </si>
  <si>
    <t>Columna9279</t>
  </si>
  <si>
    <t>Columna9280</t>
  </si>
  <si>
    <t>Columna9281</t>
  </si>
  <si>
    <t>Columna9282</t>
  </si>
  <si>
    <t>Columna9283</t>
  </si>
  <si>
    <t>Columna9284</t>
  </si>
  <si>
    <t>Columna9285</t>
  </si>
  <si>
    <t>Columna9286</t>
  </si>
  <si>
    <t>Columna9287</t>
  </si>
  <si>
    <t>Columna9288</t>
  </si>
  <si>
    <t>Columna9289</t>
  </si>
  <si>
    <t>Columna9290</t>
  </si>
  <si>
    <t>Columna9291</t>
  </si>
  <si>
    <t>Columna9292</t>
  </si>
  <si>
    <t>Columna9293</t>
  </si>
  <si>
    <t>Columna9294</t>
  </si>
  <si>
    <t>Columna9295</t>
  </si>
  <si>
    <t>Columna9296</t>
  </si>
  <si>
    <t>Columna9297</t>
  </si>
  <si>
    <t>Columna9298</t>
  </si>
  <si>
    <t>Columna9299</t>
  </si>
  <si>
    <t>Columna9300</t>
  </si>
  <si>
    <t>Columna9301</t>
  </si>
  <si>
    <t>Columna9302</t>
  </si>
  <si>
    <t>Columna9303</t>
  </si>
  <si>
    <t>Columna9304</t>
  </si>
  <si>
    <t>Columna9305</t>
  </si>
  <si>
    <t>Columna9306</t>
  </si>
  <si>
    <t>Columna9307</t>
  </si>
  <si>
    <t>Columna9308</t>
  </si>
  <si>
    <t>Columna9309</t>
  </si>
  <si>
    <t>Columna9310</t>
  </si>
  <si>
    <t>Columna9311</t>
  </si>
  <si>
    <t>Columna9312</t>
  </si>
  <si>
    <t>Columna9313</t>
  </si>
  <si>
    <t>Columna9314</t>
  </si>
  <si>
    <t>Columna9315</t>
  </si>
  <si>
    <t>Columna9316</t>
  </si>
  <si>
    <t>Columna9317</t>
  </si>
  <si>
    <t>Columna9318</t>
  </si>
  <si>
    <t>Columna9319</t>
  </si>
  <si>
    <t>Columna9320</t>
  </si>
  <si>
    <t>Columna9321</t>
  </si>
  <si>
    <t>Columna9322</t>
  </si>
  <si>
    <t>Columna9323</t>
  </si>
  <si>
    <t>Columna9324</t>
  </si>
  <si>
    <t>Columna9325</t>
  </si>
  <si>
    <t>Columna9326</t>
  </si>
  <si>
    <t>Columna9327</t>
  </si>
  <si>
    <t>Columna9328</t>
  </si>
  <si>
    <t>Columna9329</t>
  </si>
  <si>
    <t>Columna9330</t>
  </si>
  <si>
    <t>Columna9331</t>
  </si>
  <si>
    <t>Columna9332</t>
  </si>
  <si>
    <t>Columna9333</t>
  </si>
  <si>
    <t>Columna9334</t>
  </si>
  <si>
    <t>Columna9335</t>
  </si>
  <si>
    <t>Columna9336</t>
  </si>
  <si>
    <t>Columna9337</t>
  </si>
  <si>
    <t>Columna9338</t>
  </si>
  <si>
    <t>Columna9339</t>
  </si>
  <si>
    <t>Columna9340</t>
  </si>
  <si>
    <t>Columna9341</t>
  </si>
  <si>
    <t>Columna9342</t>
  </si>
  <si>
    <t>Columna9343</t>
  </si>
  <si>
    <t>Columna9344</t>
  </si>
  <si>
    <t>Columna9345</t>
  </si>
  <si>
    <t>Columna9346</t>
  </si>
  <si>
    <t>Columna9347</t>
  </si>
  <si>
    <t>Columna9348</t>
  </si>
  <si>
    <t>Columna9349</t>
  </si>
  <si>
    <t>Columna9350</t>
  </si>
  <si>
    <t>Columna9351</t>
  </si>
  <si>
    <t>Columna9352</t>
  </si>
  <si>
    <t>Columna9353</t>
  </si>
  <si>
    <t>Columna9354</t>
  </si>
  <si>
    <t>Columna9355</t>
  </si>
  <si>
    <t>Columna9356</t>
  </si>
  <si>
    <t>Columna9357</t>
  </si>
  <si>
    <t>Columna9358</t>
  </si>
  <si>
    <t>Columna9359</t>
  </si>
  <si>
    <t>Columna9360</t>
  </si>
  <si>
    <t>Columna9361</t>
  </si>
  <si>
    <t>Columna9362</t>
  </si>
  <si>
    <t>Columna9363</t>
  </si>
  <si>
    <t>Columna9364</t>
  </si>
  <si>
    <t>Columna9365</t>
  </si>
  <si>
    <t>Columna9366</t>
  </si>
  <si>
    <t>Columna9367</t>
  </si>
  <si>
    <t>Columna9368</t>
  </si>
  <si>
    <t>Columna9369</t>
  </si>
  <si>
    <t>Columna9370</t>
  </si>
  <si>
    <t>Columna9371</t>
  </si>
  <si>
    <t>Columna9372</t>
  </si>
  <si>
    <t>Columna9373</t>
  </si>
  <si>
    <t>Columna9374</t>
  </si>
  <si>
    <t>Columna9375</t>
  </si>
  <si>
    <t>Columna9376</t>
  </si>
  <si>
    <t>Columna9377</t>
  </si>
  <si>
    <t>Columna9378</t>
  </si>
  <si>
    <t>Columna9379</t>
  </si>
  <si>
    <t>Columna9380</t>
  </si>
  <si>
    <t>Columna9381</t>
  </si>
  <si>
    <t>Columna9382</t>
  </si>
  <si>
    <t>Columna9383</t>
  </si>
  <si>
    <t>Columna9384</t>
  </si>
  <si>
    <t>Columna9385</t>
  </si>
  <si>
    <t>Columna9386</t>
  </si>
  <si>
    <t>Columna9387</t>
  </si>
  <si>
    <t>Columna9388</t>
  </si>
  <si>
    <t>Columna9389</t>
  </si>
  <si>
    <t>Columna9390</t>
  </si>
  <si>
    <t>Columna9391</t>
  </si>
  <si>
    <t>Columna9392</t>
  </si>
  <si>
    <t>Columna9393</t>
  </si>
  <si>
    <t>Columna9394</t>
  </si>
  <si>
    <t>Columna9395</t>
  </si>
  <si>
    <t>Columna9396</t>
  </si>
  <si>
    <t>Columna9397</t>
  </si>
  <si>
    <t>Columna9398</t>
  </si>
  <si>
    <t>Columna9399</t>
  </si>
  <si>
    <t>Columna9400</t>
  </si>
  <si>
    <t>Columna9401</t>
  </si>
  <si>
    <t>Columna9402</t>
  </si>
  <si>
    <t>Columna9403</t>
  </si>
  <si>
    <t>Columna9404</t>
  </si>
  <si>
    <t>Columna9405</t>
  </si>
  <si>
    <t>Columna9406</t>
  </si>
  <si>
    <t>Columna9407</t>
  </si>
  <si>
    <t>Columna9408</t>
  </si>
  <si>
    <t>Columna9409</t>
  </si>
  <si>
    <t>Columna9410</t>
  </si>
  <si>
    <t>Columna9411</t>
  </si>
  <si>
    <t>Columna9412</t>
  </si>
  <si>
    <t>Columna9413</t>
  </si>
  <si>
    <t>Columna9414</t>
  </si>
  <si>
    <t>Columna9415</t>
  </si>
  <si>
    <t>Columna9416</t>
  </si>
  <si>
    <t>Columna9417</t>
  </si>
  <si>
    <t>Columna9418</t>
  </si>
  <si>
    <t>Columna9419</t>
  </si>
  <si>
    <t>Columna9420</t>
  </si>
  <si>
    <t>Columna9421</t>
  </si>
  <si>
    <t>Columna9422</t>
  </si>
  <si>
    <t>Columna9423</t>
  </si>
  <si>
    <t>Columna9424</t>
  </si>
  <si>
    <t>Columna9425</t>
  </si>
  <si>
    <t>Columna9426</t>
  </si>
  <si>
    <t>Columna9427</t>
  </si>
  <si>
    <t>Columna9428</t>
  </si>
  <si>
    <t>Columna9429</t>
  </si>
  <si>
    <t>Columna9430</t>
  </si>
  <si>
    <t>Columna9431</t>
  </si>
  <si>
    <t>Columna9432</t>
  </si>
  <si>
    <t>Columna9433</t>
  </si>
  <si>
    <t>Columna9434</t>
  </si>
  <si>
    <t>Columna9435</t>
  </si>
  <si>
    <t>Columna9436</t>
  </si>
  <si>
    <t>Columna9437</t>
  </si>
  <si>
    <t>Columna9438</t>
  </si>
  <si>
    <t>Columna9439</t>
  </si>
  <si>
    <t>Columna9440</t>
  </si>
  <si>
    <t>Columna9441</t>
  </si>
  <si>
    <t>Columna9442</t>
  </si>
  <si>
    <t>Columna9443</t>
  </si>
  <si>
    <t>Columna9444</t>
  </si>
  <si>
    <t>Columna9445</t>
  </si>
  <si>
    <t>Columna9446</t>
  </si>
  <si>
    <t>Columna9447</t>
  </si>
  <si>
    <t>Columna9448</t>
  </si>
  <si>
    <t>Columna9449</t>
  </si>
  <si>
    <t>Columna9450</t>
  </si>
  <si>
    <t>Columna9451</t>
  </si>
  <si>
    <t>Columna9452</t>
  </si>
  <si>
    <t>Columna9453</t>
  </si>
  <si>
    <t>Columna9454</t>
  </si>
  <si>
    <t>Columna9455</t>
  </si>
  <si>
    <t>Columna9456</t>
  </si>
  <si>
    <t>Columna9457</t>
  </si>
  <si>
    <t>Columna9458</t>
  </si>
  <si>
    <t>Columna9459</t>
  </si>
  <si>
    <t>Columna9460</t>
  </si>
  <si>
    <t>Columna9461</t>
  </si>
  <si>
    <t>Columna9462</t>
  </si>
  <si>
    <t>Columna9463</t>
  </si>
  <si>
    <t>Columna9464</t>
  </si>
  <si>
    <t>Columna9465</t>
  </si>
  <si>
    <t>Columna9466</t>
  </si>
  <si>
    <t>Columna9467</t>
  </si>
  <si>
    <t>Columna9468</t>
  </si>
  <si>
    <t>Columna9469</t>
  </si>
  <si>
    <t>Columna9470</t>
  </si>
  <si>
    <t>Columna9471</t>
  </si>
  <si>
    <t>Columna9472</t>
  </si>
  <si>
    <t>Columna9473</t>
  </si>
  <si>
    <t>Columna9474</t>
  </si>
  <si>
    <t>Columna9475</t>
  </si>
  <si>
    <t>Columna9476</t>
  </si>
  <si>
    <t>Columna9477</t>
  </si>
  <si>
    <t>Columna9478</t>
  </si>
  <si>
    <t>Columna9479</t>
  </si>
  <si>
    <t>Columna9480</t>
  </si>
  <si>
    <t>Columna9481</t>
  </si>
  <si>
    <t>Columna9482</t>
  </si>
  <si>
    <t>Columna9483</t>
  </si>
  <si>
    <t>Columna9484</t>
  </si>
  <si>
    <t>Columna9485</t>
  </si>
  <si>
    <t>Columna9486</t>
  </si>
  <si>
    <t>Columna9487</t>
  </si>
  <si>
    <t>Columna9488</t>
  </si>
  <si>
    <t>Columna9489</t>
  </si>
  <si>
    <t>Columna9490</t>
  </si>
  <si>
    <t>Columna9491</t>
  </si>
  <si>
    <t>Columna9492</t>
  </si>
  <si>
    <t>Columna9493</t>
  </si>
  <si>
    <t>Columna9494</t>
  </si>
  <si>
    <t>Columna9495</t>
  </si>
  <si>
    <t>Columna9496</t>
  </si>
  <si>
    <t>Columna9497</t>
  </si>
  <si>
    <t>Columna9498</t>
  </si>
  <si>
    <t>Columna9499</t>
  </si>
  <si>
    <t>Columna9500</t>
  </si>
  <si>
    <t>Columna9501</t>
  </si>
  <si>
    <t>Columna9502</t>
  </si>
  <si>
    <t>Columna9503</t>
  </si>
  <si>
    <t>Columna9504</t>
  </si>
  <si>
    <t>Columna9505</t>
  </si>
  <si>
    <t>Columna9506</t>
  </si>
  <si>
    <t>Columna9507</t>
  </si>
  <si>
    <t>Columna9508</t>
  </si>
  <si>
    <t>Columna9509</t>
  </si>
  <si>
    <t>Columna9510</t>
  </si>
  <si>
    <t>Columna9511</t>
  </si>
  <si>
    <t>Columna9512</t>
  </si>
  <si>
    <t>Columna9513</t>
  </si>
  <si>
    <t>Columna9514</t>
  </si>
  <si>
    <t>Columna9515</t>
  </si>
  <si>
    <t>Columna9516</t>
  </si>
  <si>
    <t>Columna9517</t>
  </si>
  <si>
    <t>Columna9518</t>
  </si>
  <si>
    <t>Columna9519</t>
  </si>
  <si>
    <t>Columna9520</t>
  </si>
  <si>
    <t>Columna9521</t>
  </si>
  <si>
    <t>Columna9522</t>
  </si>
  <si>
    <t>Columna9523</t>
  </si>
  <si>
    <t>Columna9524</t>
  </si>
  <si>
    <t>Columna9525</t>
  </si>
  <si>
    <t>Columna9526</t>
  </si>
  <si>
    <t>Columna9527</t>
  </si>
  <si>
    <t>Columna9528</t>
  </si>
  <si>
    <t>Columna9529</t>
  </si>
  <si>
    <t>Columna9530</t>
  </si>
  <si>
    <t>Columna9531</t>
  </si>
  <si>
    <t>Columna9532</t>
  </si>
  <si>
    <t>Columna9533</t>
  </si>
  <si>
    <t>Columna9534</t>
  </si>
  <si>
    <t>Columna9535</t>
  </si>
  <si>
    <t>Columna9536</t>
  </si>
  <si>
    <t>Columna9537</t>
  </si>
  <si>
    <t>Columna9538</t>
  </si>
  <si>
    <t>Columna9539</t>
  </si>
  <si>
    <t>Columna9540</t>
  </si>
  <si>
    <t>Columna9541</t>
  </si>
  <si>
    <t>Columna9542</t>
  </si>
  <si>
    <t>Columna9543</t>
  </si>
  <si>
    <t>Columna9544</t>
  </si>
  <si>
    <t>Columna9545</t>
  </si>
  <si>
    <t>Columna9546</t>
  </si>
  <si>
    <t>Columna9547</t>
  </si>
  <si>
    <t>Columna9548</t>
  </si>
  <si>
    <t>Columna9549</t>
  </si>
  <si>
    <t>Columna9550</t>
  </si>
  <si>
    <t>Columna9551</t>
  </si>
  <si>
    <t>Columna9552</t>
  </si>
  <si>
    <t>Columna9553</t>
  </si>
  <si>
    <t>Columna9554</t>
  </si>
  <si>
    <t>Columna9555</t>
  </si>
  <si>
    <t>Columna9556</t>
  </si>
  <si>
    <t>Columna9557</t>
  </si>
  <si>
    <t>Columna9558</t>
  </si>
  <si>
    <t>Columna9559</t>
  </si>
  <si>
    <t>Columna9560</t>
  </si>
  <si>
    <t>Columna9561</t>
  </si>
  <si>
    <t>Columna9562</t>
  </si>
  <si>
    <t>Columna9563</t>
  </si>
  <si>
    <t>Columna9564</t>
  </si>
  <si>
    <t>Columna9565</t>
  </si>
  <si>
    <t>Columna9566</t>
  </si>
  <si>
    <t>Columna9567</t>
  </si>
  <si>
    <t>Columna9568</t>
  </si>
  <si>
    <t>Columna9569</t>
  </si>
  <si>
    <t>Columna9570</t>
  </si>
  <si>
    <t>Columna9571</t>
  </si>
  <si>
    <t>Columna9572</t>
  </si>
  <si>
    <t>Columna9573</t>
  </si>
  <si>
    <t>Columna9574</t>
  </si>
  <si>
    <t>Columna9575</t>
  </si>
  <si>
    <t>Columna9576</t>
  </si>
  <si>
    <t>Columna9577</t>
  </si>
  <si>
    <t>Columna9578</t>
  </si>
  <si>
    <t>Columna9579</t>
  </si>
  <si>
    <t>Columna9580</t>
  </si>
  <si>
    <t>Columna9581</t>
  </si>
  <si>
    <t>Columna9582</t>
  </si>
  <si>
    <t>Columna9583</t>
  </si>
  <si>
    <t>Columna9584</t>
  </si>
  <si>
    <t>Columna9585</t>
  </si>
  <si>
    <t>Columna9586</t>
  </si>
  <si>
    <t>Columna9587</t>
  </si>
  <si>
    <t>Columna9588</t>
  </si>
  <si>
    <t>Columna9589</t>
  </si>
  <si>
    <t>Columna9590</t>
  </si>
  <si>
    <t>Columna9591</t>
  </si>
  <si>
    <t>Columna9592</t>
  </si>
  <si>
    <t>Columna9593</t>
  </si>
  <si>
    <t>Columna9594</t>
  </si>
  <si>
    <t>Columna9595</t>
  </si>
  <si>
    <t>Columna9596</t>
  </si>
  <si>
    <t>Columna9597</t>
  </si>
  <si>
    <t>Columna9598</t>
  </si>
  <si>
    <t>Columna9599</t>
  </si>
  <si>
    <t>Columna9600</t>
  </si>
  <si>
    <t>Columna9601</t>
  </si>
  <si>
    <t>Columna9602</t>
  </si>
  <si>
    <t>Columna9603</t>
  </si>
  <si>
    <t>Columna9604</t>
  </si>
  <si>
    <t>Columna9605</t>
  </si>
  <si>
    <t>Columna9606</t>
  </si>
  <si>
    <t>Columna9607</t>
  </si>
  <si>
    <t>Columna9608</t>
  </si>
  <si>
    <t>Columna9609</t>
  </si>
  <si>
    <t>Columna9610</t>
  </si>
  <si>
    <t>Columna9611</t>
  </si>
  <si>
    <t>Columna9612</t>
  </si>
  <si>
    <t>Columna9613</t>
  </si>
  <si>
    <t>Columna9614</t>
  </si>
  <si>
    <t>Columna9615</t>
  </si>
  <si>
    <t>Columna9616</t>
  </si>
  <si>
    <t>Columna9617</t>
  </si>
  <si>
    <t>Columna9618</t>
  </si>
  <si>
    <t>Columna9619</t>
  </si>
  <si>
    <t>Columna9620</t>
  </si>
  <si>
    <t>Columna9621</t>
  </si>
  <si>
    <t>Columna9622</t>
  </si>
  <si>
    <t>Columna9623</t>
  </si>
  <si>
    <t>Columna9624</t>
  </si>
  <si>
    <t>Columna9625</t>
  </si>
  <si>
    <t>Columna9626</t>
  </si>
  <si>
    <t>Columna9627</t>
  </si>
  <si>
    <t>Columna9628</t>
  </si>
  <si>
    <t>Columna9629</t>
  </si>
  <si>
    <t>Columna9630</t>
  </si>
  <si>
    <t>Columna9631</t>
  </si>
  <si>
    <t>Columna9632</t>
  </si>
  <si>
    <t>Columna9633</t>
  </si>
  <si>
    <t>Columna9634</t>
  </si>
  <si>
    <t>Columna9635</t>
  </si>
  <si>
    <t>Columna9636</t>
  </si>
  <si>
    <t>Columna9637</t>
  </si>
  <si>
    <t>Columna9638</t>
  </si>
  <si>
    <t>Columna9639</t>
  </si>
  <si>
    <t>Columna9640</t>
  </si>
  <si>
    <t>Columna9641</t>
  </si>
  <si>
    <t>Columna9642</t>
  </si>
  <si>
    <t>Columna9643</t>
  </si>
  <si>
    <t>Columna9644</t>
  </si>
  <si>
    <t>Columna9645</t>
  </si>
  <si>
    <t>Columna9646</t>
  </si>
  <si>
    <t>Columna9647</t>
  </si>
  <si>
    <t>Columna9648</t>
  </si>
  <si>
    <t>Columna9649</t>
  </si>
  <si>
    <t>Columna9650</t>
  </si>
  <si>
    <t>Columna9651</t>
  </si>
  <si>
    <t>Columna9652</t>
  </si>
  <si>
    <t>Columna9653</t>
  </si>
  <si>
    <t>Columna9654</t>
  </si>
  <si>
    <t>Columna9655</t>
  </si>
  <si>
    <t>Columna9656</t>
  </si>
  <si>
    <t>Columna9657</t>
  </si>
  <si>
    <t>Columna9658</t>
  </si>
  <si>
    <t>Columna9659</t>
  </si>
  <si>
    <t>Columna9660</t>
  </si>
  <si>
    <t>Columna9661</t>
  </si>
  <si>
    <t>Columna9662</t>
  </si>
  <si>
    <t>Columna9663</t>
  </si>
  <si>
    <t>Columna9664</t>
  </si>
  <si>
    <t>Columna9665</t>
  </si>
  <si>
    <t>Columna9666</t>
  </si>
  <si>
    <t>Columna9667</t>
  </si>
  <si>
    <t>Columna9668</t>
  </si>
  <si>
    <t>Columna9669</t>
  </si>
  <si>
    <t>Columna9670</t>
  </si>
  <si>
    <t>Columna9671</t>
  </si>
  <si>
    <t>Columna9672</t>
  </si>
  <si>
    <t>Columna9673</t>
  </si>
  <si>
    <t>Columna9674</t>
  </si>
  <si>
    <t>Columna9675</t>
  </si>
  <si>
    <t>Columna9676</t>
  </si>
  <si>
    <t>Columna9677</t>
  </si>
  <si>
    <t>Columna9678</t>
  </si>
  <si>
    <t>Columna9679</t>
  </si>
  <si>
    <t>Columna9680</t>
  </si>
  <si>
    <t>Columna9681</t>
  </si>
  <si>
    <t>Columna9682</t>
  </si>
  <si>
    <t>Columna9683</t>
  </si>
  <si>
    <t>Columna9684</t>
  </si>
  <si>
    <t>Columna9685</t>
  </si>
  <si>
    <t>Columna9686</t>
  </si>
  <si>
    <t>Columna9687</t>
  </si>
  <si>
    <t>Columna9688</t>
  </si>
  <si>
    <t>Columna9689</t>
  </si>
  <si>
    <t>Columna9690</t>
  </si>
  <si>
    <t>Columna9691</t>
  </si>
  <si>
    <t>Columna9692</t>
  </si>
  <si>
    <t>Columna9693</t>
  </si>
  <si>
    <t>Columna9694</t>
  </si>
  <si>
    <t>Columna9695</t>
  </si>
  <si>
    <t>Columna9696</t>
  </si>
  <si>
    <t>Columna9697</t>
  </si>
  <si>
    <t>Columna9698</t>
  </si>
  <si>
    <t>Columna9699</t>
  </si>
  <si>
    <t>Columna9700</t>
  </si>
  <si>
    <t>Columna9701</t>
  </si>
  <si>
    <t>Columna9702</t>
  </si>
  <si>
    <t>Columna9703</t>
  </si>
  <si>
    <t>Columna9704</t>
  </si>
  <si>
    <t>Columna9705</t>
  </si>
  <si>
    <t>Columna9706</t>
  </si>
  <si>
    <t>Columna9707</t>
  </si>
  <si>
    <t>Columna9708</t>
  </si>
  <si>
    <t>Columna9709</t>
  </si>
  <si>
    <t>Columna9710</t>
  </si>
  <si>
    <t>Columna9711</t>
  </si>
  <si>
    <t>Columna9712</t>
  </si>
  <si>
    <t>Columna9713</t>
  </si>
  <si>
    <t>Columna9714</t>
  </si>
  <si>
    <t>Columna9715</t>
  </si>
  <si>
    <t>Columna9716</t>
  </si>
  <si>
    <t>Columna9717</t>
  </si>
  <si>
    <t>Columna9718</t>
  </si>
  <si>
    <t>Columna9719</t>
  </si>
  <si>
    <t>Columna9720</t>
  </si>
  <si>
    <t>Columna9721</t>
  </si>
  <si>
    <t>Columna9722</t>
  </si>
  <si>
    <t>Columna9723</t>
  </si>
  <si>
    <t>Columna9724</t>
  </si>
  <si>
    <t>Columna9725</t>
  </si>
  <si>
    <t>Columna9726</t>
  </si>
  <si>
    <t>Columna9727</t>
  </si>
  <si>
    <t>Columna9728</t>
  </si>
  <si>
    <t>Columna9729</t>
  </si>
  <si>
    <t>Columna9730</t>
  </si>
  <si>
    <t>Columna9731</t>
  </si>
  <si>
    <t>Columna9732</t>
  </si>
  <si>
    <t>Columna9733</t>
  </si>
  <si>
    <t>Columna9734</t>
  </si>
  <si>
    <t>Columna9735</t>
  </si>
  <si>
    <t>Columna9736</t>
  </si>
  <si>
    <t>Columna9737</t>
  </si>
  <si>
    <t>Columna9738</t>
  </si>
  <si>
    <t>Columna9739</t>
  </si>
  <si>
    <t>Columna9740</t>
  </si>
  <si>
    <t>Columna9741</t>
  </si>
  <si>
    <t>Columna9742</t>
  </si>
  <si>
    <t>Columna9743</t>
  </si>
  <si>
    <t>Columna9744</t>
  </si>
  <si>
    <t>Columna9745</t>
  </si>
  <si>
    <t>Columna9746</t>
  </si>
  <si>
    <t>Columna9747</t>
  </si>
  <si>
    <t>Columna9748</t>
  </si>
  <si>
    <t>Columna9749</t>
  </si>
  <si>
    <t>Columna9750</t>
  </si>
  <si>
    <t>Columna9751</t>
  </si>
  <si>
    <t>Columna9752</t>
  </si>
  <si>
    <t>Columna9753</t>
  </si>
  <si>
    <t>Columna9754</t>
  </si>
  <si>
    <t>Columna9755</t>
  </si>
  <si>
    <t>Columna9756</t>
  </si>
  <si>
    <t>Columna9757</t>
  </si>
  <si>
    <t>Columna9758</t>
  </si>
  <si>
    <t>Columna9759</t>
  </si>
  <si>
    <t>Columna9760</t>
  </si>
  <si>
    <t>Columna9761</t>
  </si>
  <si>
    <t>Columna9762</t>
  </si>
  <si>
    <t>Columna9763</t>
  </si>
  <si>
    <t>Columna9764</t>
  </si>
  <si>
    <t>Columna9765</t>
  </si>
  <si>
    <t>Columna9766</t>
  </si>
  <si>
    <t>Columna9767</t>
  </si>
  <si>
    <t>Columna9768</t>
  </si>
  <si>
    <t>Columna9769</t>
  </si>
  <si>
    <t>Columna9770</t>
  </si>
  <si>
    <t>Columna9771</t>
  </si>
  <si>
    <t>Columna9772</t>
  </si>
  <si>
    <t>Columna9773</t>
  </si>
  <si>
    <t>Columna9774</t>
  </si>
  <si>
    <t>Columna9775</t>
  </si>
  <si>
    <t>Columna9776</t>
  </si>
  <si>
    <t>Columna9777</t>
  </si>
  <si>
    <t>Columna9778</t>
  </si>
  <si>
    <t>Columna9779</t>
  </si>
  <si>
    <t>Columna9780</t>
  </si>
  <si>
    <t>Columna9781</t>
  </si>
  <si>
    <t>Columna9782</t>
  </si>
  <si>
    <t>Columna9783</t>
  </si>
  <si>
    <t>Columna9784</t>
  </si>
  <si>
    <t>Columna9785</t>
  </si>
  <si>
    <t>Columna9786</t>
  </si>
  <si>
    <t>Columna9787</t>
  </si>
  <si>
    <t>Columna9788</t>
  </si>
  <si>
    <t>Columna9789</t>
  </si>
  <si>
    <t>Columna9790</t>
  </si>
  <si>
    <t>Columna9791</t>
  </si>
  <si>
    <t>Columna9792</t>
  </si>
  <si>
    <t>Columna9793</t>
  </si>
  <si>
    <t>Columna9794</t>
  </si>
  <si>
    <t>Columna9795</t>
  </si>
  <si>
    <t>Columna9796</t>
  </si>
  <si>
    <t>Columna9797</t>
  </si>
  <si>
    <t>Columna9798</t>
  </si>
  <si>
    <t>Columna9799</t>
  </si>
  <si>
    <t>Columna9800</t>
  </si>
  <si>
    <t>Columna9801</t>
  </si>
  <si>
    <t>Columna9802</t>
  </si>
  <si>
    <t>Columna9803</t>
  </si>
  <si>
    <t>Columna9804</t>
  </si>
  <si>
    <t>Columna9805</t>
  </si>
  <si>
    <t>Columna9806</t>
  </si>
  <si>
    <t>Columna9807</t>
  </si>
  <si>
    <t>Columna9808</t>
  </si>
  <si>
    <t>Columna9809</t>
  </si>
  <si>
    <t>Columna9810</t>
  </si>
  <si>
    <t>Columna9811</t>
  </si>
  <si>
    <t>Columna9812</t>
  </si>
  <si>
    <t>Columna9813</t>
  </si>
  <si>
    <t>Columna9814</t>
  </si>
  <si>
    <t>Columna9815</t>
  </si>
  <si>
    <t>Columna9816</t>
  </si>
  <si>
    <t>Columna9817</t>
  </si>
  <si>
    <t>Columna9818</t>
  </si>
  <si>
    <t>Columna9819</t>
  </si>
  <si>
    <t>Columna9820</t>
  </si>
  <si>
    <t>Columna9821</t>
  </si>
  <si>
    <t>Columna9822</t>
  </si>
  <si>
    <t>Columna9823</t>
  </si>
  <si>
    <t>Columna9824</t>
  </si>
  <si>
    <t>Columna9825</t>
  </si>
  <si>
    <t>Columna9826</t>
  </si>
  <si>
    <t>Columna9827</t>
  </si>
  <si>
    <t>Columna9828</t>
  </si>
  <si>
    <t>Columna9829</t>
  </si>
  <si>
    <t>Columna9830</t>
  </si>
  <si>
    <t>Columna9831</t>
  </si>
  <si>
    <t>Columna9832</t>
  </si>
  <si>
    <t>Columna9833</t>
  </si>
  <si>
    <t>Columna9834</t>
  </si>
  <si>
    <t>Columna9835</t>
  </si>
  <si>
    <t>Columna9836</t>
  </si>
  <si>
    <t>Columna9837</t>
  </si>
  <si>
    <t>Columna9838</t>
  </si>
  <si>
    <t>Columna9839</t>
  </si>
  <si>
    <t>Columna9840</t>
  </si>
  <si>
    <t>Columna9841</t>
  </si>
  <si>
    <t>Columna9842</t>
  </si>
  <si>
    <t>Columna9843</t>
  </si>
  <si>
    <t>Columna9844</t>
  </si>
  <si>
    <t>Columna9845</t>
  </si>
  <si>
    <t>Columna9846</t>
  </si>
  <si>
    <t>Columna9847</t>
  </si>
  <si>
    <t>Columna9848</t>
  </si>
  <si>
    <t>Columna9849</t>
  </si>
  <si>
    <t>Columna9850</t>
  </si>
  <si>
    <t>Columna9851</t>
  </si>
  <si>
    <t>Columna9852</t>
  </si>
  <si>
    <t>Columna9853</t>
  </si>
  <si>
    <t>Columna9854</t>
  </si>
  <si>
    <t>Columna9855</t>
  </si>
  <si>
    <t>Columna9856</t>
  </si>
  <si>
    <t>Columna9857</t>
  </si>
  <si>
    <t>Columna9858</t>
  </si>
  <si>
    <t>Columna9859</t>
  </si>
  <si>
    <t>Columna9860</t>
  </si>
  <si>
    <t>Columna9861</t>
  </si>
  <si>
    <t>Columna9862</t>
  </si>
  <si>
    <t>Columna9863</t>
  </si>
  <si>
    <t>Columna9864</t>
  </si>
  <si>
    <t>Columna9865</t>
  </si>
  <si>
    <t>Columna9866</t>
  </si>
  <si>
    <t>Columna9867</t>
  </si>
  <si>
    <t>Columna9868</t>
  </si>
  <si>
    <t>Columna9869</t>
  </si>
  <si>
    <t>Columna9870</t>
  </si>
  <si>
    <t>Columna9871</t>
  </si>
  <si>
    <t>Columna9872</t>
  </si>
  <si>
    <t>Columna9873</t>
  </si>
  <si>
    <t>Columna9874</t>
  </si>
  <si>
    <t>Columna9875</t>
  </si>
  <si>
    <t>Columna9876</t>
  </si>
  <si>
    <t>Columna9877</t>
  </si>
  <si>
    <t>Columna9878</t>
  </si>
  <si>
    <t>Columna9879</t>
  </si>
  <si>
    <t>Columna9880</t>
  </si>
  <si>
    <t>Columna9881</t>
  </si>
  <si>
    <t>Columna9882</t>
  </si>
  <si>
    <t>Columna9883</t>
  </si>
  <si>
    <t>Columna9884</t>
  </si>
  <si>
    <t>Columna9885</t>
  </si>
  <si>
    <t>Columna9886</t>
  </si>
  <si>
    <t>Columna9887</t>
  </si>
  <si>
    <t>Columna9888</t>
  </si>
  <si>
    <t>Columna9889</t>
  </si>
  <si>
    <t>Columna9890</t>
  </si>
  <si>
    <t>Columna9891</t>
  </si>
  <si>
    <t>Columna9892</t>
  </si>
  <si>
    <t>Columna9893</t>
  </si>
  <si>
    <t>Columna9894</t>
  </si>
  <si>
    <t>Columna9895</t>
  </si>
  <si>
    <t>Columna9896</t>
  </si>
  <si>
    <t>Columna9897</t>
  </si>
  <si>
    <t>Columna9898</t>
  </si>
  <si>
    <t>Columna9899</t>
  </si>
  <si>
    <t>Columna9900</t>
  </si>
  <si>
    <t>Columna9901</t>
  </si>
  <si>
    <t>Columna9902</t>
  </si>
  <si>
    <t>Columna9903</t>
  </si>
  <si>
    <t>Columna9904</t>
  </si>
  <si>
    <t>Columna9905</t>
  </si>
  <si>
    <t>Columna9906</t>
  </si>
  <si>
    <t>Columna9907</t>
  </si>
  <si>
    <t>Columna9908</t>
  </si>
  <si>
    <t>Columna9909</t>
  </si>
  <si>
    <t>Columna9910</t>
  </si>
  <si>
    <t>Columna9911</t>
  </si>
  <si>
    <t>Columna9912</t>
  </si>
  <si>
    <t>Columna9913</t>
  </si>
  <si>
    <t>Columna9914</t>
  </si>
  <si>
    <t>Columna9915</t>
  </si>
  <si>
    <t>Columna9916</t>
  </si>
  <si>
    <t>Columna9917</t>
  </si>
  <si>
    <t>Columna9918</t>
  </si>
  <si>
    <t>Columna9919</t>
  </si>
  <si>
    <t>Columna9920</t>
  </si>
  <si>
    <t>Columna9921</t>
  </si>
  <si>
    <t>Columna9922</t>
  </si>
  <si>
    <t>Columna9923</t>
  </si>
  <si>
    <t>Columna9924</t>
  </si>
  <si>
    <t>Columna9925</t>
  </si>
  <si>
    <t>Columna9926</t>
  </si>
  <si>
    <t>Columna9927</t>
  </si>
  <si>
    <t>Columna9928</t>
  </si>
  <si>
    <t>Columna9929</t>
  </si>
  <si>
    <t>Columna9930</t>
  </si>
  <si>
    <t>Columna9931</t>
  </si>
  <si>
    <t>Columna9932</t>
  </si>
  <si>
    <t>Columna9933</t>
  </si>
  <si>
    <t>Columna9934</t>
  </si>
  <si>
    <t>Columna9935</t>
  </si>
  <si>
    <t>Columna9936</t>
  </si>
  <si>
    <t>Columna9937</t>
  </si>
  <si>
    <t>Columna9938</t>
  </si>
  <si>
    <t>Columna9939</t>
  </si>
  <si>
    <t>Columna9940</t>
  </si>
  <si>
    <t>Columna9941</t>
  </si>
  <si>
    <t>Columna9942</t>
  </si>
  <si>
    <t>Columna9943</t>
  </si>
  <si>
    <t>Columna9944</t>
  </si>
  <si>
    <t>Columna9945</t>
  </si>
  <si>
    <t>Columna9946</t>
  </si>
  <si>
    <t>Columna9947</t>
  </si>
  <si>
    <t>Columna9948</t>
  </si>
  <si>
    <t>Columna9949</t>
  </si>
  <si>
    <t>Columna9950</t>
  </si>
  <si>
    <t>Columna9951</t>
  </si>
  <si>
    <t>Columna9952</t>
  </si>
  <si>
    <t>Columna9953</t>
  </si>
  <si>
    <t>Columna9954</t>
  </si>
  <si>
    <t>Columna9955</t>
  </si>
  <si>
    <t>Columna9956</t>
  </si>
  <si>
    <t>Columna9957</t>
  </si>
  <si>
    <t>Columna9958</t>
  </si>
  <si>
    <t>Columna9959</t>
  </si>
  <si>
    <t>Columna9960</t>
  </si>
  <si>
    <t>Columna9961</t>
  </si>
  <si>
    <t>Columna9962</t>
  </si>
  <si>
    <t>Columna9963</t>
  </si>
  <si>
    <t>Columna9964</t>
  </si>
  <si>
    <t>Columna9965</t>
  </si>
  <si>
    <t>Columna9966</t>
  </si>
  <si>
    <t>Columna9967</t>
  </si>
  <si>
    <t>Columna9968</t>
  </si>
  <si>
    <t>Columna9969</t>
  </si>
  <si>
    <t>Columna9970</t>
  </si>
  <si>
    <t>Columna9971</t>
  </si>
  <si>
    <t>Columna9972</t>
  </si>
  <si>
    <t>Columna9973</t>
  </si>
  <si>
    <t>Columna9974</t>
  </si>
  <si>
    <t>Columna9975</t>
  </si>
  <si>
    <t>Columna9976</t>
  </si>
  <si>
    <t>Columna9977</t>
  </si>
  <si>
    <t>Columna9978</t>
  </si>
  <si>
    <t>Columna9979</t>
  </si>
  <si>
    <t>Columna9980</t>
  </si>
  <si>
    <t>Columna9981</t>
  </si>
  <si>
    <t>Columna9982</t>
  </si>
  <si>
    <t>Columna9983</t>
  </si>
  <si>
    <t>Columna9984</t>
  </si>
  <si>
    <t>Columna9985</t>
  </si>
  <si>
    <t>Columna9986</t>
  </si>
  <si>
    <t>Columna9987</t>
  </si>
  <si>
    <t>Columna9988</t>
  </si>
  <si>
    <t>Columna9989</t>
  </si>
  <si>
    <t>Columna9990</t>
  </si>
  <si>
    <t>Columna9991</t>
  </si>
  <si>
    <t>Columna9992</t>
  </si>
  <si>
    <t>Columna9993</t>
  </si>
  <si>
    <t>Columna9994</t>
  </si>
  <si>
    <t>Columna9995</t>
  </si>
  <si>
    <t>Columna9996</t>
  </si>
  <si>
    <t>Columna9997</t>
  </si>
  <si>
    <t>Columna9998</t>
  </si>
  <si>
    <t>Columna9999</t>
  </si>
  <si>
    <t>Columna10000</t>
  </si>
  <si>
    <t>Columna10001</t>
  </si>
  <si>
    <t>Columna10002</t>
  </si>
  <si>
    <t>Columna10003</t>
  </si>
  <si>
    <t>Columna10004</t>
  </si>
  <si>
    <t>Columna10005</t>
  </si>
  <si>
    <t>Columna10006</t>
  </si>
  <si>
    <t>Columna10007</t>
  </si>
  <si>
    <t>Columna10008</t>
  </si>
  <si>
    <t>Columna10009</t>
  </si>
  <si>
    <t>Columna10010</t>
  </si>
  <si>
    <t>Columna10011</t>
  </si>
  <si>
    <t>Columna10012</t>
  </si>
  <si>
    <t>Columna10013</t>
  </si>
  <si>
    <t>Columna10014</t>
  </si>
  <si>
    <t>Columna10015</t>
  </si>
  <si>
    <t>Columna10016</t>
  </si>
  <si>
    <t>Columna10017</t>
  </si>
  <si>
    <t>Columna10018</t>
  </si>
  <si>
    <t>Columna10019</t>
  </si>
  <si>
    <t>Columna10020</t>
  </si>
  <si>
    <t>Columna10021</t>
  </si>
  <si>
    <t>Columna10022</t>
  </si>
  <si>
    <t>Columna10023</t>
  </si>
  <si>
    <t>Columna10024</t>
  </si>
  <si>
    <t>Columna10025</t>
  </si>
  <si>
    <t>Columna10026</t>
  </si>
  <si>
    <t>Columna10027</t>
  </si>
  <si>
    <t>Columna10028</t>
  </si>
  <si>
    <t>Columna10029</t>
  </si>
  <si>
    <t>Columna10030</t>
  </si>
  <si>
    <t>Columna10031</t>
  </si>
  <si>
    <t>Columna10032</t>
  </si>
  <si>
    <t>Columna10033</t>
  </si>
  <si>
    <t>Columna10034</t>
  </si>
  <si>
    <t>Columna10035</t>
  </si>
  <si>
    <t>Columna10036</t>
  </si>
  <si>
    <t>Columna10037</t>
  </si>
  <si>
    <t>Columna10038</t>
  </si>
  <si>
    <t>Columna10039</t>
  </si>
  <si>
    <t>Columna10040</t>
  </si>
  <si>
    <t>Columna10041</t>
  </si>
  <si>
    <t>Columna10042</t>
  </si>
  <si>
    <t>Columna10043</t>
  </si>
  <si>
    <t>Columna10044</t>
  </si>
  <si>
    <t>Columna10045</t>
  </si>
  <si>
    <t>Columna10046</t>
  </si>
  <si>
    <t>Columna10047</t>
  </si>
  <si>
    <t>Columna10048</t>
  </si>
  <si>
    <t>Columna10049</t>
  </si>
  <si>
    <t>Columna10050</t>
  </si>
  <si>
    <t>Columna10051</t>
  </si>
  <si>
    <t>Columna10052</t>
  </si>
  <si>
    <t>Columna10053</t>
  </si>
  <si>
    <t>Columna10054</t>
  </si>
  <si>
    <t>Columna10055</t>
  </si>
  <si>
    <t>Columna10056</t>
  </si>
  <si>
    <t>Columna10057</t>
  </si>
  <si>
    <t>Columna10058</t>
  </si>
  <si>
    <t>Columna10059</t>
  </si>
  <si>
    <t>Columna10060</t>
  </si>
  <si>
    <t>Columna10061</t>
  </si>
  <si>
    <t>Columna10062</t>
  </si>
  <si>
    <t>Columna10063</t>
  </si>
  <si>
    <t>Columna10064</t>
  </si>
  <si>
    <t>Columna10065</t>
  </si>
  <si>
    <t>Columna10066</t>
  </si>
  <si>
    <t>Columna10067</t>
  </si>
  <si>
    <t>Columna10068</t>
  </si>
  <si>
    <t>Columna10069</t>
  </si>
  <si>
    <t>Columna10070</t>
  </si>
  <si>
    <t>Columna10071</t>
  </si>
  <si>
    <t>Columna10072</t>
  </si>
  <si>
    <t>Columna10073</t>
  </si>
  <si>
    <t>Columna10074</t>
  </si>
  <si>
    <t>Columna10075</t>
  </si>
  <si>
    <t>Columna10076</t>
  </si>
  <si>
    <t>Columna10077</t>
  </si>
  <si>
    <t>Columna10078</t>
  </si>
  <si>
    <t>Columna10079</t>
  </si>
  <si>
    <t>Columna10080</t>
  </si>
  <si>
    <t>Columna10081</t>
  </si>
  <si>
    <t>Columna10082</t>
  </si>
  <si>
    <t>Columna10083</t>
  </si>
  <si>
    <t>Columna10084</t>
  </si>
  <si>
    <t>Columna10085</t>
  </si>
  <si>
    <t>Columna10086</t>
  </si>
  <si>
    <t>Columna10087</t>
  </si>
  <si>
    <t>Columna10088</t>
  </si>
  <si>
    <t>Columna10089</t>
  </si>
  <si>
    <t>Columna10090</t>
  </si>
  <si>
    <t>Columna10091</t>
  </si>
  <si>
    <t>Columna10092</t>
  </si>
  <si>
    <t>Columna10093</t>
  </si>
  <si>
    <t>Columna10094</t>
  </si>
  <si>
    <t>Columna10095</t>
  </si>
  <si>
    <t>Columna10096</t>
  </si>
  <si>
    <t>Columna10097</t>
  </si>
  <si>
    <t>Columna10098</t>
  </si>
  <si>
    <t>Columna10099</t>
  </si>
  <si>
    <t>Columna10100</t>
  </si>
  <si>
    <t>Columna10101</t>
  </si>
  <si>
    <t>Columna10102</t>
  </si>
  <si>
    <t>Columna10103</t>
  </si>
  <si>
    <t>Columna10104</t>
  </si>
  <si>
    <t>Columna10105</t>
  </si>
  <si>
    <t>Columna10106</t>
  </si>
  <si>
    <t>Columna10107</t>
  </si>
  <si>
    <t>Columna10108</t>
  </si>
  <si>
    <t>Columna10109</t>
  </si>
  <si>
    <t>Columna10110</t>
  </si>
  <si>
    <t>Columna10111</t>
  </si>
  <si>
    <t>Columna10112</t>
  </si>
  <si>
    <t>Columna10113</t>
  </si>
  <si>
    <t>Columna10114</t>
  </si>
  <si>
    <t>Columna10115</t>
  </si>
  <si>
    <t>Columna10116</t>
  </si>
  <si>
    <t>Columna10117</t>
  </si>
  <si>
    <t>Columna10118</t>
  </si>
  <si>
    <t>Columna10119</t>
  </si>
  <si>
    <t>Columna10120</t>
  </si>
  <si>
    <t>Columna10121</t>
  </si>
  <si>
    <t>Columna10122</t>
  </si>
  <si>
    <t>Columna10123</t>
  </si>
  <si>
    <t>Columna10124</t>
  </si>
  <si>
    <t>Columna10125</t>
  </si>
  <si>
    <t>Columna10126</t>
  </si>
  <si>
    <t>Columna10127</t>
  </si>
  <si>
    <t>Columna10128</t>
  </si>
  <si>
    <t>Columna10129</t>
  </si>
  <si>
    <t>Columna10130</t>
  </si>
  <si>
    <t>Columna10131</t>
  </si>
  <si>
    <t>Columna10132</t>
  </si>
  <si>
    <t>Columna10133</t>
  </si>
  <si>
    <t>Columna10134</t>
  </si>
  <si>
    <t>Columna10135</t>
  </si>
  <si>
    <t>Columna10136</t>
  </si>
  <si>
    <t>Columna10137</t>
  </si>
  <si>
    <t>Columna10138</t>
  </si>
  <si>
    <t>Columna10139</t>
  </si>
  <si>
    <t>Columna10140</t>
  </si>
  <si>
    <t>Columna10141</t>
  </si>
  <si>
    <t>Columna10142</t>
  </si>
  <si>
    <t>Columna10143</t>
  </si>
  <si>
    <t>Columna10144</t>
  </si>
  <si>
    <t>Columna10145</t>
  </si>
  <si>
    <t>Columna10146</t>
  </si>
  <si>
    <t>Columna10147</t>
  </si>
  <si>
    <t>Columna10148</t>
  </si>
  <si>
    <t>Columna10149</t>
  </si>
  <si>
    <t>Columna10150</t>
  </si>
  <si>
    <t>Columna10151</t>
  </si>
  <si>
    <t>Columna10152</t>
  </si>
  <si>
    <t>Columna10153</t>
  </si>
  <si>
    <t>Columna10154</t>
  </si>
  <si>
    <t>Columna10155</t>
  </si>
  <si>
    <t>Columna10156</t>
  </si>
  <si>
    <t>Columna10157</t>
  </si>
  <si>
    <t>Columna10158</t>
  </si>
  <si>
    <t>Columna10159</t>
  </si>
  <si>
    <t>Columna10160</t>
  </si>
  <si>
    <t>Columna10161</t>
  </si>
  <si>
    <t>Columna10162</t>
  </si>
  <si>
    <t>Columna10163</t>
  </si>
  <si>
    <t>Columna10164</t>
  </si>
  <si>
    <t>Columna10165</t>
  </si>
  <si>
    <t>Columna10166</t>
  </si>
  <si>
    <t>Columna10167</t>
  </si>
  <si>
    <t>Columna10168</t>
  </si>
  <si>
    <t>Columna10169</t>
  </si>
  <si>
    <t>Columna10170</t>
  </si>
  <si>
    <t>Columna10171</t>
  </si>
  <si>
    <t>Columna10172</t>
  </si>
  <si>
    <t>Columna10173</t>
  </si>
  <si>
    <t>Columna10174</t>
  </si>
  <si>
    <t>Columna10175</t>
  </si>
  <si>
    <t>Columna10176</t>
  </si>
  <si>
    <t>Columna10177</t>
  </si>
  <si>
    <t>Columna10178</t>
  </si>
  <si>
    <t>Columna10179</t>
  </si>
  <si>
    <t>Columna10180</t>
  </si>
  <si>
    <t>Columna10181</t>
  </si>
  <si>
    <t>Columna10182</t>
  </si>
  <si>
    <t>Columna10183</t>
  </si>
  <si>
    <t>Columna10184</t>
  </si>
  <si>
    <t>Columna10185</t>
  </si>
  <si>
    <t>Columna10186</t>
  </si>
  <si>
    <t>Columna10187</t>
  </si>
  <si>
    <t>Columna10188</t>
  </si>
  <si>
    <t>Columna10189</t>
  </si>
  <si>
    <t>Columna10190</t>
  </si>
  <si>
    <t>Columna10191</t>
  </si>
  <si>
    <t>Columna10192</t>
  </si>
  <si>
    <t>Columna10193</t>
  </si>
  <si>
    <t>Columna10194</t>
  </si>
  <si>
    <t>Columna10195</t>
  </si>
  <si>
    <t>Columna10196</t>
  </si>
  <si>
    <t>Columna10197</t>
  </si>
  <si>
    <t>Columna10198</t>
  </si>
  <si>
    <t>Columna10199</t>
  </si>
  <si>
    <t>Columna10200</t>
  </si>
  <si>
    <t>Columna10201</t>
  </si>
  <si>
    <t>Columna10202</t>
  </si>
  <si>
    <t>Columna10203</t>
  </si>
  <si>
    <t>Columna10204</t>
  </si>
  <si>
    <t>Columna10205</t>
  </si>
  <si>
    <t>Columna10206</t>
  </si>
  <si>
    <t>Columna10207</t>
  </si>
  <si>
    <t>Columna10208</t>
  </si>
  <si>
    <t>Columna10209</t>
  </si>
  <si>
    <t>Columna10210</t>
  </si>
  <si>
    <t>Columna10211</t>
  </si>
  <si>
    <t>Columna10212</t>
  </si>
  <si>
    <t>Columna10213</t>
  </si>
  <si>
    <t>Columna10214</t>
  </si>
  <si>
    <t>Columna10215</t>
  </si>
  <si>
    <t>Columna10216</t>
  </si>
  <si>
    <t>Columna10217</t>
  </si>
  <si>
    <t>Columna10218</t>
  </si>
  <si>
    <t>Columna10219</t>
  </si>
  <si>
    <t>Columna10220</t>
  </si>
  <si>
    <t>Columna10221</t>
  </si>
  <si>
    <t>Columna10222</t>
  </si>
  <si>
    <t>Columna10223</t>
  </si>
  <si>
    <t>Columna10224</t>
  </si>
  <si>
    <t>Columna10225</t>
  </si>
  <si>
    <t>Columna10226</t>
  </si>
  <si>
    <t>Columna10227</t>
  </si>
  <si>
    <t>Columna10228</t>
  </si>
  <si>
    <t>Columna10229</t>
  </si>
  <si>
    <t>Columna10230</t>
  </si>
  <si>
    <t>Columna10231</t>
  </si>
  <si>
    <t>Columna10232</t>
  </si>
  <si>
    <t>Columna10233</t>
  </si>
  <si>
    <t>Columna10234</t>
  </si>
  <si>
    <t>Columna10235</t>
  </si>
  <si>
    <t>Columna10236</t>
  </si>
  <si>
    <t>Columna10237</t>
  </si>
  <si>
    <t>Columna10238</t>
  </si>
  <si>
    <t>Columna10239</t>
  </si>
  <si>
    <t>Columna10240</t>
  </si>
  <si>
    <t>Columna10241</t>
  </si>
  <si>
    <t>Columna10242</t>
  </si>
  <si>
    <t>Columna10243</t>
  </si>
  <si>
    <t>Columna10244</t>
  </si>
  <si>
    <t>Columna10245</t>
  </si>
  <si>
    <t>Columna10246</t>
  </si>
  <si>
    <t>Columna10247</t>
  </si>
  <si>
    <t>Columna10248</t>
  </si>
  <si>
    <t>Columna10249</t>
  </si>
  <si>
    <t>Columna10250</t>
  </si>
  <si>
    <t>Columna10251</t>
  </si>
  <si>
    <t>Columna10252</t>
  </si>
  <si>
    <t>Columna10253</t>
  </si>
  <si>
    <t>Columna10254</t>
  </si>
  <si>
    <t>Columna10255</t>
  </si>
  <si>
    <t>Columna10256</t>
  </si>
  <si>
    <t>Columna10257</t>
  </si>
  <si>
    <t>Columna10258</t>
  </si>
  <si>
    <t>Columna10259</t>
  </si>
  <si>
    <t>Columna10260</t>
  </si>
  <si>
    <t>Columna10261</t>
  </si>
  <si>
    <t>Columna10262</t>
  </si>
  <si>
    <t>Columna10263</t>
  </si>
  <si>
    <t>Columna10264</t>
  </si>
  <si>
    <t>Columna10265</t>
  </si>
  <si>
    <t>Columna10266</t>
  </si>
  <si>
    <t>Columna10267</t>
  </si>
  <si>
    <t>Columna10268</t>
  </si>
  <si>
    <t>Columna10269</t>
  </si>
  <si>
    <t>Columna10270</t>
  </si>
  <si>
    <t>Columna10271</t>
  </si>
  <si>
    <t>Columna10272</t>
  </si>
  <si>
    <t>Columna10273</t>
  </si>
  <si>
    <t>Columna10274</t>
  </si>
  <si>
    <t>Columna10275</t>
  </si>
  <si>
    <t>Columna10276</t>
  </si>
  <si>
    <t>Columna10277</t>
  </si>
  <si>
    <t>Columna10278</t>
  </si>
  <si>
    <t>Columna10279</t>
  </si>
  <si>
    <t>Columna10280</t>
  </si>
  <si>
    <t>Columna10281</t>
  </si>
  <si>
    <t>Columna10282</t>
  </si>
  <si>
    <t>Columna10283</t>
  </si>
  <si>
    <t>Columna10284</t>
  </si>
  <si>
    <t>Columna10285</t>
  </si>
  <si>
    <t>Columna10286</t>
  </si>
  <si>
    <t>Columna10287</t>
  </si>
  <si>
    <t>Columna10288</t>
  </si>
  <si>
    <t>Columna10289</t>
  </si>
  <si>
    <t>Columna10290</t>
  </si>
  <si>
    <t>Columna10291</t>
  </si>
  <si>
    <t>Columna10292</t>
  </si>
  <si>
    <t>Columna10293</t>
  </si>
  <si>
    <t>Columna10294</t>
  </si>
  <si>
    <t>Columna10295</t>
  </si>
  <si>
    <t>Columna10296</t>
  </si>
  <si>
    <t>Columna10297</t>
  </si>
  <si>
    <t>Columna10298</t>
  </si>
  <si>
    <t>Columna10299</t>
  </si>
  <si>
    <t>Columna10300</t>
  </si>
  <si>
    <t>Columna10301</t>
  </si>
  <si>
    <t>Columna10302</t>
  </si>
  <si>
    <t>Columna10303</t>
  </si>
  <si>
    <t>Columna10304</t>
  </si>
  <si>
    <t>Columna10305</t>
  </si>
  <si>
    <t>Columna10306</t>
  </si>
  <si>
    <t>Columna10307</t>
  </si>
  <si>
    <t>Columna10308</t>
  </si>
  <si>
    <t>Columna10309</t>
  </si>
  <si>
    <t>Columna10310</t>
  </si>
  <si>
    <t>Columna10311</t>
  </si>
  <si>
    <t>Columna10312</t>
  </si>
  <si>
    <t>Columna10313</t>
  </si>
  <si>
    <t>Columna10314</t>
  </si>
  <si>
    <t>Columna10315</t>
  </si>
  <si>
    <t>Columna10316</t>
  </si>
  <si>
    <t>Columna10317</t>
  </si>
  <si>
    <t>Columna10318</t>
  </si>
  <si>
    <t>Columna10319</t>
  </si>
  <si>
    <t>Columna10320</t>
  </si>
  <si>
    <t>Columna10321</t>
  </si>
  <si>
    <t>Columna10322</t>
  </si>
  <si>
    <t>Columna10323</t>
  </si>
  <si>
    <t>Columna10324</t>
  </si>
  <si>
    <t>Columna10325</t>
  </si>
  <si>
    <t>Columna10326</t>
  </si>
  <si>
    <t>Columna10327</t>
  </si>
  <si>
    <t>Columna10328</t>
  </si>
  <si>
    <t>Columna10329</t>
  </si>
  <si>
    <t>Columna10330</t>
  </si>
  <si>
    <t>Columna10331</t>
  </si>
  <si>
    <t>Columna10332</t>
  </si>
  <si>
    <t>Columna10333</t>
  </si>
  <si>
    <t>Columna10334</t>
  </si>
  <si>
    <t>Columna10335</t>
  </si>
  <si>
    <t>Columna10336</t>
  </si>
  <si>
    <t>Columna10337</t>
  </si>
  <si>
    <t>Columna10338</t>
  </si>
  <si>
    <t>Columna10339</t>
  </si>
  <si>
    <t>Columna10340</t>
  </si>
  <si>
    <t>Columna10341</t>
  </si>
  <si>
    <t>Columna10342</t>
  </si>
  <si>
    <t>Columna10343</t>
  </si>
  <si>
    <t>Columna10344</t>
  </si>
  <si>
    <t>Columna10345</t>
  </si>
  <si>
    <t>Columna10346</t>
  </si>
  <si>
    <t>Columna10347</t>
  </si>
  <si>
    <t>Columna10348</t>
  </si>
  <si>
    <t>Columna10349</t>
  </si>
  <si>
    <t>Columna10350</t>
  </si>
  <si>
    <t>Columna10351</t>
  </si>
  <si>
    <t>Columna10352</t>
  </si>
  <si>
    <t>Columna10353</t>
  </si>
  <si>
    <t>Columna10354</t>
  </si>
  <si>
    <t>Columna10355</t>
  </si>
  <si>
    <t>Columna10356</t>
  </si>
  <si>
    <t>Columna10357</t>
  </si>
  <si>
    <t>Columna10358</t>
  </si>
  <si>
    <t>Columna10359</t>
  </si>
  <si>
    <t>Columna10360</t>
  </si>
  <si>
    <t>Columna10361</t>
  </si>
  <si>
    <t>Columna10362</t>
  </si>
  <si>
    <t>Columna10363</t>
  </si>
  <si>
    <t>Columna10364</t>
  </si>
  <si>
    <t>Columna10365</t>
  </si>
  <si>
    <t>Columna10366</t>
  </si>
  <si>
    <t>Columna10367</t>
  </si>
  <si>
    <t>Columna10368</t>
  </si>
  <si>
    <t>Columna10369</t>
  </si>
  <si>
    <t>Columna10370</t>
  </si>
  <si>
    <t>Columna10371</t>
  </si>
  <si>
    <t>Columna10372</t>
  </si>
  <si>
    <t>Columna10373</t>
  </si>
  <si>
    <t>Columna10374</t>
  </si>
  <si>
    <t>Columna10375</t>
  </si>
  <si>
    <t>Columna10376</t>
  </si>
  <si>
    <t>Columna10377</t>
  </si>
  <si>
    <t>Columna10378</t>
  </si>
  <si>
    <t>Columna10379</t>
  </si>
  <si>
    <t>Columna10380</t>
  </si>
  <si>
    <t>Columna10381</t>
  </si>
  <si>
    <t>Columna10382</t>
  </si>
  <si>
    <t>Columna10383</t>
  </si>
  <si>
    <t>Columna10384</t>
  </si>
  <si>
    <t>Columna10385</t>
  </si>
  <si>
    <t>Columna10386</t>
  </si>
  <si>
    <t>Columna10387</t>
  </si>
  <si>
    <t>Columna10388</t>
  </si>
  <si>
    <t>Columna10389</t>
  </si>
  <si>
    <t>Columna10390</t>
  </si>
  <si>
    <t>Columna10391</t>
  </si>
  <si>
    <t>Columna10392</t>
  </si>
  <si>
    <t>Columna10393</t>
  </si>
  <si>
    <t>Columna10394</t>
  </si>
  <si>
    <t>Columna10395</t>
  </si>
  <si>
    <t>Columna10396</t>
  </si>
  <si>
    <t>Columna10397</t>
  </si>
  <si>
    <t>Columna10398</t>
  </si>
  <si>
    <t>Columna10399</t>
  </si>
  <si>
    <t>Columna10400</t>
  </si>
  <si>
    <t>Columna10401</t>
  </si>
  <si>
    <t>Columna10402</t>
  </si>
  <si>
    <t>Columna10403</t>
  </si>
  <si>
    <t>Columna10404</t>
  </si>
  <si>
    <t>Columna10405</t>
  </si>
  <si>
    <t>Columna10406</t>
  </si>
  <si>
    <t>Columna10407</t>
  </si>
  <si>
    <t>Columna10408</t>
  </si>
  <si>
    <t>Columna10409</t>
  </si>
  <si>
    <t>Columna10410</t>
  </si>
  <si>
    <t>Columna10411</t>
  </si>
  <si>
    <t>Columna10412</t>
  </si>
  <si>
    <t>Columna10413</t>
  </si>
  <si>
    <t>Columna10414</t>
  </si>
  <si>
    <t>Columna10415</t>
  </si>
  <si>
    <t>Columna10416</t>
  </si>
  <si>
    <t>Columna10417</t>
  </si>
  <si>
    <t>Columna10418</t>
  </si>
  <si>
    <t>Columna10419</t>
  </si>
  <si>
    <t>Columna10420</t>
  </si>
  <si>
    <t>Columna10421</t>
  </si>
  <si>
    <t>Columna10422</t>
  </si>
  <si>
    <t>Columna10423</t>
  </si>
  <si>
    <t>Columna10424</t>
  </si>
  <si>
    <t>Columna10425</t>
  </si>
  <si>
    <t>Columna10426</t>
  </si>
  <si>
    <t>Columna10427</t>
  </si>
  <si>
    <t>Columna10428</t>
  </si>
  <si>
    <t>Columna10429</t>
  </si>
  <si>
    <t>Columna10430</t>
  </si>
  <si>
    <t>Columna10431</t>
  </si>
  <si>
    <t>Columna10432</t>
  </si>
  <si>
    <t>Columna10433</t>
  </si>
  <si>
    <t>Columna10434</t>
  </si>
  <si>
    <t>Columna10435</t>
  </si>
  <si>
    <t>Columna10436</t>
  </si>
  <si>
    <t>Columna10437</t>
  </si>
  <si>
    <t>Columna10438</t>
  </si>
  <si>
    <t>Columna10439</t>
  </si>
  <si>
    <t>Columna10440</t>
  </si>
  <si>
    <t>Columna10441</t>
  </si>
  <si>
    <t>Columna10442</t>
  </si>
  <si>
    <t>Columna10443</t>
  </si>
  <si>
    <t>Columna10444</t>
  </si>
  <si>
    <t>Columna10445</t>
  </si>
  <si>
    <t>Columna10446</t>
  </si>
  <si>
    <t>Columna10447</t>
  </si>
  <si>
    <t>Columna10448</t>
  </si>
  <si>
    <t>Columna10449</t>
  </si>
  <si>
    <t>Columna10450</t>
  </si>
  <si>
    <t>Columna10451</t>
  </si>
  <si>
    <t>Columna10452</t>
  </si>
  <si>
    <t>Columna10453</t>
  </si>
  <si>
    <t>Columna10454</t>
  </si>
  <si>
    <t>Columna10455</t>
  </si>
  <si>
    <t>Columna10456</t>
  </si>
  <si>
    <t>Columna10457</t>
  </si>
  <si>
    <t>Columna10458</t>
  </si>
  <si>
    <t>Columna10459</t>
  </si>
  <si>
    <t>Columna10460</t>
  </si>
  <si>
    <t>Columna10461</t>
  </si>
  <si>
    <t>Columna10462</t>
  </si>
  <si>
    <t>Columna10463</t>
  </si>
  <si>
    <t>Columna10464</t>
  </si>
  <si>
    <t>Columna10465</t>
  </si>
  <si>
    <t>Columna10466</t>
  </si>
  <si>
    <t>Columna10467</t>
  </si>
  <si>
    <t>Columna10468</t>
  </si>
  <si>
    <t>Columna10469</t>
  </si>
  <si>
    <t>Columna10470</t>
  </si>
  <si>
    <t>Columna10471</t>
  </si>
  <si>
    <t>Columna10472</t>
  </si>
  <si>
    <t>Columna10473</t>
  </si>
  <si>
    <t>Columna10474</t>
  </si>
  <si>
    <t>Columna10475</t>
  </si>
  <si>
    <t>Columna10476</t>
  </si>
  <si>
    <t>Columna10477</t>
  </si>
  <si>
    <t>Columna10478</t>
  </si>
  <si>
    <t>Columna10479</t>
  </si>
  <si>
    <t>Columna10480</t>
  </si>
  <si>
    <t>Columna10481</t>
  </si>
  <si>
    <t>Columna10482</t>
  </si>
  <si>
    <t>Columna10483</t>
  </si>
  <si>
    <t>Columna10484</t>
  </si>
  <si>
    <t>Columna10485</t>
  </si>
  <si>
    <t>Columna10486</t>
  </si>
  <si>
    <t>Columna10487</t>
  </si>
  <si>
    <t>Columna10488</t>
  </si>
  <si>
    <t>Columna10489</t>
  </si>
  <si>
    <t>Columna10490</t>
  </si>
  <si>
    <t>Columna10491</t>
  </si>
  <si>
    <t>Columna10492</t>
  </si>
  <si>
    <t>Columna10493</t>
  </si>
  <si>
    <t>Columna10494</t>
  </si>
  <si>
    <t>Columna10495</t>
  </si>
  <si>
    <t>Columna10496</t>
  </si>
  <si>
    <t>Columna10497</t>
  </si>
  <si>
    <t>Columna10498</t>
  </si>
  <si>
    <t>Columna10499</t>
  </si>
  <si>
    <t>Columna10500</t>
  </si>
  <si>
    <t>Columna10501</t>
  </si>
  <si>
    <t>Columna10502</t>
  </si>
  <si>
    <t>Columna10503</t>
  </si>
  <si>
    <t>Columna10504</t>
  </si>
  <si>
    <t>Columna10505</t>
  </si>
  <si>
    <t>Columna10506</t>
  </si>
  <si>
    <t>Columna10507</t>
  </si>
  <si>
    <t>Columna10508</t>
  </si>
  <si>
    <t>Columna10509</t>
  </si>
  <si>
    <t>Columna10510</t>
  </si>
  <si>
    <t>Columna10511</t>
  </si>
  <si>
    <t>Columna10512</t>
  </si>
  <si>
    <t>Columna10513</t>
  </si>
  <si>
    <t>Columna10514</t>
  </si>
  <si>
    <t>Columna10515</t>
  </si>
  <si>
    <t>Columna10516</t>
  </si>
  <si>
    <t>Columna10517</t>
  </si>
  <si>
    <t>Columna10518</t>
  </si>
  <si>
    <t>Columna10519</t>
  </si>
  <si>
    <t>Columna10520</t>
  </si>
  <si>
    <t>Columna10521</t>
  </si>
  <si>
    <t>Columna10522</t>
  </si>
  <si>
    <t>Columna10523</t>
  </si>
  <si>
    <t>Columna10524</t>
  </si>
  <si>
    <t>Columna10525</t>
  </si>
  <si>
    <t>Columna10526</t>
  </si>
  <si>
    <t>Columna10527</t>
  </si>
  <si>
    <t>Columna10528</t>
  </si>
  <si>
    <t>Columna10529</t>
  </si>
  <si>
    <t>Columna10530</t>
  </si>
  <si>
    <t>Columna10531</t>
  </si>
  <si>
    <t>Columna10532</t>
  </si>
  <si>
    <t>Columna10533</t>
  </si>
  <si>
    <t>Columna10534</t>
  </si>
  <si>
    <t>Columna10535</t>
  </si>
  <si>
    <t>Columna10536</t>
  </si>
  <si>
    <t>Columna10537</t>
  </si>
  <si>
    <t>Columna10538</t>
  </si>
  <si>
    <t>Columna10539</t>
  </si>
  <si>
    <t>Columna10540</t>
  </si>
  <si>
    <t>Columna10541</t>
  </si>
  <si>
    <t>Columna10542</t>
  </si>
  <si>
    <t>Columna10543</t>
  </si>
  <si>
    <t>Columna10544</t>
  </si>
  <si>
    <t>Columna10545</t>
  </si>
  <si>
    <t>Columna10546</t>
  </si>
  <si>
    <t>Columna10547</t>
  </si>
  <si>
    <t>Columna10548</t>
  </si>
  <si>
    <t>Columna10549</t>
  </si>
  <si>
    <t>Columna10550</t>
  </si>
  <si>
    <t>Columna10551</t>
  </si>
  <si>
    <t>Columna10552</t>
  </si>
  <si>
    <t>Columna10553</t>
  </si>
  <si>
    <t>Columna10554</t>
  </si>
  <si>
    <t>Columna10555</t>
  </si>
  <si>
    <t>Columna10556</t>
  </si>
  <si>
    <t>Columna10557</t>
  </si>
  <si>
    <t>Columna10558</t>
  </si>
  <si>
    <t>Columna10559</t>
  </si>
  <si>
    <t>Columna10560</t>
  </si>
  <si>
    <t>Columna10561</t>
  </si>
  <si>
    <t>Columna10562</t>
  </si>
  <si>
    <t>Columna10563</t>
  </si>
  <si>
    <t>Columna10564</t>
  </si>
  <si>
    <t>Columna10565</t>
  </si>
  <si>
    <t>Columna10566</t>
  </si>
  <si>
    <t>Columna10567</t>
  </si>
  <si>
    <t>Columna10568</t>
  </si>
  <si>
    <t>Columna10569</t>
  </si>
  <si>
    <t>Columna10570</t>
  </si>
  <si>
    <t>Columna10571</t>
  </si>
  <si>
    <t>Columna10572</t>
  </si>
  <si>
    <t>Columna10573</t>
  </si>
  <si>
    <t>Columna10574</t>
  </si>
  <si>
    <t>Columna10575</t>
  </si>
  <si>
    <t>Columna10576</t>
  </si>
  <si>
    <t>Columna10577</t>
  </si>
  <si>
    <t>Columna10578</t>
  </si>
  <si>
    <t>Columna10579</t>
  </si>
  <si>
    <t>Columna10580</t>
  </si>
  <si>
    <t>Columna10581</t>
  </si>
  <si>
    <t>Columna10582</t>
  </si>
  <si>
    <t>Columna10583</t>
  </si>
  <si>
    <t>Columna10584</t>
  </si>
  <si>
    <t>Columna10585</t>
  </si>
  <si>
    <t>Columna10586</t>
  </si>
  <si>
    <t>Columna10587</t>
  </si>
  <si>
    <t>Columna10588</t>
  </si>
  <si>
    <t>Columna10589</t>
  </si>
  <si>
    <t>Columna10590</t>
  </si>
  <si>
    <t>Columna10591</t>
  </si>
  <si>
    <t>Columna10592</t>
  </si>
  <si>
    <t>Columna10593</t>
  </si>
  <si>
    <t>Columna10594</t>
  </si>
  <si>
    <t>Columna10595</t>
  </si>
  <si>
    <t>Columna10596</t>
  </si>
  <si>
    <t>Columna10597</t>
  </si>
  <si>
    <t>Columna10598</t>
  </si>
  <si>
    <t>Columna10599</t>
  </si>
  <si>
    <t>Columna10600</t>
  </si>
  <si>
    <t>Columna10601</t>
  </si>
  <si>
    <t>Columna10602</t>
  </si>
  <si>
    <t>Columna10603</t>
  </si>
  <si>
    <t>Columna10604</t>
  </si>
  <si>
    <t>Columna10605</t>
  </si>
  <si>
    <t>Columna10606</t>
  </si>
  <si>
    <t>Columna10607</t>
  </si>
  <si>
    <t>Columna10608</t>
  </si>
  <si>
    <t>Columna10609</t>
  </si>
  <si>
    <t>Columna10610</t>
  </si>
  <si>
    <t>Columna10611</t>
  </si>
  <si>
    <t>Columna10612</t>
  </si>
  <si>
    <t>Columna10613</t>
  </si>
  <si>
    <t>Columna10614</t>
  </si>
  <si>
    <t>Columna10615</t>
  </si>
  <si>
    <t>Columna10616</t>
  </si>
  <si>
    <t>Columna10617</t>
  </si>
  <si>
    <t>Columna10618</t>
  </si>
  <si>
    <t>Columna10619</t>
  </si>
  <si>
    <t>Columna10620</t>
  </si>
  <si>
    <t>Columna10621</t>
  </si>
  <si>
    <t>Columna10622</t>
  </si>
  <si>
    <t>Columna10623</t>
  </si>
  <si>
    <t>Columna10624</t>
  </si>
  <si>
    <t>Columna10625</t>
  </si>
  <si>
    <t>Columna10626</t>
  </si>
  <si>
    <t>Columna10627</t>
  </si>
  <si>
    <t>Columna10628</t>
  </si>
  <si>
    <t>Columna10629</t>
  </si>
  <si>
    <t>Columna10630</t>
  </si>
  <si>
    <t>Columna10631</t>
  </si>
  <si>
    <t>Columna10632</t>
  </si>
  <si>
    <t>Columna10633</t>
  </si>
  <si>
    <t>Columna10634</t>
  </si>
  <si>
    <t>Columna10635</t>
  </si>
  <si>
    <t>Columna10636</t>
  </si>
  <si>
    <t>Columna10637</t>
  </si>
  <si>
    <t>Columna10638</t>
  </si>
  <si>
    <t>Columna10639</t>
  </si>
  <si>
    <t>Columna10640</t>
  </si>
  <si>
    <t>Columna10641</t>
  </si>
  <si>
    <t>Columna10642</t>
  </si>
  <si>
    <t>Columna10643</t>
  </si>
  <si>
    <t>Columna10644</t>
  </si>
  <si>
    <t>Columna10645</t>
  </si>
  <si>
    <t>Columna10646</t>
  </si>
  <si>
    <t>Columna10647</t>
  </si>
  <si>
    <t>Columna10648</t>
  </si>
  <si>
    <t>Columna10649</t>
  </si>
  <si>
    <t>Columna10650</t>
  </si>
  <si>
    <t>Columna10651</t>
  </si>
  <si>
    <t>Columna10652</t>
  </si>
  <si>
    <t>Columna10653</t>
  </si>
  <si>
    <t>Columna10654</t>
  </si>
  <si>
    <t>Columna10655</t>
  </si>
  <si>
    <t>Columna10656</t>
  </si>
  <si>
    <t>Columna10657</t>
  </si>
  <si>
    <t>Columna10658</t>
  </si>
  <si>
    <t>Columna10659</t>
  </si>
  <si>
    <t>Columna10660</t>
  </si>
  <si>
    <t>Columna10661</t>
  </si>
  <si>
    <t>Columna10662</t>
  </si>
  <si>
    <t>Columna10663</t>
  </si>
  <si>
    <t>Columna10664</t>
  </si>
  <si>
    <t>Columna10665</t>
  </si>
  <si>
    <t>Columna10666</t>
  </si>
  <si>
    <t>Columna10667</t>
  </si>
  <si>
    <t>Columna10668</t>
  </si>
  <si>
    <t>Columna10669</t>
  </si>
  <si>
    <t>Columna10670</t>
  </si>
  <si>
    <t>Columna10671</t>
  </si>
  <si>
    <t>Columna10672</t>
  </si>
  <si>
    <t>Columna10673</t>
  </si>
  <si>
    <t>Columna10674</t>
  </si>
  <si>
    <t>Columna10675</t>
  </si>
  <si>
    <t>Columna10676</t>
  </si>
  <si>
    <t>Columna10677</t>
  </si>
  <si>
    <t>Columna10678</t>
  </si>
  <si>
    <t>Columna10679</t>
  </si>
  <si>
    <t>Columna10680</t>
  </si>
  <si>
    <t>Columna10681</t>
  </si>
  <si>
    <t>Columna10682</t>
  </si>
  <si>
    <t>Columna10683</t>
  </si>
  <si>
    <t>Columna10684</t>
  </si>
  <si>
    <t>Columna10685</t>
  </si>
  <si>
    <t>Columna10686</t>
  </si>
  <si>
    <t>Columna10687</t>
  </si>
  <si>
    <t>Columna10688</t>
  </si>
  <si>
    <t>Columna10689</t>
  </si>
  <si>
    <t>Columna10690</t>
  </si>
  <si>
    <t>Columna10691</t>
  </si>
  <si>
    <t>Columna10692</t>
  </si>
  <si>
    <t>Columna10693</t>
  </si>
  <si>
    <t>Columna10694</t>
  </si>
  <si>
    <t>Columna10695</t>
  </si>
  <si>
    <t>Columna10696</t>
  </si>
  <si>
    <t>Columna10697</t>
  </si>
  <si>
    <t>Columna10698</t>
  </si>
  <si>
    <t>Columna10699</t>
  </si>
  <si>
    <t>Columna10700</t>
  </si>
  <si>
    <t>Columna10701</t>
  </si>
  <si>
    <t>Columna10702</t>
  </si>
  <si>
    <t>Columna10703</t>
  </si>
  <si>
    <t>Columna10704</t>
  </si>
  <si>
    <t>Columna10705</t>
  </si>
  <si>
    <t>Columna10706</t>
  </si>
  <si>
    <t>Columna10707</t>
  </si>
  <si>
    <t>Columna10708</t>
  </si>
  <si>
    <t>Columna10709</t>
  </si>
  <si>
    <t>Columna10710</t>
  </si>
  <si>
    <t>Columna10711</t>
  </si>
  <si>
    <t>Columna10712</t>
  </si>
  <si>
    <t>Columna10713</t>
  </si>
  <si>
    <t>Columna10714</t>
  </si>
  <si>
    <t>Columna10715</t>
  </si>
  <si>
    <t>Columna10716</t>
  </si>
  <si>
    <t>Columna10717</t>
  </si>
  <si>
    <t>Columna10718</t>
  </si>
  <si>
    <t>Columna10719</t>
  </si>
  <si>
    <t>Columna10720</t>
  </si>
  <si>
    <t>Columna10721</t>
  </si>
  <si>
    <t>Columna10722</t>
  </si>
  <si>
    <t>Columna10723</t>
  </si>
  <si>
    <t>Columna10724</t>
  </si>
  <si>
    <t>Columna10725</t>
  </si>
  <si>
    <t>Columna10726</t>
  </si>
  <si>
    <t>Columna10727</t>
  </si>
  <si>
    <t>Columna10728</t>
  </si>
  <si>
    <t>Columna10729</t>
  </si>
  <si>
    <t>Columna10730</t>
  </si>
  <si>
    <t>Columna10731</t>
  </si>
  <si>
    <t>Columna10732</t>
  </si>
  <si>
    <t>Columna10733</t>
  </si>
  <si>
    <t>Columna10734</t>
  </si>
  <si>
    <t>Columna10735</t>
  </si>
  <si>
    <t>Columna10736</t>
  </si>
  <si>
    <t>Columna10737</t>
  </si>
  <si>
    <t>Columna10738</t>
  </si>
  <si>
    <t>Columna10739</t>
  </si>
  <si>
    <t>Columna10740</t>
  </si>
  <si>
    <t>Columna10741</t>
  </si>
  <si>
    <t>Columna10742</t>
  </si>
  <si>
    <t>Columna10743</t>
  </si>
  <si>
    <t>Columna10744</t>
  </si>
  <si>
    <t>Columna10745</t>
  </si>
  <si>
    <t>Columna10746</t>
  </si>
  <si>
    <t>Columna10747</t>
  </si>
  <si>
    <t>Columna10748</t>
  </si>
  <si>
    <t>Columna10749</t>
  </si>
  <si>
    <t>Columna10750</t>
  </si>
  <si>
    <t>Columna10751</t>
  </si>
  <si>
    <t>Columna10752</t>
  </si>
  <si>
    <t>Columna10753</t>
  </si>
  <si>
    <t>Columna10754</t>
  </si>
  <si>
    <t>Columna10755</t>
  </si>
  <si>
    <t>Columna10756</t>
  </si>
  <si>
    <t>Columna10757</t>
  </si>
  <si>
    <t>Columna10758</t>
  </si>
  <si>
    <t>Columna10759</t>
  </si>
  <si>
    <t>Columna10760</t>
  </si>
  <si>
    <t>Columna10761</t>
  </si>
  <si>
    <t>Columna10762</t>
  </si>
  <si>
    <t>Columna10763</t>
  </si>
  <si>
    <t>Columna10764</t>
  </si>
  <si>
    <t>Columna10765</t>
  </si>
  <si>
    <t>Columna10766</t>
  </si>
  <si>
    <t>Columna10767</t>
  </si>
  <si>
    <t>Columna10768</t>
  </si>
  <si>
    <t>Columna10769</t>
  </si>
  <si>
    <t>Columna10770</t>
  </si>
  <si>
    <t>Columna10771</t>
  </si>
  <si>
    <t>Columna10772</t>
  </si>
  <si>
    <t>Columna10773</t>
  </si>
  <si>
    <t>Columna10774</t>
  </si>
  <si>
    <t>Columna10775</t>
  </si>
  <si>
    <t>Columna10776</t>
  </si>
  <si>
    <t>Columna10777</t>
  </si>
  <si>
    <t>Columna10778</t>
  </si>
  <si>
    <t>Columna10779</t>
  </si>
  <si>
    <t>Columna10780</t>
  </si>
  <si>
    <t>Columna10781</t>
  </si>
  <si>
    <t>Columna10782</t>
  </si>
  <si>
    <t>Columna10783</t>
  </si>
  <si>
    <t>Columna10784</t>
  </si>
  <si>
    <t>Columna10785</t>
  </si>
  <si>
    <t>Columna10786</t>
  </si>
  <si>
    <t>Columna10787</t>
  </si>
  <si>
    <t>Columna10788</t>
  </si>
  <si>
    <t>Columna10789</t>
  </si>
  <si>
    <t>Columna10790</t>
  </si>
  <si>
    <t>Columna10791</t>
  </si>
  <si>
    <t>Columna10792</t>
  </si>
  <si>
    <t>Columna10793</t>
  </si>
  <si>
    <t>Columna10794</t>
  </si>
  <si>
    <t>Columna10795</t>
  </si>
  <si>
    <t>Columna10796</t>
  </si>
  <si>
    <t>Columna10797</t>
  </si>
  <si>
    <t>Columna10798</t>
  </si>
  <si>
    <t>Columna10799</t>
  </si>
  <si>
    <t>Columna10800</t>
  </si>
  <si>
    <t>Columna10801</t>
  </si>
  <si>
    <t>Columna10802</t>
  </si>
  <si>
    <t>Columna10803</t>
  </si>
  <si>
    <t>Columna10804</t>
  </si>
  <si>
    <t>Columna10805</t>
  </si>
  <si>
    <t>Columna10806</t>
  </si>
  <si>
    <t>Columna10807</t>
  </si>
  <si>
    <t>Columna10808</t>
  </si>
  <si>
    <t>Columna10809</t>
  </si>
  <si>
    <t>Columna10810</t>
  </si>
  <si>
    <t>Columna10811</t>
  </si>
  <si>
    <t>Columna10812</t>
  </si>
  <si>
    <t>Columna10813</t>
  </si>
  <si>
    <t>Columna10814</t>
  </si>
  <si>
    <t>Columna10815</t>
  </si>
  <si>
    <t>Columna10816</t>
  </si>
  <si>
    <t>Columna10817</t>
  </si>
  <si>
    <t>Columna10818</t>
  </si>
  <si>
    <t>Columna10819</t>
  </si>
  <si>
    <t>Columna10820</t>
  </si>
  <si>
    <t>Columna10821</t>
  </si>
  <si>
    <t>Columna10822</t>
  </si>
  <si>
    <t>Columna10823</t>
  </si>
  <si>
    <t>Columna10824</t>
  </si>
  <si>
    <t>Columna10825</t>
  </si>
  <si>
    <t>Columna10826</t>
  </si>
  <si>
    <t>Columna10827</t>
  </si>
  <si>
    <t>Columna10828</t>
  </si>
  <si>
    <t>Columna10829</t>
  </si>
  <si>
    <t>Columna10830</t>
  </si>
  <si>
    <t>Columna10831</t>
  </si>
  <si>
    <t>Columna10832</t>
  </si>
  <si>
    <t>Columna10833</t>
  </si>
  <si>
    <t>Columna10834</t>
  </si>
  <si>
    <t>Columna10835</t>
  </si>
  <si>
    <t>Columna10836</t>
  </si>
  <si>
    <t>Columna10837</t>
  </si>
  <si>
    <t>Columna10838</t>
  </si>
  <si>
    <t>Columna10839</t>
  </si>
  <si>
    <t>Columna10840</t>
  </si>
  <si>
    <t>Columna10841</t>
  </si>
  <si>
    <t>Columna10842</t>
  </si>
  <si>
    <t>Columna10843</t>
  </si>
  <si>
    <t>Columna10844</t>
  </si>
  <si>
    <t>Columna10845</t>
  </si>
  <si>
    <t>Columna10846</t>
  </si>
  <si>
    <t>Columna10847</t>
  </si>
  <si>
    <t>Columna10848</t>
  </si>
  <si>
    <t>Columna10849</t>
  </si>
  <si>
    <t>Columna10850</t>
  </si>
  <si>
    <t>Columna10851</t>
  </si>
  <si>
    <t>Columna10852</t>
  </si>
  <si>
    <t>Columna10853</t>
  </si>
  <si>
    <t>Columna10854</t>
  </si>
  <si>
    <t>Columna10855</t>
  </si>
  <si>
    <t>Columna10856</t>
  </si>
  <si>
    <t>Columna10857</t>
  </si>
  <si>
    <t>Columna10858</t>
  </si>
  <si>
    <t>Columna10859</t>
  </si>
  <si>
    <t>Columna10860</t>
  </si>
  <si>
    <t>Columna10861</t>
  </si>
  <si>
    <t>Columna10862</t>
  </si>
  <si>
    <t>Columna10863</t>
  </si>
  <si>
    <t>Columna10864</t>
  </si>
  <si>
    <t>Columna10865</t>
  </si>
  <si>
    <t>Columna10866</t>
  </si>
  <si>
    <t>Columna10867</t>
  </si>
  <si>
    <t>Columna10868</t>
  </si>
  <si>
    <t>Columna10869</t>
  </si>
  <si>
    <t>Columna10870</t>
  </si>
  <si>
    <t>Columna10871</t>
  </si>
  <si>
    <t>Columna10872</t>
  </si>
  <si>
    <t>Columna10873</t>
  </si>
  <si>
    <t>Columna10874</t>
  </si>
  <si>
    <t>Columna10875</t>
  </si>
  <si>
    <t>Columna10876</t>
  </si>
  <si>
    <t>Columna10877</t>
  </si>
  <si>
    <t>Columna10878</t>
  </si>
  <si>
    <t>Columna10879</t>
  </si>
  <si>
    <t>Columna10880</t>
  </si>
  <si>
    <t>Columna10881</t>
  </si>
  <si>
    <t>Columna10882</t>
  </si>
  <si>
    <t>Columna10883</t>
  </si>
  <si>
    <t>Columna10884</t>
  </si>
  <si>
    <t>Columna10885</t>
  </si>
  <si>
    <t>Columna10886</t>
  </si>
  <si>
    <t>Columna10887</t>
  </si>
  <si>
    <t>Columna10888</t>
  </si>
  <si>
    <t>Columna10889</t>
  </si>
  <si>
    <t>Columna10890</t>
  </si>
  <si>
    <t>Columna10891</t>
  </si>
  <si>
    <t>Columna10892</t>
  </si>
  <si>
    <t>Columna10893</t>
  </si>
  <si>
    <t>Columna10894</t>
  </si>
  <si>
    <t>Columna10895</t>
  </si>
  <si>
    <t>Columna10896</t>
  </si>
  <si>
    <t>Columna10897</t>
  </si>
  <si>
    <t>Columna10898</t>
  </si>
  <si>
    <t>Columna10899</t>
  </si>
  <si>
    <t>Columna10900</t>
  </si>
  <si>
    <t>Columna10901</t>
  </si>
  <si>
    <t>Columna10902</t>
  </si>
  <si>
    <t>Columna10903</t>
  </si>
  <si>
    <t>Columna10904</t>
  </si>
  <si>
    <t>Columna10905</t>
  </si>
  <si>
    <t>Columna10906</t>
  </si>
  <si>
    <t>Columna10907</t>
  </si>
  <si>
    <t>Columna10908</t>
  </si>
  <si>
    <t>Columna10909</t>
  </si>
  <si>
    <t>Columna10910</t>
  </si>
  <si>
    <t>Columna10911</t>
  </si>
  <si>
    <t>Columna10912</t>
  </si>
  <si>
    <t>Columna10913</t>
  </si>
  <si>
    <t>Columna10914</t>
  </si>
  <si>
    <t>Columna10915</t>
  </si>
  <si>
    <t>Columna10916</t>
  </si>
  <si>
    <t>Columna10917</t>
  </si>
  <si>
    <t>Columna10918</t>
  </si>
  <si>
    <t>Columna10919</t>
  </si>
  <si>
    <t>Columna10920</t>
  </si>
  <si>
    <t>Columna10921</t>
  </si>
  <si>
    <t>Columna10922</t>
  </si>
  <si>
    <t>Columna10923</t>
  </si>
  <si>
    <t>Columna10924</t>
  </si>
  <si>
    <t>Columna10925</t>
  </si>
  <si>
    <t>Columna10926</t>
  </si>
  <si>
    <t>Columna10927</t>
  </si>
  <si>
    <t>Columna10928</t>
  </si>
  <si>
    <t>Columna10929</t>
  </si>
  <si>
    <t>Columna10930</t>
  </si>
  <si>
    <t>Columna10931</t>
  </si>
  <si>
    <t>Columna10932</t>
  </si>
  <si>
    <t>Columna10933</t>
  </si>
  <si>
    <t>Columna10934</t>
  </si>
  <si>
    <t>Columna10935</t>
  </si>
  <si>
    <t>Columna10936</t>
  </si>
  <si>
    <t>Columna10937</t>
  </si>
  <si>
    <t>Columna10938</t>
  </si>
  <si>
    <t>Columna10939</t>
  </si>
  <si>
    <t>Columna10940</t>
  </si>
  <si>
    <t>Columna10941</t>
  </si>
  <si>
    <t>Columna10942</t>
  </si>
  <si>
    <t>Columna10943</t>
  </si>
  <si>
    <t>Columna10944</t>
  </si>
  <si>
    <t>Columna10945</t>
  </si>
  <si>
    <t>Columna10946</t>
  </si>
  <si>
    <t>Columna10947</t>
  </si>
  <si>
    <t>Columna10948</t>
  </si>
  <si>
    <t>Columna10949</t>
  </si>
  <si>
    <t>Columna10950</t>
  </si>
  <si>
    <t>Columna10951</t>
  </si>
  <si>
    <t>Columna10952</t>
  </si>
  <si>
    <t>Columna10953</t>
  </si>
  <si>
    <t>Columna10954</t>
  </si>
  <si>
    <t>Columna10955</t>
  </si>
  <si>
    <t>Columna10956</t>
  </si>
  <si>
    <t>Columna10957</t>
  </si>
  <si>
    <t>Columna10958</t>
  </si>
  <si>
    <t>Columna10959</t>
  </si>
  <si>
    <t>Columna10960</t>
  </si>
  <si>
    <t>Columna10961</t>
  </si>
  <si>
    <t>Columna10962</t>
  </si>
  <si>
    <t>Columna10963</t>
  </si>
  <si>
    <t>Columna10964</t>
  </si>
  <si>
    <t>Columna10965</t>
  </si>
  <si>
    <t>Columna10966</t>
  </si>
  <si>
    <t>Columna10967</t>
  </si>
  <si>
    <t>Columna10968</t>
  </si>
  <si>
    <t>Columna10969</t>
  </si>
  <si>
    <t>Columna10970</t>
  </si>
  <si>
    <t>Columna10971</t>
  </si>
  <si>
    <t>Columna10972</t>
  </si>
  <si>
    <t>Columna10973</t>
  </si>
  <si>
    <t>Columna10974</t>
  </si>
  <si>
    <t>Columna10975</t>
  </si>
  <si>
    <t>Columna10976</t>
  </si>
  <si>
    <t>Columna10977</t>
  </si>
  <si>
    <t>Columna10978</t>
  </si>
  <si>
    <t>Columna10979</t>
  </si>
  <si>
    <t>Columna10980</t>
  </si>
  <si>
    <t>Columna10981</t>
  </si>
  <si>
    <t>Columna10982</t>
  </si>
  <si>
    <t>Columna10983</t>
  </si>
  <si>
    <t>Columna10984</t>
  </si>
  <si>
    <t>Columna10985</t>
  </si>
  <si>
    <t>Columna10986</t>
  </si>
  <si>
    <t>Columna10987</t>
  </si>
  <si>
    <t>Columna10988</t>
  </si>
  <si>
    <t>Columna10989</t>
  </si>
  <si>
    <t>Columna10990</t>
  </si>
  <si>
    <t>Columna10991</t>
  </si>
  <si>
    <t>Columna10992</t>
  </si>
  <si>
    <t>Columna10993</t>
  </si>
  <si>
    <t>Columna10994</t>
  </si>
  <si>
    <t>Columna10995</t>
  </si>
  <si>
    <t>Columna10996</t>
  </si>
  <si>
    <t>Columna10997</t>
  </si>
  <si>
    <t>Columna10998</t>
  </si>
  <si>
    <t>Columna10999</t>
  </si>
  <si>
    <t>Columna11000</t>
  </si>
  <si>
    <t>Columna11001</t>
  </si>
  <si>
    <t>Columna11002</t>
  </si>
  <si>
    <t>Columna11003</t>
  </si>
  <si>
    <t>Columna11004</t>
  </si>
  <si>
    <t>Columna11005</t>
  </si>
  <si>
    <t>Columna11006</t>
  </si>
  <si>
    <t>Columna11007</t>
  </si>
  <si>
    <t>Columna11008</t>
  </si>
  <si>
    <t>Columna11009</t>
  </si>
  <si>
    <t>Columna11010</t>
  </si>
  <si>
    <t>Columna11011</t>
  </si>
  <si>
    <t>Columna11012</t>
  </si>
  <si>
    <t>Columna11013</t>
  </si>
  <si>
    <t>Columna11014</t>
  </si>
  <si>
    <t>Columna11015</t>
  </si>
  <si>
    <t>Columna11016</t>
  </si>
  <si>
    <t>Columna11017</t>
  </si>
  <si>
    <t>Columna11018</t>
  </si>
  <si>
    <t>Columna11019</t>
  </si>
  <si>
    <t>Columna11020</t>
  </si>
  <si>
    <t>Columna11021</t>
  </si>
  <si>
    <t>Columna11022</t>
  </si>
  <si>
    <t>Columna11023</t>
  </si>
  <si>
    <t>Columna11024</t>
  </si>
  <si>
    <t>Columna11025</t>
  </si>
  <si>
    <t>Columna11026</t>
  </si>
  <si>
    <t>Columna11027</t>
  </si>
  <si>
    <t>Columna11028</t>
  </si>
  <si>
    <t>Columna11029</t>
  </si>
  <si>
    <t>Columna11030</t>
  </si>
  <si>
    <t>Columna11031</t>
  </si>
  <si>
    <t>Columna11032</t>
  </si>
  <si>
    <t>Columna11033</t>
  </si>
  <si>
    <t>Columna11034</t>
  </si>
  <si>
    <t>Columna11035</t>
  </si>
  <si>
    <t>Columna11036</t>
  </si>
  <si>
    <t>Columna11037</t>
  </si>
  <si>
    <t>Columna11038</t>
  </si>
  <si>
    <t>Columna11039</t>
  </si>
  <si>
    <t>Columna11040</t>
  </si>
  <si>
    <t>Columna11041</t>
  </si>
  <si>
    <t>Columna11042</t>
  </si>
  <si>
    <t>Columna11043</t>
  </si>
  <si>
    <t>Columna11044</t>
  </si>
  <si>
    <t>Columna11045</t>
  </si>
  <si>
    <t>Columna11046</t>
  </si>
  <si>
    <t>Columna11047</t>
  </si>
  <si>
    <t>Columna11048</t>
  </si>
  <si>
    <t>Columna11049</t>
  </si>
  <si>
    <t>Columna11050</t>
  </si>
  <si>
    <t>Columna11051</t>
  </si>
  <si>
    <t>Columna11052</t>
  </si>
  <si>
    <t>Columna11053</t>
  </si>
  <si>
    <t>Columna11054</t>
  </si>
  <si>
    <t>Columna11055</t>
  </si>
  <si>
    <t>Columna11056</t>
  </si>
  <si>
    <t>Columna11057</t>
  </si>
  <si>
    <t>Columna11058</t>
  </si>
  <si>
    <t>Columna11059</t>
  </si>
  <si>
    <t>Columna11060</t>
  </si>
  <si>
    <t>Columna11061</t>
  </si>
  <si>
    <t>Columna11062</t>
  </si>
  <si>
    <t>Columna11063</t>
  </si>
  <si>
    <t>Columna11064</t>
  </si>
  <si>
    <t>Columna11065</t>
  </si>
  <si>
    <t>Columna11066</t>
  </si>
  <si>
    <t>Columna11067</t>
  </si>
  <si>
    <t>Columna11068</t>
  </si>
  <si>
    <t>Columna11069</t>
  </si>
  <si>
    <t>Columna11070</t>
  </si>
  <si>
    <t>Columna11071</t>
  </si>
  <si>
    <t>Columna11072</t>
  </si>
  <si>
    <t>Columna11073</t>
  </si>
  <si>
    <t>Columna11074</t>
  </si>
  <si>
    <t>Columna11075</t>
  </si>
  <si>
    <t>Columna11076</t>
  </si>
  <si>
    <t>Columna11077</t>
  </si>
  <si>
    <t>Columna11078</t>
  </si>
  <si>
    <t>Columna11079</t>
  </si>
  <si>
    <t>Columna11080</t>
  </si>
  <si>
    <t>Columna11081</t>
  </si>
  <si>
    <t>Columna11082</t>
  </si>
  <si>
    <t>Columna11083</t>
  </si>
  <si>
    <t>Columna11084</t>
  </si>
  <si>
    <t>Columna11085</t>
  </si>
  <si>
    <t>Columna11086</t>
  </si>
  <si>
    <t>Columna11087</t>
  </si>
  <si>
    <t>Columna11088</t>
  </si>
  <si>
    <t>Columna11089</t>
  </si>
  <si>
    <t>Columna11090</t>
  </si>
  <si>
    <t>Columna11091</t>
  </si>
  <si>
    <t>Columna11092</t>
  </si>
  <si>
    <t>Columna11093</t>
  </si>
  <si>
    <t>Columna11094</t>
  </si>
  <si>
    <t>Columna11095</t>
  </si>
  <si>
    <t>Columna11096</t>
  </si>
  <si>
    <t>Columna11097</t>
  </si>
  <si>
    <t>Columna11098</t>
  </si>
  <si>
    <t>Columna11099</t>
  </si>
  <si>
    <t>Columna11100</t>
  </si>
  <si>
    <t>Columna11101</t>
  </si>
  <si>
    <t>Columna11102</t>
  </si>
  <si>
    <t>Columna11103</t>
  </si>
  <si>
    <t>Columna11104</t>
  </si>
  <si>
    <t>Columna11105</t>
  </si>
  <si>
    <t>Columna11106</t>
  </si>
  <si>
    <t>Columna11107</t>
  </si>
  <si>
    <t>Columna11108</t>
  </si>
  <si>
    <t>Columna11109</t>
  </si>
  <si>
    <t>Columna11110</t>
  </si>
  <si>
    <t>Columna11111</t>
  </si>
  <si>
    <t>Columna11112</t>
  </si>
  <si>
    <t>Columna11113</t>
  </si>
  <si>
    <t>Columna11114</t>
  </si>
  <si>
    <t>Columna11115</t>
  </si>
  <si>
    <t>Columna11116</t>
  </si>
  <si>
    <t>Columna11117</t>
  </si>
  <si>
    <t>Columna11118</t>
  </si>
  <si>
    <t>Columna11119</t>
  </si>
  <si>
    <t>Columna11120</t>
  </si>
  <si>
    <t>Columna11121</t>
  </si>
  <si>
    <t>Columna11122</t>
  </si>
  <si>
    <t>Columna11123</t>
  </si>
  <si>
    <t>Columna11124</t>
  </si>
  <si>
    <t>Columna11125</t>
  </si>
  <si>
    <t>Columna11126</t>
  </si>
  <si>
    <t>Columna11127</t>
  </si>
  <si>
    <t>Columna11128</t>
  </si>
  <si>
    <t>Columna11129</t>
  </si>
  <si>
    <t>Columna11130</t>
  </si>
  <si>
    <t>Columna11131</t>
  </si>
  <si>
    <t>Columna11132</t>
  </si>
  <si>
    <t>Columna11133</t>
  </si>
  <si>
    <t>Columna11134</t>
  </si>
  <si>
    <t>Columna11135</t>
  </si>
  <si>
    <t>Columna11136</t>
  </si>
  <si>
    <t>Columna11137</t>
  </si>
  <si>
    <t>Columna11138</t>
  </si>
  <si>
    <t>Columna11139</t>
  </si>
  <si>
    <t>Columna11140</t>
  </si>
  <si>
    <t>Columna11141</t>
  </si>
  <si>
    <t>Columna11142</t>
  </si>
  <si>
    <t>Columna11143</t>
  </si>
  <si>
    <t>Columna11144</t>
  </si>
  <si>
    <t>Columna11145</t>
  </si>
  <si>
    <t>Columna11146</t>
  </si>
  <si>
    <t>Columna11147</t>
  </si>
  <si>
    <t>Columna11148</t>
  </si>
  <si>
    <t>Columna11149</t>
  </si>
  <si>
    <t>Columna11150</t>
  </si>
  <si>
    <t>Columna11151</t>
  </si>
  <si>
    <t>Columna11152</t>
  </si>
  <si>
    <t>Columna11153</t>
  </si>
  <si>
    <t>Columna11154</t>
  </si>
  <si>
    <t>Columna11155</t>
  </si>
  <si>
    <t>Columna11156</t>
  </si>
  <si>
    <t>Columna11157</t>
  </si>
  <si>
    <t>Columna11158</t>
  </si>
  <si>
    <t>Columna11159</t>
  </si>
  <si>
    <t>Columna11160</t>
  </si>
  <si>
    <t>Columna11161</t>
  </si>
  <si>
    <t>Columna11162</t>
  </si>
  <si>
    <t>Columna11163</t>
  </si>
  <si>
    <t>Columna11164</t>
  </si>
  <si>
    <t>Columna11165</t>
  </si>
  <si>
    <t>Columna11166</t>
  </si>
  <si>
    <t>Columna11167</t>
  </si>
  <si>
    <t>Columna11168</t>
  </si>
  <si>
    <t>Columna11169</t>
  </si>
  <si>
    <t>Columna11170</t>
  </si>
  <si>
    <t>Columna11171</t>
  </si>
  <si>
    <t>Columna11172</t>
  </si>
  <si>
    <t>Columna11173</t>
  </si>
  <si>
    <t>Columna11174</t>
  </si>
  <si>
    <t>Columna11175</t>
  </si>
  <si>
    <t>Columna11176</t>
  </si>
  <si>
    <t>Columna11177</t>
  </si>
  <si>
    <t>Columna11178</t>
  </si>
  <si>
    <t>Columna11179</t>
  </si>
  <si>
    <t>Columna11180</t>
  </si>
  <si>
    <t>Columna11181</t>
  </si>
  <si>
    <t>Columna11182</t>
  </si>
  <si>
    <t>Columna11183</t>
  </si>
  <si>
    <t>Columna11184</t>
  </si>
  <si>
    <t>Columna11185</t>
  </si>
  <si>
    <t>Columna11186</t>
  </si>
  <si>
    <t>Columna11187</t>
  </si>
  <si>
    <t>Columna11188</t>
  </si>
  <si>
    <t>Columna11189</t>
  </si>
  <si>
    <t>Columna11190</t>
  </si>
  <si>
    <t>Columna11191</t>
  </si>
  <si>
    <t>Columna11192</t>
  </si>
  <si>
    <t>Columna11193</t>
  </si>
  <si>
    <t>Columna11194</t>
  </si>
  <si>
    <t>Columna11195</t>
  </si>
  <si>
    <t>Columna11196</t>
  </si>
  <si>
    <t>Columna11197</t>
  </si>
  <si>
    <t>Columna11198</t>
  </si>
  <si>
    <t>Columna11199</t>
  </si>
  <si>
    <t>Columna11200</t>
  </si>
  <si>
    <t>Columna11201</t>
  </si>
  <si>
    <t>Columna11202</t>
  </si>
  <si>
    <t>Columna11203</t>
  </si>
  <si>
    <t>Columna11204</t>
  </si>
  <si>
    <t>Columna11205</t>
  </si>
  <si>
    <t>Columna11206</t>
  </si>
  <si>
    <t>Columna11207</t>
  </si>
  <si>
    <t>Columna11208</t>
  </si>
  <si>
    <t>Columna11209</t>
  </si>
  <si>
    <t>Columna11210</t>
  </si>
  <si>
    <t>Columna11211</t>
  </si>
  <si>
    <t>Columna11212</t>
  </si>
  <si>
    <t>Columna11213</t>
  </si>
  <si>
    <t>Columna11214</t>
  </si>
  <si>
    <t>Columna11215</t>
  </si>
  <si>
    <t>Columna11216</t>
  </si>
  <si>
    <t>Columna11217</t>
  </si>
  <si>
    <t>Columna11218</t>
  </si>
  <si>
    <t>Columna11219</t>
  </si>
  <si>
    <t>Columna11220</t>
  </si>
  <si>
    <t>Columna11221</t>
  </si>
  <si>
    <t>Columna11222</t>
  </si>
  <si>
    <t>Columna11223</t>
  </si>
  <si>
    <t>Columna11224</t>
  </si>
  <si>
    <t>Columna11225</t>
  </si>
  <si>
    <t>Columna11226</t>
  </si>
  <si>
    <t>Columna11227</t>
  </si>
  <si>
    <t>Columna11228</t>
  </si>
  <si>
    <t>Columna11229</t>
  </si>
  <si>
    <t>Columna11230</t>
  </si>
  <si>
    <t>Columna11231</t>
  </si>
  <si>
    <t>Columna11232</t>
  </si>
  <si>
    <t>Columna11233</t>
  </si>
  <si>
    <t>Columna11234</t>
  </si>
  <si>
    <t>Columna11235</t>
  </si>
  <si>
    <t>Columna11236</t>
  </si>
  <si>
    <t>Columna11237</t>
  </si>
  <si>
    <t>Columna11238</t>
  </si>
  <si>
    <t>Columna11239</t>
  </si>
  <si>
    <t>Columna11240</t>
  </si>
  <si>
    <t>Columna11241</t>
  </si>
  <si>
    <t>Columna11242</t>
  </si>
  <si>
    <t>Columna11243</t>
  </si>
  <si>
    <t>Columna11244</t>
  </si>
  <si>
    <t>Columna11245</t>
  </si>
  <si>
    <t>Columna11246</t>
  </si>
  <si>
    <t>Columna11247</t>
  </si>
  <si>
    <t>Columna11248</t>
  </si>
  <si>
    <t>Columna11249</t>
  </si>
  <si>
    <t>Columna11250</t>
  </si>
  <si>
    <t>Columna11251</t>
  </si>
  <si>
    <t>Columna11252</t>
  </si>
  <si>
    <t>Columna11253</t>
  </si>
  <si>
    <t>Columna11254</t>
  </si>
  <si>
    <t>Columna11255</t>
  </si>
  <si>
    <t>Columna11256</t>
  </si>
  <si>
    <t>Columna11257</t>
  </si>
  <si>
    <t>Columna11258</t>
  </si>
  <si>
    <t>Columna11259</t>
  </si>
  <si>
    <t>Columna11260</t>
  </si>
  <si>
    <t>Columna11261</t>
  </si>
  <si>
    <t>Columna11262</t>
  </si>
  <si>
    <t>Columna11263</t>
  </si>
  <si>
    <t>Columna11264</t>
  </si>
  <si>
    <t>Columna11265</t>
  </si>
  <si>
    <t>Columna11266</t>
  </si>
  <si>
    <t>Columna11267</t>
  </si>
  <si>
    <t>Columna11268</t>
  </si>
  <si>
    <t>Columna11269</t>
  </si>
  <si>
    <t>Columna11270</t>
  </si>
  <si>
    <t>Columna11271</t>
  </si>
  <si>
    <t>Columna11272</t>
  </si>
  <si>
    <t>Columna11273</t>
  </si>
  <si>
    <t>Columna11274</t>
  </si>
  <si>
    <t>Columna11275</t>
  </si>
  <si>
    <t>Columna11276</t>
  </si>
  <si>
    <t>Columna11277</t>
  </si>
  <si>
    <t>Columna11278</t>
  </si>
  <si>
    <t>Columna11279</t>
  </si>
  <si>
    <t>Columna11280</t>
  </si>
  <si>
    <t>Columna11281</t>
  </si>
  <si>
    <t>Columna11282</t>
  </si>
  <si>
    <t>Columna11283</t>
  </si>
  <si>
    <t>Columna11284</t>
  </si>
  <si>
    <t>Columna11285</t>
  </si>
  <si>
    <t>Columna11286</t>
  </si>
  <si>
    <t>Columna11287</t>
  </si>
  <si>
    <t>Columna11288</t>
  </si>
  <si>
    <t>Columna11289</t>
  </si>
  <si>
    <t>Columna11290</t>
  </si>
  <si>
    <t>Columna11291</t>
  </si>
  <si>
    <t>Columna11292</t>
  </si>
  <si>
    <t>Columna11293</t>
  </si>
  <si>
    <t>Columna11294</t>
  </si>
  <si>
    <t>Columna11295</t>
  </si>
  <si>
    <t>Columna11296</t>
  </si>
  <si>
    <t>Columna11297</t>
  </si>
  <si>
    <t>Columna11298</t>
  </si>
  <si>
    <t>Columna11299</t>
  </si>
  <si>
    <t>Columna11300</t>
  </si>
  <si>
    <t>Columna11301</t>
  </si>
  <si>
    <t>Columna11302</t>
  </si>
  <si>
    <t>Columna11303</t>
  </si>
  <si>
    <t>Columna11304</t>
  </si>
  <si>
    <t>Columna11305</t>
  </si>
  <si>
    <t>Columna11306</t>
  </si>
  <si>
    <t>Columna11307</t>
  </si>
  <si>
    <t>Columna11308</t>
  </si>
  <si>
    <t>Columna11309</t>
  </si>
  <si>
    <t>Columna11310</t>
  </si>
  <si>
    <t>Columna11311</t>
  </si>
  <si>
    <t>Columna11312</t>
  </si>
  <si>
    <t>Columna11313</t>
  </si>
  <si>
    <t>Columna11314</t>
  </si>
  <si>
    <t>Columna11315</t>
  </si>
  <si>
    <t>Columna11316</t>
  </si>
  <si>
    <t>Columna11317</t>
  </si>
  <si>
    <t>Columna11318</t>
  </si>
  <si>
    <t>Columna11319</t>
  </si>
  <si>
    <t>Columna11320</t>
  </si>
  <si>
    <t>Columna11321</t>
  </si>
  <si>
    <t>Columna11322</t>
  </si>
  <si>
    <t>Columna11323</t>
  </si>
  <si>
    <t>Columna11324</t>
  </si>
  <si>
    <t>Columna11325</t>
  </si>
  <si>
    <t>Columna11326</t>
  </si>
  <si>
    <t>Columna11327</t>
  </si>
  <si>
    <t>Columna11328</t>
  </si>
  <si>
    <t>Columna11329</t>
  </si>
  <si>
    <t>Columna11330</t>
  </si>
  <si>
    <t>Columna11331</t>
  </si>
  <si>
    <t>Columna11332</t>
  </si>
  <si>
    <t>Columna11333</t>
  </si>
  <si>
    <t>Columna11334</t>
  </si>
  <si>
    <t>Columna11335</t>
  </si>
  <si>
    <t>Columna11336</t>
  </si>
  <si>
    <t>Columna11337</t>
  </si>
  <si>
    <t>Columna11338</t>
  </si>
  <si>
    <t>Columna11339</t>
  </si>
  <si>
    <t>Columna11340</t>
  </si>
  <si>
    <t>Columna11341</t>
  </si>
  <si>
    <t>Columna11342</t>
  </si>
  <si>
    <t>Columna11343</t>
  </si>
  <si>
    <t>Columna11344</t>
  </si>
  <si>
    <t>Columna11345</t>
  </si>
  <si>
    <t>Columna11346</t>
  </si>
  <si>
    <t>Columna11347</t>
  </si>
  <si>
    <t>Columna11348</t>
  </si>
  <si>
    <t>Columna11349</t>
  </si>
  <si>
    <t>Columna11350</t>
  </si>
  <si>
    <t>Columna11351</t>
  </si>
  <si>
    <t>Columna11352</t>
  </si>
  <si>
    <t>Columna11353</t>
  </si>
  <si>
    <t>Columna11354</t>
  </si>
  <si>
    <t>Columna11355</t>
  </si>
  <si>
    <t>Columna11356</t>
  </si>
  <si>
    <t>Columna11357</t>
  </si>
  <si>
    <t>Columna11358</t>
  </si>
  <si>
    <t>Columna11359</t>
  </si>
  <si>
    <t>Columna11360</t>
  </si>
  <si>
    <t>Columna11361</t>
  </si>
  <si>
    <t>Columna11362</t>
  </si>
  <si>
    <t>Columna11363</t>
  </si>
  <si>
    <t>Columna11364</t>
  </si>
  <si>
    <t>Columna11365</t>
  </si>
  <si>
    <t>Columna11366</t>
  </si>
  <si>
    <t>Columna11367</t>
  </si>
  <si>
    <t>Columna11368</t>
  </si>
  <si>
    <t>Columna11369</t>
  </si>
  <si>
    <t>Columna11370</t>
  </si>
  <si>
    <t>Columna11371</t>
  </si>
  <si>
    <t>Columna11372</t>
  </si>
  <si>
    <t>Columna11373</t>
  </si>
  <si>
    <t>Columna11374</t>
  </si>
  <si>
    <t>Columna11375</t>
  </si>
  <si>
    <t>Columna11376</t>
  </si>
  <si>
    <t>Columna11377</t>
  </si>
  <si>
    <t>Columna11378</t>
  </si>
  <si>
    <t>Columna11379</t>
  </si>
  <si>
    <t>Columna11380</t>
  </si>
  <si>
    <t>Columna11381</t>
  </si>
  <si>
    <t>Columna11382</t>
  </si>
  <si>
    <t>Columna11383</t>
  </si>
  <si>
    <t>Columna11384</t>
  </si>
  <si>
    <t>Columna11385</t>
  </si>
  <si>
    <t>Columna11386</t>
  </si>
  <si>
    <t>Columna11387</t>
  </si>
  <si>
    <t>Columna11388</t>
  </si>
  <si>
    <t>Columna11389</t>
  </si>
  <si>
    <t>Columna11390</t>
  </si>
  <si>
    <t>Columna11391</t>
  </si>
  <si>
    <t>Columna11392</t>
  </si>
  <si>
    <t>Columna11393</t>
  </si>
  <si>
    <t>Columna11394</t>
  </si>
  <si>
    <t>Columna11395</t>
  </si>
  <si>
    <t>Columna11396</t>
  </si>
  <si>
    <t>Columna11397</t>
  </si>
  <si>
    <t>Columna11398</t>
  </si>
  <si>
    <t>Columna11399</t>
  </si>
  <si>
    <t>Columna11400</t>
  </si>
  <si>
    <t>Columna11401</t>
  </si>
  <si>
    <t>Columna11402</t>
  </si>
  <si>
    <t>Columna11403</t>
  </si>
  <si>
    <t>Columna11404</t>
  </si>
  <si>
    <t>Columna11405</t>
  </si>
  <si>
    <t>Columna11406</t>
  </si>
  <si>
    <t>Columna11407</t>
  </si>
  <si>
    <t>Columna11408</t>
  </si>
  <si>
    <t>Columna11409</t>
  </si>
  <si>
    <t>Columna11410</t>
  </si>
  <si>
    <t>Columna11411</t>
  </si>
  <si>
    <t>Columna11412</t>
  </si>
  <si>
    <t>Columna11413</t>
  </si>
  <si>
    <t>Columna11414</t>
  </si>
  <si>
    <t>Columna11415</t>
  </si>
  <si>
    <t>Columna11416</t>
  </si>
  <si>
    <t>Columna11417</t>
  </si>
  <si>
    <t>Columna11418</t>
  </si>
  <si>
    <t>Columna11419</t>
  </si>
  <si>
    <t>Columna11420</t>
  </si>
  <si>
    <t>Columna11421</t>
  </si>
  <si>
    <t>Columna11422</t>
  </si>
  <si>
    <t>Columna11423</t>
  </si>
  <si>
    <t>Columna11424</t>
  </si>
  <si>
    <t>Columna11425</t>
  </si>
  <si>
    <t>Columna11426</t>
  </si>
  <si>
    <t>Columna11427</t>
  </si>
  <si>
    <t>Columna11428</t>
  </si>
  <si>
    <t>Columna11429</t>
  </si>
  <si>
    <t>Columna11430</t>
  </si>
  <si>
    <t>Columna11431</t>
  </si>
  <si>
    <t>Columna11432</t>
  </si>
  <si>
    <t>Columna11433</t>
  </si>
  <si>
    <t>Columna11434</t>
  </si>
  <si>
    <t>Columna11435</t>
  </si>
  <si>
    <t>Columna11436</t>
  </si>
  <si>
    <t>Columna11437</t>
  </si>
  <si>
    <t>Columna11438</t>
  </si>
  <si>
    <t>Columna11439</t>
  </si>
  <si>
    <t>Columna11440</t>
  </si>
  <si>
    <t>Columna11441</t>
  </si>
  <si>
    <t>Columna11442</t>
  </si>
  <si>
    <t>Columna11443</t>
  </si>
  <si>
    <t>Columna11444</t>
  </si>
  <si>
    <t>Columna11445</t>
  </si>
  <si>
    <t>Columna11446</t>
  </si>
  <si>
    <t>Columna11447</t>
  </si>
  <si>
    <t>Columna11448</t>
  </si>
  <si>
    <t>Columna11449</t>
  </si>
  <si>
    <t>Columna11450</t>
  </si>
  <si>
    <t>Columna11451</t>
  </si>
  <si>
    <t>Columna11452</t>
  </si>
  <si>
    <t>Columna11453</t>
  </si>
  <si>
    <t>Columna11454</t>
  </si>
  <si>
    <t>Columna11455</t>
  </si>
  <si>
    <t>Columna11456</t>
  </si>
  <si>
    <t>Columna11457</t>
  </si>
  <si>
    <t>Columna11458</t>
  </si>
  <si>
    <t>Columna11459</t>
  </si>
  <si>
    <t>Columna11460</t>
  </si>
  <si>
    <t>Columna11461</t>
  </si>
  <si>
    <t>Columna11462</t>
  </si>
  <si>
    <t>Columna11463</t>
  </si>
  <si>
    <t>Columna11464</t>
  </si>
  <si>
    <t>Columna11465</t>
  </si>
  <si>
    <t>Columna11466</t>
  </si>
  <si>
    <t>Columna11467</t>
  </si>
  <si>
    <t>Columna11468</t>
  </si>
  <si>
    <t>Columna11469</t>
  </si>
  <si>
    <t>Columna11470</t>
  </si>
  <si>
    <t>Columna11471</t>
  </si>
  <si>
    <t>Columna11472</t>
  </si>
  <si>
    <t>Columna11473</t>
  </si>
  <si>
    <t>Columna11474</t>
  </si>
  <si>
    <t>Columna11475</t>
  </si>
  <si>
    <t>Columna11476</t>
  </si>
  <si>
    <t>Columna11477</t>
  </si>
  <si>
    <t>Columna11478</t>
  </si>
  <si>
    <t>Columna11479</t>
  </si>
  <si>
    <t>Columna11480</t>
  </si>
  <si>
    <t>Columna11481</t>
  </si>
  <si>
    <t>Columna11482</t>
  </si>
  <si>
    <t>Columna11483</t>
  </si>
  <si>
    <t>Columna11484</t>
  </si>
  <si>
    <t>Columna11485</t>
  </si>
  <si>
    <t>Columna11486</t>
  </si>
  <si>
    <t>Columna11487</t>
  </si>
  <si>
    <t>Columna11488</t>
  </si>
  <si>
    <t>Columna11489</t>
  </si>
  <si>
    <t>Columna11490</t>
  </si>
  <si>
    <t>Columna11491</t>
  </si>
  <si>
    <t>Columna11492</t>
  </si>
  <si>
    <t>Columna11493</t>
  </si>
  <si>
    <t>Columna11494</t>
  </si>
  <si>
    <t>Columna11495</t>
  </si>
  <si>
    <t>Columna11496</t>
  </si>
  <si>
    <t>Columna11497</t>
  </si>
  <si>
    <t>Columna11498</t>
  </si>
  <si>
    <t>Columna11499</t>
  </si>
  <si>
    <t>Columna11500</t>
  </si>
  <si>
    <t>Columna11501</t>
  </si>
  <si>
    <t>Columna11502</t>
  </si>
  <si>
    <t>Columna11503</t>
  </si>
  <si>
    <t>Columna11504</t>
  </si>
  <si>
    <t>Columna11505</t>
  </si>
  <si>
    <t>Columna11506</t>
  </si>
  <si>
    <t>Columna11507</t>
  </si>
  <si>
    <t>Columna11508</t>
  </si>
  <si>
    <t>Columna11509</t>
  </si>
  <si>
    <t>Columna11510</t>
  </si>
  <si>
    <t>Columna11511</t>
  </si>
  <si>
    <t>Columna11512</t>
  </si>
  <si>
    <t>Columna11513</t>
  </si>
  <si>
    <t>Columna11514</t>
  </si>
  <si>
    <t>Columna11515</t>
  </si>
  <si>
    <t>Columna11516</t>
  </si>
  <si>
    <t>Columna11517</t>
  </si>
  <si>
    <t>Columna11518</t>
  </si>
  <si>
    <t>Columna11519</t>
  </si>
  <si>
    <t>Columna11520</t>
  </si>
  <si>
    <t>Columna11521</t>
  </si>
  <si>
    <t>Columna11522</t>
  </si>
  <si>
    <t>Columna11523</t>
  </si>
  <si>
    <t>Columna11524</t>
  </si>
  <si>
    <t>Columna11525</t>
  </si>
  <si>
    <t>Columna11526</t>
  </si>
  <si>
    <t>Columna11527</t>
  </si>
  <si>
    <t>Columna11528</t>
  </si>
  <si>
    <t>Columna11529</t>
  </si>
  <si>
    <t>Columna11530</t>
  </si>
  <si>
    <t>Columna11531</t>
  </si>
  <si>
    <t>Columna11532</t>
  </si>
  <si>
    <t>Columna11533</t>
  </si>
  <si>
    <t>Columna11534</t>
  </si>
  <si>
    <t>Columna11535</t>
  </si>
  <si>
    <t>Columna11536</t>
  </si>
  <si>
    <t>Columna11537</t>
  </si>
  <si>
    <t>Columna11538</t>
  </si>
  <si>
    <t>Columna11539</t>
  </si>
  <si>
    <t>Columna11540</t>
  </si>
  <si>
    <t>Columna11541</t>
  </si>
  <si>
    <t>Columna11542</t>
  </si>
  <si>
    <t>Columna11543</t>
  </si>
  <si>
    <t>Columna11544</t>
  </si>
  <si>
    <t>Columna11545</t>
  </si>
  <si>
    <t>Columna11546</t>
  </si>
  <si>
    <t>Columna11547</t>
  </si>
  <si>
    <t>Columna11548</t>
  </si>
  <si>
    <t>Columna11549</t>
  </si>
  <si>
    <t>Columna11550</t>
  </si>
  <si>
    <t>Columna11551</t>
  </si>
  <si>
    <t>Columna11552</t>
  </si>
  <si>
    <t>Columna11553</t>
  </si>
  <si>
    <t>Columna11554</t>
  </si>
  <si>
    <t>Columna11555</t>
  </si>
  <si>
    <t>Columna11556</t>
  </si>
  <si>
    <t>Columna11557</t>
  </si>
  <si>
    <t>Columna11558</t>
  </si>
  <si>
    <t>Columna11559</t>
  </si>
  <si>
    <t>Columna11560</t>
  </si>
  <si>
    <t>Columna11561</t>
  </si>
  <si>
    <t>Columna11562</t>
  </si>
  <si>
    <t>Columna11563</t>
  </si>
  <si>
    <t>Columna11564</t>
  </si>
  <si>
    <t>Columna11565</t>
  </si>
  <si>
    <t>Columna11566</t>
  </si>
  <si>
    <t>Columna11567</t>
  </si>
  <si>
    <t>Columna11568</t>
  </si>
  <si>
    <t>Columna11569</t>
  </si>
  <si>
    <t>Columna11570</t>
  </si>
  <si>
    <t>Columna11571</t>
  </si>
  <si>
    <t>Columna11572</t>
  </si>
  <si>
    <t>Columna11573</t>
  </si>
  <si>
    <t>Columna11574</t>
  </si>
  <si>
    <t>Columna11575</t>
  </si>
  <si>
    <t>Columna11576</t>
  </si>
  <si>
    <t>Columna11577</t>
  </si>
  <si>
    <t>Columna11578</t>
  </si>
  <si>
    <t>Columna11579</t>
  </si>
  <si>
    <t>Columna11580</t>
  </si>
  <si>
    <t>Columna11581</t>
  </si>
  <si>
    <t>Columna11582</t>
  </si>
  <si>
    <t>Columna11583</t>
  </si>
  <si>
    <t>Columna11584</t>
  </si>
  <si>
    <t>Columna11585</t>
  </si>
  <si>
    <t>Columna11586</t>
  </si>
  <si>
    <t>Columna11587</t>
  </si>
  <si>
    <t>Columna11588</t>
  </si>
  <si>
    <t>Columna11589</t>
  </si>
  <si>
    <t>Columna11590</t>
  </si>
  <si>
    <t>Columna11591</t>
  </si>
  <si>
    <t>Columna11592</t>
  </si>
  <si>
    <t>Columna11593</t>
  </si>
  <si>
    <t>Columna11594</t>
  </si>
  <si>
    <t>Columna11595</t>
  </si>
  <si>
    <t>Columna11596</t>
  </si>
  <si>
    <t>Columna11597</t>
  </si>
  <si>
    <t>Columna11598</t>
  </si>
  <si>
    <t>Columna11599</t>
  </si>
  <si>
    <t>Columna11600</t>
  </si>
  <si>
    <t>Columna11601</t>
  </si>
  <si>
    <t>Columna11602</t>
  </si>
  <si>
    <t>Columna11603</t>
  </si>
  <si>
    <t>Columna11604</t>
  </si>
  <si>
    <t>Columna11605</t>
  </si>
  <si>
    <t>Columna11606</t>
  </si>
  <si>
    <t>Columna11607</t>
  </si>
  <si>
    <t>Columna11608</t>
  </si>
  <si>
    <t>Columna11609</t>
  </si>
  <si>
    <t>Columna11610</t>
  </si>
  <si>
    <t>Columna11611</t>
  </si>
  <si>
    <t>Columna11612</t>
  </si>
  <si>
    <t>Columna11613</t>
  </si>
  <si>
    <t>Columna11614</t>
  </si>
  <si>
    <t>Columna11615</t>
  </si>
  <si>
    <t>Columna11616</t>
  </si>
  <si>
    <t>Columna11617</t>
  </si>
  <si>
    <t>Columna11618</t>
  </si>
  <si>
    <t>Columna11619</t>
  </si>
  <si>
    <t>Columna11620</t>
  </si>
  <si>
    <t>Columna11621</t>
  </si>
  <si>
    <t>Columna11622</t>
  </si>
  <si>
    <t>Columna11623</t>
  </si>
  <si>
    <t>Columna11624</t>
  </si>
  <si>
    <t>Columna11625</t>
  </si>
  <si>
    <t>Columna11626</t>
  </si>
  <si>
    <t>Columna11627</t>
  </si>
  <si>
    <t>Columna11628</t>
  </si>
  <si>
    <t>Columna11629</t>
  </si>
  <si>
    <t>Columna11630</t>
  </si>
  <si>
    <t>Columna11631</t>
  </si>
  <si>
    <t>Columna11632</t>
  </si>
  <si>
    <t>Columna11633</t>
  </si>
  <si>
    <t>Columna11634</t>
  </si>
  <si>
    <t>Columna11635</t>
  </si>
  <si>
    <t>Columna11636</t>
  </si>
  <si>
    <t>Columna11637</t>
  </si>
  <si>
    <t>Columna11638</t>
  </si>
  <si>
    <t>Columna11639</t>
  </si>
  <si>
    <t>Columna11640</t>
  </si>
  <si>
    <t>Columna11641</t>
  </si>
  <si>
    <t>Columna11642</t>
  </si>
  <si>
    <t>Columna11643</t>
  </si>
  <si>
    <t>Columna11644</t>
  </si>
  <si>
    <t>Columna11645</t>
  </si>
  <si>
    <t>Columna11646</t>
  </si>
  <si>
    <t>Columna11647</t>
  </si>
  <si>
    <t>Columna11648</t>
  </si>
  <si>
    <t>Columna11649</t>
  </si>
  <si>
    <t>Columna11650</t>
  </si>
  <si>
    <t>Columna11651</t>
  </si>
  <si>
    <t>Columna11652</t>
  </si>
  <si>
    <t>Columna11653</t>
  </si>
  <si>
    <t>Columna11654</t>
  </si>
  <si>
    <t>Columna11655</t>
  </si>
  <si>
    <t>Columna11656</t>
  </si>
  <si>
    <t>Columna11657</t>
  </si>
  <si>
    <t>Columna11658</t>
  </si>
  <si>
    <t>Columna11659</t>
  </si>
  <si>
    <t>Columna11660</t>
  </si>
  <si>
    <t>Columna11661</t>
  </si>
  <si>
    <t>Columna11662</t>
  </si>
  <si>
    <t>Columna11663</t>
  </si>
  <si>
    <t>Columna11664</t>
  </si>
  <si>
    <t>Columna11665</t>
  </si>
  <si>
    <t>Columna11666</t>
  </si>
  <si>
    <t>Columna11667</t>
  </si>
  <si>
    <t>Columna11668</t>
  </si>
  <si>
    <t>Columna11669</t>
  </si>
  <si>
    <t>Columna11670</t>
  </si>
  <si>
    <t>Columna11671</t>
  </si>
  <si>
    <t>Columna11672</t>
  </si>
  <si>
    <t>Columna11673</t>
  </si>
  <si>
    <t>Columna11674</t>
  </si>
  <si>
    <t>Columna11675</t>
  </si>
  <si>
    <t>Columna11676</t>
  </si>
  <si>
    <t>Columna11677</t>
  </si>
  <si>
    <t>Columna11678</t>
  </si>
  <si>
    <t>Columna11679</t>
  </si>
  <si>
    <t>Columna11680</t>
  </si>
  <si>
    <t>Columna11681</t>
  </si>
  <si>
    <t>Columna11682</t>
  </si>
  <si>
    <t>Columna11683</t>
  </si>
  <si>
    <t>Columna11684</t>
  </si>
  <si>
    <t>Columna11685</t>
  </si>
  <si>
    <t>Columna11686</t>
  </si>
  <si>
    <t>Columna11687</t>
  </si>
  <si>
    <t>Columna11688</t>
  </si>
  <si>
    <t>Columna11689</t>
  </si>
  <si>
    <t>Columna11690</t>
  </si>
  <si>
    <t>Columna11691</t>
  </si>
  <si>
    <t>Columna11692</t>
  </si>
  <si>
    <t>Columna11693</t>
  </si>
  <si>
    <t>Columna11694</t>
  </si>
  <si>
    <t>Columna11695</t>
  </si>
  <si>
    <t>Columna11696</t>
  </si>
  <si>
    <t>Columna11697</t>
  </si>
  <si>
    <t>Columna11698</t>
  </si>
  <si>
    <t>Columna11699</t>
  </si>
  <si>
    <t>Columna11700</t>
  </si>
  <si>
    <t>Columna11701</t>
  </si>
  <si>
    <t>Columna11702</t>
  </si>
  <si>
    <t>Columna11703</t>
  </si>
  <si>
    <t>Columna11704</t>
  </si>
  <si>
    <t>Columna11705</t>
  </si>
  <si>
    <t>Columna11706</t>
  </si>
  <si>
    <t>Columna11707</t>
  </si>
  <si>
    <t>Columna11708</t>
  </si>
  <si>
    <t>Columna11709</t>
  </si>
  <si>
    <t>Columna11710</t>
  </si>
  <si>
    <t>Columna11711</t>
  </si>
  <si>
    <t>Columna11712</t>
  </si>
  <si>
    <t>Columna11713</t>
  </si>
  <si>
    <t>Columna11714</t>
  </si>
  <si>
    <t>Columna11715</t>
  </si>
  <si>
    <t>Columna11716</t>
  </si>
  <si>
    <t>Columna11717</t>
  </si>
  <si>
    <t>Columna11718</t>
  </si>
  <si>
    <t>Columna11719</t>
  </si>
  <si>
    <t>Columna11720</t>
  </si>
  <si>
    <t>Columna11721</t>
  </si>
  <si>
    <t>Columna11722</t>
  </si>
  <si>
    <t>Columna11723</t>
  </si>
  <si>
    <t>Columna11724</t>
  </si>
  <si>
    <t>Columna11725</t>
  </si>
  <si>
    <t>Columna11726</t>
  </si>
  <si>
    <t>Columna11727</t>
  </si>
  <si>
    <t>Columna11728</t>
  </si>
  <si>
    <t>Columna11729</t>
  </si>
  <si>
    <t>Columna11730</t>
  </si>
  <si>
    <t>Columna11731</t>
  </si>
  <si>
    <t>Columna11732</t>
  </si>
  <si>
    <t>Columna11733</t>
  </si>
  <si>
    <t>Columna11734</t>
  </si>
  <si>
    <t>Columna11735</t>
  </si>
  <si>
    <t>Columna11736</t>
  </si>
  <si>
    <t>Columna11737</t>
  </si>
  <si>
    <t>Columna11738</t>
  </si>
  <si>
    <t>Columna11739</t>
  </si>
  <si>
    <t>Columna11740</t>
  </si>
  <si>
    <t>Columna11741</t>
  </si>
  <si>
    <t>Columna11742</t>
  </si>
  <si>
    <t>Columna11743</t>
  </si>
  <si>
    <t>Columna11744</t>
  </si>
  <si>
    <t>Columna11745</t>
  </si>
  <si>
    <t>Columna11746</t>
  </si>
  <si>
    <t>Columna11747</t>
  </si>
  <si>
    <t>Columna11748</t>
  </si>
  <si>
    <t>Columna11749</t>
  </si>
  <si>
    <t>Columna11750</t>
  </si>
  <si>
    <t>Columna11751</t>
  </si>
  <si>
    <t>Columna11752</t>
  </si>
  <si>
    <t>Columna11753</t>
  </si>
  <si>
    <t>Columna11754</t>
  </si>
  <si>
    <t>Columna11755</t>
  </si>
  <si>
    <t>Columna11756</t>
  </si>
  <si>
    <t>Columna11757</t>
  </si>
  <si>
    <t>Columna11758</t>
  </si>
  <si>
    <t>Columna11759</t>
  </si>
  <si>
    <t>Columna11760</t>
  </si>
  <si>
    <t>Columna11761</t>
  </si>
  <si>
    <t>Columna11762</t>
  </si>
  <si>
    <t>Columna11763</t>
  </si>
  <si>
    <t>Columna11764</t>
  </si>
  <si>
    <t>Columna11765</t>
  </si>
  <si>
    <t>Columna11766</t>
  </si>
  <si>
    <t>Columna11767</t>
  </si>
  <si>
    <t>Columna11768</t>
  </si>
  <si>
    <t>Columna11769</t>
  </si>
  <si>
    <t>Columna11770</t>
  </si>
  <si>
    <t>Columna11771</t>
  </si>
  <si>
    <t>Columna11772</t>
  </si>
  <si>
    <t>Columna11773</t>
  </si>
  <si>
    <t>Columna11774</t>
  </si>
  <si>
    <t>Columna11775</t>
  </si>
  <si>
    <t>Columna11776</t>
  </si>
  <si>
    <t>Columna11777</t>
  </si>
  <si>
    <t>Columna11778</t>
  </si>
  <si>
    <t>Columna11779</t>
  </si>
  <si>
    <t>Columna11780</t>
  </si>
  <si>
    <t>Columna11781</t>
  </si>
  <si>
    <t>Columna11782</t>
  </si>
  <si>
    <t>Columna11783</t>
  </si>
  <si>
    <t>Columna11784</t>
  </si>
  <si>
    <t>Columna11785</t>
  </si>
  <si>
    <t>Columna11786</t>
  </si>
  <si>
    <t>Columna11787</t>
  </si>
  <si>
    <t>Columna11788</t>
  </si>
  <si>
    <t>Columna11789</t>
  </si>
  <si>
    <t>Columna11790</t>
  </si>
  <si>
    <t>Columna11791</t>
  </si>
  <si>
    <t>Columna11792</t>
  </si>
  <si>
    <t>Columna11793</t>
  </si>
  <si>
    <t>Columna11794</t>
  </si>
  <si>
    <t>Columna11795</t>
  </si>
  <si>
    <t>Columna11796</t>
  </si>
  <si>
    <t>Columna11797</t>
  </si>
  <si>
    <t>Columna11798</t>
  </si>
  <si>
    <t>Columna11799</t>
  </si>
  <si>
    <t>Columna11800</t>
  </si>
  <si>
    <t>Columna11801</t>
  </si>
  <si>
    <t>Columna11802</t>
  </si>
  <si>
    <t>Columna11803</t>
  </si>
  <si>
    <t>Columna11804</t>
  </si>
  <si>
    <t>Columna11805</t>
  </si>
  <si>
    <t>Columna11806</t>
  </si>
  <si>
    <t>Columna11807</t>
  </si>
  <si>
    <t>Columna11808</t>
  </si>
  <si>
    <t>Columna11809</t>
  </si>
  <si>
    <t>Columna11810</t>
  </si>
  <si>
    <t>Columna11811</t>
  </si>
  <si>
    <t>Columna11812</t>
  </si>
  <si>
    <t>Columna11813</t>
  </si>
  <si>
    <t>Columna11814</t>
  </si>
  <si>
    <t>Columna11815</t>
  </si>
  <si>
    <t>Columna11816</t>
  </si>
  <si>
    <t>Columna11817</t>
  </si>
  <si>
    <t>Columna11818</t>
  </si>
  <si>
    <t>Columna11819</t>
  </si>
  <si>
    <t>Columna11820</t>
  </si>
  <si>
    <t>Columna11821</t>
  </si>
  <si>
    <t>Columna11822</t>
  </si>
  <si>
    <t>Columna11823</t>
  </si>
  <si>
    <t>Columna11824</t>
  </si>
  <si>
    <t>Columna11825</t>
  </si>
  <si>
    <t>Columna11826</t>
  </si>
  <si>
    <t>Columna11827</t>
  </si>
  <si>
    <t>Columna11828</t>
  </si>
  <si>
    <t>Columna11829</t>
  </si>
  <si>
    <t>Columna11830</t>
  </si>
  <si>
    <t>Columna11831</t>
  </si>
  <si>
    <t>Columna11832</t>
  </si>
  <si>
    <t>Columna11833</t>
  </si>
  <si>
    <t>Columna11834</t>
  </si>
  <si>
    <t>Columna11835</t>
  </si>
  <si>
    <t>Columna11836</t>
  </si>
  <si>
    <t>Columna11837</t>
  </si>
  <si>
    <t>Columna11838</t>
  </si>
  <si>
    <t>Columna11839</t>
  </si>
  <si>
    <t>Columna11840</t>
  </si>
  <si>
    <t>Columna11841</t>
  </si>
  <si>
    <t>Columna11842</t>
  </si>
  <si>
    <t>Columna11843</t>
  </si>
  <si>
    <t>Columna11844</t>
  </si>
  <si>
    <t>Columna11845</t>
  </si>
  <si>
    <t>Columna11846</t>
  </si>
  <si>
    <t>Columna11847</t>
  </si>
  <si>
    <t>Columna11848</t>
  </si>
  <si>
    <t>Columna11849</t>
  </si>
  <si>
    <t>Columna11850</t>
  </si>
  <si>
    <t>Columna11851</t>
  </si>
  <si>
    <t>Columna11852</t>
  </si>
  <si>
    <t>Columna11853</t>
  </si>
  <si>
    <t>Columna11854</t>
  </si>
  <si>
    <t>Columna11855</t>
  </si>
  <si>
    <t>Columna11856</t>
  </si>
  <si>
    <t>Columna11857</t>
  </si>
  <si>
    <t>Columna11858</t>
  </si>
  <si>
    <t>Columna11859</t>
  </si>
  <si>
    <t>Columna11860</t>
  </si>
  <si>
    <t>Columna11861</t>
  </si>
  <si>
    <t>Columna11862</t>
  </si>
  <si>
    <t>Columna11863</t>
  </si>
  <si>
    <t>Columna11864</t>
  </si>
  <si>
    <t>Columna11865</t>
  </si>
  <si>
    <t>Columna11866</t>
  </si>
  <si>
    <t>Columna11867</t>
  </si>
  <si>
    <t>Columna11868</t>
  </si>
  <si>
    <t>Columna11869</t>
  </si>
  <si>
    <t>Columna11870</t>
  </si>
  <si>
    <t>Columna11871</t>
  </si>
  <si>
    <t>Columna11872</t>
  </si>
  <si>
    <t>Columna11873</t>
  </si>
  <si>
    <t>Columna11874</t>
  </si>
  <si>
    <t>Columna11875</t>
  </si>
  <si>
    <t>Columna11876</t>
  </si>
  <si>
    <t>Columna11877</t>
  </si>
  <si>
    <t>Columna11878</t>
  </si>
  <si>
    <t>Columna11879</t>
  </si>
  <si>
    <t>Columna11880</t>
  </si>
  <si>
    <t>Columna11881</t>
  </si>
  <si>
    <t>Columna11882</t>
  </si>
  <si>
    <t>Columna11883</t>
  </si>
  <si>
    <t>Columna11884</t>
  </si>
  <si>
    <t>Columna11885</t>
  </si>
  <si>
    <t>Columna11886</t>
  </si>
  <si>
    <t>Columna11887</t>
  </si>
  <si>
    <t>Columna11888</t>
  </si>
  <si>
    <t>Columna11889</t>
  </si>
  <si>
    <t>Columna11890</t>
  </si>
  <si>
    <t>Columna11891</t>
  </si>
  <si>
    <t>Columna11892</t>
  </si>
  <si>
    <t>Columna11893</t>
  </si>
  <si>
    <t>Columna11894</t>
  </si>
  <si>
    <t>Columna11895</t>
  </si>
  <si>
    <t>Columna11896</t>
  </si>
  <si>
    <t>Columna11897</t>
  </si>
  <si>
    <t>Columna11898</t>
  </si>
  <si>
    <t>Columna11899</t>
  </si>
  <si>
    <t>Columna11900</t>
  </si>
  <si>
    <t>Columna11901</t>
  </si>
  <si>
    <t>Columna11902</t>
  </si>
  <si>
    <t>Columna11903</t>
  </si>
  <si>
    <t>Columna11904</t>
  </si>
  <si>
    <t>Columna11905</t>
  </si>
  <si>
    <t>Columna11906</t>
  </si>
  <si>
    <t>Columna11907</t>
  </si>
  <si>
    <t>Columna11908</t>
  </si>
  <si>
    <t>Columna11909</t>
  </si>
  <si>
    <t>Columna11910</t>
  </si>
  <si>
    <t>Columna11911</t>
  </si>
  <si>
    <t>Columna11912</t>
  </si>
  <si>
    <t>Columna11913</t>
  </si>
  <si>
    <t>Columna11914</t>
  </si>
  <si>
    <t>Columna11915</t>
  </si>
  <si>
    <t>Columna11916</t>
  </si>
  <si>
    <t>Columna11917</t>
  </si>
  <si>
    <t>Columna11918</t>
  </si>
  <si>
    <t>Columna11919</t>
  </si>
  <si>
    <t>Columna11920</t>
  </si>
  <si>
    <t>Columna11921</t>
  </si>
  <si>
    <t>Columna11922</t>
  </si>
  <si>
    <t>Columna11923</t>
  </si>
  <si>
    <t>Columna11924</t>
  </si>
  <si>
    <t>Columna11925</t>
  </si>
  <si>
    <t>Columna11926</t>
  </si>
  <si>
    <t>Columna11927</t>
  </si>
  <si>
    <t>Columna11928</t>
  </si>
  <si>
    <t>Columna11929</t>
  </si>
  <si>
    <t>Columna11930</t>
  </si>
  <si>
    <t>Columna11931</t>
  </si>
  <si>
    <t>Columna11932</t>
  </si>
  <si>
    <t>Columna11933</t>
  </si>
  <si>
    <t>Columna11934</t>
  </si>
  <si>
    <t>Columna11935</t>
  </si>
  <si>
    <t>Columna11936</t>
  </si>
  <si>
    <t>Columna11937</t>
  </si>
  <si>
    <t>Columna11938</t>
  </si>
  <si>
    <t>Columna11939</t>
  </si>
  <si>
    <t>Columna11940</t>
  </si>
  <si>
    <t>Columna11941</t>
  </si>
  <si>
    <t>Columna11942</t>
  </si>
  <si>
    <t>Columna11943</t>
  </si>
  <si>
    <t>Columna11944</t>
  </si>
  <si>
    <t>Columna11945</t>
  </si>
  <si>
    <t>Columna11946</t>
  </si>
  <si>
    <t>Columna11947</t>
  </si>
  <si>
    <t>Columna11948</t>
  </si>
  <si>
    <t>Columna11949</t>
  </si>
  <si>
    <t>Columna11950</t>
  </si>
  <si>
    <t>Columna11951</t>
  </si>
  <si>
    <t>Columna11952</t>
  </si>
  <si>
    <t>Columna11953</t>
  </si>
  <si>
    <t>Columna11954</t>
  </si>
  <si>
    <t>Columna11955</t>
  </si>
  <si>
    <t>Columna11956</t>
  </si>
  <si>
    <t>Columna11957</t>
  </si>
  <si>
    <t>Columna11958</t>
  </si>
  <si>
    <t>Columna11959</t>
  </si>
  <si>
    <t>Columna11960</t>
  </si>
  <si>
    <t>Columna11961</t>
  </si>
  <si>
    <t>Columna11962</t>
  </si>
  <si>
    <t>Columna11963</t>
  </si>
  <si>
    <t>Columna11964</t>
  </si>
  <si>
    <t>Columna11965</t>
  </si>
  <si>
    <t>Columna11966</t>
  </si>
  <si>
    <t>Columna11967</t>
  </si>
  <si>
    <t>Columna11968</t>
  </si>
  <si>
    <t>Columna11969</t>
  </si>
  <si>
    <t>Columna11970</t>
  </si>
  <si>
    <t>Columna11971</t>
  </si>
  <si>
    <t>Columna11972</t>
  </si>
  <si>
    <t>Columna11973</t>
  </si>
  <si>
    <t>Columna11974</t>
  </si>
  <si>
    <t>Columna11975</t>
  </si>
  <si>
    <t>Columna11976</t>
  </si>
  <si>
    <t>Columna11977</t>
  </si>
  <si>
    <t>Columna11978</t>
  </si>
  <si>
    <t>Columna11979</t>
  </si>
  <si>
    <t>Columna11980</t>
  </si>
  <si>
    <t>Columna11981</t>
  </si>
  <si>
    <t>Columna11982</t>
  </si>
  <si>
    <t>Columna11983</t>
  </si>
  <si>
    <t>Columna11984</t>
  </si>
  <si>
    <t>Columna11985</t>
  </si>
  <si>
    <t>Columna11986</t>
  </si>
  <si>
    <t>Columna11987</t>
  </si>
  <si>
    <t>Columna11988</t>
  </si>
  <si>
    <t>Columna11989</t>
  </si>
  <si>
    <t>Columna11990</t>
  </si>
  <si>
    <t>Columna11991</t>
  </si>
  <si>
    <t>Columna11992</t>
  </si>
  <si>
    <t>Columna11993</t>
  </si>
  <si>
    <t>Columna11994</t>
  </si>
  <si>
    <t>Columna11995</t>
  </si>
  <si>
    <t>Columna11996</t>
  </si>
  <si>
    <t>Columna11997</t>
  </si>
  <si>
    <t>Columna11998</t>
  </si>
  <si>
    <t>Columna11999</t>
  </si>
  <si>
    <t>Columna12000</t>
  </si>
  <si>
    <t>Columna12001</t>
  </si>
  <si>
    <t>Columna12002</t>
  </si>
  <si>
    <t>Columna12003</t>
  </si>
  <si>
    <t>Columna12004</t>
  </si>
  <si>
    <t>Columna12005</t>
  </si>
  <si>
    <t>Columna12006</t>
  </si>
  <si>
    <t>Columna12007</t>
  </si>
  <si>
    <t>Columna12008</t>
  </si>
  <si>
    <t>Columna12009</t>
  </si>
  <si>
    <t>Columna12010</t>
  </si>
  <si>
    <t>Columna12011</t>
  </si>
  <si>
    <t>Columna12012</t>
  </si>
  <si>
    <t>Columna12013</t>
  </si>
  <si>
    <t>Columna12014</t>
  </si>
  <si>
    <t>Columna12015</t>
  </si>
  <si>
    <t>Columna12016</t>
  </si>
  <si>
    <t>Columna12017</t>
  </si>
  <si>
    <t>Columna12018</t>
  </si>
  <si>
    <t>Columna12019</t>
  </si>
  <si>
    <t>Columna12020</t>
  </si>
  <si>
    <t>Columna12021</t>
  </si>
  <si>
    <t>Columna12022</t>
  </si>
  <si>
    <t>Columna12023</t>
  </si>
  <si>
    <t>Columna12024</t>
  </si>
  <si>
    <t>Columna12025</t>
  </si>
  <si>
    <t>Columna12026</t>
  </si>
  <si>
    <t>Columna12027</t>
  </si>
  <si>
    <t>Columna12028</t>
  </si>
  <si>
    <t>Columna12029</t>
  </si>
  <si>
    <t>Columna12030</t>
  </si>
  <si>
    <t>Columna12031</t>
  </si>
  <si>
    <t>Columna12032</t>
  </si>
  <si>
    <t>Columna12033</t>
  </si>
  <si>
    <t>Columna12034</t>
  </si>
  <si>
    <t>Columna12035</t>
  </si>
  <si>
    <t>Columna12036</t>
  </si>
  <si>
    <t>Columna12037</t>
  </si>
  <si>
    <t>Columna12038</t>
  </si>
  <si>
    <t>Columna12039</t>
  </si>
  <si>
    <t>Columna12040</t>
  </si>
  <si>
    <t>Columna12041</t>
  </si>
  <si>
    <t>Columna12042</t>
  </si>
  <si>
    <t>Columna12043</t>
  </si>
  <si>
    <t>Columna12044</t>
  </si>
  <si>
    <t>Columna12045</t>
  </si>
  <si>
    <t>Columna12046</t>
  </si>
  <si>
    <t>Columna12047</t>
  </si>
  <si>
    <t>Columna12048</t>
  </si>
  <si>
    <t>Columna12049</t>
  </si>
  <si>
    <t>Columna12050</t>
  </si>
  <si>
    <t>Columna12051</t>
  </si>
  <si>
    <t>Columna12052</t>
  </si>
  <si>
    <t>Columna12053</t>
  </si>
  <si>
    <t>Columna12054</t>
  </si>
  <si>
    <t>Columna12055</t>
  </si>
  <si>
    <t>Columna12056</t>
  </si>
  <si>
    <t>Columna12057</t>
  </si>
  <si>
    <t>Columna12058</t>
  </si>
  <si>
    <t>Columna12059</t>
  </si>
  <si>
    <t>Columna12060</t>
  </si>
  <si>
    <t>Columna12061</t>
  </si>
  <si>
    <t>Columna12062</t>
  </si>
  <si>
    <t>Columna12063</t>
  </si>
  <si>
    <t>Columna12064</t>
  </si>
  <si>
    <t>Columna12065</t>
  </si>
  <si>
    <t>Columna12066</t>
  </si>
  <si>
    <t>Columna12067</t>
  </si>
  <si>
    <t>Columna12068</t>
  </si>
  <si>
    <t>Columna12069</t>
  </si>
  <si>
    <t>Columna12070</t>
  </si>
  <si>
    <t>Columna12071</t>
  </si>
  <si>
    <t>Columna12072</t>
  </si>
  <si>
    <t>Columna12073</t>
  </si>
  <si>
    <t>Columna12074</t>
  </si>
  <si>
    <t>Columna12075</t>
  </si>
  <si>
    <t>Columna12076</t>
  </si>
  <si>
    <t>Columna12077</t>
  </si>
  <si>
    <t>Columna12078</t>
  </si>
  <si>
    <t>Columna12079</t>
  </si>
  <si>
    <t>Columna12080</t>
  </si>
  <si>
    <t>Columna12081</t>
  </si>
  <si>
    <t>Columna12082</t>
  </si>
  <si>
    <t>Columna12083</t>
  </si>
  <si>
    <t>Columna12084</t>
  </si>
  <si>
    <t>Columna12085</t>
  </si>
  <si>
    <t>Columna12086</t>
  </si>
  <si>
    <t>Columna12087</t>
  </si>
  <si>
    <t>Columna12088</t>
  </si>
  <si>
    <t>Columna12089</t>
  </si>
  <si>
    <t>Columna12090</t>
  </si>
  <si>
    <t>Columna12091</t>
  </si>
  <si>
    <t>Columna12092</t>
  </si>
  <si>
    <t>Columna12093</t>
  </si>
  <si>
    <t>Columna12094</t>
  </si>
  <si>
    <t>Columna12095</t>
  </si>
  <si>
    <t>Columna12096</t>
  </si>
  <si>
    <t>Columna12097</t>
  </si>
  <si>
    <t>Columna12098</t>
  </si>
  <si>
    <t>Columna12099</t>
  </si>
  <si>
    <t>Columna12100</t>
  </si>
  <si>
    <t>Columna12101</t>
  </si>
  <si>
    <t>Columna12102</t>
  </si>
  <si>
    <t>Columna12103</t>
  </si>
  <si>
    <t>Columna12104</t>
  </si>
  <si>
    <t>Columna12105</t>
  </si>
  <si>
    <t>Columna12106</t>
  </si>
  <si>
    <t>Columna12107</t>
  </si>
  <si>
    <t>Columna12108</t>
  </si>
  <si>
    <t>Columna12109</t>
  </si>
  <si>
    <t>Columna12110</t>
  </si>
  <si>
    <t>Columna12111</t>
  </si>
  <si>
    <t>Columna12112</t>
  </si>
  <si>
    <t>Columna12113</t>
  </si>
  <si>
    <t>Columna12114</t>
  </si>
  <si>
    <t>Columna12115</t>
  </si>
  <si>
    <t>Columna12116</t>
  </si>
  <si>
    <t>Columna12117</t>
  </si>
  <si>
    <t>Columna12118</t>
  </si>
  <si>
    <t>Columna12119</t>
  </si>
  <si>
    <t>Columna12120</t>
  </si>
  <si>
    <t>Columna12121</t>
  </si>
  <si>
    <t>Columna12122</t>
  </si>
  <si>
    <t>Columna12123</t>
  </si>
  <si>
    <t>Columna12124</t>
  </si>
  <si>
    <t>Columna12125</t>
  </si>
  <si>
    <t>Columna12126</t>
  </si>
  <si>
    <t>Columna12127</t>
  </si>
  <si>
    <t>Columna12128</t>
  </si>
  <si>
    <t>Columna12129</t>
  </si>
  <si>
    <t>Columna12130</t>
  </si>
  <si>
    <t>Columna12131</t>
  </si>
  <si>
    <t>Columna12132</t>
  </si>
  <si>
    <t>Columna12133</t>
  </si>
  <si>
    <t>Columna12134</t>
  </si>
  <si>
    <t>Columna12135</t>
  </si>
  <si>
    <t>Columna12136</t>
  </si>
  <si>
    <t>Columna12137</t>
  </si>
  <si>
    <t>Columna12138</t>
  </si>
  <si>
    <t>Columna12139</t>
  </si>
  <si>
    <t>Columna12140</t>
  </si>
  <si>
    <t>Columna12141</t>
  </si>
  <si>
    <t>Columna12142</t>
  </si>
  <si>
    <t>Columna12143</t>
  </si>
  <si>
    <t>Columna12144</t>
  </si>
  <si>
    <t>Columna12145</t>
  </si>
  <si>
    <t>Columna12146</t>
  </si>
  <si>
    <t>Columna12147</t>
  </si>
  <si>
    <t>Columna12148</t>
  </si>
  <si>
    <t>Columna12149</t>
  </si>
  <si>
    <t>Columna12150</t>
  </si>
  <si>
    <t>Columna12151</t>
  </si>
  <si>
    <t>Columna12152</t>
  </si>
  <si>
    <t>Columna12153</t>
  </si>
  <si>
    <t>Columna12154</t>
  </si>
  <si>
    <t>Columna12155</t>
  </si>
  <si>
    <t>Columna12156</t>
  </si>
  <si>
    <t>Columna12157</t>
  </si>
  <si>
    <t>Columna12158</t>
  </si>
  <si>
    <t>Columna12159</t>
  </si>
  <si>
    <t>Columna12160</t>
  </si>
  <si>
    <t>Columna12161</t>
  </si>
  <si>
    <t>Columna12162</t>
  </si>
  <si>
    <t>Columna12163</t>
  </si>
  <si>
    <t>Columna12164</t>
  </si>
  <si>
    <t>Columna12165</t>
  </si>
  <si>
    <t>Columna12166</t>
  </si>
  <si>
    <t>Columna12167</t>
  </si>
  <si>
    <t>Columna12168</t>
  </si>
  <si>
    <t>Columna12169</t>
  </si>
  <si>
    <t>Columna12170</t>
  </si>
  <si>
    <t>Columna12171</t>
  </si>
  <si>
    <t>Columna12172</t>
  </si>
  <si>
    <t>Columna12173</t>
  </si>
  <si>
    <t>Columna12174</t>
  </si>
  <si>
    <t>Columna12175</t>
  </si>
  <si>
    <t>Columna12176</t>
  </si>
  <si>
    <t>Columna12177</t>
  </si>
  <si>
    <t>Columna12178</t>
  </si>
  <si>
    <t>Columna12179</t>
  </si>
  <si>
    <t>Columna12180</t>
  </si>
  <si>
    <t>Columna12181</t>
  </si>
  <si>
    <t>Columna12182</t>
  </si>
  <si>
    <t>Columna12183</t>
  </si>
  <si>
    <t>Columna12184</t>
  </si>
  <si>
    <t>Columna12185</t>
  </si>
  <si>
    <t>Columna12186</t>
  </si>
  <si>
    <t>Columna12187</t>
  </si>
  <si>
    <t>Columna12188</t>
  </si>
  <si>
    <t>Columna12189</t>
  </si>
  <si>
    <t>Columna12190</t>
  </si>
  <si>
    <t>Columna12191</t>
  </si>
  <si>
    <t>Columna12192</t>
  </si>
  <si>
    <t>Columna12193</t>
  </si>
  <si>
    <t>Columna12194</t>
  </si>
  <si>
    <t>Columna12195</t>
  </si>
  <si>
    <t>Columna12196</t>
  </si>
  <si>
    <t>Columna12197</t>
  </si>
  <si>
    <t>Columna12198</t>
  </si>
  <si>
    <t>Columna12199</t>
  </si>
  <si>
    <t>Columna12200</t>
  </si>
  <si>
    <t>Columna12201</t>
  </si>
  <si>
    <t>Columna12202</t>
  </si>
  <si>
    <t>Columna12203</t>
  </si>
  <si>
    <t>Columna12204</t>
  </si>
  <si>
    <t>Columna12205</t>
  </si>
  <si>
    <t>Columna12206</t>
  </si>
  <si>
    <t>Columna12207</t>
  </si>
  <si>
    <t>Columna12208</t>
  </si>
  <si>
    <t>Columna12209</t>
  </si>
  <si>
    <t>Columna12210</t>
  </si>
  <si>
    <t>Columna12211</t>
  </si>
  <si>
    <t>Columna12212</t>
  </si>
  <si>
    <t>Columna12213</t>
  </si>
  <si>
    <t>Columna12214</t>
  </si>
  <si>
    <t>Columna12215</t>
  </si>
  <si>
    <t>Columna12216</t>
  </si>
  <si>
    <t>Columna12217</t>
  </si>
  <si>
    <t>Columna12218</t>
  </si>
  <si>
    <t>Columna12219</t>
  </si>
  <si>
    <t>Columna12220</t>
  </si>
  <si>
    <t>Columna12221</t>
  </si>
  <si>
    <t>Columna12222</t>
  </si>
  <si>
    <t>Columna12223</t>
  </si>
  <si>
    <t>Columna12224</t>
  </si>
  <si>
    <t>Columna12225</t>
  </si>
  <si>
    <t>Columna12226</t>
  </si>
  <si>
    <t>Columna12227</t>
  </si>
  <si>
    <t>Columna12228</t>
  </si>
  <si>
    <t>Columna12229</t>
  </si>
  <si>
    <t>Columna12230</t>
  </si>
  <si>
    <t>Columna12231</t>
  </si>
  <si>
    <t>Columna12232</t>
  </si>
  <si>
    <t>Columna12233</t>
  </si>
  <si>
    <t>Columna12234</t>
  </si>
  <si>
    <t>Columna12235</t>
  </si>
  <si>
    <t>Columna12236</t>
  </si>
  <si>
    <t>Columna12237</t>
  </si>
  <si>
    <t>Columna12238</t>
  </si>
  <si>
    <t>Columna12239</t>
  </si>
  <si>
    <t>Columna12240</t>
  </si>
  <si>
    <t>Columna12241</t>
  </si>
  <si>
    <t>Columna12242</t>
  </si>
  <si>
    <t>Columna12243</t>
  </si>
  <si>
    <t>Columna12244</t>
  </si>
  <si>
    <t>Columna12245</t>
  </si>
  <si>
    <t>Columna12246</t>
  </si>
  <si>
    <t>Columna12247</t>
  </si>
  <si>
    <t>Columna12248</t>
  </si>
  <si>
    <t>Columna12249</t>
  </si>
  <si>
    <t>Columna12250</t>
  </si>
  <si>
    <t>Columna12251</t>
  </si>
  <si>
    <t>Columna12252</t>
  </si>
  <si>
    <t>Columna12253</t>
  </si>
  <si>
    <t>Columna12254</t>
  </si>
  <si>
    <t>Columna12255</t>
  </si>
  <si>
    <t>Columna12256</t>
  </si>
  <si>
    <t>Columna12257</t>
  </si>
  <si>
    <t>Columna12258</t>
  </si>
  <si>
    <t>Columna12259</t>
  </si>
  <si>
    <t>Columna12260</t>
  </si>
  <si>
    <t>Columna12261</t>
  </si>
  <si>
    <t>Columna12262</t>
  </si>
  <si>
    <t>Columna12263</t>
  </si>
  <si>
    <t>Columna12264</t>
  </si>
  <si>
    <t>Columna12265</t>
  </si>
  <si>
    <t>Columna12266</t>
  </si>
  <si>
    <t>Columna12267</t>
  </si>
  <si>
    <t>Columna12268</t>
  </si>
  <si>
    <t>Columna12269</t>
  </si>
  <si>
    <t>Columna12270</t>
  </si>
  <si>
    <t>Columna12271</t>
  </si>
  <si>
    <t>Columna12272</t>
  </si>
  <si>
    <t>Columna12273</t>
  </si>
  <si>
    <t>Columna12274</t>
  </si>
  <si>
    <t>Columna12275</t>
  </si>
  <si>
    <t>Columna12276</t>
  </si>
  <si>
    <t>Columna12277</t>
  </si>
  <si>
    <t>Columna12278</t>
  </si>
  <si>
    <t>Columna12279</t>
  </si>
  <si>
    <t>Columna12280</t>
  </si>
  <si>
    <t>Columna12281</t>
  </si>
  <si>
    <t>Columna12282</t>
  </si>
  <si>
    <t>Columna12283</t>
  </si>
  <si>
    <t>Columna12284</t>
  </si>
  <si>
    <t>Columna12285</t>
  </si>
  <si>
    <t>Columna12286</t>
  </si>
  <si>
    <t>Columna12287</t>
  </si>
  <si>
    <t>Columna12288</t>
  </si>
  <si>
    <t>Columna12289</t>
  </si>
  <si>
    <t>Columna12290</t>
  </si>
  <si>
    <t>Columna12291</t>
  </si>
  <si>
    <t>Columna12292</t>
  </si>
  <si>
    <t>Columna12293</t>
  </si>
  <si>
    <t>Columna12294</t>
  </si>
  <si>
    <t>Columna12295</t>
  </si>
  <si>
    <t>Columna12296</t>
  </si>
  <si>
    <t>Columna12297</t>
  </si>
  <si>
    <t>Columna12298</t>
  </si>
  <si>
    <t>Columna12299</t>
  </si>
  <si>
    <t>Columna12300</t>
  </si>
  <si>
    <t>Columna12301</t>
  </si>
  <si>
    <t>Columna12302</t>
  </si>
  <si>
    <t>Columna12303</t>
  </si>
  <si>
    <t>Columna12304</t>
  </si>
  <si>
    <t>Columna12305</t>
  </si>
  <si>
    <t>Columna12306</t>
  </si>
  <si>
    <t>Columna12307</t>
  </si>
  <si>
    <t>Columna12308</t>
  </si>
  <si>
    <t>Columna12309</t>
  </si>
  <si>
    <t>Columna12310</t>
  </si>
  <si>
    <t>Columna12311</t>
  </si>
  <si>
    <t>Columna12312</t>
  </si>
  <si>
    <t>Columna12313</t>
  </si>
  <si>
    <t>Columna12314</t>
  </si>
  <si>
    <t>Columna12315</t>
  </si>
  <si>
    <t>Columna12316</t>
  </si>
  <si>
    <t>Columna12317</t>
  </si>
  <si>
    <t>Columna12318</t>
  </si>
  <si>
    <t>Columna12319</t>
  </si>
  <si>
    <t>Columna12320</t>
  </si>
  <si>
    <t>Columna12321</t>
  </si>
  <si>
    <t>Columna12322</t>
  </si>
  <si>
    <t>Columna12323</t>
  </si>
  <si>
    <t>Columna12324</t>
  </si>
  <si>
    <t>Columna12325</t>
  </si>
  <si>
    <t>Columna12326</t>
  </si>
  <si>
    <t>Columna12327</t>
  </si>
  <si>
    <t>Columna12328</t>
  </si>
  <si>
    <t>Columna12329</t>
  </si>
  <si>
    <t>Columna12330</t>
  </si>
  <si>
    <t>Columna12331</t>
  </si>
  <si>
    <t>Columna12332</t>
  </si>
  <si>
    <t>Columna12333</t>
  </si>
  <si>
    <t>Columna12334</t>
  </si>
  <si>
    <t>Columna12335</t>
  </si>
  <si>
    <t>Columna12336</t>
  </si>
  <si>
    <t>Columna12337</t>
  </si>
  <si>
    <t>Columna12338</t>
  </si>
  <si>
    <t>Columna12339</t>
  </si>
  <si>
    <t>Columna12340</t>
  </si>
  <si>
    <t>Columna12341</t>
  </si>
  <si>
    <t>Columna12342</t>
  </si>
  <si>
    <t>Columna12343</t>
  </si>
  <si>
    <t>Columna12344</t>
  </si>
  <si>
    <t>Columna12345</t>
  </si>
  <si>
    <t>Columna12346</t>
  </si>
  <si>
    <t>Columna12347</t>
  </si>
  <si>
    <t>Columna12348</t>
  </si>
  <si>
    <t>Columna12349</t>
  </si>
  <si>
    <t>Columna12350</t>
  </si>
  <si>
    <t>Columna12351</t>
  </si>
  <si>
    <t>Columna12352</t>
  </si>
  <si>
    <t>Columna12353</t>
  </si>
  <si>
    <t>Columna12354</t>
  </si>
  <si>
    <t>Columna12355</t>
  </si>
  <si>
    <t>Columna12356</t>
  </si>
  <si>
    <t>Columna12357</t>
  </si>
  <si>
    <t>Columna12358</t>
  </si>
  <si>
    <t>Columna12359</t>
  </si>
  <si>
    <t>Columna12360</t>
  </si>
  <si>
    <t>Columna12361</t>
  </si>
  <si>
    <t>Columna12362</t>
  </si>
  <si>
    <t>Columna12363</t>
  </si>
  <si>
    <t>Columna12364</t>
  </si>
  <si>
    <t>Columna12365</t>
  </si>
  <si>
    <t>Columna12366</t>
  </si>
  <si>
    <t>Columna12367</t>
  </si>
  <si>
    <t>Columna12368</t>
  </si>
  <si>
    <t>Columna12369</t>
  </si>
  <si>
    <t>Columna12370</t>
  </si>
  <si>
    <t>Columna12371</t>
  </si>
  <si>
    <t>Columna12372</t>
  </si>
  <si>
    <t>Columna12373</t>
  </si>
  <si>
    <t>Columna12374</t>
  </si>
  <si>
    <t>Columna12375</t>
  </si>
  <si>
    <t>Columna12376</t>
  </si>
  <si>
    <t>Columna12377</t>
  </si>
  <si>
    <t>Columna12378</t>
  </si>
  <si>
    <t>Columna12379</t>
  </si>
  <si>
    <t>Columna12380</t>
  </si>
  <si>
    <t>Columna12381</t>
  </si>
  <si>
    <t>Columna12382</t>
  </si>
  <si>
    <t>Columna12383</t>
  </si>
  <si>
    <t>Columna12384</t>
  </si>
  <si>
    <t>Columna12385</t>
  </si>
  <si>
    <t>Columna12386</t>
  </si>
  <si>
    <t>Columna12387</t>
  </si>
  <si>
    <t>Columna12388</t>
  </si>
  <si>
    <t>Columna12389</t>
  </si>
  <si>
    <t>Columna12390</t>
  </si>
  <si>
    <t>Columna12391</t>
  </si>
  <si>
    <t>Columna12392</t>
  </si>
  <si>
    <t>Columna12393</t>
  </si>
  <si>
    <t>Columna12394</t>
  </si>
  <si>
    <t>Columna12395</t>
  </si>
  <si>
    <t>Columna12396</t>
  </si>
  <si>
    <t>Columna12397</t>
  </si>
  <si>
    <t>Columna12398</t>
  </si>
  <si>
    <t>Columna12399</t>
  </si>
  <si>
    <t>Columna12400</t>
  </si>
  <si>
    <t>Columna12401</t>
  </si>
  <si>
    <t>Columna12402</t>
  </si>
  <si>
    <t>Columna12403</t>
  </si>
  <si>
    <t>Columna12404</t>
  </si>
  <si>
    <t>Columna12405</t>
  </si>
  <si>
    <t>Columna12406</t>
  </si>
  <si>
    <t>Columna12407</t>
  </si>
  <si>
    <t>Columna12408</t>
  </si>
  <si>
    <t>Columna12409</t>
  </si>
  <si>
    <t>Columna12410</t>
  </si>
  <si>
    <t>Columna12411</t>
  </si>
  <si>
    <t>Columna12412</t>
  </si>
  <si>
    <t>Columna12413</t>
  </si>
  <si>
    <t>Columna12414</t>
  </si>
  <si>
    <t>Columna12415</t>
  </si>
  <si>
    <t>Columna12416</t>
  </si>
  <si>
    <t>Columna12417</t>
  </si>
  <si>
    <t>Columna12418</t>
  </si>
  <si>
    <t>Columna12419</t>
  </si>
  <si>
    <t>Columna12420</t>
  </si>
  <si>
    <t>Columna12421</t>
  </si>
  <si>
    <t>Columna12422</t>
  </si>
  <si>
    <t>Columna12423</t>
  </si>
  <si>
    <t>Columna12424</t>
  </si>
  <si>
    <t>Columna12425</t>
  </si>
  <si>
    <t>Columna12426</t>
  </si>
  <si>
    <t>Columna12427</t>
  </si>
  <si>
    <t>Columna12428</t>
  </si>
  <si>
    <t>Columna12429</t>
  </si>
  <si>
    <t>Columna12430</t>
  </si>
  <si>
    <t>Columna12431</t>
  </si>
  <si>
    <t>Columna12432</t>
  </si>
  <si>
    <t>Columna12433</t>
  </si>
  <si>
    <t>Columna12434</t>
  </si>
  <si>
    <t>Columna12435</t>
  </si>
  <si>
    <t>Columna12436</t>
  </si>
  <si>
    <t>Columna12437</t>
  </si>
  <si>
    <t>Columna12438</t>
  </si>
  <si>
    <t>Columna12439</t>
  </si>
  <si>
    <t>Columna12440</t>
  </si>
  <si>
    <t>Columna12441</t>
  </si>
  <si>
    <t>Columna12442</t>
  </si>
  <si>
    <t>Columna12443</t>
  </si>
  <si>
    <t>Columna12444</t>
  </si>
  <si>
    <t>Columna12445</t>
  </si>
  <si>
    <t>Columna12446</t>
  </si>
  <si>
    <t>Columna12447</t>
  </si>
  <si>
    <t>Columna12448</t>
  </si>
  <si>
    <t>Columna12449</t>
  </si>
  <si>
    <t>Columna12450</t>
  </si>
  <si>
    <t>Columna12451</t>
  </si>
  <si>
    <t>Columna12452</t>
  </si>
  <si>
    <t>Columna12453</t>
  </si>
  <si>
    <t>Columna12454</t>
  </si>
  <si>
    <t>Columna12455</t>
  </si>
  <si>
    <t>Columna12456</t>
  </si>
  <si>
    <t>Columna12457</t>
  </si>
  <si>
    <t>Columna12458</t>
  </si>
  <si>
    <t>Columna12459</t>
  </si>
  <si>
    <t>Columna12460</t>
  </si>
  <si>
    <t>Columna12461</t>
  </si>
  <si>
    <t>Columna12462</t>
  </si>
  <si>
    <t>Columna12463</t>
  </si>
  <si>
    <t>Columna12464</t>
  </si>
  <si>
    <t>Columna12465</t>
  </si>
  <si>
    <t>Columna12466</t>
  </si>
  <si>
    <t>Columna12467</t>
  </si>
  <si>
    <t>Columna12468</t>
  </si>
  <si>
    <t>Columna12469</t>
  </si>
  <si>
    <t>Columna12470</t>
  </si>
  <si>
    <t>Columna12471</t>
  </si>
  <si>
    <t>Columna12472</t>
  </si>
  <si>
    <t>Columna12473</t>
  </si>
  <si>
    <t>Columna12474</t>
  </si>
  <si>
    <t>Columna12475</t>
  </si>
  <si>
    <t>Columna12476</t>
  </si>
  <si>
    <t>Columna12477</t>
  </si>
  <si>
    <t>Columna12478</t>
  </si>
  <si>
    <t>Columna12479</t>
  </si>
  <si>
    <t>Columna12480</t>
  </si>
  <si>
    <t>Columna12481</t>
  </si>
  <si>
    <t>Columna12482</t>
  </si>
  <si>
    <t>Columna12483</t>
  </si>
  <si>
    <t>Columna12484</t>
  </si>
  <si>
    <t>Columna12485</t>
  </si>
  <si>
    <t>Columna12486</t>
  </si>
  <si>
    <t>Columna12487</t>
  </si>
  <si>
    <t>Columna12488</t>
  </si>
  <si>
    <t>Columna12489</t>
  </si>
  <si>
    <t>Columna12490</t>
  </si>
  <si>
    <t>Columna12491</t>
  </si>
  <si>
    <t>Columna12492</t>
  </si>
  <si>
    <t>Columna12493</t>
  </si>
  <si>
    <t>Columna12494</t>
  </si>
  <si>
    <t>Columna12495</t>
  </si>
  <si>
    <t>Columna12496</t>
  </si>
  <si>
    <t>Columna12497</t>
  </si>
  <si>
    <t>Columna12498</t>
  </si>
  <si>
    <t>Columna12499</t>
  </si>
  <si>
    <t>Columna12500</t>
  </si>
  <si>
    <t>Columna12501</t>
  </si>
  <si>
    <t>Columna12502</t>
  </si>
  <si>
    <t>Columna12503</t>
  </si>
  <si>
    <t>Columna12504</t>
  </si>
  <si>
    <t>Columna12505</t>
  </si>
  <si>
    <t>Columna12506</t>
  </si>
  <si>
    <t>Columna12507</t>
  </si>
  <si>
    <t>Columna12508</t>
  </si>
  <si>
    <t>Columna12509</t>
  </si>
  <si>
    <t>Columna12510</t>
  </si>
  <si>
    <t>Columna12511</t>
  </si>
  <si>
    <t>Columna12512</t>
  </si>
  <si>
    <t>Columna12513</t>
  </si>
  <si>
    <t>Columna12514</t>
  </si>
  <si>
    <t>Columna12515</t>
  </si>
  <si>
    <t>Columna12516</t>
  </si>
  <si>
    <t>Columna12517</t>
  </si>
  <si>
    <t>Columna12518</t>
  </si>
  <si>
    <t>Columna12519</t>
  </si>
  <si>
    <t>Columna12520</t>
  </si>
  <si>
    <t>Columna12521</t>
  </si>
  <si>
    <t>Columna12522</t>
  </si>
  <si>
    <t>Columna12523</t>
  </si>
  <si>
    <t>Columna12524</t>
  </si>
  <si>
    <t>Columna12525</t>
  </si>
  <si>
    <t>Columna12526</t>
  </si>
  <si>
    <t>Columna12527</t>
  </si>
  <si>
    <t>Columna12528</t>
  </si>
  <si>
    <t>Columna12529</t>
  </si>
  <si>
    <t>Columna12530</t>
  </si>
  <si>
    <t>Columna12531</t>
  </si>
  <si>
    <t>Columna12532</t>
  </si>
  <si>
    <t>Columna12533</t>
  </si>
  <si>
    <t>Columna12534</t>
  </si>
  <si>
    <t>Columna12535</t>
  </si>
  <si>
    <t>Columna12536</t>
  </si>
  <si>
    <t>Columna12537</t>
  </si>
  <si>
    <t>Columna12538</t>
  </si>
  <si>
    <t>Columna12539</t>
  </si>
  <si>
    <t>Columna12540</t>
  </si>
  <si>
    <t>Columna12541</t>
  </si>
  <si>
    <t>Columna12542</t>
  </si>
  <si>
    <t>Columna12543</t>
  </si>
  <si>
    <t>Columna12544</t>
  </si>
  <si>
    <t>Columna12545</t>
  </si>
  <si>
    <t>Columna12546</t>
  </si>
  <si>
    <t>Columna12547</t>
  </si>
  <si>
    <t>Columna12548</t>
  </si>
  <si>
    <t>Columna12549</t>
  </si>
  <si>
    <t>Columna12550</t>
  </si>
  <si>
    <t>Columna12551</t>
  </si>
  <si>
    <t>Columna12552</t>
  </si>
  <si>
    <t>Columna12553</t>
  </si>
  <si>
    <t>Columna12554</t>
  </si>
  <si>
    <t>Columna12555</t>
  </si>
  <si>
    <t>Columna12556</t>
  </si>
  <si>
    <t>Columna12557</t>
  </si>
  <si>
    <t>Columna12558</t>
  </si>
  <si>
    <t>Columna12559</t>
  </si>
  <si>
    <t>Columna12560</t>
  </si>
  <si>
    <t>Columna12561</t>
  </si>
  <si>
    <t>Columna12562</t>
  </si>
  <si>
    <t>Columna12563</t>
  </si>
  <si>
    <t>Columna12564</t>
  </si>
  <si>
    <t>Columna12565</t>
  </si>
  <si>
    <t>Columna12566</t>
  </si>
  <si>
    <t>Columna12567</t>
  </si>
  <si>
    <t>Columna12568</t>
  </si>
  <si>
    <t>Columna12569</t>
  </si>
  <si>
    <t>Columna12570</t>
  </si>
  <si>
    <t>Columna12571</t>
  </si>
  <si>
    <t>Columna12572</t>
  </si>
  <si>
    <t>Columna12573</t>
  </si>
  <si>
    <t>Columna12574</t>
  </si>
  <si>
    <t>Columna12575</t>
  </si>
  <si>
    <t>Columna12576</t>
  </si>
  <si>
    <t>Columna12577</t>
  </si>
  <si>
    <t>Columna12578</t>
  </si>
  <si>
    <t>Columna12579</t>
  </si>
  <si>
    <t>Columna12580</t>
  </si>
  <si>
    <t>Columna12581</t>
  </si>
  <si>
    <t>Columna12582</t>
  </si>
  <si>
    <t>Columna12583</t>
  </si>
  <si>
    <t>Columna12584</t>
  </si>
  <si>
    <t>Columna12585</t>
  </si>
  <si>
    <t>Columna12586</t>
  </si>
  <si>
    <t>Columna12587</t>
  </si>
  <si>
    <t>Columna12588</t>
  </si>
  <si>
    <t>Columna12589</t>
  </si>
  <si>
    <t>Columna12590</t>
  </si>
  <si>
    <t>Columna12591</t>
  </si>
  <si>
    <t>Columna12592</t>
  </si>
  <si>
    <t>Columna12593</t>
  </si>
  <si>
    <t>Columna12594</t>
  </si>
  <si>
    <t>Columna12595</t>
  </si>
  <si>
    <t>Columna12596</t>
  </si>
  <si>
    <t>Columna12597</t>
  </si>
  <si>
    <t>Columna12598</t>
  </si>
  <si>
    <t>Columna12599</t>
  </si>
  <si>
    <t>Columna12600</t>
  </si>
  <si>
    <t>Columna12601</t>
  </si>
  <si>
    <t>Columna12602</t>
  </si>
  <si>
    <t>Columna12603</t>
  </si>
  <si>
    <t>Columna12604</t>
  </si>
  <si>
    <t>Columna12605</t>
  </si>
  <si>
    <t>Columna12606</t>
  </si>
  <si>
    <t>Columna12607</t>
  </si>
  <si>
    <t>Columna12608</t>
  </si>
  <si>
    <t>Columna12609</t>
  </si>
  <si>
    <t>Columna12610</t>
  </si>
  <si>
    <t>Columna12611</t>
  </si>
  <si>
    <t>Columna12612</t>
  </si>
  <si>
    <t>Columna12613</t>
  </si>
  <si>
    <t>Columna12614</t>
  </si>
  <si>
    <t>Columna12615</t>
  </si>
  <si>
    <t>Columna12616</t>
  </si>
  <si>
    <t>Columna12617</t>
  </si>
  <si>
    <t>Columna12618</t>
  </si>
  <si>
    <t>Columna12619</t>
  </si>
  <si>
    <t>Columna12620</t>
  </si>
  <si>
    <t>Columna12621</t>
  </si>
  <si>
    <t>Columna12622</t>
  </si>
  <si>
    <t>Columna12623</t>
  </si>
  <si>
    <t>Columna12624</t>
  </si>
  <si>
    <t>Columna12625</t>
  </si>
  <si>
    <t>Columna12626</t>
  </si>
  <si>
    <t>Columna12627</t>
  </si>
  <si>
    <t>Columna12628</t>
  </si>
  <si>
    <t>Columna12629</t>
  </si>
  <si>
    <t>Columna12630</t>
  </si>
  <si>
    <t>Columna12631</t>
  </si>
  <si>
    <t>Columna12632</t>
  </si>
  <si>
    <t>Columna12633</t>
  </si>
  <si>
    <t>Columna12634</t>
  </si>
  <si>
    <t>Columna12635</t>
  </si>
  <si>
    <t>Columna12636</t>
  </si>
  <si>
    <t>Columna12637</t>
  </si>
  <si>
    <t>Columna12638</t>
  </si>
  <si>
    <t>Columna12639</t>
  </si>
  <si>
    <t>Columna12640</t>
  </si>
  <si>
    <t>Columna12641</t>
  </si>
  <si>
    <t>Columna12642</t>
  </si>
  <si>
    <t>Columna12643</t>
  </si>
  <si>
    <t>Columna12644</t>
  </si>
  <si>
    <t>Columna12645</t>
  </si>
  <si>
    <t>Columna12646</t>
  </si>
  <si>
    <t>Columna12647</t>
  </si>
  <si>
    <t>Columna12648</t>
  </si>
  <si>
    <t>Columna12649</t>
  </si>
  <si>
    <t>Columna12650</t>
  </si>
  <si>
    <t>Columna12651</t>
  </si>
  <si>
    <t>Columna12652</t>
  </si>
  <si>
    <t>Columna12653</t>
  </si>
  <si>
    <t>Columna12654</t>
  </si>
  <si>
    <t>Columna12655</t>
  </si>
  <si>
    <t>Columna12656</t>
  </si>
  <si>
    <t>Columna12657</t>
  </si>
  <si>
    <t>Columna12658</t>
  </si>
  <si>
    <t>Columna12659</t>
  </si>
  <si>
    <t>Columna12660</t>
  </si>
  <si>
    <t>Columna12661</t>
  </si>
  <si>
    <t>Columna12662</t>
  </si>
  <si>
    <t>Columna12663</t>
  </si>
  <si>
    <t>Columna12664</t>
  </si>
  <si>
    <t>Columna12665</t>
  </si>
  <si>
    <t>Columna12666</t>
  </si>
  <si>
    <t>Columna12667</t>
  </si>
  <si>
    <t>Columna12668</t>
  </si>
  <si>
    <t>Columna12669</t>
  </si>
  <si>
    <t>Columna12670</t>
  </si>
  <si>
    <t>Columna12671</t>
  </si>
  <si>
    <t>Columna12672</t>
  </si>
  <si>
    <t>Columna12673</t>
  </si>
  <si>
    <t>Columna12674</t>
  </si>
  <si>
    <t>Columna12675</t>
  </si>
  <si>
    <t>Columna12676</t>
  </si>
  <si>
    <t>Columna12677</t>
  </si>
  <si>
    <t>Columna12678</t>
  </si>
  <si>
    <t>Columna12679</t>
  </si>
  <si>
    <t>Columna12680</t>
  </si>
  <si>
    <t>Columna12681</t>
  </si>
  <si>
    <t>Columna12682</t>
  </si>
  <si>
    <t>Columna12683</t>
  </si>
  <si>
    <t>Columna12684</t>
  </si>
  <si>
    <t>Columna12685</t>
  </si>
  <si>
    <t>Columna12686</t>
  </si>
  <si>
    <t>Columna12687</t>
  </si>
  <si>
    <t>Columna12688</t>
  </si>
  <si>
    <t>Columna12689</t>
  </si>
  <si>
    <t>Columna12690</t>
  </si>
  <si>
    <t>Columna12691</t>
  </si>
  <si>
    <t>Columna12692</t>
  </si>
  <si>
    <t>Columna12693</t>
  </si>
  <si>
    <t>Columna12694</t>
  </si>
  <si>
    <t>Columna12695</t>
  </si>
  <si>
    <t>Columna12696</t>
  </si>
  <si>
    <t>Columna12697</t>
  </si>
  <si>
    <t>Columna12698</t>
  </si>
  <si>
    <t>Columna12699</t>
  </si>
  <si>
    <t>Columna12700</t>
  </si>
  <si>
    <t>Columna12701</t>
  </si>
  <si>
    <t>Columna12702</t>
  </si>
  <si>
    <t>Columna12703</t>
  </si>
  <si>
    <t>Columna12704</t>
  </si>
  <si>
    <t>Columna12705</t>
  </si>
  <si>
    <t>Columna12706</t>
  </si>
  <si>
    <t>Columna12707</t>
  </si>
  <si>
    <t>Columna12708</t>
  </si>
  <si>
    <t>Columna12709</t>
  </si>
  <si>
    <t>Columna12710</t>
  </si>
  <si>
    <t>Columna12711</t>
  </si>
  <si>
    <t>Columna12712</t>
  </si>
  <si>
    <t>Columna12713</t>
  </si>
  <si>
    <t>Columna12714</t>
  </si>
  <si>
    <t>Columna12715</t>
  </si>
  <si>
    <t>Columna12716</t>
  </si>
  <si>
    <t>Columna12717</t>
  </si>
  <si>
    <t>Columna12718</t>
  </si>
  <si>
    <t>Columna12719</t>
  </si>
  <si>
    <t>Columna12720</t>
  </si>
  <si>
    <t>Columna12721</t>
  </si>
  <si>
    <t>Columna12722</t>
  </si>
  <si>
    <t>Columna12723</t>
  </si>
  <si>
    <t>Columna12724</t>
  </si>
  <si>
    <t>Columna12725</t>
  </si>
  <si>
    <t>Columna12726</t>
  </si>
  <si>
    <t>Columna12727</t>
  </si>
  <si>
    <t>Columna12728</t>
  </si>
  <si>
    <t>Columna12729</t>
  </si>
  <si>
    <t>Columna12730</t>
  </si>
  <si>
    <t>Columna12731</t>
  </si>
  <si>
    <t>Columna12732</t>
  </si>
  <si>
    <t>Columna12733</t>
  </si>
  <si>
    <t>Columna12734</t>
  </si>
  <si>
    <t>Columna12735</t>
  </si>
  <si>
    <t>Columna12736</t>
  </si>
  <si>
    <t>Columna12737</t>
  </si>
  <si>
    <t>Columna12738</t>
  </si>
  <si>
    <t>Columna12739</t>
  </si>
  <si>
    <t>Columna12740</t>
  </si>
  <si>
    <t>Columna12741</t>
  </si>
  <si>
    <t>Columna12742</t>
  </si>
  <si>
    <t>Columna12743</t>
  </si>
  <si>
    <t>Columna12744</t>
  </si>
  <si>
    <t>Columna12745</t>
  </si>
  <si>
    <t>Columna12746</t>
  </si>
  <si>
    <t>Columna12747</t>
  </si>
  <si>
    <t>Columna12748</t>
  </si>
  <si>
    <t>Columna12749</t>
  </si>
  <si>
    <t>Columna12750</t>
  </si>
  <si>
    <t>Columna12751</t>
  </si>
  <si>
    <t>Columna12752</t>
  </si>
  <si>
    <t>Columna12753</t>
  </si>
  <si>
    <t>Columna12754</t>
  </si>
  <si>
    <t>Columna12755</t>
  </si>
  <si>
    <t>Columna12756</t>
  </si>
  <si>
    <t>Columna12757</t>
  </si>
  <si>
    <t>Columna12758</t>
  </si>
  <si>
    <t>Columna12759</t>
  </si>
  <si>
    <t>Columna12760</t>
  </si>
  <si>
    <t>Columna12761</t>
  </si>
  <si>
    <t>Columna12762</t>
  </si>
  <si>
    <t>Columna12763</t>
  </si>
  <si>
    <t>Columna12764</t>
  </si>
  <si>
    <t>Columna12765</t>
  </si>
  <si>
    <t>Columna12766</t>
  </si>
  <si>
    <t>Columna12767</t>
  </si>
  <si>
    <t>Columna12768</t>
  </si>
  <si>
    <t>Columna12769</t>
  </si>
  <si>
    <t>Columna12770</t>
  </si>
  <si>
    <t>Columna12771</t>
  </si>
  <si>
    <t>Columna12772</t>
  </si>
  <si>
    <t>Columna12773</t>
  </si>
  <si>
    <t>Columna12774</t>
  </si>
  <si>
    <t>Columna12775</t>
  </si>
  <si>
    <t>Columna12776</t>
  </si>
  <si>
    <t>Columna12777</t>
  </si>
  <si>
    <t>Columna12778</t>
  </si>
  <si>
    <t>Columna12779</t>
  </si>
  <si>
    <t>Columna12780</t>
  </si>
  <si>
    <t>Columna12781</t>
  </si>
  <si>
    <t>Columna12782</t>
  </si>
  <si>
    <t>Columna12783</t>
  </si>
  <si>
    <t>Columna12784</t>
  </si>
  <si>
    <t>Columna12785</t>
  </si>
  <si>
    <t>Columna12786</t>
  </si>
  <si>
    <t>Columna12787</t>
  </si>
  <si>
    <t>Columna12788</t>
  </si>
  <si>
    <t>Columna12789</t>
  </si>
  <si>
    <t>Columna12790</t>
  </si>
  <si>
    <t>Columna12791</t>
  </si>
  <si>
    <t>Columna12792</t>
  </si>
  <si>
    <t>Columna12793</t>
  </si>
  <si>
    <t>Columna12794</t>
  </si>
  <si>
    <t>Columna12795</t>
  </si>
  <si>
    <t>Columna12796</t>
  </si>
  <si>
    <t>Columna12797</t>
  </si>
  <si>
    <t>Columna12798</t>
  </si>
  <si>
    <t>Columna12799</t>
  </si>
  <si>
    <t>Columna12800</t>
  </si>
  <si>
    <t>Columna12801</t>
  </si>
  <si>
    <t>Columna12802</t>
  </si>
  <si>
    <t>Columna12803</t>
  </si>
  <si>
    <t>Columna12804</t>
  </si>
  <si>
    <t>Columna12805</t>
  </si>
  <si>
    <t>Columna12806</t>
  </si>
  <si>
    <t>Columna12807</t>
  </si>
  <si>
    <t>Columna12808</t>
  </si>
  <si>
    <t>Columna12809</t>
  </si>
  <si>
    <t>Columna12810</t>
  </si>
  <si>
    <t>Columna12811</t>
  </si>
  <si>
    <t>Columna12812</t>
  </si>
  <si>
    <t>Columna12813</t>
  </si>
  <si>
    <t>Columna12814</t>
  </si>
  <si>
    <t>Columna12815</t>
  </si>
  <si>
    <t>Columna12816</t>
  </si>
  <si>
    <t>Columna12817</t>
  </si>
  <si>
    <t>Columna12818</t>
  </si>
  <si>
    <t>Columna12819</t>
  </si>
  <si>
    <t>Columna12820</t>
  </si>
  <si>
    <t>Columna12821</t>
  </si>
  <si>
    <t>Columna12822</t>
  </si>
  <si>
    <t>Columna12823</t>
  </si>
  <si>
    <t>Columna12824</t>
  </si>
  <si>
    <t>Columna12825</t>
  </si>
  <si>
    <t>Columna12826</t>
  </si>
  <si>
    <t>Columna12827</t>
  </si>
  <si>
    <t>Columna12828</t>
  </si>
  <si>
    <t>Columna12829</t>
  </si>
  <si>
    <t>Columna12830</t>
  </si>
  <si>
    <t>Columna12831</t>
  </si>
  <si>
    <t>Columna12832</t>
  </si>
  <si>
    <t>Columna12833</t>
  </si>
  <si>
    <t>Columna12834</t>
  </si>
  <si>
    <t>Columna12835</t>
  </si>
  <si>
    <t>Columna12836</t>
  </si>
  <si>
    <t>Columna12837</t>
  </si>
  <si>
    <t>Columna12838</t>
  </si>
  <si>
    <t>Columna12839</t>
  </si>
  <si>
    <t>Columna12840</t>
  </si>
  <si>
    <t>Columna12841</t>
  </si>
  <si>
    <t>Columna12842</t>
  </si>
  <si>
    <t>Columna12843</t>
  </si>
  <si>
    <t>Columna12844</t>
  </si>
  <si>
    <t>Columna12845</t>
  </si>
  <si>
    <t>Columna12846</t>
  </si>
  <si>
    <t>Columna12847</t>
  </si>
  <si>
    <t>Columna12848</t>
  </si>
  <si>
    <t>Columna12849</t>
  </si>
  <si>
    <t>Columna12850</t>
  </si>
  <si>
    <t>Columna12851</t>
  </si>
  <si>
    <t>Columna12852</t>
  </si>
  <si>
    <t>Columna12853</t>
  </si>
  <si>
    <t>Columna12854</t>
  </si>
  <si>
    <t>Columna12855</t>
  </si>
  <si>
    <t>Columna12856</t>
  </si>
  <si>
    <t>Columna12857</t>
  </si>
  <si>
    <t>Columna12858</t>
  </si>
  <si>
    <t>Columna12859</t>
  </si>
  <si>
    <t>Columna12860</t>
  </si>
  <si>
    <t>Columna12861</t>
  </si>
  <si>
    <t>Columna12862</t>
  </si>
  <si>
    <t>Columna12863</t>
  </si>
  <si>
    <t>Columna12864</t>
  </si>
  <si>
    <t>Columna12865</t>
  </si>
  <si>
    <t>Columna12866</t>
  </si>
  <si>
    <t>Columna12867</t>
  </si>
  <si>
    <t>Columna12868</t>
  </si>
  <si>
    <t>Columna12869</t>
  </si>
  <si>
    <t>Columna12870</t>
  </si>
  <si>
    <t>Columna12871</t>
  </si>
  <si>
    <t>Columna12872</t>
  </si>
  <si>
    <t>Columna12873</t>
  </si>
  <si>
    <t>Columna12874</t>
  </si>
  <si>
    <t>Columna12875</t>
  </si>
  <si>
    <t>Columna12876</t>
  </si>
  <si>
    <t>Columna12877</t>
  </si>
  <si>
    <t>Columna12878</t>
  </si>
  <si>
    <t>Columna12879</t>
  </si>
  <si>
    <t>Columna12880</t>
  </si>
  <si>
    <t>Columna12881</t>
  </si>
  <si>
    <t>Columna12882</t>
  </si>
  <si>
    <t>Columna12883</t>
  </si>
  <si>
    <t>Columna12884</t>
  </si>
  <si>
    <t>Columna12885</t>
  </si>
  <si>
    <t>Columna12886</t>
  </si>
  <si>
    <t>Columna12887</t>
  </si>
  <si>
    <t>Columna12888</t>
  </si>
  <si>
    <t>Columna12889</t>
  </si>
  <si>
    <t>Columna12890</t>
  </si>
  <si>
    <t>Columna12891</t>
  </si>
  <si>
    <t>Columna12892</t>
  </si>
  <si>
    <t>Columna12893</t>
  </si>
  <si>
    <t>Columna12894</t>
  </si>
  <si>
    <t>Columna12895</t>
  </si>
  <si>
    <t>Columna12896</t>
  </si>
  <si>
    <t>Columna12897</t>
  </si>
  <si>
    <t>Columna12898</t>
  </si>
  <si>
    <t>Columna12899</t>
  </si>
  <si>
    <t>Columna12900</t>
  </si>
  <si>
    <t>Columna12901</t>
  </si>
  <si>
    <t>Columna12902</t>
  </si>
  <si>
    <t>Columna12903</t>
  </si>
  <si>
    <t>Columna12904</t>
  </si>
  <si>
    <t>Columna12905</t>
  </si>
  <si>
    <t>Columna12906</t>
  </si>
  <si>
    <t>Columna12907</t>
  </si>
  <si>
    <t>Columna12908</t>
  </si>
  <si>
    <t>Columna12909</t>
  </si>
  <si>
    <t>Columna12910</t>
  </si>
  <si>
    <t>Columna12911</t>
  </si>
  <si>
    <t>Columna12912</t>
  </si>
  <si>
    <t>Columna12913</t>
  </si>
  <si>
    <t>Columna12914</t>
  </si>
  <si>
    <t>Columna12915</t>
  </si>
  <si>
    <t>Columna12916</t>
  </si>
  <si>
    <t>Columna12917</t>
  </si>
  <si>
    <t>Columna12918</t>
  </si>
  <si>
    <t>Columna12919</t>
  </si>
  <si>
    <t>Columna12920</t>
  </si>
  <si>
    <t>Columna12921</t>
  </si>
  <si>
    <t>Columna12922</t>
  </si>
  <si>
    <t>Columna12923</t>
  </si>
  <si>
    <t>Columna12924</t>
  </si>
  <si>
    <t>Columna12925</t>
  </si>
  <si>
    <t>Columna12926</t>
  </si>
  <si>
    <t>Columna12927</t>
  </si>
  <si>
    <t>Columna12928</t>
  </si>
  <si>
    <t>Columna12929</t>
  </si>
  <si>
    <t>Columna12930</t>
  </si>
  <si>
    <t>Columna12931</t>
  </si>
  <si>
    <t>Columna12932</t>
  </si>
  <si>
    <t>Columna12933</t>
  </si>
  <si>
    <t>Columna12934</t>
  </si>
  <si>
    <t>Columna12935</t>
  </si>
  <si>
    <t>Columna12936</t>
  </si>
  <si>
    <t>Columna12937</t>
  </si>
  <si>
    <t>Columna12938</t>
  </si>
  <si>
    <t>Columna12939</t>
  </si>
  <si>
    <t>Columna12940</t>
  </si>
  <si>
    <t>Columna12941</t>
  </si>
  <si>
    <t>Columna12942</t>
  </si>
  <si>
    <t>Columna12943</t>
  </si>
  <si>
    <t>Columna12944</t>
  </si>
  <si>
    <t>Columna12945</t>
  </si>
  <si>
    <t>Columna12946</t>
  </si>
  <si>
    <t>Columna12947</t>
  </si>
  <si>
    <t>Columna12948</t>
  </si>
  <si>
    <t>Columna12949</t>
  </si>
  <si>
    <t>Columna12950</t>
  </si>
  <si>
    <t>Columna12951</t>
  </si>
  <si>
    <t>Columna12952</t>
  </si>
  <si>
    <t>Columna12953</t>
  </si>
  <si>
    <t>Columna12954</t>
  </si>
  <si>
    <t>Columna12955</t>
  </si>
  <si>
    <t>Columna12956</t>
  </si>
  <si>
    <t>Columna12957</t>
  </si>
  <si>
    <t>Columna12958</t>
  </si>
  <si>
    <t>Columna12959</t>
  </si>
  <si>
    <t>Columna12960</t>
  </si>
  <si>
    <t>Columna12961</t>
  </si>
  <si>
    <t>Columna12962</t>
  </si>
  <si>
    <t>Columna12963</t>
  </si>
  <si>
    <t>Columna12964</t>
  </si>
  <si>
    <t>Columna12965</t>
  </si>
  <si>
    <t>Columna12966</t>
  </si>
  <si>
    <t>Columna12967</t>
  </si>
  <si>
    <t>Columna12968</t>
  </si>
  <si>
    <t>Columna12969</t>
  </si>
  <si>
    <t>Columna12970</t>
  </si>
  <si>
    <t>Columna12971</t>
  </si>
  <si>
    <t>Columna12972</t>
  </si>
  <si>
    <t>Columna12973</t>
  </si>
  <si>
    <t>Columna12974</t>
  </si>
  <si>
    <t>Columna12975</t>
  </si>
  <si>
    <t>Columna12976</t>
  </si>
  <si>
    <t>Columna12977</t>
  </si>
  <si>
    <t>Columna12978</t>
  </si>
  <si>
    <t>Columna12979</t>
  </si>
  <si>
    <t>Columna12980</t>
  </si>
  <si>
    <t>Columna12981</t>
  </si>
  <si>
    <t>Columna12982</t>
  </si>
  <si>
    <t>Columna12983</t>
  </si>
  <si>
    <t>Columna12984</t>
  </si>
  <si>
    <t>Columna12985</t>
  </si>
  <si>
    <t>Columna12986</t>
  </si>
  <si>
    <t>Columna12987</t>
  </si>
  <si>
    <t>Columna12988</t>
  </si>
  <si>
    <t>Columna12989</t>
  </si>
  <si>
    <t>Columna12990</t>
  </si>
  <si>
    <t>Columna12991</t>
  </si>
  <si>
    <t>Columna12992</t>
  </si>
  <si>
    <t>Columna12993</t>
  </si>
  <si>
    <t>Columna12994</t>
  </si>
  <si>
    <t>Columna12995</t>
  </si>
  <si>
    <t>Columna12996</t>
  </si>
  <si>
    <t>Columna12997</t>
  </si>
  <si>
    <t>Columna12998</t>
  </si>
  <si>
    <t>Columna12999</t>
  </si>
  <si>
    <t>Columna13000</t>
  </si>
  <si>
    <t>Columna13001</t>
  </si>
  <si>
    <t>Columna13002</t>
  </si>
  <si>
    <t>Columna13003</t>
  </si>
  <si>
    <t>Columna13004</t>
  </si>
  <si>
    <t>Columna13005</t>
  </si>
  <si>
    <t>Columna13006</t>
  </si>
  <si>
    <t>Columna13007</t>
  </si>
  <si>
    <t>Columna13008</t>
  </si>
  <si>
    <t>Columna13009</t>
  </si>
  <si>
    <t>Columna13010</t>
  </si>
  <si>
    <t>Columna13011</t>
  </si>
  <si>
    <t>Columna13012</t>
  </si>
  <si>
    <t>Columna13013</t>
  </si>
  <si>
    <t>Columna13014</t>
  </si>
  <si>
    <t>Columna13015</t>
  </si>
  <si>
    <t>Columna13016</t>
  </si>
  <si>
    <t>Columna13017</t>
  </si>
  <si>
    <t>Columna13018</t>
  </si>
  <si>
    <t>Columna13019</t>
  </si>
  <si>
    <t>Columna13020</t>
  </si>
  <si>
    <t>Columna13021</t>
  </si>
  <si>
    <t>Columna13022</t>
  </si>
  <si>
    <t>Columna13023</t>
  </si>
  <si>
    <t>Columna13024</t>
  </si>
  <si>
    <t>Columna13025</t>
  </si>
  <si>
    <t>Columna13026</t>
  </si>
  <si>
    <t>Columna13027</t>
  </si>
  <si>
    <t>Columna13028</t>
  </si>
  <si>
    <t>Columna13029</t>
  </si>
  <si>
    <t>Columna13030</t>
  </si>
  <si>
    <t>Columna13031</t>
  </si>
  <si>
    <t>Columna13032</t>
  </si>
  <si>
    <t>Columna13033</t>
  </si>
  <si>
    <t>Columna13034</t>
  </si>
  <si>
    <t>Columna13035</t>
  </si>
  <si>
    <t>Columna13036</t>
  </si>
  <si>
    <t>Columna13037</t>
  </si>
  <si>
    <t>Columna13038</t>
  </si>
  <si>
    <t>Columna13039</t>
  </si>
  <si>
    <t>Columna13040</t>
  </si>
  <si>
    <t>Columna13041</t>
  </si>
  <si>
    <t>Columna13042</t>
  </si>
  <si>
    <t>Columna13043</t>
  </si>
  <si>
    <t>Columna13044</t>
  </si>
  <si>
    <t>Columna13045</t>
  </si>
  <si>
    <t>Columna13046</t>
  </si>
  <si>
    <t>Columna13047</t>
  </si>
  <si>
    <t>Columna13048</t>
  </si>
  <si>
    <t>Columna13049</t>
  </si>
  <si>
    <t>Columna13050</t>
  </si>
  <si>
    <t>Columna13051</t>
  </si>
  <si>
    <t>Columna13052</t>
  </si>
  <si>
    <t>Columna13053</t>
  </si>
  <si>
    <t>Columna13054</t>
  </si>
  <si>
    <t>Columna13055</t>
  </si>
  <si>
    <t>Columna13056</t>
  </si>
  <si>
    <t>Columna13057</t>
  </si>
  <si>
    <t>Columna13058</t>
  </si>
  <si>
    <t>Columna13059</t>
  </si>
  <si>
    <t>Columna13060</t>
  </si>
  <si>
    <t>Columna13061</t>
  </si>
  <si>
    <t>Columna13062</t>
  </si>
  <si>
    <t>Columna13063</t>
  </si>
  <si>
    <t>Columna13064</t>
  </si>
  <si>
    <t>Columna13065</t>
  </si>
  <si>
    <t>Columna13066</t>
  </si>
  <si>
    <t>Columna13067</t>
  </si>
  <si>
    <t>Columna13068</t>
  </si>
  <si>
    <t>Columna13069</t>
  </si>
  <si>
    <t>Columna13070</t>
  </si>
  <si>
    <t>Columna13071</t>
  </si>
  <si>
    <t>Columna13072</t>
  </si>
  <si>
    <t>Columna13073</t>
  </si>
  <si>
    <t>Columna13074</t>
  </si>
  <si>
    <t>Columna13075</t>
  </si>
  <si>
    <t>Columna13076</t>
  </si>
  <si>
    <t>Columna13077</t>
  </si>
  <si>
    <t>Columna13078</t>
  </si>
  <si>
    <t>Columna13079</t>
  </si>
  <si>
    <t>Columna13080</t>
  </si>
  <si>
    <t>Columna13081</t>
  </si>
  <si>
    <t>Columna13082</t>
  </si>
  <si>
    <t>Columna13083</t>
  </si>
  <si>
    <t>Columna13084</t>
  </si>
  <si>
    <t>Columna13085</t>
  </si>
  <si>
    <t>Columna13086</t>
  </si>
  <si>
    <t>Columna13087</t>
  </si>
  <si>
    <t>Columna13088</t>
  </si>
  <si>
    <t>Columna13089</t>
  </si>
  <si>
    <t>Columna13090</t>
  </si>
  <si>
    <t>Columna13091</t>
  </si>
  <si>
    <t>Columna13092</t>
  </si>
  <si>
    <t>Columna13093</t>
  </si>
  <si>
    <t>Columna13094</t>
  </si>
  <si>
    <t>Columna13095</t>
  </si>
  <si>
    <t>Columna13096</t>
  </si>
  <si>
    <t>Columna13097</t>
  </si>
  <si>
    <t>Columna13098</t>
  </si>
  <si>
    <t>Columna13099</t>
  </si>
  <si>
    <t>Columna13100</t>
  </si>
  <si>
    <t>Columna13101</t>
  </si>
  <si>
    <t>Columna13102</t>
  </si>
  <si>
    <t>Columna13103</t>
  </si>
  <si>
    <t>Columna13104</t>
  </si>
  <si>
    <t>Columna13105</t>
  </si>
  <si>
    <t>Columna13106</t>
  </si>
  <si>
    <t>Columna13107</t>
  </si>
  <si>
    <t>Columna13108</t>
  </si>
  <si>
    <t>Columna13109</t>
  </si>
  <si>
    <t>Columna13110</t>
  </si>
  <si>
    <t>Columna13111</t>
  </si>
  <si>
    <t>Columna13112</t>
  </si>
  <si>
    <t>Columna13113</t>
  </si>
  <si>
    <t>Columna13114</t>
  </si>
  <si>
    <t>Columna13115</t>
  </si>
  <si>
    <t>Columna13116</t>
  </si>
  <si>
    <t>Columna13117</t>
  </si>
  <si>
    <t>Columna13118</t>
  </si>
  <si>
    <t>Columna13119</t>
  </si>
  <si>
    <t>Columna13120</t>
  </si>
  <si>
    <t>Columna13121</t>
  </si>
  <si>
    <t>Columna13122</t>
  </si>
  <si>
    <t>Columna13123</t>
  </si>
  <si>
    <t>Columna13124</t>
  </si>
  <si>
    <t>Columna13125</t>
  </si>
  <si>
    <t>Columna13126</t>
  </si>
  <si>
    <t>Columna13127</t>
  </si>
  <si>
    <t>Columna13128</t>
  </si>
  <si>
    <t>Columna13129</t>
  </si>
  <si>
    <t>Columna13130</t>
  </si>
  <si>
    <t>Columna13131</t>
  </si>
  <si>
    <t>Columna13132</t>
  </si>
  <si>
    <t>Columna13133</t>
  </si>
  <si>
    <t>Columna13134</t>
  </si>
  <si>
    <t>Columna13135</t>
  </si>
  <si>
    <t>Columna13136</t>
  </si>
  <si>
    <t>Columna13137</t>
  </si>
  <si>
    <t>Columna13138</t>
  </si>
  <si>
    <t>Columna13139</t>
  </si>
  <si>
    <t>Columna13140</t>
  </si>
  <si>
    <t>Columna13141</t>
  </si>
  <si>
    <t>Columna13142</t>
  </si>
  <si>
    <t>Columna13143</t>
  </si>
  <si>
    <t>Columna13144</t>
  </si>
  <si>
    <t>Columna13145</t>
  </si>
  <si>
    <t>Columna13146</t>
  </si>
  <si>
    <t>Columna13147</t>
  </si>
  <si>
    <t>Columna13148</t>
  </si>
  <si>
    <t>Columna13149</t>
  </si>
  <si>
    <t>Columna13150</t>
  </si>
  <si>
    <t>Columna13151</t>
  </si>
  <si>
    <t>Columna13152</t>
  </si>
  <si>
    <t>Columna13153</t>
  </si>
  <si>
    <t>Columna13154</t>
  </si>
  <si>
    <t>Columna13155</t>
  </si>
  <si>
    <t>Columna13156</t>
  </si>
  <si>
    <t>Columna13157</t>
  </si>
  <si>
    <t>Columna13158</t>
  </si>
  <si>
    <t>Columna13159</t>
  </si>
  <si>
    <t>Columna13160</t>
  </si>
  <si>
    <t>Columna13161</t>
  </si>
  <si>
    <t>Columna13162</t>
  </si>
  <si>
    <t>Columna13163</t>
  </si>
  <si>
    <t>Columna13164</t>
  </si>
  <si>
    <t>Columna13165</t>
  </si>
  <si>
    <t>Columna13166</t>
  </si>
  <si>
    <t>Columna13167</t>
  </si>
  <si>
    <t>Columna13168</t>
  </si>
  <si>
    <t>Columna13169</t>
  </si>
  <si>
    <t>Columna13170</t>
  </si>
  <si>
    <t>Columna13171</t>
  </si>
  <si>
    <t>Columna13172</t>
  </si>
  <si>
    <t>Columna13173</t>
  </si>
  <si>
    <t>Columna13174</t>
  </si>
  <si>
    <t>Columna13175</t>
  </si>
  <si>
    <t>Columna13176</t>
  </si>
  <si>
    <t>Columna13177</t>
  </si>
  <si>
    <t>Columna13178</t>
  </si>
  <si>
    <t>Columna13179</t>
  </si>
  <si>
    <t>Columna13180</t>
  </si>
  <si>
    <t>Columna13181</t>
  </si>
  <si>
    <t>Columna13182</t>
  </si>
  <si>
    <t>Columna13183</t>
  </si>
  <si>
    <t>Columna13184</t>
  </si>
  <si>
    <t>Columna13185</t>
  </si>
  <si>
    <t>Columna13186</t>
  </si>
  <si>
    <t>Columna13187</t>
  </si>
  <si>
    <t>Columna13188</t>
  </si>
  <si>
    <t>Columna13189</t>
  </si>
  <si>
    <t>Columna13190</t>
  </si>
  <si>
    <t>Columna13191</t>
  </si>
  <si>
    <t>Columna13192</t>
  </si>
  <si>
    <t>Columna13193</t>
  </si>
  <si>
    <t>Columna13194</t>
  </si>
  <si>
    <t>Columna13195</t>
  </si>
  <si>
    <t>Columna13196</t>
  </si>
  <si>
    <t>Columna13197</t>
  </si>
  <si>
    <t>Columna13198</t>
  </si>
  <si>
    <t>Columna13199</t>
  </si>
  <si>
    <t>Columna13200</t>
  </si>
  <si>
    <t>Columna13201</t>
  </si>
  <si>
    <t>Columna13202</t>
  </si>
  <si>
    <t>Columna13203</t>
  </si>
  <si>
    <t>Columna13204</t>
  </si>
  <si>
    <t>Columna13205</t>
  </si>
  <si>
    <t>Columna13206</t>
  </si>
  <si>
    <t>Columna13207</t>
  </si>
  <si>
    <t>Columna13208</t>
  </si>
  <si>
    <t>Columna13209</t>
  </si>
  <si>
    <t>Columna13210</t>
  </si>
  <si>
    <t>Columna13211</t>
  </si>
  <si>
    <t>Columna13212</t>
  </si>
  <si>
    <t>Columna13213</t>
  </si>
  <si>
    <t>Columna13214</t>
  </si>
  <si>
    <t>Columna13215</t>
  </si>
  <si>
    <t>Columna13216</t>
  </si>
  <si>
    <t>Columna13217</t>
  </si>
  <si>
    <t>Columna13218</t>
  </si>
  <si>
    <t>Columna13219</t>
  </si>
  <si>
    <t>Columna13220</t>
  </si>
  <si>
    <t>Columna13221</t>
  </si>
  <si>
    <t>Columna13222</t>
  </si>
  <si>
    <t>Columna13223</t>
  </si>
  <si>
    <t>Columna13224</t>
  </si>
  <si>
    <t>Columna13225</t>
  </si>
  <si>
    <t>Columna13226</t>
  </si>
  <si>
    <t>Columna13227</t>
  </si>
  <si>
    <t>Columna13228</t>
  </si>
  <si>
    <t>Columna13229</t>
  </si>
  <si>
    <t>Columna13230</t>
  </si>
  <si>
    <t>Columna13231</t>
  </si>
  <si>
    <t>Columna13232</t>
  </si>
  <si>
    <t>Columna13233</t>
  </si>
  <si>
    <t>Columna13234</t>
  </si>
  <si>
    <t>Columna13235</t>
  </si>
  <si>
    <t>Columna13236</t>
  </si>
  <si>
    <t>Columna13237</t>
  </si>
  <si>
    <t>Columna13238</t>
  </si>
  <si>
    <t>Columna13239</t>
  </si>
  <si>
    <t>Columna13240</t>
  </si>
  <si>
    <t>Columna13241</t>
  </si>
  <si>
    <t>Columna13242</t>
  </si>
  <si>
    <t>Columna13243</t>
  </si>
  <si>
    <t>Columna13244</t>
  </si>
  <si>
    <t>Columna13245</t>
  </si>
  <si>
    <t>Columna13246</t>
  </si>
  <si>
    <t>Columna13247</t>
  </si>
  <si>
    <t>Columna13248</t>
  </si>
  <si>
    <t>Columna13249</t>
  </si>
  <si>
    <t>Columna13250</t>
  </si>
  <si>
    <t>Columna13251</t>
  </si>
  <si>
    <t>Columna13252</t>
  </si>
  <si>
    <t>Columna13253</t>
  </si>
  <si>
    <t>Columna13254</t>
  </si>
  <si>
    <t>Columna13255</t>
  </si>
  <si>
    <t>Columna13256</t>
  </si>
  <si>
    <t>Columna13257</t>
  </si>
  <si>
    <t>Columna13258</t>
  </si>
  <si>
    <t>Columna13259</t>
  </si>
  <si>
    <t>Columna13260</t>
  </si>
  <si>
    <t>Columna13261</t>
  </si>
  <si>
    <t>Columna13262</t>
  </si>
  <si>
    <t>Columna13263</t>
  </si>
  <si>
    <t>Columna13264</t>
  </si>
  <si>
    <t>Columna13265</t>
  </si>
  <si>
    <t>Columna13266</t>
  </si>
  <si>
    <t>Columna13267</t>
  </si>
  <si>
    <t>Columna13268</t>
  </si>
  <si>
    <t>Columna13269</t>
  </si>
  <si>
    <t>Columna13270</t>
  </si>
  <si>
    <t>Columna13271</t>
  </si>
  <si>
    <t>Columna13272</t>
  </si>
  <si>
    <t>Columna13273</t>
  </si>
  <si>
    <t>Columna13274</t>
  </si>
  <si>
    <t>Columna13275</t>
  </si>
  <si>
    <t>Columna13276</t>
  </si>
  <si>
    <t>Columna13277</t>
  </si>
  <si>
    <t>Columna13278</t>
  </si>
  <si>
    <t>Columna13279</t>
  </si>
  <si>
    <t>Columna13280</t>
  </si>
  <si>
    <t>Columna13281</t>
  </si>
  <si>
    <t>Columna13282</t>
  </si>
  <si>
    <t>Columna13283</t>
  </si>
  <si>
    <t>Columna13284</t>
  </si>
  <si>
    <t>Columna13285</t>
  </si>
  <si>
    <t>Columna13286</t>
  </si>
  <si>
    <t>Columna13287</t>
  </si>
  <si>
    <t>Columna13288</t>
  </si>
  <si>
    <t>Columna13289</t>
  </si>
  <si>
    <t>Columna13290</t>
  </si>
  <si>
    <t>Columna13291</t>
  </si>
  <si>
    <t>Columna13292</t>
  </si>
  <si>
    <t>Columna13293</t>
  </si>
  <si>
    <t>Columna13294</t>
  </si>
  <si>
    <t>Columna13295</t>
  </si>
  <si>
    <t>Columna13296</t>
  </si>
  <si>
    <t>Columna13297</t>
  </si>
  <si>
    <t>Columna13298</t>
  </si>
  <si>
    <t>Columna13299</t>
  </si>
  <si>
    <t>Columna13300</t>
  </si>
  <si>
    <t>Columna13301</t>
  </si>
  <si>
    <t>Columna13302</t>
  </si>
  <si>
    <t>Columna13303</t>
  </si>
  <si>
    <t>Columna13304</t>
  </si>
  <si>
    <t>Columna13305</t>
  </si>
  <si>
    <t>Columna13306</t>
  </si>
  <si>
    <t>Columna13307</t>
  </si>
  <si>
    <t>Columna13308</t>
  </si>
  <si>
    <t>Columna13309</t>
  </si>
  <si>
    <t>Columna13310</t>
  </si>
  <si>
    <t>Columna13311</t>
  </si>
  <si>
    <t>Columna13312</t>
  </si>
  <si>
    <t>Columna13313</t>
  </si>
  <si>
    <t>Columna13314</t>
  </si>
  <si>
    <t>Columna13315</t>
  </si>
  <si>
    <t>Columna13316</t>
  </si>
  <si>
    <t>Columna13317</t>
  </si>
  <si>
    <t>Columna13318</t>
  </si>
  <si>
    <t>Columna13319</t>
  </si>
  <si>
    <t>Columna13320</t>
  </si>
  <si>
    <t>Columna13321</t>
  </si>
  <si>
    <t>Columna13322</t>
  </si>
  <si>
    <t>Columna13323</t>
  </si>
  <si>
    <t>Columna13324</t>
  </si>
  <si>
    <t>Columna13325</t>
  </si>
  <si>
    <t>Columna13326</t>
  </si>
  <si>
    <t>Columna13327</t>
  </si>
  <si>
    <t>Columna13328</t>
  </si>
  <si>
    <t>Columna13329</t>
  </si>
  <si>
    <t>Columna13330</t>
  </si>
  <si>
    <t>Columna13331</t>
  </si>
  <si>
    <t>Columna13332</t>
  </si>
  <si>
    <t>Columna13333</t>
  </si>
  <si>
    <t>Columna13334</t>
  </si>
  <si>
    <t>Columna13335</t>
  </si>
  <si>
    <t>Columna13336</t>
  </si>
  <si>
    <t>Columna13337</t>
  </si>
  <si>
    <t>Columna13338</t>
  </si>
  <si>
    <t>Columna13339</t>
  </si>
  <si>
    <t>Columna13340</t>
  </si>
  <si>
    <t>Columna13341</t>
  </si>
  <si>
    <t>Columna13342</t>
  </si>
  <si>
    <t>Columna13343</t>
  </si>
  <si>
    <t>Columna13344</t>
  </si>
  <si>
    <t>Columna13345</t>
  </si>
  <si>
    <t>Columna13346</t>
  </si>
  <si>
    <t>Columna13347</t>
  </si>
  <si>
    <t>Columna13348</t>
  </si>
  <si>
    <t>Columna13349</t>
  </si>
  <si>
    <t>Columna13350</t>
  </si>
  <si>
    <t>Columna13351</t>
  </si>
  <si>
    <t>Columna13352</t>
  </si>
  <si>
    <t>Columna13353</t>
  </si>
  <si>
    <t>Columna13354</t>
  </si>
  <si>
    <t>Columna13355</t>
  </si>
  <si>
    <t>Columna13356</t>
  </si>
  <si>
    <t>Columna13357</t>
  </si>
  <si>
    <t>Columna13358</t>
  </si>
  <si>
    <t>Columna13359</t>
  </si>
  <si>
    <t>Columna13360</t>
  </si>
  <si>
    <t>Columna13361</t>
  </si>
  <si>
    <t>Columna13362</t>
  </si>
  <si>
    <t>Columna13363</t>
  </si>
  <si>
    <t>Columna13364</t>
  </si>
  <si>
    <t>Columna13365</t>
  </si>
  <si>
    <t>Columna13366</t>
  </si>
  <si>
    <t>Columna13367</t>
  </si>
  <si>
    <t>Columna13368</t>
  </si>
  <si>
    <t>Columna13369</t>
  </si>
  <si>
    <t>Columna13370</t>
  </si>
  <si>
    <t>Columna13371</t>
  </si>
  <si>
    <t>Columna13372</t>
  </si>
  <si>
    <t>Columna13373</t>
  </si>
  <si>
    <t>Columna13374</t>
  </si>
  <si>
    <t>Columna13375</t>
  </si>
  <si>
    <t>Columna13376</t>
  </si>
  <si>
    <t>Columna13377</t>
  </si>
  <si>
    <t>Columna13378</t>
  </si>
  <si>
    <t>Columna13379</t>
  </si>
  <si>
    <t>Columna13380</t>
  </si>
  <si>
    <t>Columna13381</t>
  </si>
  <si>
    <t>Columna13382</t>
  </si>
  <si>
    <t>Columna13383</t>
  </si>
  <si>
    <t>Columna13384</t>
  </si>
  <si>
    <t>Columna13385</t>
  </si>
  <si>
    <t>Columna13386</t>
  </si>
  <si>
    <t>Columna13387</t>
  </si>
  <si>
    <t>Columna13388</t>
  </si>
  <si>
    <t>Columna13389</t>
  </si>
  <si>
    <t>Columna13390</t>
  </si>
  <si>
    <t>Columna13391</t>
  </si>
  <si>
    <t>Columna13392</t>
  </si>
  <si>
    <t>Columna13393</t>
  </si>
  <si>
    <t>Columna13394</t>
  </si>
  <si>
    <t>Columna13395</t>
  </si>
  <si>
    <t>Columna13396</t>
  </si>
  <si>
    <t>Columna13397</t>
  </si>
  <si>
    <t>Columna13398</t>
  </si>
  <si>
    <t>Columna13399</t>
  </si>
  <si>
    <t>Columna13400</t>
  </si>
  <si>
    <t>Columna13401</t>
  </si>
  <si>
    <t>Columna13402</t>
  </si>
  <si>
    <t>Columna13403</t>
  </si>
  <si>
    <t>Columna13404</t>
  </si>
  <si>
    <t>Columna13405</t>
  </si>
  <si>
    <t>Columna13406</t>
  </si>
  <si>
    <t>Columna13407</t>
  </si>
  <si>
    <t>Columna13408</t>
  </si>
  <si>
    <t>Columna13409</t>
  </si>
  <si>
    <t>Columna13410</t>
  </si>
  <si>
    <t>Columna13411</t>
  </si>
  <si>
    <t>Columna13412</t>
  </si>
  <si>
    <t>Columna13413</t>
  </si>
  <si>
    <t>Columna13414</t>
  </si>
  <si>
    <t>Columna13415</t>
  </si>
  <si>
    <t>Columna13416</t>
  </si>
  <si>
    <t>Columna13417</t>
  </si>
  <si>
    <t>Columna13418</t>
  </si>
  <si>
    <t>Columna13419</t>
  </si>
  <si>
    <t>Columna13420</t>
  </si>
  <si>
    <t>Columna13421</t>
  </si>
  <si>
    <t>Columna13422</t>
  </si>
  <si>
    <t>Columna13423</t>
  </si>
  <si>
    <t>Columna13424</t>
  </si>
  <si>
    <t>Columna13425</t>
  </si>
  <si>
    <t>Columna13426</t>
  </si>
  <si>
    <t>Columna13427</t>
  </si>
  <si>
    <t>Columna13428</t>
  </si>
  <si>
    <t>Columna13429</t>
  </si>
  <si>
    <t>Columna13430</t>
  </si>
  <si>
    <t>Columna13431</t>
  </si>
  <si>
    <t>Columna13432</t>
  </si>
  <si>
    <t>Columna13433</t>
  </si>
  <si>
    <t>Columna13434</t>
  </si>
  <si>
    <t>Columna13435</t>
  </si>
  <si>
    <t>Columna13436</t>
  </si>
  <si>
    <t>Columna13437</t>
  </si>
  <si>
    <t>Columna13438</t>
  </si>
  <si>
    <t>Columna13439</t>
  </si>
  <si>
    <t>Columna13440</t>
  </si>
  <si>
    <t>Columna13441</t>
  </si>
  <si>
    <t>Columna13442</t>
  </si>
  <si>
    <t>Columna13443</t>
  </si>
  <si>
    <t>Columna13444</t>
  </si>
  <si>
    <t>Columna13445</t>
  </si>
  <si>
    <t>Columna13446</t>
  </si>
  <si>
    <t>Columna13447</t>
  </si>
  <si>
    <t>Columna13448</t>
  </si>
  <si>
    <t>Columna13449</t>
  </si>
  <si>
    <t>Columna13450</t>
  </si>
  <si>
    <t>Columna13451</t>
  </si>
  <si>
    <t>Columna13452</t>
  </si>
  <si>
    <t>Columna13453</t>
  </si>
  <si>
    <t>Columna13454</t>
  </si>
  <si>
    <t>Columna13455</t>
  </si>
  <si>
    <t>Columna13456</t>
  </si>
  <si>
    <t>Columna13457</t>
  </si>
  <si>
    <t>Columna13458</t>
  </si>
  <si>
    <t>Columna13459</t>
  </si>
  <si>
    <t>Columna13460</t>
  </si>
  <si>
    <t>Columna13461</t>
  </si>
  <si>
    <t>Columna13462</t>
  </si>
  <si>
    <t>Columna13463</t>
  </si>
  <si>
    <t>Columna13464</t>
  </si>
  <si>
    <t>Columna13465</t>
  </si>
  <si>
    <t>Columna13466</t>
  </si>
  <si>
    <t>Columna13467</t>
  </si>
  <si>
    <t>Columna13468</t>
  </si>
  <si>
    <t>Columna13469</t>
  </si>
  <si>
    <t>Columna13470</t>
  </si>
  <si>
    <t>Columna13471</t>
  </si>
  <si>
    <t>Columna13472</t>
  </si>
  <si>
    <t>Columna13473</t>
  </si>
  <si>
    <t>Columna13474</t>
  </si>
  <si>
    <t>Columna13475</t>
  </si>
  <si>
    <t>Columna13476</t>
  </si>
  <si>
    <t>Columna13477</t>
  </si>
  <si>
    <t>Columna13478</t>
  </si>
  <si>
    <t>Columna13479</t>
  </si>
  <si>
    <t>Columna13480</t>
  </si>
  <si>
    <t>Columna13481</t>
  </si>
  <si>
    <t>Columna13482</t>
  </si>
  <si>
    <t>Columna13483</t>
  </si>
  <si>
    <t>Columna13484</t>
  </si>
  <si>
    <t>Columna13485</t>
  </si>
  <si>
    <t>Columna13486</t>
  </si>
  <si>
    <t>Columna13487</t>
  </si>
  <si>
    <t>Columna13488</t>
  </si>
  <si>
    <t>Columna13489</t>
  </si>
  <si>
    <t>Columna13490</t>
  </si>
  <si>
    <t>Columna13491</t>
  </si>
  <si>
    <t>Columna13492</t>
  </si>
  <si>
    <t>Columna13493</t>
  </si>
  <si>
    <t>Columna13494</t>
  </si>
  <si>
    <t>Columna13495</t>
  </si>
  <si>
    <t>Columna13496</t>
  </si>
  <si>
    <t>Columna13497</t>
  </si>
  <si>
    <t>Columna13498</t>
  </si>
  <si>
    <t>Columna13499</t>
  </si>
  <si>
    <t>Columna13500</t>
  </si>
  <si>
    <t>Columna13501</t>
  </si>
  <si>
    <t>Columna13502</t>
  </si>
  <si>
    <t>Columna13503</t>
  </si>
  <si>
    <t>Columna13504</t>
  </si>
  <si>
    <t>Columna13505</t>
  </si>
  <si>
    <t>Columna13506</t>
  </si>
  <si>
    <t>Columna13507</t>
  </si>
  <si>
    <t>Columna13508</t>
  </si>
  <si>
    <t>Columna13509</t>
  </si>
  <si>
    <t>Columna13510</t>
  </si>
  <si>
    <t>Columna13511</t>
  </si>
  <si>
    <t>Columna13512</t>
  </si>
  <si>
    <t>Columna13513</t>
  </si>
  <si>
    <t>Columna13514</t>
  </si>
  <si>
    <t>Columna13515</t>
  </si>
  <si>
    <t>Columna13516</t>
  </si>
  <si>
    <t>Columna13517</t>
  </si>
  <si>
    <t>Columna13518</t>
  </si>
  <si>
    <t>Columna13519</t>
  </si>
  <si>
    <t>Columna13520</t>
  </si>
  <si>
    <t>Columna13521</t>
  </si>
  <si>
    <t>Columna13522</t>
  </si>
  <si>
    <t>Columna13523</t>
  </si>
  <si>
    <t>Columna13524</t>
  </si>
  <si>
    <t>Columna13525</t>
  </si>
  <si>
    <t>Columna13526</t>
  </si>
  <si>
    <t>Columna13527</t>
  </si>
  <si>
    <t>Columna13528</t>
  </si>
  <si>
    <t>Columna13529</t>
  </si>
  <si>
    <t>Columna13530</t>
  </si>
  <si>
    <t>Columna13531</t>
  </si>
  <si>
    <t>Columna13532</t>
  </si>
  <si>
    <t>Columna13533</t>
  </si>
  <si>
    <t>Columna13534</t>
  </si>
  <si>
    <t>Columna13535</t>
  </si>
  <si>
    <t>Columna13536</t>
  </si>
  <si>
    <t>Columna13537</t>
  </si>
  <si>
    <t>Columna13538</t>
  </si>
  <si>
    <t>Columna13539</t>
  </si>
  <si>
    <t>Columna13540</t>
  </si>
  <si>
    <t>Columna13541</t>
  </si>
  <si>
    <t>Columna13542</t>
  </si>
  <si>
    <t>Columna13543</t>
  </si>
  <si>
    <t>Columna13544</t>
  </si>
  <si>
    <t>Columna13545</t>
  </si>
  <si>
    <t>Columna13546</t>
  </si>
  <si>
    <t>Columna13547</t>
  </si>
  <si>
    <t>Columna13548</t>
  </si>
  <si>
    <t>Columna13549</t>
  </si>
  <si>
    <t>Columna13550</t>
  </si>
  <si>
    <t>Columna13551</t>
  </si>
  <si>
    <t>Columna13552</t>
  </si>
  <si>
    <t>Columna13553</t>
  </si>
  <si>
    <t>Columna13554</t>
  </si>
  <si>
    <t>Columna13555</t>
  </si>
  <si>
    <t>Columna13556</t>
  </si>
  <si>
    <t>Columna13557</t>
  </si>
  <si>
    <t>Columna13558</t>
  </si>
  <si>
    <t>Columna13559</t>
  </si>
  <si>
    <t>Columna13560</t>
  </si>
  <si>
    <t>Columna13561</t>
  </si>
  <si>
    <t>Columna13562</t>
  </si>
  <si>
    <t>Columna13563</t>
  </si>
  <si>
    <t>Columna13564</t>
  </si>
  <si>
    <t>Columna13565</t>
  </si>
  <si>
    <t>Columna13566</t>
  </si>
  <si>
    <t>Columna13567</t>
  </si>
  <si>
    <t>Columna13568</t>
  </si>
  <si>
    <t>Columna13569</t>
  </si>
  <si>
    <t>Columna13570</t>
  </si>
  <si>
    <t>Columna13571</t>
  </si>
  <si>
    <t>Columna13572</t>
  </si>
  <si>
    <t>Columna13573</t>
  </si>
  <si>
    <t>Columna13574</t>
  </si>
  <si>
    <t>Columna13575</t>
  </si>
  <si>
    <t>Columna13576</t>
  </si>
  <si>
    <t>Columna13577</t>
  </si>
  <si>
    <t>Columna13578</t>
  </si>
  <si>
    <t>Columna13579</t>
  </si>
  <si>
    <t>Columna13580</t>
  </si>
  <si>
    <t>Columna13581</t>
  </si>
  <si>
    <t>Columna13582</t>
  </si>
  <si>
    <t>Columna13583</t>
  </si>
  <si>
    <t>Columna13584</t>
  </si>
  <si>
    <t>Columna13585</t>
  </si>
  <si>
    <t>Columna13586</t>
  </si>
  <si>
    <t>Columna13587</t>
  </si>
  <si>
    <t>Columna13588</t>
  </si>
  <si>
    <t>Columna13589</t>
  </si>
  <si>
    <t>Columna13590</t>
  </si>
  <si>
    <t>Columna13591</t>
  </si>
  <si>
    <t>Columna13592</t>
  </si>
  <si>
    <t>Columna13593</t>
  </si>
  <si>
    <t>Columna13594</t>
  </si>
  <si>
    <t>Columna13595</t>
  </si>
  <si>
    <t>Columna13596</t>
  </si>
  <si>
    <t>Columna13597</t>
  </si>
  <si>
    <t>Columna13598</t>
  </si>
  <si>
    <t>Columna13599</t>
  </si>
  <si>
    <t>Columna13600</t>
  </si>
  <si>
    <t>Columna13601</t>
  </si>
  <si>
    <t>Columna13602</t>
  </si>
  <si>
    <t>Columna13603</t>
  </si>
  <si>
    <t>Columna13604</t>
  </si>
  <si>
    <t>Columna13605</t>
  </si>
  <si>
    <t>Columna13606</t>
  </si>
  <si>
    <t>Columna13607</t>
  </si>
  <si>
    <t>Columna13608</t>
  </si>
  <si>
    <t>Columna13609</t>
  </si>
  <si>
    <t>Columna13610</t>
  </si>
  <si>
    <t>Columna13611</t>
  </si>
  <si>
    <t>Columna13612</t>
  </si>
  <si>
    <t>Columna13613</t>
  </si>
  <si>
    <t>Columna13614</t>
  </si>
  <si>
    <t>Columna13615</t>
  </si>
  <si>
    <t>Columna13616</t>
  </si>
  <si>
    <t>Columna13617</t>
  </si>
  <si>
    <t>Columna13618</t>
  </si>
  <si>
    <t>Columna13619</t>
  </si>
  <si>
    <t>Columna13620</t>
  </si>
  <si>
    <t>Columna13621</t>
  </si>
  <si>
    <t>Columna13622</t>
  </si>
  <si>
    <t>Columna13623</t>
  </si>
  <si>
    <t>Columna13624</t>
  </si>
  <si>
    <t>Columna13625</t>
  </si>
  <si>
    <t>Columna13626</t>
  </si>
  <si>
    <t>Columna13627</t>
  </si>
  <si>
    <t>Columna13628</t>
  </si>
  <si>
    <t>Columna13629</t>
  </si>
  <si>
    <t>Columna13630</t>
  </si>
  <si>
    <t>Columna13631</t>
  </si>
  <si>
    <t>Columna13632</t>
  </si>
  <si>
    <t>Columna13633</t>
  </si>
  <si>
    <t>Columna13634</t>
  </si>
  <si>
    <t>Columna13635</t>
  </si>
  <si>
    <t>Columna13636</t>
  </si>
  <si>
    <t>Columna13637</t>
  </si>
  <si>
    <t>Columna13638</t>
  </si>
  <si>
    <t>Columna13639</t>
  </si>
  <si>
    <t>Columna13640</t>
  </si>
  <si>
    <t>Columna13641</t>
  </si>
  <si>
    <t>Columna13642</t>
  </si>
  <si>
    <t>Columna13643</t>
  </si>
  <si>
    <t>Columna13644</t>
  </si>
  <si>
    <t>Columna13645</t>
  </si>
  <si>
    <t>Columna13646</t>
  </si>
  <si>
    <t>Columna13647</t>
  </si>
  <si>
    <t>Columna13648</t>
  </si>
  <si>
    <t>Columna13649</t>
  </si>
  <si>
    <t>Columna13650</t>
  </si>
  <si>
    <t>Columna13651</t>
  </si>
  <si>
    <t>Columna13652</t>
  </si>
  <si>
    <t>Columna13653</t>
  </si>
  <si>
    <t>Columna13654</t>
  </si>
  <si>
    <t>Columna13655</t>
  </si>
  <si>
    <t>Columna13656</t>
  </si>
  <si>
    <t>Columna13657</t>
  </si>
  <si>
    <t>Columna13658</t>
  </si>
  <si>
    <t>Columna13659</t>
  </si>
  <si>
    <t>Columna13660</t>
  </si>
  <si>
    <t>Columna13661</t>
  </si>
  <si>
    <t>Columna13662</t>
  </si>
  <si>
    <t>Columna13663</t>
  </si>
  <si>
    <t>Columna13664</t>
  </si>
  <si>
    <t>Columna13665</t>
  </si>
  <si>
    <t>Columna13666</t>
  </si>
  <si>
    <t>Columna13667</t>
  </si>
  <si>
    <t>Columna13668</t>
  </si>
  <si>
    <t>Columna13669</t>
  </si>
  <si>
    <t>Columna13670</t>
  </si>
  <si>
    <t>Columna13671</t>
  </si>
  <si>
    <t>Columna13672</t>
  </si>
  <si>
    <t>Columna13673</t>
  </si>
  <si>
    <t>Columna13674</t>
  </si>
  <si>
    <t>Columna13675</t>
  </si>
  <si>
    <t>Columna13676</t>
  </si>
  <si>
    <t>Columna13677</t>
  </si>
  <si>
    <t>Columna13678</t>
  </si>
  <si>
    <t>Columna13679</t>
  </si>
  <si>
    <t>Columna13680</t>
  </si>
  <si>
    <t>Columna13681</t>
  </si>
  <si>
    <t>Columna13682</t>
  </si>
  <si>
    <t>Columna13683</t>
  </si>
  <si>
    <t>Columna13684</t>
  </si>
  <si>
    <t>Columna13685</t>
  </si>
  <si>
    <t>Columna13686</t>
  </si>
  <si>
    <t>Columna13687</t>
  </si>
  <si>
    <t>Columna13688</t>
  </si>
  <si>
    <t>Columna13689</t>
  </si>
  <si>
    <t>Columna13690</t>
  </si>
  <si>
    <t>Columna13691</t>
  </si>
  <si>
    <t>Columna13692</t>
  </si>
  <si>
    <t>Columna13693</t>
  </si>
  <si>
    <t>Columna13694</t>
  </si>
  <si>
    <t>Columna13695</t>
  </si>
  <si>
    <t>Columna13696</t>
  </si>
  <si>
    <t>Columna13697</t>
  </si>
  <si>
    <t>Columna13698</t>
  </si>
  <si>
    <t>Columna13699</t>
  </si>
  <si>
    <t>Columna13700</t>
  </si>
  <si>
    <t>Columna13701</t>
  </si>
  <si>
    <t>Columna13702</t>
  </si>
  <si>
    <t>Columna13703</t>
  </si>
  <si>
    <t>Columna13704</t>
  </si>
  <si>
    <t>Columna13705</t>
  </si>
  <si>
    <t>Columna13706</t>
  </si>
  <si>
    <t>Columna13707</t>
  </si>
  <si>
    <t>Columna13708</t>
  </si>
  <si>
    <t>Columna13709</t>
  </si>
  <si>
    <t>Columna13710</t>
  </si>
  <si>
    <t>Columna13711</t>
  </si>
  <si>
    <t>Columna13712</t>
  </si>
  <si>
    <t>Columna13713</t>
  </si>
  <si>
    <t>Columna13714</t>
  </si>
  <si>
    <t>Columna13715</t>
  </si>
  <si>
    <t>Columna13716</t>
  </si>
  <si>
    <t>Columna13717</t>
  </si>
  <si>
    <t>Columna13718</t>
  </si>
  <si>
    <t>Columna13719</t>
  </si>
  <si>
    <t>Columna13720</t>
  </si>
  <si>
    <t>Columna13721</t>
  </si>
  <si>
    <t>Columna13722</t>
  </si>
  <si>
    <t>Columna13723</t>
  </si>
  <si>
    <t>Columna13724</t>
  </si>
  <si>
    <t>Columna13725</t>
  </si>
  <si>
    <t>Columna13726</t>
  </si>
  <si>
    <t>Columna13727</t>
  </si>
  <si>
    <t>Columna13728</t>
  </si>
  <si>
    <t>Columna13729</t>
  </si>
  <si>
    <t>Columna13730</t>
  </si>
  <si>
    <t>Columna13731</t>
  </si>
  <si>
    <t>Columna13732</t>
  </si>
  <si>
    <t>Columna13733</t>
  </si>
  <si>
    <t>Columna13734</t>
  </si>
  <si>
    <t>Columna13735</t>
  </si>
  <si>
    <t>Columna13736</t>
  </si>
  <si>
    <t>Columna13737</t>
  </si>
  <si>
    <t>Columna13738</t>
  </si>
  <si>
    <t>Columna13739</t>
  </si>
  <si>
    <t>Columna13740</t>
  </si>
  <si>
    <t>Columna13741</t>
  </si>
  <si>
    <t>Columna13742</t>
  </si>
  <si>
    <t>Columna13743</t>
  </si>
  <si>
    <t>Columna13744</t>
  </si>
  <si>
    <t>Columna13745</t>
  </si>
  <si>
    <t>Columna13746</t>
  </si>
  <si>
    <t>Columna13747</t>
  </si>
  <si>
    <t>Columna13748</t>
  </si>
  <si>
    <t>Columna13749</t>
  </si>
  <si>
    <t>Columna13750</t>
  </si>
  <si>
    <t>Columna13751</t>
  </si>
  <si>
    <t>Columna13752</t>
  </si>
  <si>
    <t>Columna13753</t>
  </si>
  <si>
    <t>Columna13754</t>
  </si>
  <si>
    <t>Columna13755</t>
  </si>
  <si>
    <t>Columna13756</t>
  </si>
  <si>
    <t>Columna13757</t>
  </si>
  <si>
    <t>Columna13758</t>
  </si>
  <si>
    <t>Columna13759</t>
  </si>
  <si>
    <t>Columna13760</t>
  </si>
  <si>
    <t>Columna13761</t>
  </si>
  <si>
    <t>Columna13762</t>
  </si>
  <si>
    <t>Columna13763</t>
  </si>
  <si>
    <t>Columna13764</t>
  </si>
  <si>
    <t>Columna13765</t>
  </si>
  <si>
    <t>Columna13766</t>
  </si>
  <si>
    <t>Columna13767</t>
  </si>
  <si>
    <t>Columna13768</t>
  </si>
  <si>
    <t>Columna13769</t>
  </si>
  <si>
    <t>Columna13770</t>
  </si>
  <si>
    <t>Columna13771</t>
  </si>
  <si>
    <t>Columna13772</t>
  </si>
  <si>
    <t>Columna13773</t>
  </si>
  <si>
    <t>Columna13774</t>
  </si>
  <si>
    <t>Columna13775</t>
  </si>
  <si>
    <t>Columna13776</t>
  </si>
  <si>
    <t>Columna13777</t>
  </si>
  <si>
    <t>Columna13778</t>
  </si>
  <si>
    <t>Columna13779</t>
  </si>
  <si>
    <t>Columna13780</t>
  </si>
  <si>
    <t>Columna13781</t>
  </si>
  <si>
    <t>Columna13782</t>
  </si>
  <si>
    <t>Columna13783</t>
  </si>
  <si>
    <t>Columna13784</t>
  </si>
  <si>
    <t>Columna13785</t>
  </si>
  <si>
    <t>Columna13786</t>
  </si>
  <si>
    <t>Columna13787</t>
  </si>
  <si>
    <t>Columna13788</t>
  </si>
  <si>
    <t>Columna13789</t>
  </si>
  <si>
    <t>Columna13790</t>
  </si>
  <si>
    <t>Columna13791</t>
  </si>
  <si>
    <t>Columna13792</t>
  </si>
  <si>
    <t>Columna13793</t>
  </si>
  <si>
    <t>Columna13794</t>
  </si>
  <si>
    <t>Columna13795</t>
  </si>
  <si>
    <t>Columna13796</t>
  </si>
  <si>
    <t>Columna13797</t>
  </si>
  <si>
    <t>Columna13798</t>
  </si>
  <si>
    <t>Columna13799</t>
  </si>
  <si>
    <t>Columna13800</t>
  </si>
  <si>
    <t>Columna13801</t>
  </si>
  <si>
    <t>Columna13802</t>
  </si>
  <si>
    <t>Columna13803</t>
  </si>
  <si>
    <t>Columna13804</t>
  </si>
  <si>
    <t>Columna13805</t>
  </si>
  <si>
    <t>Columna13806</t>
  </si>
  <si>
    <t>Columna13807</t>
  </si>
  <si>
    <t>Columna13808</t>
  </si>
  <si>
    <t>Columna13809</t>
  </si>
  <si>
    <t>Columna13810</t>
  </si>
  <si>
    <t>Columna13811</t>
  </si>
  <si>
    <t>Columna13812</t>
  </si>
  <si>
    <t>Columna13813</t>
  </si>
  <si>
    <t>Columna13814</t>
  </si>
  <si>
    <t>Columna13815</t>
  </si>
  <si>
    <t>Columna13816</t>
  </si>
  <si>
    <t>Columna13817</t>
  </si>
  <si>
    <t>Columna13818</t>
  </si>
  <si>
    <t>Columna13819</t>
  </si>
  <si>
    <t>Columna13820</t>
  </si>
  <si>
    <t>Columna13821</t>
  </si>
  <si>
    <t>Columna13822</t>
  </si>
  <si>
    <t>Columna13823</t>
  </si>
  <si>
    <t>Columna13824</t>
  </si>
  <si>
    <t>Columna13825</t>
  </si>
  <si>
    <t>Columna13826</t>
  </si>
  <si>
    <t>Columna13827</t>
  </si>
  <si>
    <t>Columna13828</t>
  </si>
  <si>
    <t>Columna13829</t>
  </si>
  <si>
    <t>Columna13830</t>
  </si>
  <si>
    <t>Columna13831</t>
  </si>
  <si>
    <t>Columna13832</t>
  </si>
  <si>
    <t>Columna13833</t>
  </si>
  <si>
    <t>Columna13834</t>
  </si>
  <si>
    <t>Columna13835</t>
  </si>
  <si>
    <t>Columna13836</t>
  </si>
  <si>
    <t>Columna13837</t>
  </si>
  <si>
    <t>Columna13838</t>
  </si>
  <si>
    <t>Columna13839</t>
  </si>
  <si>
    <t>Columna13840</t>
  </si>
  <si>
    <t>Columna13841</t>
  </si>
  <si>
    <t>Columna13842</t>
  </si>
  <si>
    <t>Columna13843</t>
  </si>
  <si>
    <t>Columna13844</t>
  </si>
  <si>
    <t>Columna13845</t>
  </si>
  <si>
    <t>Columna13846</t>
  </si>
  <si>
    <t>Columna13847</t>
  </si>
  <si>
    <t>Columna13848</t>
  </si>
  <si>
    <t>Columna13849</t>
  </si>
  <si>
    <t>Columna13850</t>
  </si>
  <si>
    <t>Columna13851</t>
  </si>
  <si>
    <t>Columna13852</t>
  </si>
  <si>
    <t>Columna13853</t>
  </si>
  <si>
    <t>Columna13854</t>
  </si>
  <si>
    <t>Columna13855</t>
  </si>
  <si>
    <t>Columna13856</t>
  </si>
  <si>
    <t>Columna13857</t>
  </si>
  <si>
    <t>Columna13858</t>
  </si>
  <si>
    <t>Columna13859</t>
  </si>
  <si>
    <t>Columna13860</t>
  </si>
  <si>
    <t>Columna13861</t>
  </si>
  <si>
    <t>Columna13862</t>
  </si>
  <si>
    <t>Columna13863</t>
  </si>
  <si>
    <t>Columna13864</t>
  </si>
  <si>
    <t>Columna13865</t>
  </si>
  <si>
    <t>Columna13866</t>
  </si>
  <si>
    <t>Columna13867</t>
  </si>
  <si>
    <t>Columna13868</t>
  </si>
  <si>
    <t>Columna13869</t>
  </si>
  <si>
    <t>Columna13870</t>
  </si>
  <si>
    <t>Columna13871</t>
  </si>
  <si>
    <t>Columna13872</t>
  </si>
  <si>
    <t>Columna13873</t>
  </si>
  <si>
    <t>Columna13874</t>
  </si>
  <si>
    <t>Columna13875</t>
  </si>
  <si>
    <t>Columna13876</t>
  </si>
  <si>
    <t>Columna13877</t>
  </si>
  <si>
    <t>Columna13878</t>
  </si>
  <si>
    <t>Columna13879</t>
  </si>
  <si>
    <t>Columna13880</t>
  </si>
  <si>
    <t>Columna13881</t>
  </si>
  <si>
    <t>Columna13882</t>
  </si>
  <si>
    <t>Columna13883</t>
  </si>
  <si>
    <t>Columna13884</t>
  </si>
  <si>
    <t>Columna13885</t>
  </si>
  <si>
    <t>Columna13886</t>
  </si>
  <si>
    <t>Columna13887</t>
  </si>
  <si>
    <t>Columna13888</t>
  </si>
  <si>
    <t>Columna13889</t>
  </si>
  <si>
    <t>Columna13890</t>
  </si>
  <si>
    <t>Columna13891</t>
  </si>
  <si>
    <t>Columna13892</t>
  </si>
  <si>
    <t>Columna13893</t>
  </si>
  <si>
    <t>Columna13894</t>
  </si>
  <si>
    <t>Columna13895</t>
  </si>
  <si>
    <t>Columna13896</t>
  </si>
  <si>
    <t>Columna13897</t>
  </si>
  <si>
    <t>Columna13898</t>
  </si>
  <si>
    <t>Columna13899</t>
  </si>
  <si>
    <t>Columna13900</t>
  </si>
  <si>
    <t>Columna13901</t>
  </si>
  <si>
    <t>Columna13902</t>
  </si>
  <si>
    <t>Columna13903</t>
  </si>
  <si>
    <t>Columna13904</t>
  </si>
  <si>
    <t>Columna13905</t>
  </si>
  <si>
    <t>Columna13906</t>
  </si>
  <si>
    <t>Columna13907</t>
  </si>
  <si>
    <t>Columna13908</t>
  </si>
  <si>
    <t>Columna13909</t>
  </si>
  <si>
    <t>Columna13910</t>
  </si>
  <si>
    <t>Columna13911</t>
  </si>
  <si>
    <t>Columna13912</t>
  </si>
  <si>
    <t>Columna13913</t>
  </si>
  <si>
    <t>Columna13914</t>
  </si>
  <si>
    <t>Columna13915</t>
  </si>
  <si>
    <t>Columna13916</t>
  </si>
  <si>
    <t>Columna13917</t>
  </si>
  <si>
    <t>Columna13918</t>
  </si>
  <si>
    <t>Columna13919</t>
  </si>
  <si>
    <t>Columna13920</t>
  </si>
  <si>
    <t>Columna13921</t>
  </si>
  <si>
    <t>Columna13922</t>
  </si>
  <si>
    <t>Columna13923</t>
  </si>
  <si>
    <t>Columna13924</t>
  </si>
  <si>
    <t>Columna13925</t>
  </si>
  <si>
    <t>Columna13926</t>
  </si>
  <si>
    <t>Columna13927</t>
  </si>
  <si>
    <t>Columna13928</t>
  </si>
  <si>
    <t>Columna13929</t>
  </si>
  <si>
    <t>Columna13930</t>
  </si>
  <si>
    <t>Columna13931</t>
  </si>
  <si>
    <t>Columna13932</t>
  </si>
  <si>
    <t>Columna13933</t>
  </si>
  <si>
    <t>Columna13934</t>
  </si>
  <si>
    <t>Columna13935</t>
  </si>
  <si>
    <t>Columna13936</t>
  </si>
  <si>
    <t>Columna13937</t>
  </si>
  <si>
    <t>Columna13938</t>
  </si>
  <si>
    <t>Columna13939</t>
  </si>
  <si>
    <t>Columna13940</t>
  </si>
  <si>
    <t>Columna13941</t>
  </si>
  <si>
    <t>Columna13942</t>
  </si>
  <si>
    <t>Columna13943</t>
  </si>
  <si>
    <t>Columna13944</t>
  </si>
  <si>
    <t>Columna13945</t>
  </si>
  <si>
    <t>Columna13946</t>
  </si>
  <si>
    <t>Columna13947</t>
  </si>
  <si>
    <t>Columna13948</t>
  </si>
  <si>
    <t>Columna13949</t>
  </si>
  <si>
    <t>Columna13950</t>
  </si>
  <si>
    <t>Columna13951</t>
  </si>
  <si>
    <t>Columna13952</t>
  </si>
  <si>
    <t>Columna13953</t>
  </si>
  <si>
    <t>Columna13954</t>
  </si>
  <si>
    <t>Columna13955</t>
  </si>
  <si>
    <t>Columna13956</t>
  </si>
  <si>
    <t>Columna13957</t>
  </si>
  <si>
    <t>Columna13958</t>
  </si>
  <si>
    <t>Columna13959</t>
  </si>
  <si>
    <t>Columna13960</t>
  </si>
  <si>
    <t>Columna13961</t>
  </si>
  <si>
    <t>Columna13962</t>
  </si>
  <si>
    <t>Columna13963</t>
  </si>
  <si>
    <t>Columna13964</t>
  </si>
  <si>
    <t>Columna13965</t>
  </si>
  <si>
    <t>Columna13966</t>
  </si>
  <si>
    <t>Columna13967</t>
  </si>
  <si>
    <t>Columna13968</t>
  </si>
  <si>
    <t>Columna13969</t>
  </si>
  <si>
    <t>Columna13970</t>
  </si>
  <si>
    <t>Columna13971</t>
  </si>
  <si>
    <t>Columna13972</t>
  </si>
  <si>
    <t>Columna13973</t>
  </si>
  <si>
    <t>Columna13974</t>
  </si>
  <si>
    <t>Columna13975</t>
  </si>
  <si>
    <t>Columna13976</t>
  </si>
  <si>
    <t>Columna13977</t>
  </si>
  <si>
    <t>Columna13978</t>
  </si>
  <si>
    <t>Columna13979</t>
  </si>
  <si>
    <t>Columna13980</t>
  </si>
  <si>
    <t>Columna13981</t>
  </si>
  <si>
    <t>Columna13982</t>
  </si>
  <si>
    <t>Columna13983</t>
  </si>
  <si>
    <t>Columna13984</t>
  </si>
  <si>
    <t>Columna13985</t>
  </si>
  <si>
    <t>Columna13986</t>
  </si>
  <si>
    <t>Columna13987</t>
  </si>
  <si>
    <t>Columna13988</t>
  </si>
  <si>
    <t>Columna13989</t>
  </si>
  <si>
    <t>Columna13990</t>
  </si>
  <si>
    <t>Columna13991</t>
  </si>
  <si>
    <t>Columna13992</t>
  </si>
  <si>
    <t>Columna13993</t>
  </si>
  <si>
    <t>Columna13994</t>
  </si>
  <si>
    <t>Columna13995</t>
  </si>
  <si>
    <t>Columna13996</t>
  </si>
  <si>
    <t>Columna13997</t>
  </si>
  <si>
    <t>Columna13998</t>
  </si>
  <si>
    <t>Columna13999</t>
  </si>
  <si>
    <t>Columna14000</t>
  </si>
  <si>
    <t>Columna14001</t>
  </si>
  <si>
    <t>Columna14002</t>
  </si>
  <si>
    <t>Columna14003</t>
  </si>
  <si>
    <t>Columna14004</t>
  </si>
  <si>
    <t>Columna14005</t>
  </si>
  <si>
    <t>Columna14006</t>
  </si>
  <si>
    <t>Columna14007</t>
  </si>
  <si>
    <t>Columna14008</t>
  </si>
  <si>
    <t>Columna14009</t>
  </si>
  <si>
    <t>Columna14010</t>
  </si>
  <si>
    <t>Columna14011</t>
  </si>
  <si>
    <t>Columna14012</t>
  </si>
  <si>
    <t>Columna14013</t>
  </si>
  <si>
    <t>Columna14014</t>
  </si>
  <si>
    <t>Columna14015</t>
  </si>
  <si>
    <t>Columna14016</t>
  </si>
  <si>
    <t>Columna14017</t>
  </si>
  <si>
    <t>Columna14018</t>
  </si>
  <si>
    <t>Columna14019</t>
  </si>
  <si>
    <t>Columna14020</t>
  </si>
  <si>
    <t>Columna14021</t>
  </si>
  <si>
    <t>Columna14022</t>
  </si>
  <si>
    <t>Columna14023</t>
  </si>
  <si>
    <t>Columna14024</t>
  </si>
  <si>
    <t>Columna14025</t>
  </si>
  <si>
    <t>Columna14026</t>
  </si>
  <si>
    <t>Columna14027</t>
  </si>
  <si>
    <t>Columna14028</t>
  </si>
  <si>
    <t>Columna14029</t>
  </si>
  <si>
    <t>Columna14030</t>
  </si>
  <si>
    <t>Columna14031</t>
  </si>
  <si>
    <t>Columna14032</t>
  </si>
  <si>
    <t>Columna14033</t>
  </si>
  <si>
    <t>Columna14034</t>
  </si>
  <si>
    <t>Columna14035</t>
  </si>
  <si>
    <t>Columna14036</t>
  </si>
  <si>
    <t>Columna14037</t>
  </si>
  <si>
    <t>Columna14038</t>
  </si>
  <si>
    <t>Columna14039</t>
  </si>
  <si>
    <t>Columna14040</t>
  </si>
  <si>
    <t>Columna14041</t>
  </si>
  <si>
    <t>Columna14042</t>
  </si>
  <si>
    <t>Columna14043</t>
  </si>
  <si>
    <t>Columna14044</t>
  </si>
  <si>
    <t>Columna14045</t>
  </si>
  <si>
    <t>Columna14046</t>
  </si>
  <si>
    <t>Columna14047</t>
  </si>
  <si>
    <t>Columna14048</t>
  </si>
  <si>
    <t>Columna14049</t>
  </si>
  <si>
    <t>Columna14050</t>
  </si>
  <si>
    <t>Columna14051</t>
  </si>
  <si>
    <t>Columna14052</t>
  </si>
  <si>
    <t>Columna14053</t>
  </si>
  <si>
    <t>Columna14054</t>
  </si>
  <si>
    <t>Columna14055</t>
  </si>
  <si>
    <t>Columna14056</t>
  </si>
  <si>
    <t>Columna14057</t>
  </si>
  <si>
    <t>Columna14058</t>
  </si>
  <si>
    <t>Columna14059</t>
  </si>
  <si>
    <t>Columna14060</t>
  </si>
  <si>
    <t>Columna14061</t>
  </si>
  <si>
    <t>Columna14062</t>
  </si>
  <si>
    <t>Columna14063</t>
  </si>
  <si>
    <t>Columna14064</t>
  </si>
  <si>
    <t>Columna14065</t>
  </si>
  <si>
    <t>Columna14066</t>
  </si>
  <si>
    <t>Columna14067</t>
  </si>
  <si>
    <t>Columna14068</t>
  </si>
  <si>
    <t>Columna14069</t>
  </si>
  <si>
    <t>Columna14070</t>
  </si>
  <si>
    <t>Columna14071</t>
  </si>
  <si>
    <t>Columna14072</t>
  </si>
  <si>
    <t>Columna14073</t>
  </si>
  <si>
    <t>Columna14074</t>
  </si>
  <si>
    <t>Columna14075</t>
  </si>
  <si>
    <t>Columna14076</t>
  </si>
  <si>
    <t>Columna14077</t>
  </si>
  <si>
    <t>Columna14078</t>
  </si>
  <si>
    <t>Columna14079</t>
  </si>
  <si>
    <t>Columna14080</t>
  </si>
  <si>
    <t>Columna14081</t>
  </si>
  <si>
    <t>Columna14082</t>
  </si>
  <si>
    <t>Columna14083</t>
  </si>
  <si>
    <t>Columna14084</t>
  </si>
  <si>
    <t>Columna14085</t>
  </si>
  <si>
    <t>Columna14086</t>
  </si>
  <si>
    <t>Columna14087</t>
  </si>
  <si>
    <t>Columna14088</t>
  </si>
  <si>
    <t>Columna14089</t>
  </si>
  <si>
    <t>Columna14090</t>
  </si>
  <si>
    <t>Columna14091</t>
  </si>
  <si>
    <t>Columna14092</t>
  </si>
  <si>
    <t>Columna14093</t>
  </si>
  <si>
    <t>Columna14094</t>
  </si>
  <si>
    <t>Columna14095</t>
  </si>
  <si>
    <t>Columna14096</t>
  </si>
  <si>
    <t>Columna14097</t>
  </si>
  <si>
    <t>Columna14098</t>
  </si>
  <si>
    <t>Columna14099</t>
  </si>
  <si>
    <t>Columna14100</t>
  </si>
  <si>
    <t>Columna14101</t>
  </si>
  <si>
    <t>Columna14102</t>
  </si>
  <si>
    <t>Columna14103</t>
  </si>
  <si>
    <t>Columna14104</t>
  </si>
  <si>
    <t>Columna14105</t>
  </si>
  <si>
    <t>Columna14106</t>
  </si>
  <si>
    <t>Columna14107</t>
  </si>
  <si>
    <t>Columna14108</t>
  </si>
  <si>
    <t>Columna14109</t>
  </si>
  <si>
    <t>Columna14110</t>
  </si>
  <si>
    <t>Columna14111</t>
  </si>
  <si>
    <t>Columna14112</t>
  </si>
  <si>
    <t>Columna14113</t>
  </si>
  <si>
    <t>Columna14114</t>
  </si>
  <si>
    <t>Columna14115</t>
  </si>
  <si>
    <t>Columna14116</t>
  </si>
  <si>
    <t>Columna14117</t>
  </si>
  <si>
    <t>Columna14118</t>
  </si>
  <si>
    <t>Columna14119</t>
  </si>
  <si>
    <t>Columna14120</t>
  </si>
  <si>
    <t>Columna14121</t>
  </si>
  <si>
    <t>Columna14122</t>
  </si>
  <si>
    <t>Columna14123</t>
  </si>
  <si>
    <t>Columna14124</t>
  </si>
  <si>
    <t>Columna14125</t>
  </si>
  <si>
    <t>Columna14126</t>
  </si>
  <si>
    <t>Columna14127</t>
  </si>
  <si>
    <t>Columna14128</t>
  </si>
  <si>
    <t>Columna14129</t>
  </si>
  <si>
    <t>Columna14130</t>
  </si>
  <si>
    <t>Columna14131</t>
  </si>
  <si>
    <t>Columna14132</t>
  </si>
  <si>
    <t>Columna14133</t>
  </si>
  <si>
    <t>Columna14134</t>
  </si>
  <si>
    <t>Columna14135</t>
  </si>
  <si>
    <t>Columna14136</t>
  </si>
  <si>
    <t>Columna14137</t>
  </si>
  <si>
    <t>Columna14138</t>
  </si>
  <si>
    <t>Columna14139</t>
  </si>
  <si>
    <t>Columna14140</t>
  </si>
  <si>
    <t>Columna14141</t>
  </si>
  <si>
    <t>Columna14142</t>
  </si>
  <si>
    <t>Columna14143</t>
  </si>
  <si>
    <t>Columna14144</t>
  </si>
  <si>
    <t>Columna14145</t>
  </si>
  <si>
    <t>Columna14146</t>
  </si>
  <si>
    <t>Columna14147</t>
  </si>
  <si>
    <t>Columna14148</t>
  </si>
  <si>
    <t>Columna14149</t>
  </si>
  <si>
    <t>Columna14150</t>
  </si>
  <si>
    <t>Columna14151</t>
  </si>
  <si>
    <t>Columna14152</t>
  </si>
  <si>
    <t>Columna14153</t>
  </si>
  <si>
    <t>Columna14154</t>
  </si>
  <si>
    <t>Columna14155</t>
  </si>
  <si>
    <t>Columna14156</t>
  </si>
  <si>
    <t>Columna14157</t>
  </si>
  <si>
    <t>Columna14158</t>
  </si>
  <si>
    <t>Columna14159</t>
  </si>
  <si>
    <t>Columna14160</t>
  </si>
  <si>
    <t>Columna14161</t>
  </si>
  <si>
    <t>Columna14162</t>
  </si>
  <si>
    <t>Columna14163</t>
  </si>
  <si>
    <t>Columna14164</t>
  </si>
  <si>
    <t>Columna14165</t>
  </si>
  <si>
    <t>Columna14166</t>
  </si>
  <si>
    <t>Columna14167</t>
  </si>
  <si>
    <t>Columna14168</t>
  </si>
  <si>
    <t>Columna14169</t>
  </si>
  <si>
    <t>Columna14170</t>
  </si>
  <si>
    <t>Columna14171</t>
  </si>
  <si>
    <t>Columna14172</t>
  </si>
  <si>
    <t>Columna14173</t>
  </si>
  <si>
    <t>Columna14174</t>
  </si>
  <si>
    <t>Columna14175</t>
  </si>
  <si>
    <t>Columna14176</t>
  </si>
  <si>
    <t>Columna14177</t>
  </si>
  <si>
    <t>Columna14178</t>
  </si>
  <si>
    <t>Columna14179</t>
  </si>
  <si>
    <t>Columna14180</t>
  </si>
  <si>
    <t>Columna14181</t>
  </si>
  <si>
    <t>Columna14182</t>
  </si>
  <si>
    <t>Columna14183</t>
  </si>
  <si>
    <t>Columna14184</t>
  </si>
  <si>
    <t>Columna14185</t>
  </si>
  <si>
    <t>Columna14186</t>
  </si>
  <si>
    <t>Columna14187</t>
  </si>
  <si>
    <t>Columna14188</t>
  </si>
  <si>
    <t>Columna14189</t>
  </si>
  <si>
    <t>Columna14190</t>
  </si>
  <si>
    <t>Columna14191</t>
  </si>
  <si>
    <t>Columna14192</t>
  </si>
  <si>
    <t>Columna14193</t>
  </si>
  <si>
    <t>Columna14194</t>
  </si>
  <si>
    <t>Columna14195</t>
  </si>
  <si>
    <t>Columna14196</t>
  </si>
  <si>
    <t>Columna14197</t>
  </si>
  <si>
    <t>Columna14198</t>
  </si>
  <si>
    <t>Columna14199</t>
  </si>
  <si>
    <t>Columna14200</t>
  </si>
  <si>
    <t>Columna14201</t>
  </si>
  <si>
    <t>Columna14202</t>
  </si>
  <si>
    <t>Columna14203</t>
  </si>
  <si>
    <t>Columna14204</t>
  </si>
  <si>
    <t>Columna14205</t>
  </si>
  <si>
    <t>Columna14206</t>
  </si>
  <si>
    <t>Columna14207</t>
  </si>
  <si>
    <t>Columna14208</t>
  </si>
  <si>
    <t>Columna14209</t>
  </si>
  <si>
    <t>Columna14210</t>
  </si>
  <si>
    <t>Columna14211</t>
  </si>
  <si>
    <t>Columna14212</t>
  </si>
  <si>
    <t>Columna14213</t>
  </si>
  <si>
    <t>Columna14214</t>
  </si>
  <si>
    <t>Columna14215</t>
  </si>
  <si>
    <t>Columna14216</t>
  </si>
  <si>
    <t>Columna14217</t>
  </si>
  <si>
    <t>Columna14218</t>
  </si>
  <si>
    <t>Columna14219</t>
  </si>
  <si>
    <t>Columna14220</t>
  </si>
  <si>
    <t>Columna14221</t>
  </si>
  <si>
    <t>Columna14222</t>
  </si>
  <si>
    <t>Columna14223</t>
  </si>
  <si>
    <t>Columna14224</t>
  </si>
  <si>
    <t>Columna14225</t>
  </si>
  <si>
    <t>Columna14226</t>
  </si>
  <si>
    <t>Columna14227</t>
  </si>
  <si>
    <t>Columna14228</t>
  </si>
  <si>
    <t>Columna14229</t>
  </si>
  <si>
    <t>Columna14230</t>
  </si>
  <si>
    <t>Columna14231</t>
  </si>
  <si>
    <t>Columna14232</t>
  </si>
  <si>
    <t>Columna14233</t>
  </si>
  <si>
    <t>Columna14234</t>
  </si>
  <si>
    <t>Columna14235</t>
  </si>
  <si>
    <t>Columna14236</t>
  </si>
  <si>
    <t>Columna14237</t>
  </si>
  <si>
    <t>Columna14238</t>
  </si>
  <si>
    <t>Columna14239</t>
  </si>
  <si>
    <t>Columna14240</t>
  </si>
  <si>
    <t>Columna14241</t>
  </si>
  <si>
    <t>Columna14242</t>
  </si>
  <si>
    <t>Columna14243</t>
  </si>
  <si>
    <t>Columna14244</t>
  </si>
  <si>
    <t>Columna14245</t>
  </si>
  <si>
    <t>Columna14246</t>
  </si>
  <si>
    <t>Columna14247</t>
  </si>
  <si>
    <t>Columna14248</t>
  </si>
  <si>
    <t>Columna14249</t>
  </si>
  <si>
    <t>Columna14250</t>
  </si>
  <si>
    <t>Columna14251</t>
  </si>
  <si>
    <t>Columna14252</t>
  </si>
  <si>
    <t>Columna14253</t>
  </si>
  <si>
    <t>Columna14254</t>
  </si>
  <si>
    <t>Columna14255</t>
  </si>
  <si>
    <t>Columna14256</t>
  </si>
  <si>
    <t>Columna14257</t>
  </si>
  <si>
    <t>Columna14258</t>
  </si>
  <si>
    <t>Columna14259</t>
  </si>
  <si>
    <t>Columna14260</t>
  </si>
  <si>
    <t>Columna14261</t>
  </si>
  <si>
    <t>Columna14262</t>
  </si>
  <si>
    <t>Columna14263</t>
  </si>
  <si>
    <t>Columna14264</t>
  </si>
  <si>
    <t>Columna14265</t>
  </si>
  <si>
    <t>Columna14266</t>
  </si>
  <si>
    <t>Columna14267</t>
  </si>
  <si>
    <t>Columna14268</t>
  </si>
  <si>
    <t>Columna14269</t>
  </si>
  <si>
    <t>Columna14270</t>
  </si>
  <si>
    <t>Columna14271</t>
  </si>
  <si>
    <t>Columna14272</t>
  </si>
  <si>
    <t>Columna14273</t>
  </si>
  <si>
    <t>Columna14274</t>
  </si>
  <si>
    <t>Columna14275</t>
  </si>
  <si>
    <t>Columna14276</t>
  </si>
  <si>
    <t>Columna14277</t>
  </si>
  <si>
    <t>Columna14278</t>
  </si>
  <si>
    <t>Columna14279</t>
  </si>
  <si>
    <t>Columna14280</t>
  </si>
  <si>
    <t>Columna14281</t>
  </si>
  <si>
    <t>Columna14282</t>
  </si>
  <si>
    <t>Columna14283</t>
  </si>
  <si>
    <t>Columna14284</t>
  </si>
  <si>
    <t>Columna14285</t>
  </si>
  <si>
    <t>Columna14286</t>
  </si>
  <si>
    <t>Columna14287</t>
  </si>
  <si>
    <t>Columna14288</t>
  </si>
  <si>
    <t>Columna14289</t>
  </si>
  <si>
    <t>Columna14290</t>
  </si>
  <si>
    <t>Columna14291</t>
  </si>
  <si>
    <t>Columna14292</t>
  </si>
  <si>
    <t>Columna14293</t>
  </si>
  <si>
    <t>Columna14294</t>
  </si>
  <si>
    <t>Columna14295</t>
  </si>
  <si>
    <t>Columna14296</t>
  </si>
  <si>
    <t>Columna14297</t>
  </si>
  <si>
    <t>Columna14298</t>
  </si>
  <si>
    <t>Columna14299</t>
  </si>
  <si>
    <t>Columna14300</t>
  </si>
  <si>
    <t>Columna14301</t>
  </si>
  <si>
    <t>Columna14302</t>
  </si>
  <si>
    <t>Columna14303</t>
  </si>
  <si>
    <t>Columna14304</t>
  </si>
  <si>
    <t>Columna14305</t>
  </si>
  <si>
    <t>Columna14306</t>
  </si>
  <si>
    <t>Columna14307</t>
  </si>
  <si>
    <t>Columna14308</t>
  </si>
  <si>
    <t>Columna14309</t>
  </si>
  <si>
    <t>Columna14310</t>
  </si>
  <si>
    <t>Columna14311</t>
  </si>
  <si>
    <t>Columna14312</t>
  </si>
  <si>
    <t>Columna14313</t>
  </si>
  <si>
    <t>Columna14314</t>
  </si>
  <si>
    <t>Columna14315</t>
  </si>
  <si>
    <t>Columna14316</t>
  </si>
  <si>
    <t>Columna14317</t>
  </si>
  <si>
    <t>Columna14318</t>
  </si>
  <si>
    <t>Columna14319</t>
  </si>
  <si>
    <t>Columna14320</t>
  </si>
  <si>
    <t>Columna14321</t>
  </si>
  <si>
    <t>Columna14322</t>
  </si>
  <si>
    <t>Columna14323</t>
  </si>
  <si>
    <t>Columna14324</t>
  </si>
  <si>
    <t>Columna14325</t>
  </si>
  <si>
    <t>Columna14326</t>
  </si>
  <si>
    <t>Columna14327</t>
  </si>
  <si>
    <t>Columna14328</t>
  </si>
  <si>
    <t>Columna14329</t>
  </si>
  <si>
    <t>Columna14330</t>
  </si>
  <si>
    <t>Columna14331</t>
  </si>
  <si>
    <t>Columna14332</t>
  </si>
  <si>
    <t>Columna14333</t>
  </si>
  <si>
    <t>Columna14334</t>
  </si>
  <si>
    <t>Columna14335</t>
  </si>
  <si>
    <t>Columna14336</t>
  </si>
  <si>
    <t>Columna14337</t>
  </si>
  <si>
    <t>Columna14338</t>
  </si>
  <si>
    <t>Columna14339</t>
  </si>
  <si>
    <t>Columna14340</t>
  </si>
  <si>
    <t>Columna14341</t>
  </si>
  <si>
    <t>Columna14342</t>
  </si>
  <si>
    <t>Columna14343</t>
  </si>
  <si>
    <t>Columna14344</t>
  </si>
  <si>
    <t>Columna14345</t>
  </si>
  <si>
    <t>Columna14346</t>
  </si>
  <si>
    <t>Columna14347</t>
  </si>
  <si>
    <t>Columna14348</t>
  </si>
  <si>
    <t>Columna14349</t>
  </si>
  <si>
    <t>Columna14350</t>
  </si>
  <si>
    <t>Columna14351</t>
  </si>
  <si>
    <t>Columna14352</t>
  </si>
  <si>
    <t>Columna14353</t>
  </si>
  <si>
    <t>Columna14354</t>
  </si>
  <si>
    <t>Columna14355</t>
  </si>
  <si>
    <t>Columna14356</t>
  </si>
  <si>
    <t>Columna14357</t>
  </si>
  <si>
    <t>Columna14358</t>
  </si>
  <si>
    <t>Columna14359</t>
  </si>
  <si>
    <t>Columna14360</t>
  </si>
  <si>
    <t>Columna14361</t>
  </si>
  <si>
    <t>Columna14362</t>
  </si>
  <si>
    <t>Columna14363</t>
  </si>
  <si>
    <t>Columna14364</t>
  </si>
  <si>
    <t>Columna14365</t>
  </si>
  <si>
    <t>Columna14366</t>
  </si>
  <si>
    <t>Columna14367</t>
  </si>
  <si>
    <t>Columna14368</t>
  </si>
  <si>
    <t>Columna14369</t>
  </si>
  <si>
    <t>Columna14370</t>
  </si>
  <si>
    <t>Columna14371</t>
  </si>
  <si>
    <t>Columna14372</t>
  </si>
  <si>
    <t>Columna14373</t>
  </si>
  <si>
    <t>Columna14374</t>
  </si>
  <si>
    <t>Columna14375</t>
  </si>
  <si>
    <t>Columna14376</t>
  </si>
  <si>
    <t>Columna14377</t>
  </si>
  <si>
    <t>Columna14378</t>
  </si>
  <si>
    <t>Columna14379</t>
  </si>
  <si>
    <t>Columna14380</t>
  </si>
  <si>
    <t>Columna14381</t>
  </si>
  <si>
    <t>Columna14382</t>
  </si>
  <si>
    <t>Columna14383</t>
  </si>
  <si>
    <t>Columna14384</t>
  </si>
  <si>
    <t>Columna14385</t>
  </si>
  <si>
    <t>Columna14386</t>
  </si>
  <si>
    <t>Columna14387</t>
  </si>
  <si>
    <t>Columna14388</t>
  </si>
  <si>
    <t>Columna14389</t>
  </si>
  <si>
    <t>Columna14390</t>
  </si>
  <si>
    <t>Columna14391</t>
  </si>
  <si>
    <t>Columna14392</t>
  </si>
  <si>
    <t>Columna14393</t>
  </si>
  <si>
    <t>Columna14394</t>
  </si>
  <si>
    <t>Columna14395</t>
  </si>
  <si>
    <t>Columna14396</t>
  </si>
  <si>
    <t>Columna14397</t>
  </si>
  <si>
    <t>Columna14398</t>
  </si>
  <si>
    <t>Columna14399</t>
  </si>
  <si>
    <t>Columna14400</t>
  </si>
  <si>
    <t>Columna14401</t>
  </si>
  <si>
    <t>Columna14402</t>
  </si>
  <si>
    <t>Columna14403</t>
  </si>
  <si>
    <t>Columna14404</t>
  </si>
  <si>
    <t>Columna14405</t>
  </si>
  <si>
    <t>Columna14406</t>
  </si>
  <si>
    <t>Columna14407</t>
  </si>
  <si>
    <t>Columna14408</t>
  </si>
  <si>
    <t>Columna14409</t>
  </si>
  <si>
    <t>Columna14410</t>
  </si>
  <si>
    <t>Columna14411</t>
  </si>
  <si>
    <t>Columna14412</t>
  </si>
  <si>
    <t>Columna14413</t>
  </si>
  <si>
    <t>Columna14414</t>
  </si>
  <si>
    <t>Columna14415</t>
  </si>
  <si>
    <t>Columna14416</t>
  </si>
  <si>
    <t>Columna14417</t>
  </si>
  <si>
    <t>Columna14418</t>
  </si>
  <si>
    <t>Columna14419</t>
  </si>
  <si>
    <t>Columna14420</t>
  </si>
  <si>
    <t>Columna14421</t>
  </si>
  <si>
    <t>Columna14422</t>
  </si>
  <si>
    <t>Columna14423</t>
  </si>
  <si>
    <t>Columna14424</t>
  </si>
  <si>
    <t>Columna14425</t>
  </si>
  <si>
    <t>Columna14426</t>
  </si>
  <si>
    <t>Columna14427</t>
  </si>
  <si>
    <t>Columna14428</t>
  </si>
  <si>
    <t>Columna14429</t>
  </si>
  <si>
    <t>Columna14430</t>
  </si>
  <si>
    <t>Columna14431</t>
  </si>
  <si>
    <t>Columna14432</t>
  </si>
  <si>
    <t>Columna14433</t>
  </si>
  <si>
    <t>Columna14434</t>
  </si>
  <si>
    <t>Columna14435</t>
  </si>
  <si>
    <t>Columna14436</t>
  </si>
  <si>
    <t>Columna14437</t>
  </si>
  <si>
    <t>Columna14438</t>
  </si>
  <si>
    <t>Columna14439</t>
  </si>
  <si>
    <t>Columna14440</t>
  </si>
  <si>
    <t>Columna14441</t>
  </si>
  <si>
    <t>Columna14442</t>
  </si>
  <si>
    <t>Columna14443</t>
  </si>
  <si>
    <t>Columna14444</t>
  </si>
  <si>
    <t>Columna14445</t>
  </si>
  <si>
    <t>Columna14446</t>
  </si>
  <si>
    <t>Columna14447</t>
  </si>
  <si>
    <t>Columna14448</t>
  </si>
  <si>
    <t>Columna14449</t>
  </si>
  <si>
    <t>Columna14450</t>
  </si>
  <si>
    <t>Columna14451</t>
  </si>
  <si>
    <t>Columna14452</t>
  </si>
  <si>
    <t>Columna14453</t>
  </si>
  <si>
    <t>Columna14454</t>
  </si>
  <si>
    <t>Columna14455</t>
  </si>
  <si>
    <t>Columna14456</t>
  </si>
  <si>
    <t>Columna14457</t>
  </si>
  <si>
    <t>Columna14458</t>
  </si>
  <si>
    <t>Columna14459</t>
  </si>
  <si>
    <t>Columna14460</t>
  </si>
  <si>
    <t>Columna14461</t>
  </si>
  <si>
    <t>Columna14462</t>
  </si>
  <si>
    <t>Columna14463</t>
  </si>
  <si>
    <t>Columna14464</t>
  </si>
  <si>
    <t>Columna14465</t>
  </si>
  <si>
    <t>Columna14466</t>
  </si>
  <si>
    <t>Columna14467</t>
  </si>
  <si>
    <t>Columna14468</t>
  </si>
  <si>
    <t>Columna14469</t>
  </si>
  <si>
    <t>Columna14470</t>
  </si>
  <si>
    <t>Columna14471</t>
  </si>
  <si>
    <t>Columna14472</t>
  </si>
  <si>
    <t>Columna14473</t>
  </si>
  <si>
    <t>Columna14474</t>
  </si>
  <si>
    <t>Columna14475</t>
  </si>
  <si>
    <t>Columna14476</t>
  </si>
  <si>
    <t>Columna14477</t>
  </si>
  <si>
    <t>Columna14478</t>
  </si>
  <si>
    <t>Columna14479</t>
  </si>
  <si>
    <t>Columna14480</t>
  </si>
  <si>
    <t>Columna14481</t>
  </si>
  <si>
    <t>Columna14482</t>
  </si>
  <si>
    <t>Columna14483</t>
  </si>
  <si>
    <t>Columna14484</t>
  </si>
  <si>
    <t>Columna14485</t>
  </si>
  <si>
    <t>Columna14486</t>
  </si>
  <si>
    <t>Columna14487</t>
  </si>
  <si>
    <t>Columna14488</t>
  </si>
  <si>
    <t>Columna14489</t>
  </si>
  <si>
    <t>Columna14490</t>
  </si>
  <si>
    <t>Columna14491</t>
  </si>
  <si>
    <t>Columna14492</t>
  </si>
  <si>
    <t>Columna14493</t>
  </si>
  <si>
    <t>Columna14494</t>
  </si>
  <si>
    <t>Columna14495</t>
  </si>
  <si>
    <t>Columna14496</t>
  </si>
  <si>
    <t>Columna14497</t>
  </si>
  <si>
    <t>Columna14498</t>
  </si>
  <si>
    <t>Columna14499</t>
  </si>
  <si>
    <t>Columna14500</t>
  </si>
  <si>
    <t>Columna14501</t>
  </si>
  <si>
    <t>Columna14502</t>
  </si>
  <si>
    <t>Columna14503</t>
  </si>
  <si>
    <t>Columna14504</t>
  </si>
  <si>
    <t>Columna14505</t>
  </si>
  <si>
    <t>Columna14506</t>
  </si>
  <si>
    <t>Columna14507</t>
  </si>
  <si>
    <t>Columna14508</t>
  </si>
  <si>
    <t>Columna14509</t>
  </si>
  <si>
    <t>Columna14510</t>
  </si>
  <si>
    <t>Columna14511</t>
  </si>
  <si>
    <t>Columna14512</t>
  </si>
  <si>
    <t>Columna14513</t>
  </si>
  <si>
    <t>Columna14514</t>
  </si>
  <si>
    <t>Columna14515</t>
  </si>
  <si>
    <t>Columna14516</t>
  </si>
  <si>
    <t>Columna14517</t>
  </si>
  <si>
    <t>Columna14518</t>
  </si>
  <si>
    <t>Columna14519</t>
  </si>
  <si>
    <t>Columna14520</t>
  </si>
  <si>
    <t>Columna14521</t>
  </si>
  <si>
    <t>Columna14522</t>
  </si>
  <si>
    <t>Columna14523</t>
  </si>
  <si>
    <t>Columna14524</t>
  </si>
  <si>
    <t>Columna14525</t>
  </si>
  <si>
    <t>Columna14526</t>
  </si>
  <si>
    <t>Columna14527</t>
  </si>
  <si>
    <t>Columna14528</t>
  </si>
  <si>
    <t>Columna14529</t>
  </si>
  <si>
    <t>Columna14530</t>
  </si>
  <si>
    <t>Columna14531</t>
  </si>
  <si>
    <t>Columna14532</t>
  </si>
  <si>
    <t>Columna14533</t>
  </si>
  <si>
    <t>Columna14534</t>
  </si>
  <si>
    <t>Columna14535</t>
  </si>
  <si>
    <t>Columna14536</t>
  </si>
  <si>
    <t>Columna14537</t>
  </si>
  <si>
    <t>Columna14538</t>
  </si>
  <si>
    <t>Columna14539</t>
  </si>
  <si>
    <t>Columna14540</t>
  </si>
  <si>
    <t>Columna14541</t>
  </si>
  <si>
    <t>Columna14542</t>
  </si>
  <si>
    <t>Columna14543</t>
  </si>
  <si>
    <t>Columna14544</t>
  </si>
  <si>
    <t>Columna14545</t>
  </si>
  <si>
    <t>Columna14546</t>
  </si>
  <si>
    <t>Columna14547</t>
  </si>
  <si>
    <t>Columna14548</t>
  </si>
  <si>
    <t>Columna14549</t>
  </si>
  <si>
    <t>Columna14550</t>
  </si>
  <si>
    <t>Columna14551</t>
  </si>
  <si>
    <t>Columna14552</t>
  </si>
  <si>
    <t>Columna14553</t>
  </si>
  <si>
    <t>Columna14554</t>
  </si>
  <si>
    <t>Columna14555</t>
  </si>
  <si>
    <t>Columna14556</t>
  </si>
  <si>
    <t>Columna14557</t>
  </si>
  <si>
    <t>Columna14558</t>
  </si>
  <si>
    <t>Columna14559</t>
  </si>
  <si>
    <t>Columna14560</t>
  </si>
  <si>
    <t>Columna14561</t>
  </si>
  <si>
    <t>Columna14562</t>
  </si>
  <si>
    <t>Columna14563</t>
  </si>
  <si>
    <t>Columna14564</t>
  </si>
  <si>
    <t>Columna14565</t>
  </si>
  <si>
    <t>Columna14566</t>
  </si>
  <si>
    <t>Columna14567</t>
  </si>
  <si>
    <t>Columna14568</t>
  </si>
  <si>
    <t>Columna14569</t>
  </si>
  <si>
    <t>Columna14570</t>
  </si>
  <si>
    <t>Columna14571</t>
  </si>
  <si>
    <t>Columna14572</t>
  </si>
  <si>
    <t>Columna14573</t>
  </si>
  <si>
    <t>Columna14574</t>
  </si>
  <si>
    <t>Columna14575</t>
  </si>
  <si>
    <t>Columna14576</t>
  </si>
  <si>
    <t>Columna14577</t>
  </si>
  <si>
    <t>Columna14578</t>
  </si>
  <si>
    <t>Columna14579</t>
  </si>
  <si>
    <t>Columna14580</t>
  </si>
  <si>
    <t>Columna14581</t>
  </si>
  <si>
    <t>Columna14582</t>
  </si>
  <si>
    <t>Columna14583</t>
  </si>
  <si>
    <t>Columna14584</t>
  </si>
  <si>
    <t>Columna14585</t>
  </si>
  <si>
    <t>Columna14586</t>
  </si>
  <si>
    <t>Columna14587</t>
  </si>
  <si>
    <t>Columna14588</t>
  </si>
  <si>
    <t>Columna14589</t>
  </si>
  <si>
    <t>Columna14590</t>
  </si>
  <si>
    <t>Columna14591</t>
  </si>
  <si>
    <t>Columna14592</t>
  </si>
  <si>
    <t>Columna14593</t>
  </si>
  <si>
    <t>Columna14594</t>
  </si>
  <si>
    <t>Columna14595</t>
  </si>
  <si>
    <t>Columna14596</t>
  </si>
  <si>
    <t>Columna14597</t>
  </si>
  <si>
    <t>Columna14598</t>
  </si>
  <si>
    <t>Columna14599</t>
  </si>
  <si>
    <t>Columna14600</t>
  </si>
  <si>
    <t>Columna14601</t>
  </si>
  <si>
    <t>Columna14602</t>
  </si>
  <si>
    <t>Columna14603</t>
  </si>
  <si>
    <t>Columna14604</t>
  </si>
  <si>
    <t>Columna14605</t>
  </si>
  <si>
    <t>Columna14606</t>
  </si>
  <si>
    <t>Columna14607</t>
  </si>
  <si>
    <t>Columna14608</t>
  </si>
  <si>
    <t>Columna14609</t>
  </si>
  <si>
    <t>Columna14610</t>
  </si>
  <si>
    <t>Columna14611</t>
  </si>
  <si>
    <t>Columna14612</t>
  </si>
  <si>
    <t>Columna14613</t>
  </si>
  <si>
    <t>Columna14614</t>
  </si>
  <si>
    <t>Columna14615</t>
  </si>
  <si>
    <t>Columna14616</t>
  </si>
  <si>
    <t>Columna14617</t>
  </si>
  <si>
    <t>Columna14618</t>
  </si>
  <si>
    <t>Columna14619</t>
  </si>
  <si>
    <t>Columna14620</t>
  </si>
  <si>
    <t>Columna14621</t>
  </si>
  <si>
    <t>Columna14622</t>
  </si>
  <si>
    <t>Columna14623</t>
  </si>
  <si>
    <t>Columna14624</t>
  </si>
  <si>
    <t>Columna14625</t>
  </si>
  <si>
    <t>Columna14626</t>
  </si>
  <si>
    <t>Columna14627</t>
  </si>
  <si>
    <t>Columna14628</t>
  </si>
  <si>
    <t>Columna14629</t>
  </si>
  <si>
    <t>Columna14630</t>
  </si>
  <si>
    <t>Columna14631</t>
  </si>
  <si>
    <t>Columna14632</t>
  </si>
  <si>
    <t>Columna14633</t>
  </si>
  <si>
    <t>Columna14634</t>
  </si>
  <si>
    <t>Columna14635</t>
  </si>
  <si>
    <t>Columna14636</t>
  </si>
  <si>
    <t>Columna14637</t>
  </si>
  <si>
    <t>Columna14638</t>
  </si>
  <si>
    <t>Columna14639</t>
  </si>
  <si>
    <t>Columna14640</t>
  </si>
  <si>
    <t>Columna14641</t>
  </si>
  <si>
    <t>Columna14642</t>
  </si>
  <si>
    <t>Columna14643</t>
  </si>
  <si>
    <t>Columna14644</t>
  </si>
  <si>
    <t>Columna14645</t>
  </si>
  <si>
    <t>Columna14646</t>
  </si>
  <si>
    <t>Columna14647</t>
  </si>
  <si>
    <t>Columna14648</t>
  </si>
  <si>
    <t>Columna14649</t>
  </si>
  <si>
    <t>Columna14650</t>
  </si>
  <si>
    <t>Columna14651</t>
  </si>
  <si>
    <t>Columna14652</t>
  </si>
  <si>
    <t>Columna14653</t>
  </si>
  <si>
    <t>Columna14654</t>
  </si>
  <si>
    <t>Columna14655</t>
  </si>
  <si>
    <t>Columna14656</t>
  </si>
  <si>
    <t>Columna14657</t>
  </si>
  <si>
    <t>Columna14658</t>
  </si>
  <si>
    <t>Columna14659</t>
  </si>
  <si>
    <t>Columna14660</t>
  </si>
  <si>
    <t>Columna14661</t>
  </si>
  <si>
    <t>Columna14662</t>
  </si>
  <si>
    <t>Columna14663</t>
  </si>
  <si>
    <t>Columna14664</t>
  </si>
  <si>
    <t>Columna14665</t>
  </si>
  <si>
    <t>Columna14666</t>
  </si>
  <si>
    <t>Columna14667</t>
  </si>
  <si>
    <t>Columna14668</t>
  </si>
  <si>
    <t>Columna14669</t>
  </si>
  <si>
    <t>Columna14670</t>
  </si>
  <si>
    <t>Columna14671</t>
  </si>
  <si>
    <t>Columna14672</t>
  </si>
  <si>
    <t>Columna14673</t>
  </si>
  <si>
    <t>Columna14674</t>
  </si>
  <si>
    <t>Columna14675</t>
  </si>
  <si>
    <t>Columna14676</t>
  </si>
  <si>
    <t>Columna14677</t>
  </si>
  <si>
    <t>Columna14678</t>
  </si>
  <si>
    <t>Columna14679</t>
  </si>
  <si>
    <t>Columna14680</t>
  </si>
  <si>
    <t>Columna14681</t>
  </si>
  <si>
    <t>Columna14682</t>
  </si>
  <si>
    <t>Columna14683</t>
  </si>
  <si>
    <t>Columna14684</t>
  </si>
  <si>
    <t>Columna14685</t>
  </si>
  <si>
    <t>Columna14686</t>
  </si>
  <si>
    <t>Columna14687</t>
  </si>
  <si>
    <t>Columna14688</t>
  </si>
  <si>
    <t>Columna14689</t>
  </si>
  <si>
    <t>Columna14690</t>
  </si>
  <si>
    <t>Columna14691</t>
  </si>
  <si>
    <t>Columna14692</t>
  </si>
  <si>
    <t>Columna14693</t>
  </si>
  <si>
    <t>Columna14694</t>
  </si>
  <si>
    <t>Columna14695</t>
  </si>
  <si>
    <t>Columna14696</t>
  </si>
  <si>
    <t>Columna14697</t>
  </si>
  <si>
    <t>Columna14698</t>
  </si>
  <si>
    <t>Columna14699</t>
  </si>
  <si>
    <t>Columna14700</t>
  </si>
  <si>
    <t>Columna14701</t>
  </si>
  <si>
    <t>Columna14702</t>
  </si>
  <si>
    <t>Columna14703</t>
  </si>
  <si>
    <t>Columna14704</t>
  </si>
  <si>
    <t>Columna14705</t>
  </si>
  <si>
    <t>Columna14706</t>
  </si>
  <si>
    <t>Columna14707</t>
  </si>
  <si>
    <t>Columna14708</t>
  </si>
  <si>
    <t>Columna14709</t>
  </si>
  <si>
    <t>Columna14710</t>
  </si>
  <si>
    <t>Columna14711</t>
  </si>
  <si>
    <t>Columna14712</t>
  </si>
  <si>
    <t>Columna14713</t>
  </si>
  <si>
    <t>Columna14714</t>
  </si>
  <si>
    <t>Columna14715</t>
  </si>
  <si>
    <t>Columna14716</t>
  </si>
  <si>
    <t>Columna14717</t>
  </si>
  <si>
    <t>Columna14718</t>
  </si>
  <si>
    <t>Columna14719</t>
  </si>
  <si>
    <t>Columna14720</t>
  </si>
  <si>
    <t>Columna14721</t>
  </si>
  <si>
    <t>Columna14722</t>
  </si>
  <si>
    <t>Columna14723</t>
  </si>
  <si>
    <t>Columna14724</t>
  </si>
  <si>
    <t>Columna14725</t>
  </si>
  <si>
    <t>Columna14726</t>
  </si>
  <si>
    <t>Columna14727</t>
  </si>
  <si>
    <t>Columna14728</t>
  </si>
  <si>
    <t>Columna14729</t>
  </si>
  <si>
    <t>Columna14730</t>
  </si>
  <si>
    <t>Columna14731</t>
  </si>
  <si>
    <t>Columna14732</t>
  </si>
  <si>
    <t>Columna14733</t>
  </si>
  <si>
    <t>Columna14734</t>
  </si>
  <si>
    <t>Columna14735</t>
  </si>
  <si>
    <t>Columna14736</t>
  </si>
  <si>
    <t>Columna14737</t>
  </si>
  <si>
    <t>Columna14738</t>
  </si>
  <si>
    <t>Columna14739</t>
  </si>
  <si>
    <t>Columna14740</t>
  </si>
  <si>
    <t>Columna14741</t>
  </si>
  <si>
    <t>Columna14742</t>
  </si>
  <si>
    <t>Columna14743</t>
  </si>
  <si>
    <t>Columna14744</t>
  </si>
  <si>
    <t>Columna14745</t>
  </si>
  <si>
    <t>Columna14746</t>
  </si>
  <si>
    <t>Columna14747</t>
  </si>
  <si>
    <t>Columna14748</t>
  </si>
  <si>
    <t>Columna14749</t>
  </si>
  <si>
    <t>Columna14750</t>
  </si>
  <si>
    <t>Columna14751</t>
  </si>
  <si>
    <t>Columna14752</t>
  </si>
  <si>
    <t>Columna14753</t>
  </si>
  <si>
    <t>Columna14754</t>
  </si>
  <si>
    <t>Columna14755</t>
  </si>
  <si>
    <t>Columna14756</t>
  </si>
  <si>
    <t>Columna14757</t>
  </si>
  <si>
    <t>Columna14758</t>
  </si>
  <si>
    <t>Columna14759</t>
  </si>
  <si>
    <t>Columna14760</t>
  </si>
  <si>
    <t>Columna14761</t>
  </si>
  <si>
    <t>Columna14762</t>
  </si>
  <si>
    <t>Columna14763</t>
  </si>
  <si>
    <t>Columna14764</t>
  </si>
  <si>
    <t>Columna14765</t>
  </si>
  <si>
    <t>Columna14766</t>
  </si>
  <si>
    <t>Columna14767</t>
  </si>
  <si>
    <t>Columna14768</t>
  </si>
  <si>
    <t>Columna14769</t>
  </si>
  <si>
    <t>Columna14770</t>
  </si>
  <si>
    <t>Columna14771</t>
  </si>
  <si>
    <t>Columna14772</t>
  </si>
  <si>
    <t>Columna14773</t>
  </si>
  <si>
    <t>Columna14774</t>
  </si>
  <si>
    <t>Columna14775</t>
  </si>
  <si>
    <t>Columna14776</t>
  </si>
  <si>
    <t>Columna14777</t>
  </si>
  <si>
    <t>Columna14778</t>
  </si>
  <si>
    <t>Columna14779</t>
  </si>
  <si>
    <t>Columna14780</t>
  </si>
  <si>
    <t>Columna14781</t>
  </si>
  <si>
    <t>Columna14782</t>
  </si>
  <si>
    <t>Columna14783</t>
  </si>
  <si>
    <t>Columna14784</t>
  </si>
  <si>
    <t>Columna14785</t>
  </si>
  <si>
    <t>Columna14786</t>
  </si>
  <si>
    <t>Columna14787</t>
  </si>
  <si>
    <t>Columna14788</t>
  </si>
  <si>
    <t>Columna14789</t>
  </si>
  <si>
    <t>Columna14790</t>
  </si>
  <si>
    <t>Columna14791</t>
  </si>
  <si>
    <t>Columna14792</t>
  </si>
  <si>
    <t>Columna14793</t>
  </si>
  <si>
    <t>Columna14794</t>
  </si>
  <si>
    <t>Columna14795</t>
  </si>
  <si>
    <t>Columna14796</t>
  </si>
  <si>
    <t>Columna14797</t>
  </si>
  <si>
    <t>Columna14798</t>
  </si>
  <si>
    <t>Columna14799</t>
  </si>
  <si>
    <t>Columna14800</t>
  </si>
  <si>
    <t>Columna14801</t>
  </si>
  <si>
    <t>Columna14802</t>
  </si>
  <si>
    <t>Columna14803</t>
  </si>
  <si>
    <t>Columna14804</t>
  </si>
  <si>
    <t>Columna14805</t>
  </si>
  <si>
    <t>Columna14806</t>
  </si>
  <si>
    <t>Columna14807</t>
  </si>
  <si>
    <t>Columna14808</t>
  </si>
  <si>
    <t>Columna14809</t>
  </si>
  <si>
    <t>Columna14810</t>
  </si>
  <si>
    <t>Columna14811</t>
  </si>
  <si>
    <t>Columna14812</t>
  </si>
  <si>
    <t>Columna14813</t>
  </si>
  <si>
    <t>Columna14814</t>
  </si>
  <si>
    <t>Columna14815</t>
  </si>
  <si>
    <t>Columna14816</t>
  </si>
  <si>
    <t>Columna14817</t>
  </si>
  <si>
    <t>Columna14818</t>
  </si>
  <si>
    <t>Columna14819</t>
  </si>
  <si>
    <t>Columna14820</t>
  </si>
  <si>
    <t>Columna14821</t>
  </si>
  <si>
    <t>Columna14822</t>
  </si>
  <si>
    <t>Columna14823</t>
  </si>
  <si>
    <t>Columna14824</t>
  </si>
  <si>
    <t>Columna14825</t>
  </si>
  <si>
    <t>Columna14826</t>
  </si>
  <si>
    <t>Columna14827</t>
  </si>
  <si>
    <t>Columna14828</t>
  </si>
  <si>
    <t>Columna14829</t>
  </si>
  <si>
    <t>Columna14830</t>
  </si>
  <si>
    <t>Columna14831</t>
  </si>
  <si>
    <t>Columna14832</t>
  </si>
  <si>
    <t>Columna14833</t>
  </si>
  <si>
    <t>Columna14834</t>
  </si>
  <si>
    <t>Columna14835</t>
  </si>
  <si>
    <t>Columna14836</t>
  </si>
  <si>
    <t>Columna14837</t>
  </si>
  <si>
    <t>Columna14838</t>
  </si>
  <si>
    <t>Columna14839</t>
  </si>
  <si>
    <t>Columna14840</t>
  </si>
  <si>
    <t>Columna14841</t>
  </si>
  <si>
    <t>Columna14842</t>
  </si>
  <si>
    <t>Columna14843</t>
  </si>
  <si>
    <t>Columna14844</t>
  </si>
  <si>
    <t>Columna14845</t>
  </si>
  <si>
    <t>Columna14846</t>
  </si>
  <si>
    <t>Columna14847</t>
  </si>
  <si>
    <t>Columna14848</t>
  </si>
  <si>
    <t>Columna14849</t>
  </si>
  <si>
    <t>Columna14850</t>
  </si>
  <si>
    <t>Columna14851</t>
  </si>
  <si>
    <t>Columna14852</t>
  </si>
  <si>
    <t>Columna14853</t>
  </si>
  <si>
    <t>Columna14854</t>
  </si>
  <si>
    <t>Columna14855</t>
  </si>
  <si>
    <t>Columna14856</t>
  </si>
  <si>
    <t>Columna14857</t>
  </si>
  <si>
    <t>Columna14858</t>
  </si>
  <si>
    <t>Columna14859</t>
  </si>
  <si>
    <t>Columna14860</t>
  </si>
  <si>
    <t>Columna14861</t>
  </si>
  <si>
    <t>Columna14862</t>
  </si>
  <si>
    <t>Columna14863</t>
  </si>
  <si>
    <t>Columna14864</t>
  </si>
  <si>
    <t>Columna14865</t>
  </si>
  <si>
    <t>Columna14866</t>
  </si>
  <si>
    <t>Columna14867</t>
  </si>
  <si>
    <t>Columna14868</t>
  </si>
  <si>
    <t>Columna14869</t>
  </si>
  <si>
    <t>Columna14870</t>
  </si>
  <si>
    <t>Columna14871</t>
  </si>
  <si>
    <t>Columna14872</t>
  </si>
  <si>
    <t>Columna14873</t>
  </si>
  <si>
    <t>Columna14874</t>
  </si>
  <si>
    <t>Columna14875</t>
  </si>
  <si>
    <t>Columna14876</t>
  </si>
  <si>
    <t>Columna14877</t>
  </si>
  <si>
    <t>Columna14878</t>
  </si>
  <si>
    <t>Columna14879</t>
  </si>
  <si>
    <t>Columna14880</t>
  </si>
  <si>
    <t>Columna14881</t>
  </si>
  <si>
    <t>Columna14882</t>
  </si>
  <si>
    <t>Columna14883</t>
  </si>
  <si>
    <t>Columna14884</t>
  </si>
  <si>
    <t>Columna14885</t>
  </si>
  <si>
    <t>Columna14886</t>
  </si>
  <si>
    <t>Columna14887</t>
  </si>
  <si>
    <t>Columna14888</t>
  </si>
  <si>
    <t>Columna14889</t>
  </si>
  <si>
    <t>Columna14890</t>
  </si>
  <si>
    <t>Columna14891</t>
  </si>
  <si>
    <t>Columna14892</t>
  </si>
  <si>
    <t>Columna14893</t>
  </si>
  <si>
    <t>Columna14894</t>
  </si>
  <si>
    <t>Columna14895</t>
  </si>
  <si>
    <t>Columna14896</t>
  </si>
  <si>
    <t>Columna14897</t>
  </si>
  <si>
    <t>Columna14898</t>
  </si>
  <si>
    <t>Columna14899</t>
  </si>
  <si>
    <t>Columna14900</t>
  </si>
  <si>
    <t>Columna14901</t>
  </si>
  <si>
    <t>Columna14902</t>
  </si>
  <si>
    <t>Columna14903</t>
  </si>
  <si>
    <t>Columna14904</t>
  </si>
  <si>
    <t>Columna14905</t>
  </si>
  <si>
    <t>Columna14906</t>
  </si>
  <si>
    <t>Columna14907</t>
  </si>
  <si>
    <t>Columna14908</t>
  </si>
  <si>
    <t>Columna14909</t>
  </si>
  <si>
    <t>Columna14910</t>
  </si>
  <si>
    <t>Columna14911</t>
  </si>
  <si>
    <t>Columna14912</t>
  </si>
  <si>
    <t>Columna14913</t>
  </si>
  <si>
    <t>Columna14914</t>
  </si>
  <si>
    <t>Columna14915</t>
  </si>
  <si>
    <t>Columna14916</t>
  </si>
  <si>
    <t>Columna14917</t>
  </si>
  <si>
    <t>Columna14918</t>
  </si>
  <si>
    <t>Columna14919</t>
  </si>
  <si>
    <t>Columna14920</t>
  </si>
  <si>
    <t>Columna14921</t>
  </si>
  <si>
    <t>Columna14922</t>
  </si>
  <si>
    <t>Columna14923</t>
  </si>
  <si>
    <t>Columna14924</t>
  </si>
  <si>
    <t>Columna14925</t>
  </si>
  <si>
    <t>Columna14926</t>
  </si>
  <si>
    <t>Columna14927</t>
  </si>
  <si>
    <t>Columna14928</t>
  </si>
  <si>
    <t>Columna14929</t>
  </si>
  <si>
    <t>Columna14930</t>
  </si>
  <si>
    <t>Columna14931</t>
  </si>
  <si>
    <t>Columna14932</t>
  </si>
  <si>
    <t>Columna14933</t>
  </si>
  <si>
    <t>Columna14934</t>
  </si>
  <si>
    <t>Columna14935</t>
  </si>
  <si>
    <t>Columna14936</t>
  </si>
  <si>
    <t>Columna14937</t>
  </si>
  <si>
    <t>Columna14938</t>
  </si>
  <si>
    <t>Columna14939</t>
  </si>
  <si>
    <t>Columna14940</t>
  </si>
  <si>
    <t>Columna14941</t>
  </si>
  <si>
    <t>Columna14942</t>
  </si>
  <si>
    <t>Columna14943</t>
  </si>
  <si>
    <t>Columna14944</t>
  </si>
  <si>
    <t>Columna14945</t>
  </si>
  <si>
    <t>Columna14946</t>
  </si>
  <si>
    <t>Columna14947</t>
  </si>
  <si>
    <t>Columna14948</t>
  </si>
  <si>
    <t>Columna14949</t>
  </si>
  <si>
    <t>Columna14950</t>
  </si>
  <si>
    <t>Columna14951</t>
  </si>
  <si>
    <t>Columna14952</t>
  </si>
  <si>
    <t>Columna14953</t>
  </si>
  <si>
    <t>Columna14954</t>
  </si>
  <si>
    <t>Columna14955</t>
  </si>
  <si>
    <t>Columna14956</t>
  </si>
  <si>
    <t>Columna14957</t>
  </si>
  <si>
    <t>Columna14958</t>
  </si>
  <si>
    <t>Columna14959</t>
  </si>
  <si>
    <t>Columna14960</t>
  </si>
  <si>
    <t>Columna14961</t>
  </si>
  <si>
    <t>Columna14962</t>
  </si>
  <si>
    <t>Columna14963</t>
  </si>
  <si>
    <t>Columna14964</t>
  </si>
  <si>
    <t>Columna14965</t>
  </si>
  <si>
    <t>Columna14966</t>
  </si>
  <si>
    <t>Columna14967</t>
  </si>
  <si>
    <t>Columna14968</t>
  </si>
  <si>
    <t>Columna14969</t>
  </si>
  <si>
    <t>Columna14970</t>
  </si>
  <si>
    <t>Columna14971</t>
  </si>
  <si>
    <t>Columna14972</t>
  </si>
  <si>
    <t>Columna14973</t>
  </si>
  <si>
    <t>Columna14974</t>
  </si>
  <si>
    <t>Columna14975</t>
  </si>
  <si>
    <t>Columna14976</t>
  </si>
  <si>
    <t>Columna14977</t>
  </si>
  <si>
    <t>Columna14978</t>
  </si>
  <si>
    <t>Columna14979</t>
  </si>
  <si>
    <t>Columna14980</t>
  </si>
  <si>
    <t>Columna14981</t>
  </si>
  <si>
    <t>Columna14982</t>
  </si>
  <si>
    <t>Columna14983</t>
  </si>
  <si>
    <t>Columna14984</t>
  </si>
  <si>
    <t>Columna14985</t>
  </si>
  <si>
    <t>Columna14986</t>
  </si>
  <si>
    <t>Columna14987</t>
  </si>
  <si>
    <t>Columna14988</t>
  </si>
  <si>
    <t>Columna14989</t>
  </si>
  <si>
    <t>Columna14990</t>
  </si>
  <si>
    <t>Columna14991</t>
  </si>
  <si>
    <t>Columna14992</t>
  </si>
  <si>
    <t>Columna14993</t>
  </si>
  <si>
    <t>Columna14994</t>
  </si>
  <si>
    <t>Columna14995</t>
  </si>
  <si>
    <t>Columna14996</t>
  </si>
  <si>
    <t>Columna14997</t>
  </si>
  <si>
    <t>Columna14998</t>
  </si>
  <si>
    <t>Columna14999</t>
  </si>
  <si>
    <t>Columna15000</t>
  </si>
  <si>
    <t>Columna15001</t>
  </si>
  <si>
    <t>Columna15002</t>
  </si>
  <si>
    <t>Columna15003</t>
  </si>
  <si>
    <t>Columna15004</t>
  </si>
  <si>
    <t>Columna15005</t>
  </si>
  <si>
    <t>Columna15006</t>
  </si>
  <si>
    <t>Columna15007</t>
  </si>
  <si>
    <t>Columna15008</t>
  </si>
  <si>
    <t>Columna15009</t>
  </si>
  <si>
    <t>Columna15010</t>
  </si>
  <si>
    <t>Columna15011</t>
  </si>
  <si>
    <t>Columna15012</t>
  </si>
  <si>
    <t>Columna15013</t>
  </si>
  <si>
    <t>Columna15014</t>
  </si>
  <si>
    <t>Columna15015</t>
  </si>
  <si>
    <t>Columna15016</t>
  </si>
  <si>
    <t>Columna15017</t>
  </si>
  <si>
    <t>Columna15018</t>
  </si>
  <si>
    <t>Columna15019</t>
  </si>
  <si>
    <t>Columna15020</t>
  </si>
  <si>
    <t>Columna15021</t>
  </si>
  <si>
    <t>Columna15022</t>
  </si>
  <si>
    <t>Columna15023</t>
  </si>
  <si>
    <t>Columna15024</t>
  </si>
  <si>
    <t>Columna15025</t>
  </si>
  <si>
    <t>Columna15026</t>
  </si>
  <si>
    <t>Columna15027</t>
  </si>
  <si>
    <t>Columna15028</t>
  </si>
  <si>
    <t>Columna15029</t>
  </si>
  <si>
    <t>Columna15030</t>
  </si>
  <si>
    <t>Columna15031</t>
  </si>
  <si>
    <t>Columna15032</t>
  </si>
  <si>
    <t>Columna15033</t>
  </si>
  <si>
    <t>Columna15034</t>
  </si>
  <si>
    <t>Columna15035</t>
  </si>
  <si>
    <t>Columna15036</t>
  </si>
  <si>
    <t>Columna15037</t>
  </si>
  <si>
    <t>Columna15038</t>
  </si>
  <si>
    <t>Columna15039</t>
  </si>
  <si>
    <t>Columna15040</t>
  </si>
  <si>
    <t>Columna15041</t>
  </si>
  <si>
    <t>Columna15042</t>
  </si>
  <si>
    <t>Columna15043</t>
  </si>
  <si>
    <t>Columna15044</t>
  </si>
  <si>
    <t>Columna15045</t>
  </si>
  <si>
    <t>Columna15046</t>
  </si>
  <si>
    <t>Columna15047</t>
  </si>
  <si>
    <t>Columna15048</t>
  </si>
  <si>
    <t>Columna15049</t>
  </si>
  <si>
    <t>Columna15050</t>
  </si>
  <si>
    <t>Columna15051</t>
  </si>
  <si>
    <t>Columna15052</t>
  </si>
  <si>
    <t>Columna15053</t>
  </si>
  <si>
    <t>Columna15054</t>
  </si>
  <si>
    <t>Columna15055</t>
  </si>
  <si>
    <t>Columna15056</t>
  </si>
  <si>
    <t>Columna15057</t>
  </si>
  <si>
    <t>Columna15058</t>
  </si>
  <si>
    <t>Columna15059</t>
  </si>
  <si>
    <t>Columna15060</t>
  </si>
  <si>
    <t>Columna15061</t>
  </si>
  <si>
    <t>Columna15062</t>
  </si>
  <si>
    <t>Columna15063</t>
  </si>
  <si>
    <t>Columna15064</t>
  </si>
  <si>
    <t>Columna15065</t>
  </si>
  <si>
    <t>Columna15066</t>
  </si>
  <si>
    <t>Columna15067</t>
  </si>
  <si>
    <t>Columna15068</t>
  </si>
  <si>
    <t>Columna15069</t>
  </si>
  <si>
    <t>Columna15070</t>
  </si>
  <si>
    <t>Columna15071</t>
  </si>
  <si>
    <t>Columna15072</t>
  </si>
  <si>
    <t>Columna15073</t>
  </si>
  <si>
    <t>Columna15074</t>
  </si>
  <si>
    <t>Columna15075</t>
  </si>
  <si>
    <t>Columna15076</t>
  </si>
  <si>
    <t>Columna15077</t>
  </si>
  <si>
    <t>Columna15078</t>
  </si>
  <si>
    <t>Columna15079</t>
  </si>
  <si>
    <t>Columna15080</t>
  </si>
  <si>
    <t>Columna15081</t>
  </si>
  <si>
    <t>Columna15082</t>
  </si>
  <si>
    <t>Columna15083</t>
  </si>
  <si>
    <t>Columna15084</t>
  </si>
  <si>
    <t>Columna15085</t>
  </si>
  <si>
    <t>Columna15086</t>
  </si>
  <si>
    <t>Columna15087</t>
  </si>
  <si>
    <t>Columna15088</t>
  </si>
  <si>
    <t>Columna15089</t>
  </si>
  <si>
    <t>Columna15090</t>
  </si>
  <si>
    <t>Columna15091</t>
  </si>
  <si>
    <t>Columna15092</t>
  </si>
  <si>
    <t>Columna15093</t>
  </si>
  <si>
    <t>Columna15094</t>
  </si>
  <si>
    <t>Columna15095</t>
  </si>
  <si>
    <t>Columna15096</t>
  </si>
  <si>
    <t>Columna15097</t>
  </si>
  <si>
    <t>Columna15098</t>
  </si>
  <si>
    <t>Columna15099</t>
  </si>
  <si>
    <t>Columna15100</t>
  </si>
  <si>
    <t>Columna15101</t>
  </si>
  <si>
    <t>Columna15102</t>
  </si>
  <si>
    <t>Columna15103</t>
  </si>
  <si>
    <t>Columna15104</t>
  </si>
  <si>
    <t>Columna15105</t>
  </si>
  <si>
    <t>Columna15106</t>
  </si>
  <si>
    <t>Columna15107</t>
  </si>
  <si>
    <t>Columna15108</t>
  </si>
  <si>
    <t>Columna15109</t>
  </si>
  <si>
    <t>Columna15110</t>
  </si>
  <si>
    <t>Columna15111</t>
  </si>
  <si>
    <t>Columna15112</t>
  </si>
  <si>
    <t>Columna15113</t>
  </si>
  <si>
    <t>Columna15114</t>
  </si>
  <si>
    <t>Columna15115</t>
  </si>
  <si>
    <t>Columna15116</t>
  </si>
  <si>
    <t>Columna15117</t>
  </si>
  <si>
    <t>Columna15118</t>
  </si>
  <si>
    <t>Columna15119</t>
  </si>
  <si>
    <t>Columna15120</t>
  </si>
  <si>
    <t>Columna15121</t>
  </si>
  <si>
    <t>Columna15122</t>
  </si>
  <si>
    <t>Columna15123</t>
  </si>
  <si>
    <t>Columna15124</t>
  </si>
  <si>
    <t>Columna15125</t>
  </si>
  <si>
    <t>Columna15126</t>
  </si>
  <si>
    <t>Columna15127</t>
  </si>
  <si>
    <t>Columna15128</t>
  </si>
  <si>
    <t>Columna15129</t>
  </si>
  <si>
    <t>Columna15130</t>
  </si>
  <si>
    <t>Columna15131</t>
  </si>
  <si>
    <t>Columna15132</t>
  </si>
  <si>
    <t>Columna15133</t>
  </si>
  <si>
    <t>Columna15134</t>
  </si>
  <si>
    <t>Columna15135</t>
  </si>
  <si>
    <t>Columna15136</t>
  </si>
  <si>
    <t>Columna15137</t>
  </si>
  <si>
    <t>Columna15138</t>
  </si>
  <si>
    <t>Columna15139</t>
  </si>
  <si>
    <t>Columna15140</t>
  </si>
  <si>
    <t>Columna15141</t>
  </si>
  <si>
    <t>Columna15142</t>
  </si>
  <si>
    <t>Columna15143</t>
  </si>
  <si>
    <t>Columna15144</t>
  </si>
  <si>
    <t>Columna15145</t>
  </si>
  <si>
    <t>Columna15146</t>
  </si>
  <si>
    <t>Columna15147</t>
  </si>
  <si>
    <t>Columna15148</t>
  </si>
  <si>
    <t>Columna15149</t>
  </si>
  <si>
    <t>Columna15150</t>
  </si>
  <si>
    <t>Columna15151</t>
  </si>
  <si>
    <t>Columna15152</t>
  </si>
  <si>
    <t>Columna15153</t>
  </si>
  <si>
    <t>Columna15154</t>
  </si>
  <si>
    <t>Columna15155</t>
  </si>
  <si>
    <t>Columna15156</t>
  </si>
  <si>
    <t>Columna15157</t>
  </si>
  <si>
    <t>Columna15158</t>
  </si>
  <si>
    <t>Columna15159</t>
  </si>
  <si>
    <t>Columna15160</t>
  </si>
  <si>
    <t>Columna15161</t>
  </si>
  <si>
    <t>Columna15162</t>
  </si>
  <si>
    <t>Columna15163</t>
  </si>
  <si>
    <t>Columna15164</t>
  </si>
  <si>
    <t>Columna15165</t>
  </si>
  <si>
    <t>Columna15166</t>
  </si>
  <si>
    <t>Columna15167</t>
  </si>
  <si>
    <t>Columna15168</t>
  </si>
  <si>
    <t>Columna15169</t>
  </si>
  <si>
    <t>Columna15170</t>
  </si>
  <si>
    <t>Columna15171</t>
  </si>
  <si>
    <t>Columna15172</t>
  </si>
  <si>
    <t>Columna15173</t>
  </si>
  <si>
    <t>Columna15174</t>
  </si>
  <si>
    <t>Columna15175</t>
  </si>
  <si>
    <t>Columna15176</t>
  </si>
  <si>
    <t>Columna15177</t>
  </si>
  <si>
    <t>Columna15178</t>
  </si>
  <si>
    <t>Columna15179</t>
  </si>
  <si>
    <t>Columna15180</t>
  </si>
  <si>
    <t>Columna15181</t>
  </si>
  <si>
    <t>Columna15182</t>
  </si>
  <si>
    <t>Columna15183</t>
  </si>
  <si>
    <t>Columna15184</t>
  </si>
  <si>
    <t>Columna15185</t>
  </si>
  <si>
    <t>Columna15186</t>
  </si>
  <si>
    <t>Columna15187</t>
  </si>
  <si>
    <t>Columna15188</t>
  </si>
  <si>
    <t>Columna15189</t>
  </si>
  <si>
    <t>Columna15190</t>
  </si>
  <si>
    <t>Columna15191</t>
  </si>
  <si>
    <t>Columna15192</t>
  </si>
  <si>
    <t>Columna15193</t>
  </si>
  <si>
    <t>Columna15194</t>
  </si>
  <si>
    <t>Columna15195</t>
  </si>
  <si>
    <t>Columna15196</t>
  </si>
  <si>
    <t>Columna15197</t>
  </si>
  <si>
    <t>Columna15198</t>
  </si>
  <si>
    <t>Columna15199</t>
  </si>
  <si>
    <t>Columna15200</t>
  </si>
  <si>
    <t>Columna15201</t>
  </si>
  <si>
    <t>Columna15202</t>
  </si>
  <si>
    <t>Columna15203</t>
  </si>
  <si>
    <t>Columna15204</t>
  </si>
  <si>
    <t>Columna15205</t>
  </si>
  <si>
    <t>Columna15206</t>
  </si>
  <si>
    <t>Columna15207</t>
  </si>
  <si>
    <t>Columna15208</t>
  </si>
  <si>
    <t>Columna15209</t>
  </si>
  <si>
    <t>Columna15210</t>
  </si>
  <si>
    <t>Columna15211</t>
  </si>
  <si>
    <t>Columna15212</t>
  </si>
  <si>
    <t>Columna15213</t>
  </si>
  <si>
    <t>Columna15214</t>
  </si>
  <si>
    <t>Columna15215</t>
  </si>
  <si>
    <t>Columna15216</t>
  </si>
  <si>
    <t>Columna15217</t>
  </si>
  <si>
    <t>Columna15218</t>
  </si>
  <si>
    <t>Columna15219</t>
  </si>
  <si>
    <t>Columna15220</t>
  </si>
  <si>
    <t>Columna15221</t>
  </si>
  <si>
    <t>Columna15222</t>
  </si>
  <si>
    <t>Columna15223</t>
  </si>
  <si>
    <t>Columna15224</t>
  </si>
  <si>
    <t>Columna15225</t>
  </si>
  <si>
    <t>Columna15226</t>
  </si>
  <si>
    <t>Columna15227</t>
  </si>
  <si>
    <t>Columna15228</t>
  </si>
  <si>
    <t>Columna15229</t>
  </si>
  <si>
    <t>Columna15230</t>
  </si>
  <si>
    <t>Columna15231</t>
  </si>
  <si>
    <t>Columna15232</t>
  </si>
  <si>
    <t>Columna15233</t>
  </si>
  <si>
    <t>Columna15234</t>
  </si>
  <si>
    <t>Columna15235</t>
  </si>
  <si>
    <t>Columna15236</t>
  </si>
  <si>
    <t>Columna15237</t>
  </si>
  <si>
    <t>Columna15238</t>
  </si>
  <si>
    <t>Columna15239</t>
  </si>
  <si>
    <t>Columna15240</t>
  </si>
  <si>
    <t>Columna15241</t>
  </si>
  <si>
    <t>Columna15242</t>
  </si>
  <si>
    <t>Columna15243</t>
  </si>
  <si>
    <t>Columna15244</t>
  </si>
  <si>
    <t>Columna15245</t>
  </si>
  <si>
    <t>Columna15246</t>
  </si>
  <si>
    <t>Columna15247</t>
  </si>
  <si>
    <t>Columna15248</t>
  </si>
  <si>
    <t>Columna15249</t>
  </si>
  <si>
    <t>Columna15250</t>
  </si>
  <si>
    <t>Columna15251</t>
  </si>
  <si>
    <t>Columna15252</t>
  </si>
  <si>
    <t>Columna15253</t>
  </si>
  <si>
    <t>Columna15254</t>
  </si>
  <si>
    <t>Columna15255</t>
  </si>
  <si>
    <t>Columna15256</t>
  </si>
  <si>
    <t>Columna15257</t>
  </si>
  <si>
    <t>Columna15258</t>
  </si>
  <si>
    <t>Columna15259</t>
  </si>
  <si>
    <t>Columna15260</t>
  </si>
  <si>
    <t>Columna15261</t>
  </si>
  <si>
    <t>Columna15262</t>
  </si>
  <si>
    <t>Columna15263</t>
  </si>
  <si>
    <t>Columna15264</t>
  </si>
  <si>
    <t>Columna15265</t>
  </si>
  <si>
    <t>Columna15266</t>
  </si>
  <si>
    <t>Columna15267</t>
  </si>
  <si>
    <t>Columna15268</t>
  </si>
  <si>
    <t>Columna15269</t>
  </si>
  <si>
    <t>Columna15270</t>
  </si>
  <si>
    <t>Columna15271</t>
  </si>
  <si>
    <t>Columna15272</t>
  </si>
  <si>
    <t>Columna15273</t>
  </si>
  <si>
    <t>Columna15274</t>
  </si>
  <si>
    <t>Columna15275</t>
  </si>
  <si>
    <t>Columna15276</t>
  </si>
  <si>
    <t>Columna15277</t>
  </si>
  <si>
    <t>Columna15278</t>
  </si>
  <si>
    <t>Columna15279</t>
  </si>
  <si>
    <t>Columna15280</t>
  </si>
  <si>
    <t>Columna15281</t>
  </si>
  <si>
    <t>Columna15282</t>
  </si>
  <si>
    <t>Columna15283</t>
  </si>
  <si>
    <t>Columna15284</t>
  </si>
  <si>
    <t>Columna15285</t>
  </si>
  <si>
    <t>Columna15286</t>
  </si>
  <si>
    <t>Columna15287</t>
  </si>
  <si>
    <t>Columna15288</t>
  </si>
  <si>
    <t>Columna15289</t>
  </si>
  <si>
    <t>Columna15290</t>
  </si>
  <si>
    <t>Columna15291</t>
  </si>
  <si>
    <t>Columna15292</t>
  </si>
  <si>
    <t>Columna15293</t>
  </si>
  <si>
    <t>Columna15294</t>
  </si>
  <si>
    <t>Columna15295</t>
  </si>
  <si>
    <t>Columna15296</t>
  </si>
  <si>
    <t>Columna15297</t>
  </si>
  <si>
    <t>Columna15298</t>
  </si>
  <si>
    <t>Columna15299</t>
  </si>
  <si>
    <t>Columna15300</t>
  </si>
  <si>
    <t>Columna15301</t>
  </si>
  <si>
    <t>Columna15302</t>
  </si>
  <si>
    <t>Columna15303</t>
  </si>
  <si>
    <t>Columna15304</t>
  </si>
  <si>
    <t>Columna15305</t>
  </si>
  <si>
    <t>Columna15306</t>
  </si>
  <si>
    <t>Columna15307</t>
  </si>
  <si>
    <t>Columna15308</t>
  </si>
  <si>
    <t>Columna15309</t>
  </si>
  <si>
    <t>Columna15310</t>
  </si>
  <si>
    <t>Columna15311</t>
  </si>
  <si>
    <t>Columna15312</t>
  </si>
  <si>
    <t>Columna15313</t>
  </si>
  <si>
    <t>Columna15314</t>
  </si>
  <si>
    <t>Columna15315</t>
  </si>
  <si>
    <t>Columna15316</t>
  </si>
  <si>
    <t>Columna15317</t>
  </si>
  <si>
    <t>Columna15318</t>
  </si>
  <si>
    <t>Columna15319</t>
  </si>
  <si>
    <t>Columna15320</t>
  </si>
  <si>
    <t>Columna15321</t>
  </si>
  <si>
    <t>Columna15322</t>
  </si>
  <si>
    <t>Columna15323</t>
  </si>
  <si>
    <t>Columna15324</t>
  </si>
  <si>
    <t>Columna15325</t>
  </si>
  <si>
    <t>Columna15326</t>
  </si>
  <si>
    <t>Columna15327</t>
  </si>
  <si>
    <t>Columna15328</t>
  </si>
  <si>
    <t>Columna15329</t>
  </si>
  <si>
    <t>Columna15330</t>
  </si>
  <si>
    <t>Columna15331</t>
  </si>
  <si>
    <t>Columna15332</t>
  </si>
  <si>
    <t>Columna15333</t>
  </si>
  <si>
    <t>Columna15334</t>
  </si>
  <si>
    <t>Columna15335</t>
  </si>
  <si>
    <t>Columna15336</t>
  </si>
  <si>
    <t>Columna15337</t>
  </si>
  <si>
    <t>Columna15338</t>
  </si>
  <si>
    <t>Columna15339</t>
  </si>
  <si>
    <t>Columna15340</t>
  </si>
  <si>
    <t>Columna15341</t>
  </si>
  <si>
    <t>Columna15342</t>
  </si>
  <si>
    <t>Columna15343</t>
  </si>
  <si>
    <t>Columna15344</t>
  </si>
  <si>
    <t>Columna15345</t>
  </si>
  <si>
    <t>Columna15346</t>
  </si>
  <si>
    <t>Columna15347</t>
  </si>
  <si>
    <t>Columna15348</t>
  </si>
  <si>
    <t>Columna15349</t>
  </si>
  <si>
    <t>Columna15350</t>
  </si>
  <si>
    <t>Columna15351</t>
  </si>
  <si>
    <t>Columna15352</t>
  </si>
  <si>
    <t>Columna15353</t>
  </si>
  <si>
    <t>Columna15354</t>
  </si>
  <si>
    <t>Columna15355</t>
  </si>
  <si>
    <t>Columna15356</t>
  </si>
  <si>
    <t>Columna15357</t>
  </si>
  <si>
    <t>Columna15358</t>
  </si>
  <si>
    <t>Columna15359</t>
  </si>
  <si>
    <t>Columna15360</t>
  </si>
  <si>
    <t>Columna15361</t>
  </si>
  <si>
    <t>Columna15362</t>
  </si>
  <si>
    <t>Columna15363</t>
  </si>
  <si>
    <t>Columna15364</t>
  </si>
  <si>
    <t>Columna15365</t>
  </si>
  <si>
    <t>Columna15366</t>
  </si>
  <si>
    <t>Columna15367</t>
  </si>
  <si>
    <t>Columna15368</t>
  </si>
  <si>
    <t>Columna15369</t>
  </si>
  <si>
    <t>Columna15370</t>
  </si>
  <si>
    <t>Columna15371</t>
  </si>
  <si>
    <t>Columna15372</t>
  </si>
  <si>
    <t>Columna15373</t>
  </si>
  <si>
    <t>Columna15374</t>
  </si>
  <si>
    <t>Columna15375</t>
  </si>
  <si>
    <t>Columna15376</t>
  </si>
  <si>
    <t>Columna15377</t>
  </si>
  <si>
    <t>Columna15378</t>
  </si>
  <si>
    <t>Columna15379</t>
  </si>
  <si>
    <t>Columna15380</t>
  </si>
  <si>
    <t>Columna15381</t>
  </si>
  <si>
    <t>Columna15382</t>
  </si>
  <si>
    <t>Columna15383</t>
  </si>
  <si>
    <t>Columna15384</t>
  </si>
  <si>
    <t>Columna15385</t>
  </si>
  <si>
    <t>Columna15386</t>
  </si>
  <si>
    <t>Columna15387</t>
  </si>
  <si>
    <t>Columna15388</t>
  </si>
  <si>
    <t>Columna15389</t>
  </si>
  <si>
    <t>Columna15390</t>
  </si>
  <si>
    <t>Columna15391</t>
  </si>
  <si>
    <t>Columna15392</t>
  </si>
  <si>
    <t>Columna15393</t>
  </si>
  <si>
    <t>Columna15394</t>
  </si>
  <si>
    <t>Columna15395</t>
  </si>
  <si>
    <t>Columna15396</t>
  </si>
  <si>
    <t>Columna15397</t>
  </si>
  <si>
    <t>Columna15398</t>
  </si>
  <si>
    <t>Columna15399</t>
  </si>
  <si>
    <t>Columna15400</t>
  </si>
  <si>
    <t>Columna15401</t>
  </si>
  <si>
    <t>Columna15402</t>
  </si>
  <si>
    <t>Columna15403</t>
  </si>
  <si>
    <t>Columna15404</t>
  </si>
  <si>
    <t>Columna15405</t>
  </si>
  <si>
    <t>Columna15406</t>
  </si>
  <si>
    <t>Columna15407</t>
  </si>
  <si>
    <t>Columna15408</t>
  </si>
  <si>
    <t>Columna15409</t>
  </si>
  <si>
    <t>Columna15410</t>
  </si>
  <si>
    <t>Columna15411</t>
  </si>
  <si>
    <t>Columna15412</t>
  </si>
  <si>
    <t>Columna15413</t>
  </si>
  <si>
    <t>Columna15414</t>
  </si>
  <si>
    <t>Columna15415</t>
  </si>
  <si>
    <t>Columna15416</t>
  </si>
  <si>
    <t>Columna15417</t>
  </si>
  <si>
    <t>Columna15418</t>
  </si>
  <si>
    <t>Columna15419</t>
  </si>
  <si>
    <t>Columna15420</t>
  </si>
  <si>
    <t>Columna15421</t>
  </si>
  <si>
    <t>Columna15422</t>
  </si>
  <si>
    <t>Columna15423</t>
  </si>
  <si>
    <t>Columna15424</t>
  </si>
  <si>
    <t>Columna15425</t>
  </si>
  <si>
    <t>Columna15426</t>
  </si>
  <si>
    <t>Columna15427</t>
  </si>
  <si>
    <t>Columna15428</t>
  </si>
  <si>
    <t>Columna15429</t>
  </si>
  <si>
    <t>Columna15430</t>
  </si>
  <si>
    <t>Columna15431</t>
  </si>
  <si>
    <t>Columna15432</t>
  </si>
  <si>
    <t>Columna15433</t>
  </si>
  <si>
    <t>Columna15434</t>
  </si>
  <si>
    <t>Columna15435</t>
  </si>
  <si>
    <t>Columna15436</t>
  </si>
  <si>
    <t>Columna15437</t>
  </si>
  <si>
    <t>Columna15438</t>
  </si>
  <si>
    <t>Columna15439</t>
  </si>
  <si>
    <t>Columna15440</t>
  </si>
  <si>
    <t>Columna15441</t>
  </si>
  <si>
    <t>Columna15442</t>
  </si>
  <si>
    <t>Columna15443</t>
  </si>
  <si>
    <t>Columna15444</t>
  </si>
  <si>
    <t>Columna15445</t>
  </si>
  <si>
    <t>Columna15446</t>
  </si>
  <si>
    <t>Columna15447</t>
  </si>
  <si>
    <t>Columna15448</t>
  </si>
  <si>
    <t>Columna15449</t>
  </si>
  <si>
    <t>Columna15450</t>
  </si>
  <si>
    <t>Columna15451</t>
  </si>
  <si>
    <t>Columna15452</t>
  </si>
  <si>
    <t>Columna15453</t>
  </si>
  <si>
    <t>Columna15454</t>
  </si>
  <si>
    <t>Columna15455</t>
  </si>
  <si>
    <t>Columna15456</t>
  </si>
  <si>
    <t>Columna15457</t>
  </si>
  <si>
    <t>Columna15458</t>
  </si>
  <si>
    <t>Columna15459</t>
  </si>
  <si>
    <t>Columna15460</t>
  </si>
  <si>
    <t>Columna15461</t>
  </si>
  <si>
    <t>Columna15462</t>
  </si>
  <si>
    <t>Columna15463</t>
  </si>
  <si>
    <t>Columna15464</t>
  </si>
  <si>
    <t>Columna15465</t>
  </si>
  <si>
    <t>Columna15466</t>
  </si>
  <si>
    <t>Columna15467</t>
  </si>
  <si>
    <t>Columna15468</t>
  </si>
  <si>
    <t>Columna15469</t>
  </si>
  <si>
    <t>Columna15470</t>
  </si>
  <si>
    <t>Columna15471</t>
  </si>
  <si>
    <t>Columna15472</t>
  </si>
  <si>
    <t>Columna15473</t>
  </si>
  <si>
    <t>Columna15474</t>
  </si>
  <si>
    <t>Columna15475</t>
  </si>
  <si>
    <t>Columna15476</t>
  </si>
  <si>
    <t>Columna15477</t>
  </si>
  <si>
    <t>Columna15478</t>
  </si>
  <si>
    <t>Columna15479</t>
  </si>
  <si>
    <t>Columna15480</t>
  </si>
  <si>
    <t>Columna15481</t>
  </si>
  <si>
    <t>Columna15482</t>
  </si>
  <si>
    <t>Columna15483</t>
  </si>
  <si>
    <t>Columna15484</t>
  </si>
  <si>
    <t>Columna15485</t>
  </si>
  <si>
    <t>Columna15486</t>
  </si>
  <si>
    <t>Columna15487</t>
  </si>
  <si>
    <t>Columna15488</t>
  </si>
  <si>
    <t>Columna15489</t>
  </si>
  <si>
    <t>Columna15490</t>
  </si>
  <si>
    <t>Columna15491</t>
  </si>
  <si>
    <t>Columna15492</t>
  </si>
  <si>
    <t>Columna15493</t>
  </si>
  <si>
    <t>Columna15494</t>
  </si>
  <si>
    <t>Columna15495</t>
  </si>
  <si>
    <t>Columna15496</t>
  </si>
  <si>
    <t>Columna15497</t>
  </si>
  <si>
    <t>Columna15498</t>
  </si>
  <si>
    <t>Columna15499</t>
  </si>
  <si>
    <t>Columna15500</t>
  </si>
  <si>
    <t>Columna15501</t>
  </si>
  <si>
    <t>Columna15502</t>
  </si>
  <si>
    <t>Columna15503</t>
  </si>
  <si>
    <t>Columna15504</t>
  </si>
  <si>
    <t>Columna15505</t>
  </si>
  <si>
    <t>Columna15506</t>
  </si>
  <si>
    <t>Columna15507</t>
  </si>
  <si>
    <t>Columna15508</t>
  </si>
  <si>
    <t>Columna15509</t>
  </si>
  <si>
    <t>Columna15510</t>
  </si>
  <si>
    <t>Columna15511</t>
  </si>
  <si>
    <t>Columna15512</t>
  </si>
  <si>
    <t>Columna15513</t>
  </si>
  <si>
    <t>Columna15514</t>
  </si>
  <si>
    <t>Columna15515</t>
  </si>
  <si>
    <t>Columna15516</t>
  </si>
  <si>
    <t>Columna15517</t>
  </si>
  <si>
    <t>Columna15518</t>
  </si>
  <si>
    <t>Columna15519</t>
  </si>
  <si>
    <t>Columna15520</t>
  </si>
  <si>
    <t>Columna15521</t>
  </si>
  <si>
    <t>Columna15522</t>
  </si>
  <si>
    <t>Columna15523</t>
  </si>
  <si>
    <t>Columna15524</t>
  </si>
  <si>
    <t>Columna15525</t>
  </si>
  <si>
    <t>Columna15526</t>
  </si>
  <si>
    <t>Columna15527</t>
  </si>
  <si>
    <t>Columna15528</t>
  </si>
  <si>
    <t>Columna15529</t>
  </si>
  <si>
    <t>Columna15530</t>
  </si>
  <si>
    <t>Columna15531</t>
  </si>
  <si>
    <t>Columna15532</t>
  </si>
  <si>
    <t>Columna15533</t>
  </si>
  <si>
    <t>Columna15534</t>
  </si>
  <si>
    <t>Columna15535</t>
  </si>
  <si>
    <t>Columna15536</t>
  </si>
  <si>
    <t>Columna15537</t>
  </si>
  <si>
    <t>Columna15538</t>
  </si>
  <si>
    <t>Columna15539</t>
  </si>
  <si>
    <t>Columna15540</t>
  </si>
  <si>
    <t>Columna15541</t>
  </si>
  <si>
    <t>Columna15542</t>
  </si>
  <si>
    <t>Columna15543</t>
  </si>
  <si>
    <t>Columna15544</t>
  </si>
  <si>
    <t>Columna15545</t>
  </si>
  <si>
    <t>Columna15546</t>
  </si>
  <si>
    <t>Columna15547</t>
  </si>
  <si>
    <t>Columna15548</t>
  </si>
  <si>
    <t>Columna15549</t>
  </si>
  <si>
    <t>Columna15550</t>
  </si>
  <si>
    <t>Columna15551</t>
  </si>
  <si>
    <t>Columna15552</t>
  </si>
  <si>
    <t>Columna15553</t>
  </si>
  <si>
    <t>Columna15554</t>
  </si>
  <si>
    <t>Columna15555</t>
  </si>
  <si>
    <t>Columna15556</t>
  </si>
  <si>
    <t>Columna15557</t>
  </si>
  <si>
    <t>Columna15558</t>
  </si>
  <si>
    <t>Columna15559</t>
  </si>
  <si>
    <t>Columna15560</t>
  </si>
  <si>
    <t>Columna15561</t>
  </si>
  <si>
    <t>Columna15562</t>
  </si>
  <si>
    <t>Columna15563</t>
  </si>
  <si>
    <t>Columna15564</t>
  </si>
  <si>
    <t>Columna15565</t>
  </si>
  <si>
    <t>Columna15566</t>
  </si>
  <si>
    <t>Columna15567</t>
  </si>
  <si>
    <t>Columna15568</t>
  </si>
  <si>
    <t>Columna15569</t>
  </si>
  <si>
    <t>Columna15570</t>
  </si>
  <si>
    <t>Columna15571</t>
  </si>
  <si>
    <t>Columna15572</t>
  </si>
  <si>
    <t>Columna15573</t>
  </si>
  <si>
    <t>Columna15574</t>
  </si>
  <si>
    <t>Columna15575</t>
  </si>
  <si>
    <t>Columna15576</t>
  </si>
  <si>
    <t>Columna15577</t>
  </si>
  <si>
    <t>Columna15578</t>
  </si>
  <si>
    <t>Columna15579</t>
  </si>
  <si>
    <t>Columna15580</t>
  </si>
  <si>
    <t>Columna15581</t>
  </si>
  <si>
    <t>Columna15582</t>
  </si>
  <si>
    <t>Columna15583</t>
  </si>
  <si>
    <t>Columna15584</t>
  </si>
  <si>
    <t>Columna15585</t>
  </si>
  <si>
    <t>Columna15586</t>
  </si>
  <si>
    <t>Columna15587</t>
  </si>
  <si>
    <t>Columna15588</t>
  </si>
  <si>
    <t>Columna15589</t>
  </si>
  <si>
    <t>Columna15590</t>
  </si>
  <si>
    <t>Columna15591</t>
  </si>
  <si>
    <t>Columna15592</t>
  </si>
  <si>
    <t>Columna15593</t>
  </si>
  <si>
    <t>Columna15594</t>
  </si>
  <si>
    <t>Columna15595</t>
  </si>
  <si>
    <t>Columna15596</t>
  </si>
  <si>
    <t>Columna15597</t>
  </si>
  <si>
    <t>Columna15598</t>
  </si>
  <si>
    <t>Columna15599</t>
  </si>
  <si>
    <t>Columna15600</t>
  </si>
  <si>
    <t>Columna15601</t>
  </si>
  <si>
    <t>Columna15602</t>
  </si>
  <si>
    <t>Columna15603</t>
  </si>
  <si>
    <t>Columna15604</t>
  </si>
  <si>
    <t>Columna15605</t>
  </si>
  <si>
    <t>Columna15606</t>
  </si>
  <si>
    <t>Columna15607</t>
  </si>
  <si>
    <t>Columna15608</t>
  </si>
  <si>
    <t>Columna15609</t>
  </si>
  <si>
    <t>Columna15610</t>
  </si>
  <si>
    <t>Columna15611</t>
  </si>
  <si>
    <t>Columna15612</t>
  </si>
  <si>
    <t>Columna15613</t>
  </si>
  <si>
    <t>Columna15614</t>
  </si>
  <si>
    <t>Columna15615</t>
  </si>
  <si>
    <t>Columna15616</t>
  </si>
  <si>
    <t>Columna15617</t>
  </si>
  <si>
    <t>Columna15618</t>
  </si>
  <si>
    <t>Columna15619</t>
  </si>
  <si>
    <t>Columna15620</t>
  </si>
  <si>
    <t>Columna15621</t>
  </si>
  <si>
    <t>Columna15622</t>
  </si>
  <si>
    <t>Columna15623</t>
  </si>
  <si>
    <t>Columna15624</t>
  </si>
  <si>
    <t>Columna15625</t>
  </si>
  <si>
    <t>Columna15626</t>
  </si>
  <si>
    <t>Columna15627</t>
  </si>
  <si>
    <t>Columna15628</t>
  </si>
  <si>
    <t>Columna15629</t>
  </si>
  <si>
    <t>Columna15630</t>
  </si>
  <si>
    <t>Columna15631</t>
  </si>
  <si>
    <t>Columna15632</t>
  </si>
  <si>
    <t>Columna15633</t>
  </si>
  <si>
    <t>Columna15634</t>
  </si>
  <si>
    <t>Columna15635</t>
  </si>
  <si>
    <t>Columna15636</t>
  </si>
  <si>
    <t>Columna15637</t>
  </si>
  <si>
    <t>Columna15638</t>
  </si>
  <si>
    <t>Columna15639</t>
  </si>
  <si>
    <t>Columna15640</t>
  </si>
  <si>
    <t>Columna15641</t>
  </si>
  <si>
    <t>Columna15642</t>
  </si>
  <si>
    <t>Columna15643</t>
  </si>
  <si>
    <t>Columna15644</t>
  </si>
  <si>
    <t>Columna15645</t>
  </si>
  <si>
    <t>Columna15646</t>
  </si>
  <si>
    <t>Columna15647</t>
  </si>
  <si>
    <t>Columna15648</t>
  </si>
  <si>
    <t>Columna15649</t>
  </si>
  <si>
    <t>Columna15650</t>
  </si>
  <si>
    <t>Columna15651</t>
  </si>
  <si>
    <t>Columna15652</t>
  </si>
  <si>
    <t>Columna15653</t>
  </si>
  <si>
    <t>Columna15654</t>
  </si>
  <si>
    <t>Columna15655</t>
  </si>
  <si>
    <t>Columna15656</t>
  </si>
  <si>
    <t>Columna15657</t>
  </si>
  <si>
    <t>Columna15658</t>
  </si>
  <si>
    <t>Columna15659</t>
  </si>
  <si>
    <t>Columna15660</t>
  </si>
  <si>
    <t>Columna15661</t>
  </si>
  <si>
    <t>Columna15662</t>
  </si>
  <si>
    <t>Columna15663</t>
  </si>
  <si>
    <t>Columna15664</t>
  </si>
  <si>
    <t>Columna15665</t>
  </si>
  <si>
    <t>Columna15666</t>
  </si>
  <si>
    <t>Columna15667</t>
  </si>
  <si>
    <t>Columna15668</t>
  </si>
  <si>
    <t>Columna15669</t>
  </si>
  <si>
    <t>Columna15670</t>
  </si>
  <si>
    <t>Columna15671</t>
  </si>
  <si>
    <t>Columna15672</t>
  </si>
  <si>
    <t>Columna15673</t>
  </si>
  <si>
    <t>Columna15674</t>
  </si>
  <si>
    <t>Columna15675</t>
  </si>
  <si>
    <t>Columna15676</t>
  </si>
  <si>
    <t>Columna15677</t>
  </si>
  <si>
    <t>Columna15678</t>
  </si>
  <si>
    <t>Columna15679</t>
  </si>
  <si>
    <t>Columna15680</t>
  </si>
  <si>
    <t>Columna15681</t>
  </si>
  <si>
    <t>Columna15682</t>
  </si>
  <si>
    <t>Columna15683</t>
  </si>
  <si>
    <t>Columna15684</t>
  </si>
  <si>
    <t>Columna15685</t>
  </si>
  <si>
    <t>Columna15686</t>
  </si>
  <si>
    <t>Columna15687</t>
  </si>
  <si>
    <t>Columna15688</t>
  </si>
  <si>
    <t>Columna15689</t>
  </si>
  <si>
    <t>Columna15690</t>
  </si>
  <si>
    <t>Columna15691</t>
  </si>
  <si>
    <t>Columna15692</t>
  </si>
  <si>
    <t>Columna15693</t>
  </si>
  <si>
    <t>Columna15694</t>
  </si>
  <si>
    <t>Columna15695</t>
  </si>
  <si>
    <t>Columna15696</t>
  </si>
  <si>
    <t>Columna15697</t>
  </si>
  <si>
    <t>Columna15698</t>
  </si>
  <si>
    <t>Columna15699</t>
  </si>
  <si>
    <t>Columna15700</t>
  </si>
  <si>
    <t>Columna15701</t>
  </si>
  <si>
    <t>Columna15702</t>
  </si>
  <si>
    <t>Columna15703</t>
  </si>
  <si>
    <t>Columna15704</t>
  </si>
  <si>
    <t>Columna15705</t>
  </si>
  <si>
    <t>Columna15706</t>
  </si>
  <si>
    <t>Columna15707</t>
  </si>
  <si>
    <t>Columna15708</t>
  </si>
  <si>
    <t>Columna15709</t>
  </si>
  <si>
    <t>Columna15710</t>
  </si>
  <si>
    <t>Columna15711</t>
  </si>
  <si>
    <t>Columna15712</t>
  </si>
  <si>
    <t>Columna15713</t>
  </si>
  <si>
    <t>Columna15714</t>
  </si>
  <si>
    <t>Columna15715</t>
  </si>
  <si>
    <t>Columna15716</t>
  </si>
  <si>
    <t>Columna15717</t>
  </si>
  <si>
    <t>Columna15718</t>
  </si>
  <si>
    <t>Columna15719</t>
  </si>
  <si>
    <t>Columna15720</t>
  </si>
  <si>
    <t>Columna15721</t>
  </si>
  <si>
    <t>Columna15722</t>
  </si>
  <si>
    <t>Columna15723</t>
  </si>
  <si>
    <t>Columna15724</t>
  </si>
  <si>
    <t>Columna15725</t>
  </si>
  <si>
    <t>Columna15726</t>
  </si>
  <si>
    <t>Columna15727</t>
  </si>
  <si>
    <t>Columna15728</t>
  </si>
  <si>
    <t>Columna15729</t>
  </si>
  <si>
    <t>Columna15730</t>
  </si>
  <si>
    <t>Columna15731</t>
  </si>
  <si>
    <t>Columna15732</t>
  </si>
  <si>
    <t>Columna15733</t>
  </si>
  <si>
    <t>Columna15734</t>
  </si>
  <si>
    <t>Columna15735</t>
  </si>
  <si>
    <t>Columna15736</t>
  </si>
  <si>
    <t>Columna15737</t>
  </si>
  <si>
    <t>Columna15738</t>
  </si>
  <si>
    <t>Columna15739</t>
  </si>
  <si>
    <t>Columna15740</t>
  </si>
  <si>
    <t>Columna15741</t>
  </si>
  <si>
    <t>Columna15742</t>
  </si>
  <si>
    <t>Columna15743</t>
  </si>
  <si>
    <t>Columna15744</t>
  </si>
  <si>
    <t>Columna15745</t>
  </si>
  <si>
    <t>Columna15746</t>
  </si>
  <si>
    <t>Columna15747</t>
  </si>
  <si>
    <t>Columna15748</t>
  </si>
  <si>
    <t>Columna15749</t>
  </si>
  <si>
    <t>Columna15750</t>
  </si>
  <si>
    <t>Columna15751</t>
  </si>
  <si>
    <t>Columna15752</t>
  </si>
  <si>
    <t>Columna15753</t>
  </si>
  <si>
    <t>Columna15754</t>
  </si>
  <si>
    <t>Columna15755</t>
  </si>
  <si>
    <t>Columna15756</t>
  </si>
  <si>
    <t>Columna15757</t>
  </si>
  <si>
    <t>Columna15758</t>
  </si>
  <si>
    <t>Columna15759</t>
  </si>
  <si>
    <t>Columna15760</t>
  </si>
  <si>
    <t>Columna15761</t>
  </si>
  <si>
    <t>Columna15762</t>
  </si>
  <si>
    <t>Columna15763</t>
  </si>
  <si>
    <t>Columna15764</t>
  </si>
  <si>
    <t>Columna15765</t>
  </si>
  <si>
    <t>Columna15766</t>
  </si>
  <si>
    <t>Columna15767</t>
  </si>
  <si>
    <t>Columna15768</t>
  </si>
  <si>
    <t>Columna15769</t>
  </si>
  <si>
    <t>Columna15770</t>
  </si>
  <si>
    <t>Columna15771</t>
  </si>
  <si>
    <t>Columna15772</t>
  </si>
  <si>
    <t>Columna15773</t>
  </si>
  <si>
    <t>Columna15774</t>
  </si>
  <si>
    <t>Columna15775</t>
  </si>
  <si>
    <t>Columna15776</t>
  </si>
  <si>
    <t>Columna15777</t>
  </si>
  <si>
    <t>Columna15778</t>
  </si>
  <si>
    <t>Columna15779</t>
  </si>
  <si>
    <t>Columna15780</t>
  </si>
  <si>
    <t>Columna15781</t>
  </si>
  <si>
    <t>Columna15782</t>
  </si>
  <si>
    <t>Columna15783</t>
  </si>
  <si>
    <t>Columna15784</t>
  </si>
  <si>
    <t>Columna15785</t>
  </si>
  <si>
    <t>Columna15786</t>
  </si>
  <si>
    <t>Columna15787</t>
  </si>
  <si>
    <t>Columna15788</t>
  </si>
  <si>
    <t>Columna15789</t>
  </si>
  <si>
    <t>Columna15790</t>
  </si>
  <si>
    <t>Columna15791</t>
  </si>
  <si>
    <t>Columna15792</t>
  </si>
  <si>
    <t>Columna15793</t>
  </si>
  <si>
    <t>Columna15794</t>
  </si>
  <si>
    <t>Columna15795</t>
  </si>
  <si>
    <t>Columna15796</t>
  </si>
  <si>
    <t>Columna15797</t>
  </si>
  <si>
    <t>Columna15798</t>
  </si>
  <si>
    <t>Columna15799</t>
  </si>
  <si>
    <t>Columna15800</t>
  </si>
  <si>
    <t>Columna15801</t>
  </si>
  <si>
    <t>Columna15802</t>
  </si>
  <si>
    <t>Columna15803</t>
  </si>
  <si>
    <t>Columna15804</t>
  </si>
  <si>
    <t>Columna15805</t>
  </si>
  <si>
    <t>Columna15806</t>
  </si>
  <si>
    <t>Columna15807</t>
  </si>
  <si>
    <t>Columna15808</t>
  </si>
  <si>
    <t>Columna15809</t>
  </si>
  <si>
    <t>Columna15810</t>
  </si>
  <si>
    <t>Columna15811</t>
  </si>
  <si>
    <t>Columna15812</t>
  </si>
  <si>
    <t>Columna15813</t>
  </si>
  <si>
    <t>Columna15814</t>
  </si>
  <si>
    <t>Columna15815</t>
  </si>
  <si>
    <t>Columna15816</t>
  </si>
  <si>
    <t>Columna15817</t>
  </si>
  <si>
    <t>Columna15818</t>
  </si>
  <si>
    <t>Columna15819</t>
  </si>
  <si>
    <t>Columna15820</t>
  </si>
  <si>
    <t>Columna15821</t>
  </si>
  <si>
    <t>Columna15822</t>
  </si>
  <si>
    <t>Columna15823</t>
  </si>
  <si>
    <t>Columna15824</t>
  </si>
  <si>
    <t>Columna15825</t>
  </si>
  <si>
    <t>Columna15826</t>
  </si>
  <si>
    <t>Columna15827</t>
  </si>
  <si>
    <t>Columna15828</t>
  </si>
  <si>
    <t>Columna15829</t>
  </si>
  <si>
    <t>Columna15830</t>
  </si>
  <si>
    <t>Columna15831</t>
  </si>
  <si>
    <t>Columna15832</t>
  </si>
  <si>
    <t>Columna15833</t>
  </si>
  <si>
    <t>Columna15834</t>
  </si>
  <si>
    <t>Columna15835</t>
  </si>
  <si>
    <t>Columna15836</t>
  </si>
  <si>
    <t>Columna15837</t>
  </si>
  <si>
    <t>Columna15838</t>
  </si>
  <si>
    <t>Columna15839</t>
  </si>
  <si>
    <t>Columna15840</t>
  </si>
  <si>
    <t>Columna15841</t>
  </si>
  <si>
    <t>Columna15842</t>
  </si>
  <si>
    <t>Columna15843</t>
  </si>
  <si>
    <t>Columna15844</t>
  </si>
  <si>
    <t>Columna15845</t>
  </si>
  <si>
    <t>Columna15846</t>
  </si>
  <si>
    <t>Columna15847</t>
  </si>
  <si>
    <t>Columna15848</t>
  </si>
  <si>
    <t>Columna15849</t>
  </si>
  <si>
    <t>Columna15850</t>
  </si>
  <si>
    <t>Columna15851</t>
  </si>
  <si>
    <t>Columna15852</t>
  </si>
  <si>
    <t>Columna15853</t>
  </si>
  <si>
    <t>Columna15854</t>
  </si>
  <si>
    <t>Columna15855</t>
  </si>
  <si>
    <t>Columna15856</t>
  </si>
  <si>
    <t>Columna15857</t>
  </si>
  <si>
    <t>Columna15858</t>
  </si>
  <si>
    <t>Columna15859</t>
  </si>
  <si>
    <t>Columna15860</t>
  </si>
  <si>
    <t>Columna15861</t>
  </si>
  <si>
    <t>Columna15862</t>
  </si>
  <si>
    <t>Columna15863</t>
  </si>
  <si>
    <t>Columna15864</t>
  </si>
  <si>
    <t>Columna15865</t>
  </si>
  <si>
    <t>Columna15866</t>
  </si>
  <si>
    <t>Columna15867</t>
  </si>
  <si>
    <t>Columna15868</t>
  </si>
  <si>
    <t>Columna15869</t>
  </si>
  <si>
    <t>Columna15870</t>
  </si>
  <si>
    <t>Columna15871</t>
  </si>
  <si>
    <t>Columna15872</t>
  </si>
  <si>
    <t>Columna15873</t>
  </si>
  <si>
    <t>Columna15874</t>
  </si>
  <si>
    <t>Columna15875</t>
  </si>
  <si>
    <t>Columna15876</t>
  </si>
  <si>
    <t>Columna15877</t>
  </si>
  <si>
    <t>Columna15878</t>
  </si>
  <si>
    <t>Columna15879</t>
  </si>
  <si>
    <t>Columna15880</t>
  </si>
  <si>
    <t>Columna15881</t>
  </si>
  <si>
    <t>Columna15882</t>
  </si>
  <si>
    <t>Columna15883</t>
  </si>
  <si>
    <t>Columna15884</t>
  </si>
  <si>
    <t>Columna15885</t>
  </si>
  <si>
    <t>Columna15886</t>
  </si>
  <si>
    <t>Columna15887</t>
  </si>
  <si>
    <t>Columna15888</t>
  </si>
  <si>
    <t>Columna15889</t>
  </si>
  <si>
    <t>Columna15890</t>
  </si>
  <si>
    <t>Columna15891</t>
  </si>
  <si>
    <t>Columna15892</t>
  </si>
  <si>
    <t>Columna15893</t>
  </si>
  <si>
    <t>Columna15894</t>
  </si>
  <si>
    <t>Columna15895</t>
  </si>
  <si>
    <t>Columna15896</t>
  </si>
  <si>
    <t>Columna15897</t>
  </si>
  <si>
    <t>Columna15898</t>
  </si>
  <si>
    <t>Columna15899</t>
  </si>
  <si>
    <t>Columna15900</t>
  </si>
  <si>
    <t>Columna15901</t>
  </si>
  <si>
    <t>Columna15902</t>
  </si>
  <si>
    <t>Columna15903</t>
  </si>
  <si>
    <t>Columna15904</t>
  </si>
  <si>
    <t>Columna15905</t>
  </si>
  <si>
    <t>Columna15906</t>
  </si>
  <si>
    <t>Columna15907</t>
  </si>
  <si>
    <t>Columna15908</t>
  </si>
  <si>
    <t>Columna15909</t>
  </si>
  <si>
    <t>Columna15910</t>
  </si>
  <si>
    <t>Columna15911</t>
  </si>
  <si>
    <t>Columna15912</t>
  </si>
  <si>
    <t>Columna15913</t>
  </si>
  <si>
    <t>Columna15914</t>
  </si>
  <si>
    <t>Columna15915</t>
  </si>
  <si>
    <t>Columna15916</t>
  </si>
  <si>
    <t>Columna15917</t>
  </si>
  <si>
    <t>Columna15918</t>
  </si>
  <si>
    <t>Columna15919</t>
  </si>
  <si>
    <t>Columna15920</t>
  </si>
  <si>
    <t>Columna15921</t>
  </si>
  <si>
    <t>Columna15922</t>
  </si>
  <si>
    <t>Columna15923</t>
  </si>
  <si>
    <t>Columna15924</t>
  </si>
  <si>
    <t>Columna15925</t>
  </si>
  <si>
    <t>Columna15926</t>
  </si>
  <si>
    <t>Columna15927</t>
  </si>
  <si>
    <t>Columna15928</t>
  </si>
  <si>
    <t>Columna15929</t>
  </si>
  <si>
    <t>Columna15930</t>
  </si>
  <si>
    <t>Columna15931</t>
  </si>
  <si>
    <t>Columna15932</t>
  </si>
  <si>
    <t>Columna15933</t>
  </si>
  <si>
    <t>Columna15934</t>
  </si>
  <si>
    <t>Columna15935</t>
  </si>
  <si>
    <t>Columna15936</t>
  </si>
  <si>
    <t>Columna15937</t>
  </si>
  <si>
    <t>Columna15938</t>
  </si>
  <si>
    <t>Columna15939</t>
  </si>
  <si>
    <t>Columna15940</t>
  </si>
  <si>
    <t>Columna15941</t>
  </si>
  <si>
    <t>Columna15942</t>
  </si>
  <si>
    <t>Columna15943</t>
  </si>
  <si>
    <t>Columna15944</t>
  </si>
  <si>
    <t>Columna15945</t>
  </si>
  <si>
    <t>Columna15946</t>
  </si>
  <si>
    <t>Columna15947</t>
  </si>
  <si>
    <t>Columna15948</t>
  </si>
  <si>
    <t>Columna15949</t>
  </si>
  <si>
    <t>Columna15950</t>
  </si>
  <si>
    <t>Columna15951</t>
  </si>
  <si>
    <t>Columna15952</t>
  </si>
  <si>
    <t>Columna15953</t>
  </si>
  <si>
    <t>Columna15954</t>
  </si>
  <si>
    <t>Columna15955</t>
  </si>
  <si>
    <t>Columna15956</t>
  </si>
  <si>
    <t>Columna15957</t>
  </si>
  <si>
    <t>Columna15958</t>
  </si>
  <si>
    <t>Columna15959</t>
  </si>
  <si>
    <t>Columna15960</t>
  </si>
  <si>
    <t>Columna15961</t>
  </si>
  <si>
    <t>Columna15962</t>
  </si>
  <si>
    <t>Columna15963</t>
  </si>
  <si>
    <t>Columna15964</t>
  </si>
  <si>
    <t>Columna15965</t>
  </si>
  <si>
    <t>Columna15966</t>
  </si>
  <si>
    <t>Columna15967</t>
  </si>
  <si>
    <t>Columna15968</t>
  </si>
  <si>
    <t>Columna15969</t>
  </si>
  <si>
    <t>Columna15970</t>
  </si>
  <si>
    <t>Columna15971</t>
  </si>
  <si>
    <t>Columna15972</t>
  </si>
  <si>
    <t>Columna15973</t>
  </si>
  <si>
    <t>Columna15974</t>
  </si>
  <si>
    <t>Columna15975</t>
  </si>
  <si>
    <t>Columna15976</t>
  </si>
  <si>
    <t>Columna15977</t>
  </si>
  <si>
    <t>Columna15978</t>
  </si>
  <si>
    <t>Columna15979</t>
  </si>
  <si>
    <t>Columna15980</t>
  </si>
  <si>
    <t>Columna15981</t>
  </si>
  <si>
    <t>Columna15982</t>
  </si>
  <si>
    <t>Columna15983</t>
  </si>
  <si>
    <t>Columna15984</t>
  </si>
  <si>
    <t>Columna15985</t>
  </si>
  <si>
    <t>Columna15986</t>
  </si>
  <si>
    <t>Columna15987</t>
  </si>
  <si>
    <t>Columna15988</t>
  </si>
  <si>
    <t>Columna15989</t>
  </si>
  <si>
    <t>Columna15990</t>
  </si>
  <si>
    <t>Columna15991</t>
  </si>
  <si>
    <t>Columna15992</t>
  </si>
  <si>
    <t>Columna15993</t>
  </si>
  <si>
    <t>Columna15994</t>
  </si>
  <si>
    <t>Columna15995</t>
  </si>
  <si>
    <t>Columna15996</t>
  </si>
  <si>
    <t>Columna15997</t>
  </si>
  <si>
    <t>Columna15998</t>
  </si>
  <si>
    <t>Columna15999</t>
  </si>
  <si>
    <t>Columna16000</t>
  </si>
  <si>
    <t>Columna16001</t>
  </si>
  <si>
    <t>Columna16002</t>
  </si>
  <si>
    <t>Columna16003</t>
  </si>
  <si>
    <t>Columna16004</t>
  </si>
  <si>
    <t>Columna16005</t>
  </si>
  <si>
    <t>Columna16006</t>
  </si>
  <si>
    <t>Columna16007</t>
  </si>
  <si>
    <t>Columna16008</t>
  </si>
  <si>
    <t>Columna16009</t>
  </si>
  <si>
    <t>Columna16010</t>
  </si>
  <si>
    <t>Columna16011</t>
  </si>
  <si>
    <t>Columna16012</t>
  </si>
  <si>
    <t>Columna16013</t>
  </si>
  <si>
    <t>Columna16014</t>
  </si>
  <si>
    <t>Columna16015</t>
  </si>
  <si>
    <t>Columna16016</t>
  </si>
  <si>
    <t>Columna16017</t>
  </si>
  <si>
    <t>Columna16018</t>
  </si>
  <si>
    <t>Columna16019</t>
  </si>
  <si>
    <t>Columna16020</t>
  </si>
  <si>
    <t>Columna16021</t>
  </si>
  <si>
    <t>Columna16022</t>
  </si>
  <si>
    <t>Columna16023</t>
  </si>
  <si>
    <t>Columna16024</t>
  </si>
  <si>
    <t>Columna16025</t>
  </si>
  <si>
    <t>Columna16026</t>
  </si>
  <si>
    <t>Columna16027</t>
  </si>
  <si>
    <t>Columna16028</t>
  </si>
  <si>
    <t>Columna16029</t>
  </si>
  <si>
    <t>Columna16030</t>
  </si>
  <si>
    <t>Columna16031</t>
  </si>
  <si>
    <t>Columna16032</t>
  </si>
  <si>
    <t>Columna16033</t>
  </si>
  <si>
    <t>Columna16034</t>
  </si>
  <si>
    <t>Columna16035</t>
  </si>
  <si>
    <t>Columna16036</t>
  </si>
  <si>
    <t>Columna16037</t>
  </si>
  <si>
    <t>Columna16038</t>
  </si>
  <si>
    <t>Columna16039</t>
  </si>
  <si>
    <t>Columna16040</t>
  </si>
  <si>
    <t>Columna16041</t>
  </si>
  <si>
    <t>Columna16042</t>
  </si>
  <si>
    <t>Columna16043</t>
  </si>
  <si>
    <t>Columna16044</t>
  </si>
  <si>
    <t>Columna16045</t>
  </si>
  <si>
    <t>Columna16046</t>
  </si>
  <si>
    <t>Columna16047</t>
  </si>
  <si>
    <t>Columna16048</t>
  </si>
  <si>
    <t>Columna16049</t>
  </si>
  <si>
    <t>Columna16050</t>
  </si>
  <si>
    <t>Columna16051</t>
  </si>
  <si>
    <t>Columna16052</t>
  </si>
  <si>
    <t>Columna16053</t>
  </si>
  <si>
    <t>Columna16054</t>
  </si>
  <si>
    <t>Columna16055</t>
  </si>
  <si>
    <t>Columna16056</t>
  </si>
  <si>
    <t>Columna16057</t>
  </si>
  <si>
    <t>Columna16058</t>
  </si>
  <si>
    <t>Columna16059</t>
  </si>
  <si>
    <t>Columna16060</t>
  </si>
  <si>
    <t>Columna16061</t>
  </si>
  <si>
    <t>Columna16062</t>
  </si>
  <si>
    <t>Columna16063</t>
  </si>
  <si>
    <t>Columna16064</t>
  </si>
  <si>
    <t>Columna16065</t>
  </si>
  <si>
    <t>Columna16066</t>
  </si>
  <si>
    <t>Columna16067</t>
  </si>
  <si>
    <t>Columna16068</t>
  </si>
  <si>
    <t>Columna16069</t>
  </si>
  <si>
    <t>Columna16070</t>
  </si>
  <si>
    <t>Columna16071</t>
  </si>
  <si>
    <t>Columna16072</t>
  </si>
  <si>
    <t>Columna16073</t>
  </si>
  <si>
    <t>Columna16074</t>
  </si>
  <si>
    <t>Columna16075</t>
  </si>
  <si>
    <t>Columna16076</t>
  </si>
  <si>
    <t>Columna16077</t>
  </si>
  <si>
    <t>Columna16078</t>
  </si>
  <si>
    <t>Columna16079</t>
  </si>
  <si>
    <t>Columna16080</t>
  </si>
  <si>
    <t>Columna16081</t>
  </si>
  <si>
    <t>Columna16082</t>
  </si>
  <si>
    <t>Columna16083</t>
  </si>
  <si>
    <t>Columna16084</t>
  </si>
  <si>
    <t>Columna16085</t>
  </si>
  <si>
    <t>Columna16086</t>
  </si>
  <si>
    <t>Columna16087</t>
  </si>
  <si>
    <t>Columna16088</t>
  </si>
  <si>
    <t>Columna16089</t>
  </si>
  <si>
    <t>Columna16090</t>
  </si>
  <si>
    <t>Columna16091</t>
  </si>
  <si>
    <t>Columna16092</t>
  </si>
  <si>
    <t>Columna16093</t>
  </si>
  <si>
    <t>Columna16094</t>
  </si>
  <si>
    <t>Columna16095</t>
  </si>
  <si>
    <t>Columna16096</t>
  </si>
  <si>
    <t>Columna16097</t>
  </si>
  <si>
    <t>Columna16098</t>
  </si>
  <si>
    <t>Columna16099</t>
  </si>
  <si>
    <t>Columna16100</t>
  </si>
  <si>
    <t>Columna16101</t>
  </si>
  <si>
    <t>Columna16102</t>
  </si>
  <si>
    <t>Columna16103</t>
  </si>
  <si>
    <t>Columna16104</t>
  </si>
  <si>
    <t>Columna16105</t>
  </si>
  <si>
    <t>Columna16106</t>
  </si>
  <si>
    <t>Columna16107</t>
  </si>
  <si>
    <t>Columna16108</t>
  </si>
  <si>
    <t>Columna16109</t>
  </si>
  <si>
    <t>Columna16110</t>
  </si>
  <si>
    <t>Columna16111</t>
  </si>
  <si>
    <t>Columna16112</t>
  </si>
  <si>
    <t>Columna16113</t>
  </si>
  <si>
    <t>Columna16114</t>
  </si>
  <si>
    <t>Columna16115</t>
  </si>
  <si>
    <t>Columna16116</t>
  </si>
  <si>
    <t>Columna16117</t>
  </si>
  <si>
    <t>Columna16118</t>
  </si>
  <si>
    <t>Columna16119</t>
  </si>
  <si>
    <t>Columna16120</t>
  </si>
  <si>
    <t>Columna16121</t>
  </si>
  <si>
    <t>Columna16122</t>
  </si>
  <si>
    <t>Columna16123</t>
  </si>
  <si>
    <t>Columna16124</t>
  </si>
  <si>
    <t>Columna16125</t>
  </si>
  <si>
    <t>Columna16126</t>
  </si>
  <si>
    <t>Columna16127</t>
  </si>
  <si>
    <t>Columna16128</t>
  </si>
  <si>
    <t>Columna16129</t>
  </si>
  <si>
    <t>Columna16130</t>
  </si>
  <si>
    <t>Columna16131</t>
  </si>
  <si>
    <t>Columna16132</t>
  </si>
  <si>
    <t>Columna16133</t>
  </si>
  <si>
    <t>Columna16134</t>
  </si>
  <si>
    <t>Columna16135</t>
  </si>
  <si>
    <t>Columna16136</t>
  </si>
  <si>
    <t>Columna16137</t>
  </si>
  <si>
    <t>Columna16138</t>
  </si>
  <si>
    <t>Columna16139</t>
  </si>
  <si>
    <t>Columna16140</t>
  </si>
  <si>
    <t>Columna16141</t>
  </si>
  <si>
    <t>Columna16142</t>
  </si>
  <si>
    <t>Columna16143</t>
  </si>
  <si>
    <t>Columna16144</t>
  </si>
  <si>
    <t>Columna16145</t>
  </si>
  <si>
    <t>Columna16146</t>
  </si>
  <si>
    <t>Columna16147</t>
  </si>
  <si>
    <t>Columna16148</t>
  </si>
  <si>
    <t>Columna16149</t>
  </si>
  <si>
    <t>Columna16150</t>
  </si>
  <si>
    <t>Columna16151</t>
  </si>
  <si>
    <t>Columna16152</t>
  </si>
  <si>
    <t>Columna16153</t>
  </si>
  <si>
    <t>Columna16154</t>
  </si>
  <si>
    <t>Columna16155</t>
  </si>
  <si>
    <t>Columna16156</t>
  </si>
  <si>
    <t>Columna16157</t>
  </si>
  <si>
    <t>Columna16158</t>
  </si>
  <si>
    <t>Columna16159</t>
  </si>
  <si>
    <t>Columna16160</t>
  </si>
  <si>
    <t>Columna16161</t>
  </si>
  <si>
    <t>Columna16162</t>
  </si>
  <si>
    <t>Columna16163</t>
  </si>
  <si>
    <t>Columna16164</t>
  </si>
  <si>
    <t>Columna16165</t>
  </si>
  <si>
    <t>Columna16166</t>
  </si>
  <si>
    <t>Columna16167</t>
  </si>
  <si>
    <t>Columna16168</t>
  </si>
  <si>
    <t>Columna16169</t>
  </si>
  <si>
    <t>Columna16170</t>
  </si>
  <si>
    <t>Columna16171</t>
  </si>
  <si>
    <t>Columna16172</t>
  </si>
  <si>
    <t>Columna16173</t>
  </si>
  <si>
    <t>Columna16174</t>
  </si>
  <si>
    <t>Columna16175</t>
  </si>
  <si>
    <t>Columna16176</t>
  </si>
  <si>
    <t>Columna16177</t>
  </si>
  <si>
    <t>Columna16178</t>
  </si>
  <si>
    <t>Columna16179</t>
  </si>
  <si>
    <t>Columna16180</t>
  </si>
  <si>
    <t>Columna16181</t>
  </si>
  <si>
    <t>Columna16182</t>
  </si>
  <si>
    <t>Columna16183</t>
  </si>
  <si>
    <t>Columna16184</t>
  </si>
  <si>
    <t>Columna16185</t>
  </si>
  <si>
    <t>Columna16186</t>
  </si>
  <si>
    <t>Columna16187</t>
  </si>
  <si>
    <t>Columna16188</t>
  </si>
  <si>
    <t>Columna16189</t>
  </si>
  <si>
    <t>Columna16190</t>
  </si>
  <si>
    <t>Columna16191</t>
  </si>
  <si>
    <t>Columna16192</t>
  </si>
  <si>
    <t>Columna16193</t>
  </si>
  <si>
    <t>Columna16194</t>
  </si>
  <si>
    <t>Columna16195</t>
  </si>
  <si>
    <t>Columna16196</t>
  </si>
  <si>
    <t>Columna16197</t>
  </si>
  <si>
    <t>Columna16198</t>
  </si>
  <si>
    <t>Columna16199</t>
  </si>
  <si>
    <t>Columna16200</t>
  </si>
  <si>
    <t>Columna16201</t>
  </si>
  <si>
    <t>Columna16202</t>
  </si>
  <si>
    <t>Columna16203</t>
  </si>
  <si>
    <t>Columna16204</t>
  </si>
  <si>
    <t>Columna16205</t>
  </si>
  <si>
    <t>Columna16206</t>
  </si>
  <si>
    <t>Columna16207</t>
  </si>
  <si>
    <t>Columna16208</t>
  </si>
  <si>
    <t>Columna16209</t>
  </si>
  <si>
    <t>Columna16210</t>
  </si>
  <si>
    <t>Columna16211</t>
  </si>
  <si>
    <t>Columna16212</t>
  </si>
  <si>
    <t>Columna16213</t>
  </si>
  <si>
    <t>Columna16214</t>
  </si>
  <si>
    <t>Columna16215</t>
  </si>
  <si>
    <t>Columna16216</t>
  </si>
  <si>
    <t>Columna16217</t>
  </si>
  <si>
    <t>Columna16218</t>
  </si>
  <si>
    <t>Columna16219</t>
  </si>
  <si>
    <t>Columna16220</t>
  </si>
  <si>
    <t>Columna16221</t>
  </si>
  <si>
    <t>Columna16222</t>
  </si>
  <si>
    <t>Columna16223</t>
  </si>
  <si>
    <t>Columna16224</t>
  </si>
  <si>
    <t>Columna16225</t>
  </si>
  <si>
    <t>Columna16226</t>
  </si>
  <si>
    <t>Columna16227</t>
  </si>
  <si>
    <t>Columna16228</t>
  </si>
  <si>
    <t>Columna16229</t>
  </si>
  <si>
    <t>Columna16230</t>
  </si>
  <si>
    <t>Columna16231</t>
  </si>
  <si>
    <t>Columna16232</t>
  </si>
  <si>
    <t>Columna16233</t>
  </si>
  <si>
    <t>Columna16234</t>
  </si>
  <si>
    <t>Columna16235</t>
  </si>
  <si>
    <t>Columna16236</t>
  </si>
  <si>
    <t>Columna16237</t>
  </si>
  <si>
    <t>Columna16238</t>
  </si>
  <si>
    <t>Columna16239</t>
  </si>
  <si>
    <t>Columna16240</t>
  </si>
  <si>
    <t>Columna16241</t>
  </si>
  <si>
    <t>Columna16242</t>
  </si>
  <si>
    <t>Columna16243</t>
  </si>
  <si>
    <t>Columna16244</t>
  </si>
  <si>
    <t>Columna16245</t>
  </si>
  <si>
    <t>Columna16246</t>
  </si>
  <si>
    <t>Columna16247</t>
  </si>
  <si>
    <t>Columna16248</t>
  </si>
  <si>
    <t>Columna16249</t>
  </si>
  <si>
    <t>Columna16250</t>
  </si>
  <si>
    <t>Columna16251</t>
  </si>
  <si>
    <t>Columna16252</t>
  </si>
  <si>
    <t>Columna16253</t>
  </si>
  <si>
    <t>Columna16254</t>
  </si>
  <si>
    <t>Columna16255</t>
  </si>
  <si>
    <t>Columna16256</t>
  </si>
  <si>
    <t>Columna16257</t>
  </si>
  <si>
    <t>Columna16258</t>
  </si>
  <si>
    <t>Columna16259</t>
  </si>
  <si>
    <t>Columna16260</t>
  </si>
  <si>
    <t>Columna16261</t>
  </si>
  <si>
    <t>Columna16262</t>
  </si>
  <si>
    <t>Columna16263</t>
  </si>
  <si>
    <t>Columna16264</t>
  </si>
  <si>
    <t>Columna16265</t>
  </si>
  <si>
    <t>Columna16266</t>
  </si>
  <si>
    <t>Columna16267</t>
  </si>
  <si>
    <t>Columna16268</t>
  </si>
  <si>
    <t>Columna16269</t>
  </si>
  <si>
    <t>Columna16270</t>
  </si>
  <si>
    <t>Columna16271</t>
  </si>
  <si>
    <t>Columna16272</t>
  </si>
  <si>
    <t>Columna16273</t>
  </si>
  <si>
    <t>Columna16274</t>
  </si>
  <si>
    <t>Columna16275</t>
  </si>
  <si>
    <t>Columna16276</t>
  </si>
  <si>
    <t>Columna16277</t>
  </si>
  <si>
    <t>Columna16278</t>
  </si>
  <si>
    <t>Columna16279</t>
  </si>
  <si>
    <t>Columna16280</t>
  </si>
  <si>
    <t>Columna16281</t>
  </si>
  <si>
    <t>Columna16282</t>
  </si>
  <si>
    <t>Columna16283</t>
  </si>
  <si>
    <t>Columna16284</t>
  </si>
  <si>
    <t>Columna16285</t>
  </si>
  <si>
    <t>Columna16286</t>
  </si>
  <si>
    <t>Columna16287</t>
  </si>
  <si>
    <t>Columna16288</t>
  </si>
  <si>
    <t>Columna16289</t>
  </si>
  <si>
    <t>Columna16290</t>
  </si>
  <si>
    <t>Columna16291</t>
  </si>
  <si>
    <t>Columna16292</t>
  </si>
  <si>
    <t>Columna16293</t>
  </si>
  <si>
    <t>Columna16294</t>
  </si>
  <si>
    <t>Columna16295</t>
  </si>
  <si>
    <t>Columna16296</t>
  </si>
  <si>
    <t>Columna16297</t>
  </si>
  <si>
    <t>Columna16298</t>
  </si>
  <si>
    <t>Columna16299</t>
  </si>
  <si>
    <t>Columna16300</t>
  </si>
  <si>
    <t>Columna16301</t>
  </si>
  <si>
    <t>Columna16302</t>
  </si>
  <si>
    <t>Columna16303</t>
  </si>
  <si>
    <t>Columna16304</t>
  </si>
  <si>
    <t>Columna16305</t>
  </si>
  <si>
    <t>Columna16306</t>
  </si>
  <si>
    <t>Columna16307</t>
  </si>
  <si>
    <t>Columna16308</t>
  </si>
  <si>
    <t>Columna16309</t>
  </si>
  <si>
    <t>Columna16310</t>
  </si>
  <si>
    <t>Columna16311</t>
  </si>
  <si>
    <t>Columna16312</t>
  </si>
  <si>
    <t>Columna16313</t>
  </si>
  <si>
    <t>Columna16314</t>
  </si>
  <si>
    <t>Columna16315</t>
  </si>
  <si>
    <t>Columna16316</t>
  </si>
  <si>
    <t>Columna16317</t>
  </si>
  <si>
    <t>Columna16318</t>
  </si>
  <si>
    <t>Columna16319</t>
  </si>
  <si>
    <t>Columna16320</t>
  </si>
  <si>
    <t>Columna16321</t>
  </si>
  <si>
    <t>Columna16322</t>
  </si>
  <si>
    <t>Columna16323</t>
  </si>
  <si>
    <t>Columna16324</t>
  </si>
  <si>
    <t>Columna16325</t>
  </si>
  <si>
    <t>Columna16326</t>
  </si>
  <si>
    <t>Columna16327</t>
  </si>
  <si>
    <t>Columna16328</t>
  </si>
  <si>
    <t>Columna16329</t>
  </si>
  <si>
    <t>Columna16330</t>
  </si>
  <si>
    <t>Columna16331</t>
  </si>
  <si>
    <t>Columna16332</t>
  </si>
  <si>
    <t>Columna16333</t>
  </si>
  <si>
    <t>Columna16334</t>
  </si>
  <si>
    <t>Columna16335</t>
  </si>
  <si>
    <t>Columna16336</t>
  </si>
  <si>
    <t>Columna16337</t>
  </si>
  <si>
    <t>Columna16338</t>
  </si>
  <si>
    <t>Columna16339</t>
  </si>
  <si>
    <t>Columna16340</t>
  </si>
  <si>
    <t>Columna16341</t>
  </si>
  <si>
    <t>Columna16342</t>
  </si>
  <si>
    <t>Columna16343</t>
  </si>
  <si>
    <t>Columna16344</t>
  </si>
  <si>
    <t>Columna16345</t>
  </si>
  <si>
    <t>Columna16346</t>
  </si>
  <si>
    <t>Columna16347</t>
  </si>
  <si>
    <t>Columna16348</t>
  </si>
  <si>
    <t>Columna16349</t>
  </si>
  <si>
    <t>Columna16350</t>
  </si>
  <si>
    <t>Columna16351</t>
  </si>
  <si>
    <t>Columna16352</t>
  </si>
  <si>
    <t>Columna16353</t>
  </si>
  <si>
    <t>Columna16354</t>
  </si>
  <si>
    <t>Columna16355</t>
  </si>
  <si>
    <t>Columna16356</t>
  </si>
  <si>
    <t>Columna16357</t>
  </si>
  <si>
    <t>Columna16358</t>
  </si>
  <si>
    <t>Columna16359</t>
  </si>
  <si>
    <t>Columna16360</t>
  </si>
  <si>
    <t>Columna16361</t>
  </si>
  <si>
    <t>Columna16362</t>
  </si>
  <si>
    <t>Columna16363</t>
  </si>
  <si>
    <t>Columna16364</t>
  </si>
  <si>
    <t>Columna16365</t>
  </si>
  <si>
    <t>Columna16366</t>
  </si>
  <si>
    <t>Columna16367</t>
  </si>
  <si>
    <t>Columna16368</t>
  </si>
  <si>
    <t>Columna16369</t>
  </si>
  <si>
    <t>Columna16370</t>
  </si>
  <si>
    <t>Columna16371</t>
  </si>
  <si>
    <t>Columna16372</t>
  </si>
  <si>
    <t>Columna16373</t>
  </si>
  <si>
    <t xml:space="preserve">Asignar Ervin Ruiz </t>
  </si>
  <si>
    <t>Se cambiò refri nueva</t>
  </si>
  <si>
    <t>Se purgará día por medio</t>
  </si>
  <si>
    <t>Break dañado, se cambió.</t>
  </si>
  <si>
    <t>cambio valvulas, queda pendiente precentar registro de revisiòn general  de todos los tanques para que este se ajuste a lo necesario</t>
  </si>
  <si>
    <t>Jairo, plan de fumigaciòn incompleto</t>
  </si>
  <si>
    <t>Configuraciòn de TV</t>
  </si>
  <si>
    <t>Se hace una a molestaciòn y reuniòn para evitar esas cosas.</t>
  </si>
  <si>
    <t>Prblemas en por desastres naturales</t>
  </si>
  <si>
    <t>Ajuste puerta</t>
  </si>
  <si>
    <t xml:space="preserve">Pendiente aprobación: proponer cambiar ingredientes por tema calidad. </t>
  </si>
  <si>
    <t xml:space="preserve">Se cambiaron mecates </t>
  </si>
  <si>
    <t>Se precenta bitacora firmada revisiòn de luces</t>
  </si>
  <si>
    <t>hacen circular, firmados por todos</t>
  </si>
  <si>
    <t>ya se revisó menu, precios mejorados</t>
  </si>
  <si>
    <t>Revision de proceso en preparación</t>
  </si>
  <si>
    <t xml:space="preserve">Nueva metodologia de preparación </t>
  </si>
  <si>
    <r>
      <t xml:space="preserve">13/11/19, hacer rotulaciòn, </t>
    </r>
    <r>
      <rPr>
        <sz val="11"/>
        <color rgb="FFFF0000"/>
        <rFont val="Calibri"/>
        <family val="2"/>
        <scheme val="minor"/>
      </rPr>
      <t>20/11/19 Roberto pedir rotulaciòn ( cantidad, contenido  y tamaño )</t>
    </r>
  </si>
  <si>
    <t>Seconfigurò el llavìn</t>
  </si>
  <si>
    <t>20/11/19 Coordinar con Vanessa para posible edredon, sobre cama, espuma, etc.</t>
  </si>
  <si>
    <t>se cambio tuberi del A/C y se reparo la queja 06/11/19</t>
  </si>
  <si>
    <t>Verificar si se puede mover un poco a los lados. 20/11/19 Se verifico y no se puede mover</t>
  </si>
  <si>
    <t>Se informa a los colaboradas</t>
  </si>
  <si>
    <t>Se revisó y no se encontró ruidos</t>
  </si>
  <si>
    <t xml:space="preserve">Cambio de equipo </t>
  </si>
  <si>
    <t>Adjuntar procedimiento de como instalar el sifon, se precenta la evidencia del lavado general de sifones. 20/11/19 Tubitos se subieron ) respiraderos</t>
  </si>
  <si>
    <t>Pendiente visita de la sur, pendiente medida y fotos, 13/11/19 pendiente de medidas para la compra</t>
  </si>
  <si>
    <t>Ya se le dio solucion con Randall</t>
  </si>
  <si>
    <t>Tenia dos enlaces quemados</t>
  </si>
  <si>
    <t>Pendiente comprar procesor de transientes, se cambio unidad de a/c</t>
  </si>
  <si>
    <t>dejar almuhadas de las viejitas en stock</t>
  </si>
  <si>
    <t>Don Minor el asunto es que la queja vinene desde el momento que hacén la reserva. 4/09/19</t>
  </si>
  <si>
    <t xml:space="preserve">Por error se le cae la botella de alchol al salir de la habitacion </t>
  </si>
  <si>
    <t>se adjunta documento escrito con explicaciòn</t>
  </si>
  <si>
    <t>Se lavaron sifones y se aplicó producto. Queja es repetida por lo tanto necesitamos que se presente el programa de lavado de sifones firmado respectivamente.</t>
  </si>
  <si>
    <t>Area de juegos por construir</t>
  </si>
  <si>
    <t>Cambios en menus, mejora en precios</t>
  </si>
  <si>
    <t>Chef Jesus implementación de nuevas opciones.</t>
  </si>
  <si>
    <t>Se le presenta la situacion de la queja al grupo de los saloneros para evitar situaciones iguales</t>
  </si>
  <si>
    <t>Pendiente solución de problemática general Master Suites</t>
  </si>
  <si>
    <t xml:space="preserve">Se cortara zacate a las 9am </t>
  </si>
  <si>
    <t>Explicación de lo sucedido con documento</t>
  </si>
  <si>
    <t>80% producto aplicado y se cortaron alfombras.</t>
  </si>
  <si>
    <t>Es el ruido de la descarga del servicio de la 905</t>
  </si>
  <si>
    <t>Se regularon las patas</t>
  </si>
  <si>
    <t>pendiente solucion minor porras, se va realizar prueba, se hizo la prueba con todas las llaves abiertas, duraciòn de 1 hora y 20 min</t>
  </si>
  <si>
    <t>Cambio de pajillas, por pajillas hechas de semnilla de aguacate</t>
  </si>
  <si>
    <t>Horario 6:40 a 4:00 pm/ Se acordo con Don Minor</t>
  </si>
  <si>
    <t>Se revisó personalmente con Ervin</t>
  </si>
  <si>
    <t>Se arreglo la bomba</t>
  </si>
  <si>
    <t xml:space="preserve">Se va a tomar en cuenta el detalle de la observacion </t>
  </si>
  <si>
    <t xml:space="preserve">Se coloco lampara en las gradas </t>
  </si>
  <si>
    <t xml:space="preserve">Confucion de apunte de numero de habitacion </t>
  </si>
  <si>
    <t xml:space="preserve"> se hizo la prueba con todas las llaves abiertas, duraciòn de 1 hora y 20 min</t>
  </si>
  <si>
    <t>Cambio de refri se hizo pero esta pendiente solicitud de movimiento de activo, boleta firmada y el cambio de activo,</t>
  </si>
  <si>
    <t xml:space="preserve">• Hab 107 realizó su check out a la 1:50 am, huésped disgustado porque me indica que tenía que madrugar y manejar durante la noche “esperaba conciliar su sueño” no tenía planeado escuchar los fuertes sonidos emitidos de herramientas de trabajo desde el área de piscinas durante toda la noche, (sonidos que se escuchan desde recepción) le ofrezco las disculpas totales del caso, le hago mención que son trabajos en hora nocturna para así tratar de avanzar lo mayor posible y no afectar la operación durante el día y tenerlo listo a la mayor brevedad posible, el señor Johnson acepta las disculpas y finalmente se marcha.  </t>
  </si>
  <si>
    <t>Las habitaciones deben tener espejos más grandes en el baño.</t>
  </si>
  <si>
    <t xml:space="preserve">El huésped recomienda tener más opciones saludables para el desayuno, como yogurt natural, tener siempre huevos duros. </t>
  </si>
  <si>
    <t>Huésped indica que debe haber un señalamiento más adecuado para cuando se estén realizando trabajos de limpieza en los baños de lockers, el mismo comenta una experiencia que le sucedió el día sábado 07/12/19 a las 07.40 pm, dice que al querer ir a los baños cuando ingresó encontró una muchacha recostada observando su telefono, y la misma hizo gestos inapropiados hacia él,(mal encarada) lo cual le pareció un poco tedioso porque no fue culpa de él que estuvieran limpiando.</t>
  </si>
  <si>
    <t>Los basureros que están cerca a las entradas del Bar Húmedo se encuentran muy deteriorados.</t>
  </si>
  <si>
    <t>La carne del restaurante Ti-Cain no tenia la calidad adecuada</t>
  </si>
  <si>
    <t>Llavin de la puerta que da hacia el exterior del baño tiene problemas por lo cual la clienta no puede cerrarlo adecuandamente, nos informa que además del problema con el agua ahora no podrá dormir tranquila ya que no sabe si una persona o animal puede ingresar a su habitacion por dicho lugar.</t>
  </si>
  <si>
    <t>Enviar a mantenimiento el 04/12 e informar a servicio al cliente</t>
  </si>
  <si>
    <t>Se le informó a mantenimiento y servicio al cliente</t>
  </si>
  <si>
    <t>Al ser las 7:00pm nos informa la clienta de la habitacion 415 que no cuentan con agua caliente en el jacuzzi de la habitacion por lo que procedemos a enviar a mantenimiento a la habitacion el cual nos informa que los tanques se encuentran vacios y que va a durar 30 minutos aproximadamente en llenarse. Se le informa a la cliente dicha situacion. Luego de 2 horas y 30 minutos nos llama la clienta nuevamente informandonos que aun no cuenta con agua termal en el jacuzzi y que procedieron a utilizar el jacuzzi interno pero que el agua estaba tibia y no caliente; luego de ultilizar este jacuzzi ninguna de las habitaciones (414-415) cuentan con agua caliente y que no es posible que sucedan estos problemas en una habitacion con un monto tan alto como el que lla canceló.</t>
  </si>
  <si>
    <t>Enviar a mantenimiento nuevamente y que el servicio al cliente se comunique con ella para compensar estos problemas.</t>
  </si>
  <si>
    <t>Se envio a mantenimiento y se le informo a servicio al cliente</t>
  </si>
  <si>
    <t>ffff</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</si>
</sst>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1" formatCode="_-* #,##0_-;\-* #,##0_-;_-* &quot;-&quot;_-;_-@_-"/>
    <numFmt numFmtId="164" formatCode="_-* #,##0.00_-;\-* #,##0.00_-;_-* &quot;-&quot;_-;_-@_-"/>
  </numFmts>
  <fonts count="28" x14ac:knownFonts="1">
    <font>
      <sz val="11"/>
      <color theme="1"/>
      <name val="Calibri"/>
      <family val="2"/>
      <scheme val="minor"/>
    </font>
    <font>
      <b/>
      <sz val="10"/>
      <color theme="1"/>
      <name val="Calibri"/>
      <family val="2"/>
    </font>
    <font>
      <b/>
      <sz val="11"/>
      <color theme="1"/>
      <name val="Calibri"/>
      <family val="2"/>
    </font>
    <font>
      <b/>
      <sz val="12"/>
      <color theme="1"/>
      <name val="Calibri"/>
      <family val="2"/>
    </font>
    <font>
      <b/>
      <sz val="11"/>
      <color theme="0"/>
      <name val="Calibri"/>
      <family val="2"/>
      <scheme val="minor"/>
    </font>
    <font>
      <b/>
      <sz val="12"/>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b/>
      <sz val="20"/>
      <color theme="1"/>
      <name val="Calibri"/>
      <family val="2"/>
      <scheme val="minor"/>
    </font>
    <font>
      <sz val="12"/>
      <color rgb="FF000000"/>
      <name val="Calibri"/>
      <family val="2"/>
    </font>
    <font>
      <b/>
      <sz val="11"/>
      <name val="Calibri"/>
      <family val="2"/>
      <scheme val="minor"/>
    </font>
    <font>
      <b/>
      <sz val="10"/>
      <color theme="0"/>
      <name val="Calibri"/>
      <family val="2"/>
    </font>
    <font>
      <sz val="10"/>
      <color theme="1"/>
      <name val="Calibri"/>
      <family val="2"/>
    </font>
    <font>
      <b/>
      <sz val="12"/>
      <color theme="0"/>
      <name val="Calibri"/>
      <family val="2"/>
    </font>
    <font>
      <b/>
      <sz val="10"/>
      <name val="Calibri"/>
      <family val="2"/>
    </font>
    <font>
      <b/>
      <sz val="12"/>
      <color theme="0"/>
      <name val="Calibri"/>
      <family val="2"/>
      <scheme val="minor"/>
    </font>
    <font>
      <b/>
      <sz val="11"/>
      <color theme="0"/>
      <name val="Arial"/>
      <family val="2"/>
    </font>
    <font>
      <sz val="11"/>
      <name val="Calibri"/>
      <family val="2"/>
      <scheme val="minor"/>
    </font>
    <font>
      <sz val="9"/>
      <color theme="1"/>
      <name val="Calibri"/>
      <family val="2"/>
      <scheme val="minor"/>
    </font>
    <font>
      <b/>
      <sz val="10"/>
      <color theme="1"/>
      <name val="Calibri"/>
      <family val="2"/>
      <scheme val="minor"/>
    </font>
    <font>
      <sz val="10"/>
      <color theme="1"/>
      <name val="Calibri"/>
      <family val="2"/>
      <scheme val="minor"/>
    </font>
    <font>
      <b/>
      <sz val="11"/>
      <color theme="1"/>
      <name val="Arial"/>
      <family val="2"/>
    </font>
    <font>
      <sz val="11"/>
      <color theme="1"/>
      <name val="Calibri"/>
      <family val="2"/>
    </font>
    <font>
      <sz val="12"/>
      <color theme="1"/>
      <name val="Calibri"/>
      <family val="2"/>
    </font>
    <font>
      <b/>
      <sz val="12"/>
      <color theme="1"/>
      <name val="Calibri Light"/>
      <family val="2"/>
      <scheme val="major"/>
    </font>
    <font>
      <sz val="12"/>
      <color theme="1"/>
      <name val="Calibri"/>
      <family val="2"/>
      <scheme val="minor"/>
    </font>
    <font>
      <sz val="11"/>
      <color rgb="FFFF0000"/>
      <name val="Calibri"/>
      <family val="2"/>
      <scheme val="minor"/>
    </font>
  </fonts>
  <fills count="18">
    <fill>
      <patternFill patternType="none"/>
    </fill>
    <fill>
      <patternFill patternType="gray125"/>
    </fill>
    <fill>
      <patternFill patternType="solid">
        <fgColor rgb="FFFFFFFF"/>
        <bgColor indexed="64"/>
      </patternFill>
    </fill>
    <fill>
      <patternFill patternType="solid">
        <fgColor rgb="FFC00000"/>
        <bgColor indexed="64"/>
      </patternFill>
    </fill>
    <fill>
      <patternFill patternType="solid">
        <fgColor rgb="FFFFFF00"/>
        <bgColor indexed="64"/>
      </patternFill>
    </fill>
    <fill>
      <patternFill patternType="solid">
        <fgColor rgb="FF00B050"/>
        <bgColor indexed="64"/>
      </patternFill>
    </fill>
    <fill>
      <patternFill patternType="solid">
        <fgColor theme="2" tint="-0.249977111117893"/>
        <bgColor theme="4" tint="0.79998168889431442"/>
      </patternFill>
    </fill>
    <fill>
      <patternFill patternType="solid">
        <fgColor rgb="FF92D050"/>
        <bgColor indexed="64"/>
      </patternFill>
    </fill>
    <fill>
      <patternFill patternType="solid">
        <fgColor rgb="FFFF0000"/>
        <bgColor indexed="64"/>
      </patternFill>
    </fill>
    <fill>
      <patternFill patternType="solid">
        <fgColor theme="4" tint="0.39997558519241921"/>
        <bgColor theme="4" tint="0.79998168889431442"/>
      </patternFill>
    </fill>
    <fill>
      <patternFill patternType="solid">
        <fgColor theme="4"/>
        <bgColor theme="4" tint="0.79998168889431442"/>
      </patternFill>
    </fill>
    <fill>
      <patternFill patternType="solid">
        <fgColor theme="4" tint="0.39997558519241921"/>
        <bgColor indexed="64"/>
      </patternFill>
    </fill>
    <fill>
      <patternFill patternType="solid">
        <fgColor theme="4" tint="-0.249977111117893"/>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rgb="FFFF6600"/>
        <bgColor indexed="64"/>
      </patternFill>
    </fill>
    <fill>
      <patternFill patternType="solid">
        <fgColor rgb="FF66FF33"/>
        <bgColor indexed="64"/>
      </patternFill>
    </fill>
    <fill>
      <patternFill patternType="solid">
        <fgColor theme="0"/>
        <bgColor indexed="64"/>
      </patternFill>
    </fill>
  </fills>
  <borders count="23">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right style="double">
        <color indexed="64"/>
      </right>
      <top/>
      <bottom/>
      <diagonal/>
    </border>
    <border>
      <left style="double">
        <color indexed="64"/>
      </left>
      <right/>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right/>
      <top/>
      <bottom style="double">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theme="4" tint="0.39997558519241921"/>
      </right>
      <top style="thin">
        <color theme="4" tint="0.39997558519241921"/>
      </top>
      <bottom style="thin">
        <color theme="4" tint="0.39997558519241921"/>
      </bottom>
      <diagonal/>
    </border>
  </borders>
  <cellStyleXfs count="6">
    <xf numFmtId="0" fontId="0" fillId="0" borderId="0"/>
    <xf numFmtId="0" fontId="6" fillId="0" borderId="0"/>
    <xf numFmtId="41" fontId="6" fillId="0" borderId="0" applyFont="0" applyFill="0" applyBorder="0" applyAlignment="0" applyProtection="0"/>
    <xf numFmtId="0" fontId="6" fillId="0" borderId="0"/>
    <xf numFmtId="0" fontId="10" fillId="0" borderId="0"/>
    <xf numFmtId="9" fontId="6" fillId="0" borderId="0" applyFont="0" applyFill="0" applyBorder="0" applyAlignment="0" applyProtection="0"/>
  </cellStyleXfs>
  <cellXfs count="272">
    <xf numFmtId="0" fontId="0" fillId="0" borderId="0" xfId="0"/>
    <xf numFmtId="0" fontId="1" fillId="0" borderId="1" xfId="0" applyFont="1" applyBorder="1" applyAlignment="1">
      <alignment horizontal="left" vertical="center" wrapText="1"/>
    </xf>
    <xf numFmtId="0" fontId="6" fillId="2" borderId="0" xfId="1" applyFill="1"/>
    <xf numFmtId="0" fontId="6" fillId="2" borderId="0" xfId="1" applyFill="1" applyAlignment="1">
      <alignment horizontal="center"/>
    </xf>
    <xf numFmtId="0" fontId="7" fillId="0" borderId="0" xfId="1" applyFont="1" applyAlignment="1">
      <alignment horizontal="center"/>
    </xf>
    <xf numFmtId="0" fontId="7" fillId="2" borderId="0" xfId="1" applyFont="1" applyFill="1" applyAlignment="1">
      <alignment horizontal="center" vertical="center" textRotation="90"/>
    </xf>
    <xf numFmtId="0" fontId="9" fillId="3" borderId="0" xfId="1" applyFont="1" applyFill="1" applyAlignment="1">
      <alignment horizontal="center" vertical="center"/>
    </xf>
    <xf numFmtId="0" fontId="9" fillId="4" borderId="0" xfId="1" applyFont="1" applyFill="1" applyAlignment="1">
      <alignment horizontal="center" vertical="center"/>
    </xf>
    <xf numFmtId="0" fontId="9" fillId="5" borderId="0" xfId="1" applyFont="1" applyFill="1" applyAlignment="1">
      <alignment horizontal="center" vertical="center"/>
    </xf>
    <xf numFmtId="0" fontId="6" fillId="0" borderId="0" xfId="1"/>
    <xf numFmtId="0" fontId="0" fillId="0" borderId="6" xfId="0" applyBorder="1"/>
    <xf numFmtId="0" fontId="10" fillId="0" borderId="0" xfId="0" applyFont="1"/>
    <xf numFmtId="14" fontId="0" fillId="0" borderId="0" xfId="0" applyNumberFormat="1"/>
    <xf numFmtId="41" fontId="0" fillId="0" borderId="0" xfId="2" applyFont="1"/>
    <xf numFmtId="0" fontId="0" fillId="0" borderId="0" xfId="0" applyAlignment="1">
      <alignment horizontal="left"/>
    </xf>
    <xf numFmtId="0" fontId="0" fillId="0" borderId="0" xfId="0" applyAlignment="1">
      <alignment wrapText="1"/>
    </xf>
    <xf numFmtId="0" fontId="0" fillId="0" borderId="1" xfId="0" applyBorder="1" applyAlignment="1">
      <alignment horizontal="center" vertical="center" wrapText="1"/>
    </xf>
    <xf numFmtId="0" fontId="0" fillId="0" borderId="0" xfId="0" applyAlignment="1">
      <alignment horizontal="center" vertical="center" wrapText="1"/>
    </xf>
    <xf numFmtId="0" fontId="0" fillId="0" borderId="6" xfId="0" applyBorder="1" applyAlignment="1">
      <alignment horizontal="center" vertical="center" wrapText="1"/>
    </xf>
    <xf numFmtId="0" fontId="1" fillId="0" borderId="8" xfId="0" applyFont="1" applyBorder="1" applyAlignment="1">
      <alignment horizontal="left" vertical="center" wrapText="1"/>
    </xf>
    <xf numFmtId="0" fontId="0" fillId="0" borderId="8" xfId="0" applyBorder="1" applyAlignment="1">
      <alignment vertical="center" wrapText="1"/>
    </xf>
    <xf numFmtId="0" fontId="0" fillId="2" borderId="0" xfId="1" applyFont="1" applyFill="1"/>
    <xf numFmtId="14" fontId="13" fillId="0" borderId="6" xfId="0" applyNumberFormat="1" applyFont="1" applyBorder="1" applyAlignment="1">
      <alignment horizontal="left" vertical="center"/>
    </xf>
    <xf numFmtId="0" fontId="0" fillId="0" borderId="6" xfId="0" applyBorder="1" applyAlignment="1">
      <alignment horizontal="left" vertical="center"/>
    </xf>
    <xf numFmtId="0" fontId="0" fillId="0" borderId="6" xfId="0" applyBorder="1" applyAlignment="1">
      <alignment vertical="center" wrapText="1"/>
    </xf>
    <xf numFmtId="0" fontId="0" fillId="0" borderId="6" xfId="0" applyBorder="1" applyAlignment="1">
      <alignment horizontal="left" vertical="center" wrapText="1"/>
    </xf>
    <xf numFmtId="0" fontId="0" fillId="0" borderId="8" xfId="0" applyBorder="1" applyAlignment="1">
      <alignment horizontal="left" vertical="top" wrapText="1"/>
    </xf>
    <xf numFmtId="0" fontId="0" fillId="0" borderId="8" xfId="0" applyBorder="1" applyAlignment="1">
      <alignment horizontal="left" vertical="center" wrapText="1"/>
    </xf>
    <xf numFmtId="0" fontId="3" fillId="6" borderId="4" xfId="0" applyFont="1" applyFill="1" applyBorder="1" applyAlignment="1">
      <alignment horizontal="center" vertical="center" wrapText="1"/>
    </xf>
    <xf numFmtId="14" fontId="13" fillId="0" borderId="8" xfId="0" applyNumberFormat="1" applyFont="1" applyBorder="1" applyAlignment="1">
      <alignment horizontal="left" vertical="top" wrapText="1"/>
    </xf>
    <xf numFmtId="0" fontId="13" fillId="0" borderId="8" xfId="0" applyFont="1" applyBorder="1" applyAlignment="1">
      <alignment horizontal="left" vertical="top" wrapText="1"/>
    </xf>
    <xf numFmtId="0" fontId="2" fillId="0" borderId="8" xfId="0" applyFont="1" applyBorder="1" applyAlignment="1">
      <alignment vertical="center" wrapText="1"/>
    </xf>
    <xf numFmtId="0" fontId="1" fillId="0" borderId="8" xfId="0" applyFont="1" applyBorder="1" applyAlignment="1">
      <alignment vertical="center" wrapText="1"/>
    </xf>
    <xf numFmtId="0" fontId="0" fillId="0" borderId="8" xfId="0" applyBorder="1" applyAlignment="1">
      <alignment wrapText="1"/>
    </xf>
    <xf numFmtId="0" fontId="0" fillId="0" borderId="15" xfId="0" applyBorder="1" applyAlignment="1">
      <alignment wrapText="1"/>
    </xf>
    <xf numFmtId="0" fontId="13" fillId="0" borderId="8" xfId="0" applyFont="1" applyBorder="1" applyAlignment="1">
      <alignment horizontal="left" vertical="center" wrapText="1"/>
    </xf>
    <xf numFmtId="14" fontId="13" fillId="0" borderId="8" xfId="0" applyNumberFormat="1" applyFont="1" applyBorder="1" applyAlignment="1">
      <alignment horizontal="left" vertical="center" wrapText="1"/>
    </xf>
    <xf numFmtId="0" fontId="3" fillId="0" borderId="15" xfId="0" applyFont="1" applyBorder="1" applyAlignment="1">
      <alignment horizontal="center" vertical="center" wrapText="1"/>
    </xf>
    <xf numFmtId="0" fontId="3" fillId="9" borderId="9" xfId="0" applyFont="1" applyFill="1" applyBorder="1" applyAlignment="1">
      <alignment horizontal="center" vertical="center" wrapText="1"/>
    </xf>
    <xf numFmtId="1" fontId="13" fillId="0" borderId="6" xfId="0" applyNumberFormat="1" applyFont="1" applyBorder="1" applyAlignment="1">
      <alignment horizontal="left" vertical="center"/>
    </xf>
    <xf numFmtId="1" fontId="0" fillId="0" borderId="6" xfId="0" applyNumberFormat="1" applyBorder="1" applyAlignment="1">
      <alignment horizontal="left" vertical="center"/>
    </xf>
    <xf numFmtId="1" fontId="0" fillId="0" borderId="7" xfId="0" applyNumberFormat="1" applyBorder="1" applyAlignment="1">
      <alignment horizontal="left" vertical="center" wrapText="1"/>
    </xf>
    <xf numFmtId="1" fontId="13" fillId="0" borderId="7" xfId="0" applyNumberFormat="1" applyFont="1" applyBorder="1" applyAlignment="1">
      <alignment horizontal="left" vertical="center" wrapText="1"/>
    </xf>
    <xf numFmtId="14" fontId="0" fillId="0" borderId="8" xfId="0" applyNumberFormat="1" applyBorder="1" applyAlignment="1">
      <alignment horizontal="left" vertical="center" wrapText="1"/>
    </xf>
    <xf numFmtId="0" fontId="12" fillId="12" borderId="13" xfId="0" applyFont="1" applyFill="1" applyBorder="1" applyAlignment="1">
      <alignment horizontal="left" vertical="center"/>
    </xf>
    <xf numFmtId="0" fontId="16" fillId="12" borderId="10" xfId="0" applyFont="1" applyFill="1" applyBorder="1" applyAlignment="1">
      <alignment horizontal="center"/>
    </xf>
    <xf numFmtId="0" fontId="4" fillId="12" borderId="10" xfId="0" applyFont="1" applyFill="1" applyBorder="1" applyAlignment="1">
      <alignment horizontal="right"/>
    </xf>
    <xf numFmtId="0" fontId="4" fillId="12" borderId="10" xfId="0" applyFont="1" applyFill="1" applyBorder="1" applyAlignment="1">
      <alignment horizontal="right" vertical="center" wrapText="1"/>
    </xf>
    <xf numFmtId="0" fontId="4" fillId="12" borderId="11" xfId="0" applyFont="1" applyFill="1" applyBorder="1" applyAlignment="1">
      <alignment horizontal="right" vertical="center" wrapText="1"/>
    </xf>
    <xf numFmtId="1" fontId="12" fillId="12" borderId="14" xfId="0" applyNumberFormat="1" applyFont="1" applyFill="1" applyBorder="1" applyAlignment="1">
      <alignment horizontal="left" vertical="center"/>
    </xf>
    <xf numFmtId="1" fontId="14" fillId="12" borderId="9" xfId="0" applyNumberFormat="1" applyFont="1" applyFill="1" applyBorder="1" applyAlignment="1">
      <alignment horizontal="center" vertical="center"/>
    </xf>
    <xf numFmtId="0" fontId="17" fillId="12" borderId="13" xfId="0" applyFont="1" applyFill="1" applyBorder="1" applyAlignment="1">
      <alignment horizontal="right"/>
    </xf>
    <xf numFmtId="0" fontId="17" fillId="12" borderId="10" xfId="0" applyFont="1" applyFill="1" applyBorder="1" applyAlignment="1">
      <alignment horizontal="right"/>
    </xf>
    <xf numFmtId="0" fontId="17" fillId="12" borderId="10" xfId="0" applyFont="1" applyFill="1" applyBorder="1" applyAlignment="1">
      <alignment horizontal="right" vertical="center"/>
    </xf>
    <xf numFmtId="0" fontId="11" fillId="11" borderId="9" xfId="0" applyFont="1" applyFill="1" applyBorder="1" applyAlignment="1">
      <alignment horizontal="left"/>
    </xf>
    <xf numFmtId="0" fontId="15" fillId="11" borderId="9" xfId="0" applyFont="1" applyFill="1" applyBorder="1" applyAlignment="1">
      <alignment horizontal="left" vertical="center" wrapText="1"/>
    </xf>
    <xf numFmtId="41" fontId="11" fillId="11" borderId="9" xfId="2" applyFont="1" applyFill="1" applyBorder="1" applyAlignment="1">
      <alignment horizontal="left" vertical="top" wrapText="1"/>
    </xf>
    <xf numFmtId="14" fontId="4" fillId="12" borderId="14" xfId="0" applyNumberFormat="1" applyFont="1" applyFill="1" applyBorder="1" applyAlignment="1">
      <alignment horizontal="right"/>
    </xf>
    <xf numFmtId="0" fontId="14" fillId="12" borderId="13" xfId="0" applyFont="1" applyFill="1" applyBorder="1" applyAlignment="1">
      <alignment horizontal="left" vertical="center"/>
    </xf>
    <xf numFmtId="0" fontId="16" fillId="12" borderId="10" xfId="0" applyFont="1" applyFill="1" applyBorder="1" applyAlignment="1">
      <alignment horizontal="right"/>
    </xf>
    <xf numFmtId="0" fontId="16" fillId="12" borderId="10" xfId="0" applyFont="1" applyFill="1" applyBorder="1" applyAlignment="1">
      <alignment horizontal="right" vertical="center" wrapText="1"/>
    </xf>
    <xf numFmtId="0" fontId="16" fillId="12" borderId="11" xfId="0" applyFont="1" applyFill="1" applyBorder="1" applyAlignment="1">
      <alignment horizontal="right" vertical="center" wrapText="1"/>
    </xf>
    <xf numFmtId="14" fontId="11" fillId="11" borderId="9" xfId="0" applyNumberFormat="1" applyFont="1" applyFill="1" applyBorder="1" applyAlignment="1">
      <alignment horizontal="left"/>
    </xf>
    <xf numFmtId="0" fontId="11" fillId="11" borderId="9" xfId="0" applyFont="1" applyFill="1" applyBorder="1" applyAlignment="1">
      <alignment vertical="top" wrapText="1"/>
    </xf>
    <xf numFmtId="0" fontId="11" fillId="11" borderId="9" xfId="0" applyFont="1" applyFill="1" applyBorder="1"/>
    <xf numFmtId="1" fontId="0" fillId="0" borderId="0" xfId="0" applyNumberFormat="1"/>
    <xf numFmtId="0" fontId="11" fillId="11" borderId="9" xfId="0" applyFont="1" applyFill="1" applyBorder="1" applyAlignment="1">
      <alignment horizontal="left" vertical="center" wrapText="1"/>
    </xf>
    <xf numFmtId="0" fontId="11" fillId="11" borderId="9" xfId="0" applyFont="1" applyFill="1" applyBorder="1" applyAlignment="1">
      <alignment vertical="center" wrapText="1"/>
    </xf>
    <xf numFmtId="0" fontId="16" fillId="12" borderId="10" xfId="0" applyFont="1" applyFill="1" applyBorder="1" applyAlignment="1">
      <alignment horizontal="right" wrapText="1"/>
    </xf>
    <xf numFmtId="14" fontId="1" fillId="0" borderId="6" xfId="0" applyNumberFormat="1" applyFont="1" applyBorder="1" applyAlignment="1">
      <alignment vertical="center" wrapText="1"/>
    </xf>
    <xf numFmtId="0" fontId="1" fillId="0" borderId="6" xfId="0" applyFont="1" applyBorder="1" applyAlignment="1">
      <alignment vertical="center" wrapText="1"/>
    </xf>
    <xf numFmtId="0" fontId="1" fillId="0" borderId="6" xfId="0" applyFont="1" applyBorder="1" applyAlignment="1">
      <alignment horizontal="left" vertical="center" wrapText="1"/>
    </xf>
    <xf numFmtId="0" fontId="2" fillId="0" borderId="6" xfId="0" applyFont="1" applyBorder="1" applyAlignment="1">
      <alignment vertical="center" wrapText="1"/>
    </xf>
    <xf numFmtId="0" fontId="3" fillId="10" borderId="6" xfId="0" applyFont="1" applyFill="1" applyBorder="1" applyAlignment="1">
      <alignment horizontal="center" vertical="center" wrapText="1"/>
    </xf>
    <xf numFmtId="0" fontId="3" fillId="0" borderId="6" xfId="0" applyFont="1" applyBorder="1" applyAlignment="1">
      <alignment horizontal="center" vertical="center" wrapText="1"/>
    </xf>
    <xf numFmtId="0" fontId="0" fillId="0" borderId="0" xfId="0" pivotButton="1"/>
    <xf numFmtId="0" fontId="0" fillId="0" borderId="0" xfId="0" applyAlignment="1">
      <alignment horizontal="left" indent="1"/>
    </xf>
    <xf numFmtId="0" fontId="19" fillId="0" borderId="0" xfId="3" applyFont="1" applyAlignment="1">
      <alignment horizontal="center"/>
    </xf>
    <xf numFmtId="0" fontId="6" fillId="0" borderId="0" xfId="3" applyAlignment="1">
      <alignment wrapText="1"/>
    </xf>
    <xf numFmtId="0" fontId="6" fillId="0" borderId="0" xfId="3"/>
    <xf numFmtId="0" fontId="21" fillId="0" borderId="0" xfId="3" applyFont="1"/>
    <xf numFmtId="0" fontId="5" fillId="0" borderId="0" xfId="3" applyFont="1"/>
    <xf numFmtId="1" fontId="19" fillId="0" borderId="1" xfId="3" applyNumberFormat="1" applyFont="1" applyBorder="1" applyAlignment="1">
      <alignment horizontal="center" vertical="center"/>
    </xf>
    <xf numFmtId="0" fontId="6" fillId="0" borderId="1" xfId="3" applyBorder="1"/>
    <xf numFmtId="0" fontId="6" fillId="0" borderId="2" xfId="3" applyBorder="1"/>
    <xf numFmtId="14" fontId="13" fillId="0" borderId="19" xfId="0" applyNumberFormat="1" applyFont="1" applyBorder="1" applyAlignment="1">
      <alignment horizontal="left" vertical="center" wrapText="1"/>
    </xf>
    <xf numFmtId="1" fontId="19" fillId="0" borderId="6" xfId="3" applyNumberFormat="1" applyFont="1" applyBorder="1" applyAlignment="1">
      <alignment horizontal="center" vertical="center"/>
    </xf>
    <xf numFmtId="0" fontId="6" fillId="0" borderId="6" xfId="3" applyBorder="1" applyAlignment="1">
      <alignment horizontal="left" vertical="top" wrapText="1"/>
    </xf>
    <xf numFmtId="0" fontId="6" fillId="0" borderId="6" xfId="3" applyBorder="1" applyAlignment="1">
      <alignment horizontal="left" vertical="center" wrapText="1"/>
    </xf>
    <xf numFmtId="0" fontId="6" fillId="0" borderId="20" xfId="3" applyBorder="1"/>
    <xf numFmtId="14" fontId="13" fillId="0" borderId="3" xfId="0" applyNumberFormat="1" applyFont="1" applyBorder="1" applyAlignment="1">
      <alignment horizontal="left" vertical="center" wrapText="1"/>
    </xf>
    <xf numFmtId="1" fontId="19" fillId="0" borderId="4" xfId="3" applyNumberFormat="1" applyFont="1" applyBorder="1" applyAlignment="1">
      <alignment horizontal="center" vertical="center"/>
    </xf>
    <xf numFmtId="0" fontId="6" fillId="0" borderId="4" xfId="3" applyBorder="1" applyAlignment="1">
      <alignment horizontal="left" vertical="top" wrapText="1"/>
    </xf>
    <xf numFmtId="0" fontId="6" fillId="0" borderId="4" xfId="3" applyBorder="1" applyAlignment="1">
      <alignment horizontal="left" vertical="center" wrapText="1"/>
    </xf>
    <xf numFmtId="0" fontId="6" fillId="0" borderId="5" xfId="3" applyBorder="1"/>
    <xf numFmtId="0" fontId="0" fillId="0" borderId="1" xfId="0" applyBorder="1" applyAlignment="1">
      <alignment horizontal="left" vertical="center" wrapText="1"/>
    </xf>
    <xf numFmtId="14" fontId="21" fillId="0" borderId="6" xfId="3" applyNumberFormat="1" applyFont="1" applyBorder="1" applyAlignment="1">
      <alignment horizontal="center" vertical="center"/>
    </xf>
    <xf numFmtId="49" fontId="6" fillId="0" borderId="1" xfId="3" applyNumberFormat="1" applyBorder="1" applyAlignment="1">
      <alignment horizontal="left" vertical="center" wrapText="1"/>
    </xf>
    <xf numFmtId="41" fontId="4" fillId="12" borderId="9" xfId="2" applyFont="1" applyFill="1" applyBorder="1" applyAlignment="1">
      <alignment horizontal="right"/>
    </xf>
    <xf numFmtId="14" fontId="19" fillId="0" borderId="17" xfId="3" applyNumberFormat="1" applyFont="1" applyBorder="1" applyAlignment="1">
      <alignment horizontal="center" vertical="center"/>
    </xf>
    <xf numFmtId="49" fontId="0" fillId="0" borderId="1" xfId="3" applyNumberFormat="1" applyFont="1" applyBorder="1" applyAlignment="1">
      <alignment horizontal="left" vertical="center"/>
    </xf>
    <xf numFmtId="14" fontId="21" fillId="0" borderId="1" xfId="3" applyNumberFormat="1" applyFont="1" applyBorder="1" applyAlignment="1">
      <alignment horizontal="center" vertical="center"/>
    </xf>
    <xf numFmtId="0" fontId="17" fillId="7" borderId="18" xfId="0" applyFont="1" applyFill="1" applyBorder="1" applyAlignment="1">
      <alignment horizontal="center"/>
    </xf>
    <xf numFmtId="0" fontId="17" fillId="7" borderId="18" xfId="0" applyFont="1" applyFill="1" applyBorder="1" applyAlignment="1">
      <alignment horizontal="right"/>
    </xf>
    <xf numFmtId="1" fontId="17" fillId="7" borderId="18" xfId="0" applyNumberFormat="1" applyFont="1" applyFill="1" applyBorder="1" applyAlignment="1">
      <alignment horizontal="center"/>
    </xf>
    <xf numFmtId="14" fontId="19" fillId="0" borderId="3" xfId="3" applyNumberFormat="1" applyFont="1" applyBorder="1" applyAlignment="1">
      <alignment horizontal="center" vertical="center"/>
    </xf>
    <xf numFmtId="0" fontId="0" fillId="0" borderId="0" xfId="0" applyAlignment="1">
      <alignment horizontal="center"/>
    </xf>
    <xf numFmtId="0" fontId="0" fillId="0" borderId="1" xfId="3" applyFont="1" applyBorder="1" applyAlignment="1">
      <alignment horizontal="center" vertical="center"/>
    </xf>
    <xf numFmtId="0" fontId="20" fillId="0" borderId="0" xfId="3" applyFont="1" applyAlignment="1">
      <alignment horizontal="center" vertical="center"/>
    </xf>
    <xf numFmtId="0" fontId="6" fillId="0" borderId="0" xfId="3" applyAlignment="1">
      <alignment horizontal="center" vertical="center"/>
    </xf>
    <xf numFmtId="14" fontId="6" fillId="0" borderId="0" xfId="3" applyNumberFormat="1" applyAlignment="1">
      <alignment horizontal="center" vertical="center" shrinkToFit="1"/>
    </xf>
    <xf numFmtId="0" fontId="5" fillId="0" borderId="0" xfId="3" applyFont="1" applyAlignment="1">
      <alignment horizontal="left" vertical="center"/>
    </xf>
    <xf numFmtId="0" fontId="5" fillId="0" borderId="0" xfId="3" applyFont="1" applyAlignment="1">
      <alignment horizontal="right" vertical="center"/>
    </xf>
    <xf numFmtId="1" fontId="1" fillId="0" borderId="6" xfId="0" applyNumberFormat="1" applyFont="1" applyBorder="1" applyAlignment="1">
      <alignment horizontal="center" vertical="center" wrapText="1"/>
    </xf>
    <xf numFmtId="41" fontId="0" fillId="0" borderId="0" xfId="0" applyNumberFormat="1"/>
    <xf numFmtId="164" fontId="0" fillId="0" borderId="0" xfId="0" applyNumberFormat="1"/>
    <xf numFmtId="14" fontId="1" fillId="0" borderId="6" xfId="0" applyNumberFormat="1" applyFont="1" applyBorder="1" applyAlignment="1">
      <alignment horizontal="center" vertical="center" wrapText="1"/>
    </xf>
    <xf numFmtId="14" fontId="1" fillId="0" borderId="8" xfId="0" applyNumberFormat="1" applyFont="1" applyBorder="1" applyAlignment="1">
      <alignment horizontal="center" vertical="center" wrapText="1"/>
    </xf>
    <xf numFmtId="14" fontId="0" fillId="0" borderId="8" xfId="0" applyNumberFormat="1" applyBorder="1" applyAlignment="1">
      <alignment horizontal="center" vertical="center" wrapText="1"/>
    </xf>
    <xf numFmtId="14" fontId="21" fillId="0" borderId="4" xfId="3" applyNumberFormat="1" applyFont="1"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0" fillId="0" borderId="0" xfId="0" applyAlignment="1">
      <alignment horizontal="left" vertical="center"/>
    </xf>
    <xf numFmtId="14" fontId="1" fillId="0" borderId="1" xfId="0" applyNumberFormat="1" applyFont="1" applyBorder="1" applyAlignment="1">
      <alignment horizontal="left" vertical="center" wrapText="1"/>
    </xf>
    <xf numFmtId="14" fontId="13" fillId="0" borderId="6" xfId="0" applyNumberFormat="1" applyFont="1" applyBorder="1" applyAlignment="1">
      <alignment horizontal="left" vertical="center" wrapText="1"/>
    </xf>
    <xf numFmtId="0" fontId="1" fillId="0" borderId="1" xfId="0" applyFont="1" applyBorder="1" applyAlignment="1">
      <alignment horizontal="center" vertical="center"/>
    </xf>
    <xf numFmtId="0" fontId="13" fillId="0" borderId="6" xfId="0" applyFont="1" applyBorder="1" applyAlignment="1">
      <alignment horizontal="center" vertical="center"/>
    </xf>
    <xf numFmtId="0" fontId="1" fillId="0" borderId="1" xfId="0" applyFont="1" applyBorder="1" applyAlignment="1">
      <alignment horizontal="left" vertical="center"/>
    </xf>
    <xf numFmtId="14" fontId="1" fillId="0" borderId="8" xfId="0" applyNumberFormat="1" applyFont="1" applyBorder="1" applyAlignment="1">
      <alignment horizontal="center" vertical="center"/>
    </xf>
    <xf numFmtId="14" fontId="0" fillId="0" borderId="6" xfId="0" applyNumberFormat="1" applyBorder="1" applyAlignment="1">
      <alignment horizontal="center" vertical="center"/>
    </xf>
    <xf numFmtId="1" fontId="1" fillId="0" borderId="7" xfId="0" applyNumberFormat="1" applyFont="1" applyBorder="1" applyAlignment="1">
      <alignment horizontal="left" vertical="center"/>
    </xf>
    <xf numFmtId="0" fontId="13" fillId="0" borderId="1" xfId="0" applyFont="1" applyBorder="1" applyAlignment="1">
      <alignment horizontal="center" vertical="center"/>
    </xf>
    <xf numFmtId="1" fontId="13" fillId="0" borderId="7" xfId="0" applyNumberFormat="1" applyFont="1" applyBorder="1" applyAlignment="1">
      <alignment horizontal="center" vertical="center"/>
    </xf>
    <xf numFmtId="14" fontId="13" fillId="0" borderId="8" xfId="0" applyNumberFormat="1" applyFont="1" applyBorder="1" applyAlignment="1">
      <alignment vertical="center"/>
    </xf>
    <xf numFmtId="0" fontId="13" fillId="0" borderId="1" xfId="0" applyFont="1" applyBorder="1" applyAlignment="1">
      <alignment vertical="center"/>
    </xf>
    <xf numFmtId="14" fontId="13" fillId="0" borderId="1" xfId="0" applyNumberFormat="1" applyFont="1" applyBorder="1" applyAlignment="1">
      <alignment vertical="center" wrapText="1"/>
    </xf>
    <xf numFmtId="0" fontId="13" fillId="0" borderId="1" xfId="0" applyFont="1" applyBorder="1" applyAlignment="1">
      <alignment vertical="center" wrapText="1"/>
    </xf>
    <xf numFmtId="0" fontId="0" fillId="0" borderId="1" xfId="0" applyBorder="1" applyAlignment="1">
      <alignment vertical="center" wrapText="1"/>
    </xf>
    <xf numFmtId="0" fontId="3" fillId="6" borderId="8" xfId="0" applyFont="1" applyFill="1" applyBorder="1" applyAlignment="1">
      <alignment horizontal="center" vertical="center" wrapText="1"/>
    </xf>
    <xf numFmtId="14" fontId="19" fillId="0" borderId="17" xfId="3" applyNumberFormat="1" applyFont="1" applyBorder="1" applyAlignment="1">
      <alignment horizontal="center" vertical="center" wrapText="1"/>
    </xf>
    <xf numFmtId="49" fontId="19" fillId="0" borderId="1" xfId="3" applyNumberFormat="1" applyFont="1" applyBorder="1" applyAlignment="1">
      <alignment horizontal="center" vertical="center" wrapText="1"/>
    </xf>
    <xf numFmtId="49" fontId="0" fillId="0" borderId="1" xfId="3" applyNumberFormat="1" applyFont="1" applyBorder="1" applyAlignment="1">
      <alignment horizontal="left" vertical="center" wrapText="1"/>
    </xf>
    <xf numFmtId="0" fontId="6" fillId="0" borderId="1" xfId="3" applyBorder="1" applyAlignment="1">
      <alignment wrapText="1"/>
    </xf>
    <xf numFmtId="14" fontId="21" fillId="0" borderId="1" xfId="3" applyNumberFormat="1" applyFont="1" applyBorder="1" applyAlignment="1">
      <alignment horizontal="center" vertical="center" wrapText="1"/>
    </xf>
    <xf numFmtId="49" fontId="22" fillId="11" borderId="9" xfId="2" applyNumberFormat="1" applyFont="1" applyFill="1" applyBorder="1" applyAlignment="1">
      <alignment horizontal="left" wrapText="1"/>
    </xf>
    <xf numFmtId="1" fontId="13" fillId="0" borderId="1" xfId="0" applyNumberFormat="1" applyFont="1" applyBorder="1" applyAlignment="1">
      <alignment horizontal="center" vertical="center" wrapText="1"/>
    </xf>
    <xf numFmtId="0" fontId="13" fillId="0" borderId="1" xfId="0" applyFont="1" applyBorder="1" applyAlignment="1">
      <alignment horizontal="left" vertical="center" wrapText="1"/>
    </xf>
    <xf numFmtId="41" fontId="23" fillId="0" borderId="1" xfId="2" applyFont="1" applyBorder="1" applyAlignment="1">
      <alignment vertical="center" wrapText="1"/>
    </xf>
    <xf numFmtId="0" fontId="24" fillId="9" borderId="1" xfId="0" applyFont="1" applyFill="1" applyBorder="1" applyAlignment="1">
      <alignment horizontal="center" vertical="center" wrapText="1"/>
    </xf>
    <xf numFmtId="14" fontId="13" fillId="0" borderId="1" xfId="0" applyNumberFormat="1" applyFont="1" applyBorder="1" applyAlignment="1">
      <alignment horizontal="center" vertical="center" wrapText="1"/>
    </xf>
    <xf numFmtId="41" fontId="18" fillId="11" borderId="1" xfId="2" applyFont="1" applyFill="1" applyBorder="1" applyAlignment="1">
      <alignment horizontal="left" vertical="top" wrapText="1"/>
    </xf>
    <xf numFmtId="0" fontId="24" fillId="0" borderId="1" xfId="0" applyFont="1" applyBorder="1" applyAlignment="1">
      <alignment horizontal="center" vertical="center" wrapText="1"/>
    </xf>
    <xf numFmtId="0" fontId="0" fillId="0" borderId="6" xfId="3" applyFont="1" applyBorder="1" applyAlignment="1">
      <alignment horizontal="left" vertical="center" wrapText="1"/>
    </xf>
    <xf numFmtId="14" fontId="22" fillId="11" borderId="9" xfId="2" applyNumberFormat="1" applyFont="1" applyFill="1" applyBorder="1" applyAlignment="1">
      <alignment horizontal="left" wrapText="1"/>
    </xf>
    <xf numFmtId="1" fontId="22" fillId="11" borderId="9" xfId="2" applyNumberFormat="1" applyFont="1" applyFill="1" applyBorder="1" applyAlignment="1">
      <alignment horizontal="left" wrapText="1"/>
    </xf>
    <xf numFmtId="0" fontId="11" fillId="13" borderId="9" xfId="0" applyFont="1" applyFill="1" applyBorder="1" applyAlignment="1">
      <alignment horizontal="left" wrapText="1"/>
    </xf>
    <xf numFmtId="0" fontId="18" fillId="11" borderId="9" xfId="0" applyFont="1" applyFill="1" applyBorder="1" applyAlignment="1">
      <alignment wrapText="1"/>
    </xf>
    <xf numFmtId="0" fontId="18" fillId="11" borderId="12" xfId="0" applyFont="1" applyFill="1" applyBorder="1" applyAlignment="1">
      <alignment wrapText="1"/>
    </xf>
    <xf numFmtId="0" fontId="0" fillId="0" borderId="1" xfId="3" applyFont="1" applyBorder="1" applyAlignment="1">
      <alignment wrapText="1"/>
    </xf>
    <xf numFmtId="14" fontId="0" fillId="0" borderId="1" xfId="3" applyNumberFormat="1" applyFont="1" applyBorder="1" applyAlignment="1">
      <alignment wrapText="1"/>
    </xf>
    <xf numFmtId="0" fontId="7" fillId="0" borderId="6" xfId="3" applyFont="1" applyBorder="1" applyAlignment="1">
      <alignment horizontal="left" vertical="center" wrapText="1"/>
    </xf>
    <xf numFmtId="14" fontId="6" fillId="0" borderId="6" xfId="3" applyNumberFormat="1" applyBorder="1" applyAlignment="1">
      <alignment horizontal="left" vertical="center" wrapText="1"/>
    </xf>
    <xf numFmtId="0" fontId="21" fillId="0" borderId="0" xfId="0" applyFont="1"/>
    <xf numFmtId="0" fontId="0" fillId="0" borderId="1" xfId="3" applyFont="1" applyBorder="1" applyAlignment="1">
      <alignment vertical="center" wrapText="1"/>
    </xf>
    <xf numFmtId="14" fontId="20" fillId="0" borderId="6" xfId="3" applyNumberFormat="1" applyFont="1" applyBorder="1" applyAlignment="1">
      <alignment horizontal="center" vertical="center"/>
    </xf>
    <xf numFmtId="0" fontId="0" fillId="0" borderId="1" xfId="3" applyFont="1" applyBorder="1" applyAlignment="1">
      <alignment vertical="top" wrapText="1"/>
    </xf>
    <xf numFmtId="0" fontId="0" fillId="0" borderId="1" xfId="0" applyFont="1" applyBorder="1" applyAlignment="1">
      <alignment horizontal="left" vertical="center" wrapText="1"/>
    </xf>
    <xf numFmtId="0" fontId="0" fillId="0" borderId="1" xfId="0" applyFont="1" applyBorder="1" applyAlignment="1">
      <alignment vertical="center" wrapText="1"/>
    </xf>
    <xf numFmtId="0" fontId="0" fillId="0" borderId="0" xfId="0" applyNumberFormat="1"/>
    <xf numFmtId="14" fontId="6" fillId="0" borderId="1" xfId="3" applyNumberFormat="1" applyBorder="1" applyAlignment="1">
      <alignment wrapText="1"/>
    </xf>
    <xf numFmtId="0" fontId="5" fillId="0" borderId="0" xfId="3" applyFont="1" applyAlignment="1">
      <alignment horizontal="center" vertical="center"/>
    </xf>
    <xf numFmtId="49" fontId="10" fillId="0" borderId="0" xfId="0" applyNumberFormat="1" applyFont="1"/>
    <xf numFmtId="49" fontId="0" fillId="0" borderId="0" xfId="0" applyNumberFormat="1"/>
    <xf numFmtId="0" fontId="17" fillId="12" borderId="11" xfId="0" applyFont="1" applyFill="1" applyBorder="1" applyAlignment="1">
      <alignment horizontal="right"/>
    </xf>
    <xf numFmtId="0" fontId="6" fillId="0" borderId="0" xfId="3" applyFill="1" applyAlignment="1">
      <alignment horizontal="left" vertical="center" wrapText="1"/>
    </xf>
    <xf numFmtId="0" fontId="0" fillId="0" borderId="1" xfId="3" applyFont="1" applyFill="1" applyBorder="1"/>
    <xf numFmtId="1" fontId="13" fillId="0" borderId="6" xfId="0" applyNumberFormat="1" applyFont="1" applyBorder="1" applyAlignment="1">
      <alignment horizontal="center" vertical="center" wrapText="1"/>
    </xf>
    <xf numFmtId="14" fontId="13" fillId="0" borderId="6" xfId="0" applyNumberFormat="1" applyFont="1" applyBorder="1" applyAlignment="1">
      <alignment vertical="center" wrapText="1"/>
    </xf>
    <xf numFmtId="0" fontId="13" fillId="0" borderId="6" xfId="0" applyFont="1" applyBorder="1" applyAlignment="1">
      <alignment vertical="center" wrapText="1"/>
    </xf>
    <xf numFmtId="0" fontId="13" fillId="0" borderId="6" xfId="0" applyFont="1" applyBorder="1" applyAlignment="1">
      <alignment horizontal="left" vertical="center" wrapText="1"/>
    </xf>
    <xf numFmtId="0" fontId="0" fillId="0" borderId="6" xfId="0" applyFont="1" applyBorder="1" applyAlignment="1">
      <alignment vertical="center" wrapText="1"/>
    </xf>
    <xf numFmtId="0" fontId="24" fillId="9" borderId="6" xfId="0" applyFont="1" applyFill="1" applyBorder="1" applyAlignment="1">
      <alignment horizontal="center" vertical="center" wrapText="1"/>
    </xf>
    <xf numFmtId="14" fontId="13" fillId="0" borderId="6" xfId="0" applyNumberFormat="1" applyFont="1" applyBorder="1" applyAlignment="1">
      <alignment horizontal="center" vertical="center" wrapText="1"/>
    </xf>
    <xf numFmtId="41" fontId="18" fillId="11" borderId="6" xfId="2" applyFont="1" applyFill="1" applyBorder="1" applyAlignment="1">
      <alignment horizontal="left" vertical="top" wrapText="1"/>
    </xf>
    <xf numFmtId="0" fontId="24" fillId="0" borderId="6" xfId="0" applyFont="1" applyBorder="1" applyAlignment="1">
      <alignment horizontal="center" vertical="center" wrapText="1"/>
    </xf>
    <xf numFmtId="41" fontId="23" fillId="0" borderId="6" xfId="2" applyFont="1" applyBorder="1" applyAlignment="1">
      <alignment vertical="center" wrapText="1"/>
    </xf>
    <xf numFmtId="0" fontId="0" fillId="0" borderId="6" xfId="0" applyFont="1" applyBorder="1" applyAlignment="1">
      <alignment horizontal="left" vertical="center" wrapText="1"/>
    </xf>
    <xf numFmtId="0" fontId="0" fillId="0" borderId="0" xfId="3" applyFont="1" applyFill="1" applyBorder="1"/>
    <xf numFmtId="14" fontId="0" fillId="0" borderId="0" xfId="0" applyNumberFormat="1" applyAlignment="1">
      <alignment wrapText="1"/>
    </xf>
    <xf numFmtId="0" fontId="7" fillId="0" borderId="0" xfId="0" applyFont="1"/>
    <xf numFmtId="0" fontId="7" fillId="0" borderId="0" xfId="0" applyFont="1" applyAlignment="1">
      <alignment horizontal="center"/>
    </xf>
    <xf numFmtId="9" fontId="0" fillId="0" borderId="0" xfId="5" applyFont="1"/>
    <xf numFmtId="0" fontId="7" fillId="0" borderId="6" xfId="0" applyFont="1" applyBorder="1"/>
    <xf numFmtId="0" fontId="7" fillId="0" borderId="6" xfId="0" applyFont="1" applyBorder="1" applyAlignment="1">
      <alignment horizontal="center"/>
    </xf>
    <xf numFmtId="0" fontId="0" fillId="0" borderId="6" xfId="0" applyFont="1" applyBorder="1" applyAlignment="1">
      <alignment horizontal="center"/>
    </xf>
    <xf numFmtId="0" fontId="5" fillId="0" borderId="0" xfId="0" applyFont="1" applyBorder="1" applyAlignment="1">
      <alignment horizontal="center"/>
    </xf>
    <xf numFmtId="0" fontId="7" fillId="0" borderId="0" xfId="0" applyFont="1" applyBorder="1" applyAlignment="1">
      <alignment horizontal="center"/>
    </xf>
    <xf numFmtId="0" fontId="0" fillId="0" borderId="0" xfId="0" applyFont="1" applyBorder="1" applyAlignment="1">
      <alignment horizontal="center"/>
    </xf>
    <xf numFmtId="0" fontId="7" fillId="0" borderId="6" xfId="0" applyFont="1" applyBorder="1" applyAlignment="1">
      <alignment horizontal="left"/>
    </xf>
    <xf numFmtId="14" fontId="25" fillId="11" borderId="9" xfId="2" applyNumberFormat="1" applyFont="1" applyFill="1" applyBorder="1" applyAlignment="1">
      <alignment horizontal="left" wrapText="1"/>
    </xf>
    <xf numFmtId="14" fontId="20" fillId="0" borderId="1" xfId="3" applyNumberFormat="1" applyFont="1" applyBorder="1" applyAlignment="1">
      <alignment horizontal="center" vertical="center" wrapText="1"/>
    </xf>
    <xf numFmtId="0" fontId="6" fillId="0" borderId="1" xfId="3" applyFont="1" applyBorder="1" applyAlignment="1">
      <alignment wrapText="1"/>
    </xf>
    <xf numFmtId="0" fontId="0" fillId="0" borderId="21" xfId="0" applyFont="1" applyBorder="1" applyAlignment="1">
      <alignment horizontal="left" vertical="top" wrapText="1"/>
    </xf>
    <xf numFmtId="14" fontId="14" fillId="8" borderId="9" xfId="0" applyNumberFormat="1" applyFont="1" applyFill="1" applyBorder="1" applyAlignment="1">
      <alignment horizontal="left" vertical="center" wrapText="1"/>
    </xf>
    <xf numFmtId="0" fontId="5" fillId="0" borderId="0" xfId="0" applyFont="1"/>
    <xf numFmtId="0" fontId="0" fillId="0" borderId="0" xfId="0" applyAlignment="1">
      <alignment horizontal="right"/>
    </xf>
    <xf numFmtId="0" fontId="5" fillId="0" borderId="0" xfId="0" applyFont="1" applyAlignment="1">
      <alignment horizontal="center"/>
    </xf>
    <xf numFmtId="0" fontId="26" fillId="0" borderId="0" xfId="0" applyFont="1"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right" wrapText="1"/>
    </xf>
    <xf numFmtId="0" fontId="0" fillId="0" borderId="19" xfId="0" applyFont="1" applyBorder="1"/>
    <xf numFmtId="0" fontId="7" fillId="0" borderId="17" xfId="0" applyFont="1" applyBorder="1"/>
    <xf numFmtId="0" fontId="7" fillId="0" borderId="1" xfId="0" applyFont="1" applyBorder="1" applyAlignment="1">
      <alignment horizontal="center"/>
    </xf>
    <xf numFmtId="0" fontId="7" fillId="0" borderId="3" xfId="0" applyFont="1" applyBorder="1"/>
    <xf numFmtId="0" fontId="7" fillId="0" borderId="4" xfId="0" applyFont="1" applyBorder="1" applyAlignment="1">
      <alignment horizontal="center"/>
    </xf>
    <xf numFmtId="0" fontId="0" fillId="14" borderId="22" xfId="0" applyFont="1" applyFill="1" applyBorder="1" applyAlignment="1">
      <alignment horizontal="center"/>
    </xf>
    <xf numFmtId="0" fontId="0" fillId="0" borderId="6" xfId="0" applyBorder="1" applyAlignment="1">
      <alignment horizontal="left"/>
    </xf>
    <xf numFmtId="0" fontId="7" fillId="15" borderId="6" xfId="0" applyFont="1" applyFill="1" applyBorder="1" applyAlignment="1">
      <alignment horizontal="left"/>
    </xf>
    <xf numFmtId="10" fontId="0" fillId="15" borderId="6" xfId="5" applyNumberFormat="1" applyFont="1" applyFill="1" applyBorder="1" applyAlignment="1">
      <alignment horizontal="center"/>
    </xf>
    <xf numFmtId="0" fontId="7" fillId="7" borderId="6" xfId="0" applyFont="1" applyFill="1" applyBorder="1" applyAlignment="1">
      <alignment horizontal="left"/>
    </xf>
    <xf numFmtId="0" fontId="7" fillId="16" borderId="6" xfId="0" applyFont="1" applyFill="1" applyBorder="1" applyAlignment="1">
      <alignment horizontal="left"/>
    </xf>
    <xf numFmtId="9" fontId="0" fillId="15" borderId="6" xfId="5" applyFont="1" applyFill="1" applyBorder="1" applyAlignment="1">
      <alignment horizontal="center"/>
    </xf>
    <xf numFmtId="0" fontId="7" fillId="15" borderId="6" xfId="0" applyFont="1" applyFill="1" applyBorder="1" applyAlignment="1">
      <alignment horizontal="center"/>
    </xf>
    <xf numFmtId="0" fontId="0" fillId="15" borderId="6" xfId="0" applyFill="1" applyBorder="1"/>
    <xf numFmtId="0" fontId="0" fillId="7" borderId="6" xfId="0" applyFill="1" applyBorder="1" applyAlignment="1">
      <alignment horizontal="center"/>
    </xf>
    <xf numFmtId="0" fontId="0" fillId="7" borderId="6" xfId="0" applyFill="1" applyBorder="1"/>
    <xf numFmtId="0" fontId="0" fillId="7" borderId="6" xfId="0" applyFill="1" applyBorder="1" applyAlignment="1">
      <alignment horizontal="left"/>
    </xf>
    <xf numFmtId="0" fontId="0" fillId="15" borderId="0" xfId="0" applyFill="1"/>
    <xf numFmtId="0" fontId="0" fillId="15" borderId="6" xfId="0" applyFill="1" applyBorder="1" applyAlignment="1">
      <alignment horizontal="left"/>
    </xf>
    <xf numFmtId="0" fontId="0" fillId="15" borderId="6" xfId="0" applyFill="1" applyBorder="1" applyAlignment="1">
      <alignment horizontal="center"/>
    </xf>
    <xf numFmtId="0" fontId="7" fillId="16" borderId="6" xfId="0" applyFont="1" applyFill="1" applyBorder="1" applyAlignment="1">
      <alignment horizontal="center"/>
    </xf>
    <xf numFmtId="0" fontId="7" fillId="16" borderId="6" xfId="0" applyFont="1" applyFill="1" applyBorder="1"/>
    <xf numFmtId="9" fontId="0" fillId="0" borderId="0" xfId="0" applyNumberFormat="1" applyAlignment="1">
      <alignment horizontal="center"/>
    </xf>
    <xf numFmtId="41" fontId="0" fillId="0" borderId="0" xfId="2" applyFont="1"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0" fillId="0" borderId="6" xfId="0" applyBorder="1"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14" fontId="19" fillId="17" borderId="17" xfId="3" applyNumberFormat="1" applyFont="1" applyFill="1" applyBorder="1" applyAlignment="1">
      <alignment horizontal="center" vertical="center" wrapText="1"/>
    </xf>
    <xf numFmtId="49" fontId="19" fillId="17" borderId="1" xfId="3" applyNumberFormat="1" applyFont="1" applyFill="1" applyBorder="1" applyAlignment="1">
      <alignment horizontal="center" vertical="center" wrapText="1"/>
    </xf>
    <xf numFmtId="49" fontId="6" fillId="17" borderId="1" xfId="3" applyNumberFormat="1" applyFont="1" applyFill="1" applyBorder="1" applyAlignment="1">
      <alignment horizontal="left" vertical="center" wrapText="1"/>
    </xf>
    <xf numFmtId="0" fontId="6" fillId="17" borderId="1" xfId="3" applyFont="1" applyFill="1" applyBorder="1" applyAlignment="1">
      <alignment wrapText="1"/>
    </xf>
    <xf numFmtId="14" fontId="21" fillId="17" borderId="1" xfId="3" applyNumberFormat="1" applyFont="1" applyFill="1" applyBorder="1" applyAlignment="1">
      <alignment horizontal="center" vertical="center" wrapText="1"/>
    </xf>
    <xf numFmtId="0" fontId="6" fillId="17" borderId="1" xfId="3" applyFont="1" applyFill="1" applyBorder="1" applyAlignment="1">
      <alignment horizontal="center" vertical="center"/>
    </xf>
    <xf numFmtId="0" fontId="0" fillId="17" borderId="1" xfId="3" applyFont="1" applyFill="1" applyBorder="1" applyAlignment="1">
      <alignment wrapText="1"/>
    </xf>
    <xf numFmtId="0" fontId="18" fillId="11" borderId="12" xfId="0" applyFont="1" applyFill="1" applyBorder="1" applyAlignment="1">
      <alignment vertical="top" wrapText="1"/>
    </xf>
    <xf numFmtId="0" fontId="0" fillId="0" borderId="0" xfId="0" applyAlignment="1">
      <alignment horizontal="center"/>
    </xf>
    <xf numFmtId="0" fontId="6" fillId="0" borderId="1" xfId="3" applyFill="1" applyBorder="1"/>
    <xf numFmtId="0" fontId="6" fillId="0" borderId="0" xfId="3" applyFill="1" applyBorder="1"/>
    <xf numFmtId="0" fontId="5" fillId="0" borderId="0" xfId="3" applyFont="1" applyAlignment="1">
      <alignment horizontal="center" vertical="center"/>
    </xf>
    <xf numFmtId="0" fontId="5" fillId="0" borderId="16" xfId="3" applyFont="1" applyBorder="1" applyAlignment="1">
      <alignment horizontal="center" vertical="center"/>
    </xf>
    <xf numFmtId="0" fontId="5" fillId="0" borderId="0" xfId="3" applyFont="1" applyAlignment="1">
      <alignment horizontal="left" wrapText="1"/>
    </xf>
    <xf numFmtId="0" fontId="5" fillId="0" borderId="16" xfId="3" applyFont="1" applyBorder="1" applyAlignment="1">
      <alignment horizontal="left" wrapText="1"/>
    </xf>
    <xf numFmtId="0" fontId="5" fillId="0" borderId="0" xfId="0" applyFont="1" applyAlignment="1">
      <alignment horizontal="center"/>
    </xf>
    <xf numFmtId="0" fontId="0" fillId="0" borderId="0" xfId="0" applyAlignment="1">
      <alignment horizontal="center"/>
    </xf>
    <xf numFmtId="0" fontId="5" fillId="0" borderId="6" xfId="0" applyFont="1" applyBorder="1" applyAlignment="1">
      <alignment horizontal="center" wrapText="1"/>
    </xf>
    <xf numFmtId="0" fontId="8" fillId="0" borderId="0" xfId="1" applyFont="1" applyAlignment="1">
      <alignment horizontal="center"/>
    </xf>
    <xf numFmtId="0" fontId="8" fillId="2" borderId="0" xfId="1" applyFont="1" applyFill="1" applyAlignment="1">
      <alignment horizontal="center" vertical="center" textRotation="90"/>
    </xf>
    <xf numFmtId="0" fontId="0" fillId="0" borderId="16" xfId="0" applyBorder="1" applyAlignment="1">
      <alignment horizontal="center"/>
    </xf>
  </cellXfs>
  <cellStyles count="6">
    <cellStyle name="Millares [0]" xfId="2" builtinId="6"/>
    <cellStyle name="Normal" xfId="0" builtinId="0"/>
    <cellStyle name="Normal 2" xfId="1"/>
    <cellStyle name="Normal 3" xfId="3"/>
    <cellStyle name="Normal 4" xfId="4"/>
    <cellStyle name="Porcentaje" xfId="5" builtinId="5"/>
  </cellStyles>
  <dxfs count="18527">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color theme="0"/>
      </font>
      <fill>
        <patternFill>
          <bgColor rgb="FF00B050"/>
        </patternFill>
      </fill>
    </dxf>
    <dxf>
      <font>
        <b/>
        <i val="0"/>
        <strike val="0"/>
        <color theme="1"/>
      </font>
      <fill>
        <patternFill>
          <bgColor rgb="FFFF0000"/>
        </patternFill>
      </fill>
    </dxf>
    <dxf>
      <font>
        <b/>
        <i val="0"/>
        <color auto="1"/>
      </font>
      <fill>
        <patternFill>
          <bgColor rgb="FFFFFF00"/>
        </patternFill>
      </fill>
    </dxf>
    <dxf>
      <font>
        <b/>
        <i val="0"/>
        <color theme="1"/>
      </font>
      <fill>
        <patternFill>
          <bgColor rgb="FF92D050"/>
        </patternFill>
      </fill>
    </dxf>
    <dxf>
      <font>
        <color theme="1"/>
      </font>
      <fill>
        <patternFill>
          <bgColor rgb="FF92D050"/>
        </patternFill>
      </fill>
    </dxf>
    <dxf>
      <font>
        <b val="0"/>
        <i val="0"/>
        <strike val="0"/>
        <condense val="0"/>
        <extend val="0"/>
        <outline val="0"/>
        <shadow val="0"/>
        <u val="none"/>
        <vertAlign val="baseline"/>
        <sz val="11"/>
        <color theme="1"/>
        <name val="Calibri"/>
        <scheme val="minor"/>
      </font>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border diagonalUp="0" diagonalDown="0">
        <left/>
        <right style="thin">
          <color indexed="64"/>
        </right>
        <top style="thin">
          <color indexed="64"/>
        </top>
        <bottom style="thin">
          <color indexed="64"/>
        </bottom>
        <vertical/>
        <horizontal/>
      </border>
    </dxf>
    <dxf>
      <border outline="0">
        <left style="thin">
          <color indexed="64"/>
        </left>
        <top style="thin">
          <color indexed="64"/>
        </top>
        <bottom style="thin">
          <color indexed="64"/>
        </bottom>
      </border>
    </dxf>
    <dxf>
      <border outline="0">
        <bottom style="thin">
          <color indexed="64"/>
        </bottom>
      </border>
    </dxf>
    <dxf>
      <numFmt numFmtId="0" formatCode="General"/>
    </dxf>
    <dxf>
      <numFmt numFmtId="0" formatCode="General"/>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numFmt numFmtId="30" formatCode="@"/>
    </dxf>
    <dxf>
      <numFmt numFmtId="0" formatCode="General"/>
    </dxf>
    <dxf>
      <alignment horizontal="general" vertical="bottom" textRotation="0" wrapText="1" indent="0" justifyLastLine="0" shrinkToFit="0" readingOrder="0"/>
    </dxf>
    <dxf>
      <numFmt numFmtId="19" formatCode="d/m/yyyy"/>
    </dxf>
    <dxf>
      <numFmt numFmtId="1" formatCode="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19" formatCode="d/m/yyyy"/>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19" formatCode="d/m/yyyy"/>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Calibri"/>
        <scheme val="minor"/>
      </font>
      <numFmt numFmtId="1"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Calibri"/>
        <scheme val="minor"/>
      </font>
      <numFmt numFmtId="1"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Calibri"/>
        <scheme val="minor"/>
      </font>
      <numFmt numFmtId="19" formatCode="d/m/yyyy"/>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left" vertical="center" textRotation="0" wrapText="1" indent="0" justifyLastLine="0" shrinkToFit="0" readingOrder="0"/>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alignment textRotation="0" wrapText="1" justifyLastLine="0" shrinkToFit="0" readingOrder="0"/>
      <border diagonalUp="0" diagonalDown="0">
        <left style="thin">
          <color indexed="64"/>
        </left>
        <right/>
        <top style="thin">
          <color indexed="64"/>
        </top>
        <bottom/>
        <vertical/>
        <horizontal/>
      </border>
    </dxf>
    <dxf>
      <alignment textRotation="0" wrapText="1" justifyLastLine="0" shrinkToFit="0" readingOrder="0"/>
      <border diagonalUp="0" diagonalDown="0">
        <left style="thin">
          <color indexed="64"/>
        </left>
        <right style="thin">
          <color indexed="64"/>
        </right>
        <top style="thin">
          <color indexed="64"/>
        </top>
        <bottom/>
        <vertical/>
        <horizontal/>
      </border>
    </dxf>
    <dxf>
      <alignment textRotation="0" wrapText="1" justifyLastLine="0" shrinkToFit="0" readingOrder="0"/>
      <border diagonalUp="0" diagonalDown="0" outline="0">
        <left style="thin">
          <color indexed="64"/>
        </left>
        <right style="thin">
          <color indexed="64"/>
        </right>
        <top style="thin">
          <color indexed="64"/>
        </top>
        <bottom/>
      </border>
    </dxf>
    <dxf>
      <numFmt numFmtId="19" formatCode="d/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alignment textRotation="0" wrapText="1" justifyLastLine="0" shrinkToFit="0" readingOrder="0"/>
      <border diagonalUp="0" diagonalDown="0" outline="0">
        <left style="thin">
          <color indexed="64"/>
        </left>
        <right style="thin">
          <color indexed="64"/>
        </right>
        <top style="thin">
          <color indexed="64"/>
        </top>
        <bottom/>
      </border>
    </dxf>
    <dxf>
      <alignment textRotation="0" wrapText="1" justifyLastLine="0" shrinkToFit="0" readingOrder="0"/>
      <border diagonalUp="0" diagonalDown="0">
        <left style="thin">
          <color indexed="64"/>
        </left>
        <right style="thin">
          <color indexed="64"/>
        </right>
        <top style="thin">
          <color indexed="64"/>
        </top>
        <bottom/>
        <vertical/>
        <horizontal/>
      </border>
    </dxf>
    <dxf>
      <alignment textRotation="0" wrapText="1" justifyLastLine="0" shrinkToFit="0" readingOrder="0"/>
      <border diagonalUp="0" diagonalDown="0">
        <left style="thin">
          <color indexed="64"/>
        </left>
        <right style="thin">
          <color indexed="64"/>
        </right>
        <top style="thin">
          <color indexed="64"/>
        </top>
        <bottom/>
        <vertical/>
        <horizontal/>
      </border>
    </dxf>
    <dxf>
      <alignment textRotation="0" wrapText="1" justifyLastLine="0" shrinkToFit="0" readingOrder="0"/>
      <border diagonalUp="0" diagonalDown="0">
        <left style="thin">
          <color indexed="64"/>
        </left>
        <right style="thin">
          <color indexed="64"/>
        </right>
        <top style="thin">
          <color indexed="64"/>
        </top>
        <bottom/>
        <vertical/>
        <horizontal/>
      </border>
    </dxf>
    <dxf>
      <alignment textRotation="0" wrapText="1" justifyLastLine="0" shrinkToFit="0" readingOrder="0"/>
      <border diagonalUp="0" diagonalDown="0">
        <left style="thin">
          <color indexed="64"/>
        </left>
        <right style="thin">
          <color indexed="64"/>
        </right>
        <top style="thin">
          <color indexed="64"/>
        </top>
        <bottom/>
        <vertical/>
        <horizontal/>
      </border>
    </dxf>
    <dxf>
      <alignment textRotation="0" wrapText="1" justifyLastLine="0" shrinkToFit="0" readingOrder="0"/>
      <border diagonalUp="0" diagonalDown="0">
        <left/>
        <right style="thin">
          <color indexed="64"/>
        </right>
        <top style="thin">
          <color indexed="64"/>
        </top>
        <bottom/>
      </border>
    </dxf>
    <dxf>
      <font>
        <b val="0"/>
      </font>
      <alignment textRotation="0" wrapText="1" justifyLastLine="0" shrinkToFit="0" readingOrder="0"/>
      <border diagonalUp="0" diagonalDown="0">
        <left/>
        <right style="thin">
          <color indexed="64"/>
        </right>
        <top style="thin">
          <color indexed="64"/>
        </top>
        <bottom/>
      </border>
    </dxf>
    <dxf>
      <font>
        <b val="0"/>
      </font>
      <alignment horizontal="left" vertical="top" textRotation="0" wrapText="1" indent="0" justifyLastLine="0" shrinkToFit="0" readingOrder="0"/>
      <border diagonalUp="0" diagonalDown="0">
        <left/>
        <right/>
        <top style="thin">
          <color indexed="64"/>
        </top>
        <bottom/>
      </border>
    </dxf>
    <dxf>
      <font>
        <b val="0"/>
      </font>
      <alignment horizontal="left" vertical="top" textRotation="0" wrapText="1" indent="0" justifyLastLine="0" shrinkToFit="0" readingOrder="0"/>
      <border diagonalUp="0" diagonalDown="0">
        <left/>
        <right/>
        <top style="thin">
          <color indexed="64"/>
        </top>
        <bottom/>
      </border>
    </dxf>
    <dxf>
      <font>
        <b val="0"/>
      </font>
      <alignment horizontal="left" vertical="center" textRotation="0" wrapText="1" indent="0" justifyLastLine="0" shrinkToFit="0" readingOrder="0"/>
      <border diagonalUp="0" diagonalDown="0">
        <left/>
        <right/>
        <top style="thin">
          <color indexed="64"/>
        </top>
        <bottom/>
      </border>
    </dxf>
    <dxf>
      <font>
        <b val="0"/>
      </font>
      <alignment horizontal="left" vertical="top" textRotation="0" wrapText="1" indent="0" justifyLastLine="0" shrinkToFit="0" readingOrder="0"/>
      <border diagonalUp="0" diagonalDown="0">
        <left/>
        <right/>
        <top style="thin">
          <color indexed="64"/>
        </top>
        <bottom/>
      </border>
    </dxf>
    <dxf>
      <font>
        <b val="0"/>
      </font>
      <alignment horizontal="left" vertical="top" textRotation="0" wrapText="1" indent="0" justifyLastLine="0" shrinkToFit="0" readingOrder="0"/>
      <border diagonalUp="0" diagonalDown="0">
        <left/>
        <right/>
        <top style="thin">
          <color indexed="64"/>
        </top>
        <bottom/>
      </border>
    </dxf>
    <dxf>
      <font>
        <b val="0"/>
      </font>
      <alignment horizontal="left" vertical="top" textRotation="0" wrapText="1" indent="0" justifyLastLine="0" shrinkToFit="0" readingOrder="0"/>
      <border diagonalUp="0" diagonalDown="0">
        <left/>
        <right/>
        <top style="thin">
          <color indexed="64"/>
        </top>
        <bottom/>
      </border>
    </dxf>
    <dxf>
      <font>
        <b val="0"/>
      </font>
      <alignment horizontal="left" vertical="center" textRotation="0" wrapText="1" indent="0" justifyLastLine="0" shrinkToFit="0" readingOrder="0"/>
      <border diagonalUp="0" diagonalDown="0">
        <left/>
        <right/>
        <top style="thin">
          <color indexed="64"/>
        </top>
        <bottom/>
      </border>
    </dxf>
    <dxf>
      <font>
        <b val="0"/>
      </font>
      <alignment horizontal="left" vertical="center" textRotation="0" wrapText="1" indent="0" justifyLastLine="0" shrinkToFit="0" readingOrder="0"/>
      <border diagonalUp="0" diagonalDown="0">
        <left/>
        <right/>
        <top style="thin">
          <color indexed="64"/>
        </top>
        <bottom/>
      </border>
    </dxf>
    <dxf>
      <font>
        <b val="0"/>
      </font>
      <alignment horizontal="left" vertical="center" textRotation="0" wrapText="1" indent="0" justifyLastLine="0" shrinkToFit="0" readingOrder="0"/>
      <border diagonalUp="0" diagonalDown="0">
        <left/>
        <right/>
        <top style="thin">
          <color indexed="64"/>
        </top>
        <bottom/>
      </border>
    </dxf>
    <dxf>
      <font>
        <b val="0"/>
      </font>
      <alignment horizontal="left" vertical="center" textRotation="0" wrapText="1" indent="0" justifyLastLine="0" shrinkToFit="0" readingOrder="0"/>
      <border diagonalUp="0" diagonalDown="0" outline="0">
        <left style="thin">
          <color indexed="64"/>
        </left>
        <right/>
        <top style="thin">
          <color indexed="64"/>
        </top>
        <bottom/>
      </border>
    </dxf>
    <dxf>
      <font>
        <b val="0"/>
      </font>
      <numFmt numFmtId="19" formatCode="d/m/yyyy"/>
      <alignment horizontal="left" vertical="center" textRotation="0" wrapText="1" indent="0" justifyLastLine="0" shrinkToFit="0" readingOrder="0"/>
      <border diagonalUp="0" diagonalDown="0" outline="0">
        <left style="thin">
          <color indexed="64"/>
        </left>
        <right/>
        <top style="thin">
          <color indexed="64"/>
        </top>
        <bottom/>
      </border>
    </dxf>
    <dxf>
      <font>
        <b val="0"/>
      </font>
      <numFmt numFmtId="1" formatCode="0"/>
      <alignment horizontal="left" vertical="center" textRotation="0" wrapText="1" indent="0" justifyLastLine="0" shrinkToFit="0" readingOrder="0"/>
      <border diagonalUp="0" diagonalDown="0" outline="0">
        <left/>
        <right style="thin">
          <color indexed="64"/>
        </right>
        <top style="thin">
          <color indexed="64"/>
        </top>
        <bottom/>
      </border>
    </dxf>
    <dxf>
      <border outline="0">
        <top style="thin">
          <color rgb="FF000000"/>
        </top>
      </border>
    </dxf>
    <dxf>
      <border outline="0">
        <left style="thin">
          <color rgb="FF000000"/>
        </left>
        <right style="thin">
          <color rgb="FF000000"/>
        </right>
        <top style="thin">
          <color rgb="FF000000"/>
        </top>
        <bottom style="thin">
          <color rgb="FF000000"/>
        </bottom>
      </border>
    </dxf>
    <dxf>
      <alignment textRotation="0" wrapText="1" justifyLastLine="0" shrinkToFit="0" readingOrder="0"/>
    </dxf>
    <dxf>
      <border outline="0">
        <bottom style="thin">
          <color rgb="FF000000"/>
        </bottom>
      </border>
    </dxf>
    <dxf>
      <font>
        <b/>
        <i val="0"/>
        <strike val="0"/>
        <condense val="0"/>
        <extend val="0"/>
        <outline val="0"/>
        <shadow val="0"/>
        <u val="none"/>
        <vertAlign val="baseline"/>
        <sz val="10"/>
        <color theme="1"/>
        <name val="Calibri"/>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yyyy"/>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1" formatCode="0"/>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theme="1"/>
        <name val="Calibri"/>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3300"/>
      <color rgb="FFFFFFFF"/>
      <color rgb="FFFF3399"/>
      <color rgb="FFFF0000"/>
      <color rgb="FFFF6600"/>
      <color rgb="FF66FFFF"/>
      <color rgb="FF339933"/>
      <color rgb="FF0000FF"/>
      <color rgb="FF66FF33"/>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1.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connections" Target="connections.xml"/><Relationship Id="rId30" Type="http://schemas.openxmlformats.org/officeDocument/2006/relationships/calcChain" Target="calcChain.xml"/></Relationships>
</file>

<file path=xl/charts/_rels/chart4.xml.rels><?xml version="1.0" encoding="UTF-8" standalone="yes"?>
<Relationships xmlns="http://schemas.openxmlformats.org/package/2006/relationships"><Relationship Id="rId1" Type="http://schemas.openxmlformats.org/officeDocument/2006/relationships/image" Target="../media/image8.jpe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[Registro Quejas Comple11-12-19.xlsx]Reportes!TablaDinámica20</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s>
    <c:plotArea>
      <c:layout>
        <c:manualLayout>
          <c:layoutTarget val="inner"/>
          <c:xMode val="edge"/>
          <c:yMode val="edge"/>
          <c:x val="9.0315951072153719E-2"/>
          <c:y val="0.22172789423742337"/>
          <c:w val="0.90330084682810874"/>
          <c:h val="0.24243883087265447"/>
        </c:manualLayout>
      </c:layout>
      <c:barChart>
        <c:barDir val="col"/>
        <c:grouping val="clustered"/>
        <c:varyColors val="0"/>
        <c:ser>
          <c:idx val="0"/>
          <c:order val="0"/>
          <c:tx>
            <c:strRef>
              <c:f>Reportes!$B$3</c:f>
              <c:strCache>
                <c:ptCount val="1"/>
                <c:pt idx="0">
                  <c:v>Total</c:v>
                </c:pt>
              </c:strCache>
            </c:strRef>
          </c:tx>
          <c:spPr>
            <a:solidFill>
              <a:schemeClr val="accent1"/>
            </a:solidFill>
            <a:ln>
              <a:noFill/>
            </a:ln>
            <a:effectLst/>
          </c:spPr>
          <c:invertIfNegative val="0"/>
          <c:cat>
            <c:multiLvlStrRef>
              <c:f>Reportes!$A$4:$A$639</c:f>
              <c:multiLvlStrCache>
                <c:ptCount val="514"/>
                <c:lvl>
                  <c:pt idx="0">
                    <c:v>0</c:v>
                  </c:pt>
                  <c:pt idx="1">
                    <c:v>A/C</c:v>
                  </c:pt>
                  <c:pt idx="2">
                    <c:v>Agua llovida italiano</c:v>
                  </c:pt>
                  <c:pt idx="3">
                    <c:v>Área  para niños </c:v>
                  </c:pt>
                  <c:pt idx="4">
                    <c:v>Basurero jardines</c:v>
                  </c:pt>
                  <c:pt idx="5">
                    <c:v>Brazaletes</c:v>
                  </c:pt>
                  <c:pt idx="6">
                    <c:v>Calida Desayuno</c:v>
                  </c:pt>
                  <c:pt idx="7">
                    <c:v>Calidad comida</c:v>
                  </c:pt>
                  <c:pt idx="8">
                    <c:v>Calidad precio</c:v>
                  </c:pt>
                  <c:pt idx="9">
                    <c:v>Calidad Sushi</c:v>
                  </c:pt>
                  <c:pt idx="10">
                    <c:v>Desestimado</c:v>
                  </c:pt>
                  <c:pt idx="11">
                    <c:v>Etiquetas en apagadores</c:v>
                  </c:pt>
                  <c:pt idx="12">
                    <c:v>Falta de comunicación</c:v>
                  </c:pt>
                  <c:pt idx="13">
                    <c:v>Habitaciones</c:v>
                  </c:pt>
                  <c:pt idx="14">
                    <c:v>Lavanderia</c:v>
                  </c:pt>
                  <c:pt idx="15">
                    <c:v>Lockers</c:v>
                  </c:pt>
                  <c:pt idx="16">
                    <c:v>Menú típico</c:v>
                  </c:pt>
                  <c:pt idx="17">
                    <c:v>Piscinas </c:v>
                  </c:pt>
                  <c:pt idx="18">
                    <c:v>Plagas Habitaciones</c:v>
                  </c:pt>
                  <c:pt idx="19">
                    <c:v>Refrigerio nocturno</c:v>
                  </c:pt>
                  <c:pt idx="20">
                    <c:v>Rotulación Jacuzzi</c:v>
                  </c:pt>
                  <c:pt idx="21">
                    <c:v>RUIDO</c:v>
                  </c:pt>
                  <c:pt idx="22">
                    <c:v>Ruido habitación</c:v>
                  </c:pt>
                  <c:pt idx="23">
                    <c:v>Servicio cliente botones</c:v>
                  </c:pt>
                  <c:pt idx="24">
                    <c:v>Servicio cliente cocina</c:v>
                  </c:pt>
                  <c:pt idx="25">
                    <c:v>Servicio cliente mucamas</c:v>
                  </c:pt>
                  <c:pt idx="26">
                    <c:v>Servicio cliente restaurante </c:v>
                  </c:pt>
                  <c:pt idx="27">
                    <c:v>Teléfonos</c:v>
                  </c:pt>
                  <c:pt idx="28">
                    <c:v>Wifi</c:v>
                  </c:pt>
                  <c:pt idx="29">
                    <c:v>Calidad precio</c:v>
                  </c:pt>
                  <c:pt idx="30">
                    <c:v>Central telefonica</c:v>
                  </c:pt>
                  <c:pt idx="31">
                    <c:v>Mal olor habitación</c:v>
                  </c:pt>
                  <c:pt idx="32">
                    <c:v>Menú Celiacos</c:v>
                  </c:pt>
                  <c:pt idx="33">
                    <c:v>Robo en habitaciones</c:v>
                  </c:pt>
                  <c:pt idx="34">
                    <c:v>Wifi</c:v>
                  </c:pt>
                  <c:pt idx="35">
                    <c:v>Central telefonica</c:v>
                  </c:pt>
                  <c:pt idx="36">
                    <c:v>Habitaciones</c:v>
                  </c:pt>
                  <c:pt idx="37">
                    <c:v>Fumadores </c:v>
                  </c:pt>
                  <c:pt idx="38">
                    <c:v>0</c:v>
                  </c:pt>
                  <c:pt idx="39">
                    <c:v>Calida Desayuno</c:v>
                  </c:pt>
                  <c:pt idx="40">
                    <c:v>Habitaciones</c:v>
                  </c:pt>
                  <c:pt idx="41">
                    <c:v>Plagas Habitaciones</c:v>
                  </c:pt>
                  <c:pt idx="42">
                    <c:v>Ruido habitación</c:v>
                  </c:pt>
                  <c:pt idx="43">
                    <c:v>A/C</c:v>
                  </c:pt>
                  <c:pt idx="44">
                    <c:v>Calidad comida</c:v>
                  </c:pt>
                  <c:pt idx="45">
                    <c:v>Desestimado</c:v>
                  </c:pt>
                  <c:pt idx="46">
                    <c:v>Piso resbaloso</c:v>
                  </c:pt>
                  <c:pt idx="47">
                    <c:v>Plagas Habitaciones</c:v>
                  </c:pt>
                  <c:pt idx="48">
                    <c:v>Servicio cliente restaurante </c:v>
                  </c:pt>
                  <c:pt idx="49">
                    <c:v>Servicio cliente recepción</c:v>
                  </c:pt>
                  <c:pt idx="50">
                    <c:v>Calidad comida</c:v>
                  </c:pt>
                  <c:pt idx="51">
                    <c:v>Rotulación Carretera</c:v>
                  </c:pt>
                  <c:pt idx="52">
                    <c:v>Wifi</c:v>
                  </c:pt>
                  <c:pt idx="53">
                    <c:v>0</c:v>
                  </c:pt>
                  <c:pt idx="54">
                    <c:v>Actividad nocturna</c:v>
                  </c:pt>
                  <c:pt idx="55">
                    <c:v>Central telefonica</c:v>
                  </c:pt>
                  <c:pt idx="56">
                    <c:v>Colchon duro</c:v>
                  </c:pt>
                  <c:pt idx="57">
                    <c:v>Grupos estudiantes</c:v>
                  </c:pt>
                  <c:pt idx="58">
                    <c:v>N/A</c:v>
                  </c:pt>
                  <c:pt idx="59">
                    <c:v>Puerta de baño</c:v>
                  </c:pt>
                  <c:pt idx="60">
                    <c:v>Brazaletes</c:v>
                  </c:pt>
                  <c:pt idx="61">
                    <c:v>Calidad comida</c:v>
                  </c:pt>
                  <c:pt idx="62">
                    <c:v>Desestimado</c:v>
                  </c:pt>
                  <c:pt idx="63">
                    <c:v>Mal olor habitación</c:v>
                  </c:pt>
                  <c:pt idx="64">
                    <c:v>Menú vegetariano</c:v>
                  </c:pt>
                  <c:pt idx="65">
                    <c:v>Piscinas </c:v>
                  </c:pt>
                  <c:pt idx="66">
                    <c:v>Plagas Habitaciones</c:v>
                  </c:pt>
                  <c:pt idx="67">
                    <c:v>Rotulación ventilador</c:v>
                  </c:pt>
                  <c:pt idx="68">
                    <c:v>Silla en habitación</c:v>
                  </c:pt>
                  <c:pt idx="69">
                    <c:v>Calidad comida Italiano</c:v>
                  </c:pt>
                  <c:pt idx="70">
                    <c:v>Calidad comida</c:v>
                  </c:pt>
                  <c:pt idx="71">
                    <c:v>Central telefonica</c:v>
                  </c:pt>
                  <c:pt idx="72">
                    <c:v>Comidas snacks</c:v>
                  </c:pt>
                  <c:pt idx="73">
                    <c:v>Entretenimiento</c:v>
                  </c:pt>
                  <c:pt idx="74">
                    <c:v>N/A</c:v>
                  </c:pt>
                  <c:pt idx="75">
                    <c:v>Plagas Habitaciones</c:v>
                  </c:pt>
                  <c:pt idx="76">
                    <c:v>Calidad comida Italiano</c:v>
                  </c:pt>
                  <c:pt idx="77">
                    <c:v>Chequeo habitaciones</c:v>
                  </c:pt>
                  <c:pt idx="78">
                    <c:v>Precios Comidas Ita</c:v>
                  </c:pt>
                  <c:pt idx="79">
                    <c:v>0</c:v>
                  </c:pt>
                  <c:pt idx="80">
                    <c:v>Amenidades</c:v>
                  </c:pt>
                  <c:pt idx="81">
                    <c:v>Calida Desayuno</c:v>
                  </c:pt>
                  <c:pt idx="82">
                    <c:v>Calidad comida</c:v>
                  </c:pt>
                  <c:pt idx="83">
                    <c:v>Calidad Sushi</c:v>
                  </c:pt>
                  <c:pt idx="84">
                    <c:v>HABITACIONES </c:v>
                  </c:pt>
                  <c:pt idx="85">
                    <c:v>Plagas Habitaciones</c:v>
                  </c:pt>
                  <c:pt idx="86">
                    <c:v>Servicio cliente restaurante </c:v>
                  </c:pt>
                  <c:pt idx="87">
                    <c:v>Central telefonica</c:v>
                  </c:pt>
                  <c:pt idx="88">
                    <c:v>Cockteles bares</c:v>
                  </c:pt>
                  <c:pt idx="89">
                    <c:v>Gimnasio</c:v>
                  </c:pt>
                  <c:pt idx="90">
                    <c:v>Wifi</c:v>
                  </c:pt>
                  <c:pt idx="91">
                    <c:v>Calidad comida Italiano</c:v>
                  </c:pt>
                  <c:pt idx="92">
                    <c:v>0</c:v>
                  </c:pt>
                  <c:pt idx="93">
                    <c:v>Desestimado</c:v>
                  </c:pt>
                  <c:pt idx="94">
                    <c:v>Plagas Habitaciones</c:v>
                  </c:pt>
                  <c:pt idx="95">
                    <c:v>Servicio cliente bar humedo</c:v>
                  </c:pt>
                  <c:pt idx="96">
                    <c:v>Servicio cliente restaurante </c:v>
                  </c:pt>
                  <c:pt idx="97">
                    <c:v>Spa</c:v>
                  </c:pt>
                  <c:pt idx="98">
                    <c:v>Teléfonos</c:v>
                  </c:pt>
                  <c:pt idx="99">
                    <c:v>Ventilación Restaurantes</c:v>
                  </c:pt>
                  <c:pt idx="100">
                    <c:v>Espejo Grande</c:v>
                  </c:pt>
                  <c:pt idx="101">
                    <c:v>Plagas Habitaciones</c:v>
                  </c:pt>
                  <c:pt idx="102">
                    <c:v>0</c:v>
                  </c:pt>
                  <c:pt idx="103">
                    <c:v>Agua caliente</c:v>
                  </c:pt>
                  <c:pt idx="104">
                    <c:v>Alarmas </c:v>
                  </c:pt>
                  <c:pt idx="105">
                    <c:v>Limpieza en habitación</c:v>
                  </c:pt>
                  <c:pt idx="106">
                    <c:v>N/A</c:v>
                  </c:pt>
                  <c:pt idx="107">
                    <c:v>Ruido habitación</c:v>
                  </c:pt>
                  <c:pt idx="108">
                    <c:v>Ruido sistema solar</c:v>
                  </c:pt>
                  <c:pt idx="109">
                    <c:v>Señal TV</c:v>
                  </c:pt>
                  <c:pt idx="110">
                    <c:v>Remodelación</c:v>
                  </c:pt>
                  <c:pt idx="111">
                    <c:v>Precios Comidas Ita</c:v>
                  </c:pt>
                  <c:pt idx="112">
                    <c:v>Agua caliente</c:v>
                  </c:pt>
                  <c:pt idx="113">
                    <c:v>Amenidades</c:v>
                  </c:pt>
                  <c:pt idx="114">
                    <c:v>Calida Desayuno</c:v>
                  </c:pt>
                  <c:pt idx="115">
                    <c:v>Central telefonica</c:v>
                  </c:pt>
                  <c:pt idx="116">
                    <c:v>Desestimado</c:v>
                  </c:pt>
                  <c:pt idx="117">
                    <c:v>Entretenimiento</c:v>
                  </c:pt>
                  <c:pt idx="118">
                    <c:v>N/A</c:v>
                  </c:pt>
                  <c:pt idx="119">
                    <c:v>Silla en habitación</c:v>
                  </c:pt>
                  <c:pt idx="120">
                    <c:v>Camas nidos</c:v>
                  </c:pt>
                  <c:pt idx="121">
                    <c:v>Espejo grande fuera del baño</c:v>
                  </c:pt>
                  <c:pt idx="122">
                    <c:v>Cockteles bares</c:v>
                  </c:pt>
                  <c:pt idx="123">
                    <c:v>Entretenimiento</c:v>
                  </c:pt>
                  <c:pt idx="124">
                    <c:v>Habitaciones</c:v>
                  </c:pt>
                  <c:pt idx="125">
                    <c:v>Calidad comida</c:v>
                  </c:pt>
                  <c:pt idx="126">
                    <c:v>Habitaciones</c:v>
                  </c:pt>
                  <c:pt idx="127">
                    <c:v>HABITACIONES </c:v>
                  </c:pt>
                  <c:pt idx="128">
                    <c:v>Servicio cliente recepción</c:v>
                  </c:pt>
                  <c:pt idx="129">
                    <c:v>Calidad comida</c:v>
                  </c:pt>
                  <c:pt idx="130">
                    <c:v>Desestimado</c:v>
                  </c:pt>
                  <c:pt idx="131">
                    <c:v>Menú Celiacos</c:v>
                  </c:pt>
                  <c:pt idx="132">
                    <c:v>Servicio cliente recepción</c:v>
                  </c:pt>
                  <c:pt idx="133">
                    <c:v>Calidad comida</c:v>
                  </c:pt>
                  <c:pt idx="134">
                    <c:v>Habitaciones</c:v>
                  </c:pt>
                  <c:pt idx="135">
                    <c:v>Servicio cliente botones</c:v>
                  </c:pt>
                  <c:pt idx="136">
                    <c:v>Ruido Refri</c:v>
                  </c:pt>
                  <c:pt idx="137">
                    <c:v>Brazaletes</c:v>
                  </c:pt>
                  <c:pt idx="138">
                    <c:v>Desestimado</c:v>
                  </c:pt>
                  <c:pt idx="139">
                    <c:v>Habitaciones</c:v>
                  </c:pt>
                  <c:pt idx="140">
                    <c:v>Lockers</c:v>
                  </c:pt>
                  <c:pt idx="141">
                    <c:v>Piscinas </c:v>
                  </c:pt>
                  <c:pt idx="142">
                    <c:v>Silla en habitación</c:v>
                  </c:pt>
                  <c:pt idx="143">
                    <c:v>Vistas de huespedes</c:v>
                  </c:pt>
                  <c:pt idx="144">
                    <c:v>Calidad comida</c:v>
                  </c:pt>
                  <c:pt idx="145">
                    <c:v>Calidad precio</c:v>
                  </c:pt>
                  <c:pt idx="146">
                    <c:v>Mal olor habitación</c:v>
                  </c:pt>
                  <c:pt idx="147">
                    <c:v>N/A</c:v>
                  </c:pt>
                  <c:pt idx="148">
                    <c:v>Servicio cliente sushi</c:v>
                  </c:pt>
                  <c:pt idx="149">
                    <c:v>Variedad platos</c:v>
                  </c:pt>
                  <c:pt idx="150">
                    <c:v>Señal TV</c:v>
                  </c:pt>
                  <c:pt idx="151">
                    <c:v>Servicio C. Tienda</c:v>
                  </c:pt>
                  <c:pt idx="152">
                    <c:v>Calidad comida</c:v>
                  </c:pt>
                  <c:pt idx="153">
                    <c:v>Menú vegetariano</c:v>
                  </c:pt>
                  <c:pt idx="154">
                    <c:v>N/A</c:v>
                  </c:pt>
                  <c:pt idx="155">
                    <c:v>Batas de baño</c:v>
                  </c:pt>
                  <c:pt idx="156">
                    <c:v>Cable tica </c:v>
                  </c:pt>
                  <c:pt idx="157">
                    <c:v>Calida Desayuno</c:v>
                  </c:pt>
                  <c:pt idx="158">
                    <c:v>Calidad comida</c:v>
                  </c:pt>
                  <c:pt idx="159">
                    <c:v>Desestimado</c:v>
                  </c:pt>
                  <c:pt idx="160">
                    <c:v>Lavanderia</c:v>
                  </c:pt>
                  <c:pt idx="161">
                    <c:v>#N/A</c:v>
                  </c:pt>
                  <c:pt idx="162">
                    <c:v>A/C</c:v>
                  </c:pt>
                  <c:pt idx="163">
                    <c:v>N/A</c:v>
                  </c:pt>
                  <c:pt idx="164">
                    <c:v>Plagas Habitaciones</c:v>
                  </c:pt>
                  <c:pt idx="165">
                    <c:v>Señal TV</c:v>
                  </c:pt>
                  <c:pt idx="166">
                    <c:v>A/C</c:v>
                  </c:pt>
                  <c:pt idx="167">
                    <c:v>Calidad comida</c:v>
                  </c:pt>
                  <c:pt idx="168">
                    <c:v>Menú niños</c:v>
                  </c:pt>
                  <c:pt idx="169">
                    <c:v>Servicio cliente restaurante </c:v>
                  </c:pt>
                  <c:pt idx="170">
                    <c:v>0</c:v>
                  </c:pt>
                  <c:pt idx="171">
                    <c:v>Agua caliente</c:v>
                  </c:pt>
                  <c:pt idx="172">
                    <c:v>N/A</c:v>
                  </c:pt>
                  <c:pt idx="173">
                    <c:v>Plagas Habitaciones</c:v>
                  </c:pt>
                  <c:pt idx="174">
                    <c:v>Room service</c:v>
                  </c:pt>
                  <c:pt idx="175">
                    <c:v>Sillas Discapacitados </c:v>
                  </c:pt>
                  <c:pt idx="176">
                    <c:v>Calidad comida</c:v>
                  </c:pt>
                  <c:pt idx="177">
                    <c:v>Calidad Sushi</c:v>
                  </c:pt>
                  <c:pt idx="178">
                    <c:v>Habitaciones</c:v>
                  </c:pt>
                  <c:pt idx="179">
                    <c:v>Menú típico</c:v>
                  </c:pt>
                  <c:pt idx="180">
                    <c:v>N/A</c:v>
                  </c:pt>
                  <c:pt idx="181">
                    <c:v>Sala de juegos</c:v>
                  </c:pt>
                  <c:pt idx="182">
                    <c:v>Wifi</c:v>
                  </c:pt>
                  <c:pt idx="183">
                    <c:v>0</c:v>
                  </c:pt>
                  <c:pt idx="184">
                    <c:v>A/C</c:v>
                  </c:pt>
                  <c:pt idx="185">
                    <c:v>Alarmas </c:v>
                  </c:pt>
                  <c:pt idx="186">
                    <c:v>Camas altas </c:v>
                  </c:pt>
                  <c:pt idx="187">
                    <c:v>Desestimado</c:v>
                  </c:pt>
                  <c:pt idx="188">
                    <c:v>Entretenimiento</c:v>
                  </c:pt>
                  <c:pt idx="189">
                    <c:v>Habitaciones</c:v>
                  </c:pt>
                  <c:pt idx="190">
                    <c:v>HABITACIONES </c:v>
                  </c:pt>
                  <c:pt idx="191">
                    <c:v>Calidad comida</c:v>
                  </c:pt>
                  <c:pt idx="192">
                    <c:v>Desestimado</c:v>
                  </c:pt>
                  <c:pt idx="193">
                    <c:v>HABITACIONES </c:v>
                  </c:pt>
                  <c:pt idx="194">
                    <c:v>Menú Celiacos</c:v>
                  </c:pt>
                  <c:pt idx="195">
                    <c:v>Proceso de reservas</c:v>
                  </c:pt>
                  <c:pt idx="196">
                    <c:v>Servicio cliente spa</c:v>
                  </c:pt>
                  <c:pt idx="197">
                    <c:v>Chequeo habitaciones</c:v>
                  </c:pt>
                  <c:pt idx="198">
                    <c:v>Alarmas </c:v>
                  </c:pt>
                  <c:pt idx="199">
                    <c:v>Central telefonica</c:v>
                  </c:pt>
                  <c:pt idx="200">
                    <c:v>Hojas de evaluación</c:v>
                  </c:pt>
                  <c:pt idx="201">
                    <c:v>Ruido habitación</c:v>
                  </c:pt>
                  <c:pt idx="202">
                    <c:v>Servicio C. Tienda</c:v>
                  </c:pt>
                  <c:pt idx="203">
                    <c:v>Camas altas </c:v>
                  </c:pt>
                  <c:pt idx="204">
                    <c:v>N/A</c:v>
                  </c:pt>
                  <c:pt idx="205">
                    <c:v>Objetos en la comida</c:v>
                  </c:pt>
                  <c:pt idx="206">
                    <c:v>Precios vino</c:v>
                  </c:pt>
                  <c:pt idx="207">
                    <c:v>Wifi</c:v>
                  </c:pt>
                  <c:pt idx="208">
                    <c:v>0</c:v>
                  </c:pt>
                  <c:pt idx="209">
                    <c:v>Calidad precio</c:v>
                  </c:pt>
                  <c:pt idx="210">
                    <c:v>Habitaciones</c:v>
                  </c:pt>
                  <c:pt idx="211">
                    <c:v>Precios Lavanderia </c:v>
                  </c:pt>
                  <c:pt idx="212">
                    <c:v>Publicidad doc Informativo</c:v>
                  </c:pt>
                  <c:pt idx="213">
                    <c:v>Servicio cliente botones</c:v>
                  </c:pt>
                  <c:pt idx="214">
                    <c:v>Wifi</c:v>
                  </c:pt>
                  <c:pt idx="215">
                    <c:v>Calidad comida</c:v>
                  </c:pt>
                  <c:pt idx="216">
                    <c:v>Computadoras de recepción</c:v>
                  </c:pt>
                  <c:pt idx="217">
                    <c:v>Plagas Habitaciones</c:v>
                  </c:pt>
                  <c:pt idx="218">
                    <c:v>Sombrillas</c:v>
                  </c:pt>
                  <c:pt idx="219">
                    <c:v>0</c:v>
                  </c:pt>
                  <c:pt idx="220">
                    <c:v>Desestimado</c:v>
                  </c:pt>
                  <c:pt idx="221">
                    <c:v>Cockteles bares</c:v>
                  </c:pt>
                  <c:pt idx="222">
                    <c:v>Menú room service</c:v>
                  </c:pt>
                  <c:pt idx="223">
                    <c:v>Cockteles bares</c:v>
                  </c:pt>
                  <c:pt idx="224">
                    <c:v>Desestimado</c:v>
                  </c:pt>
                  <c:pt idx="225">
                    <c:v>Goteras</c:v>
                  </c:pt>
                  <c:pt idx="226">
                    <c:v>Plagas Habitaciones</c:v>
                  </c:pt>
                  <c:pt idx="227">
                    <c:v>Rotulación Jacuzzi</c:v>
                  </c:pt>
                  <c:pt idx="228">
                    <c:v>Servicio cliente restaurante </c:v>
                  </c:pt>
                  <c:pt idx="229">
                    <c:v>Baño resbalozo </c:v>
                  </c:pt>
                  <c:pt idx="230">
                    <c:v>Basurero jardines</c:v>
                  </c:pt>
                  <c:pt idx="231">
                    <c:v>Calidad comida</c:v>
                  </c:pt>
                  <c:pt idx="232">
                    <c:v>Plagas Habitaciones</c:v>
                  </c:pt>
                  <c:pt idx="233">
                    <c:v>Sala de juegos</c:v>
                  </c:pt>
                  <c:pt idx="234">
                    <c:v>Precios Comidas sushi</c:v>
                  </c:pt>
                  <c:pt idx="235">
                    <c:v>0</c:v>
                  </c:pt>
                  <c:pt idx="236">
                    <c:v>Gimnasio</c:v>
                  </c:pt>
                  <c:pt idx="237">
                    <c:v>Jacuzzi</c:v>
                  </c:pt>
                  <c:pt idx="238">
                    <c:v>Alarmas </c:v>
                  </c:pt>
                  <c:pt idx="239">
                    <c:v>Calidad comida</c:v>
                  </c:pt>
                  <c:pt idx="240">
                    <c:v>Calidad precio</c:v>
                  </c:pt>
                  <c:pt idx="241">
                    <c:v>Colchon duro</c:v>
                  </c:pt>
                  <c:pt idx="242">
                    <c:v>Lockers</c:v>
                  </c:pt>
                  <c:pt idx="243">
                    <c:v>Maquina de hielo</c:v>
                  </c:pt>
                  <c:pt idx="244">
                    <c:v>SERVICIO AL CLIENTE RECEPCIÓN</c:v>
                  </c:pt>
                  <c:pt idx="245">
                    <c:v>Calidad comida Italiano</c:v>
                  </c:pt>
                  <c:pt idx="246">
                    <c:v>Habitaciones</c:v>
                  </c:pt>
                  <c:pt idx="247">
                    <c:v>Limpieza en habitación</c:v>
                  </c:pt>
                  <c:pt idx="248">
                    <c:v>Precios</c:v>
                  </c:pt>
                  <c:pt idx="249">
                    <c:v>Cable tica </c:v>
                  </c:pt>
                  <c:pt idx="250">
                    <c:v>Cockteles bares</c:v>
                  </c:pt>
                  <c:pt idx="251">
                    <c:v>Desestimado</c:v>
                  </c:pt>
                  <c:pt idx="252">
                    <c:v>Ruido habitación</c:v>
                  </c:pt>
                  <c:pt idx="253">
                    <c:v>Servicio al cliente </c:v>
                  </c:pt>
                  <c:pt idx="254">
                    <c:v>Precios Comidas Italiano</c:v>
                  </c:pt>
                  <c:pt idx="255">
                    <c:v>Plagas en restaurante</c:v>
                  </c:pt>
                  <c:pt idx="256">
                    <c:v>Servicio cliente tour operador</c:v>
                  </c:pt>
                  <c:pt idx="257">
                    <c:v>Desestimado</c:v>
                  </c:pt>
                  <c:pt idx="258">
                    <c:v>HABITACIONES </c:v>
                  </c:pt>
                  <c:pt idx="259">
                    <c:v>Menú niños</c:v>
                  </c:pt>
                  <c:pt idx="260">
                    <c:v>Plagas Habitaciones</c:v>
                  </c:pt>
                  <c:pt idx="261">
                    <c:v>Ruido generadores</c:v>
                  </c:pt>
                  <c:pt idx="262">
                    <c:v>Desestimado</c:v>
                  </c:pt>
                  <c:pt idx="263">
                    <c:v>Plagas Habitaciones</c:v>
                  </c:pt>
                  <c:pt idx="264">
                    <c:v>Actividad nocturna</c:v>
                  </c:pt>
                  <c:pt idx="265">
                    <c:v>Piscinas </c:v>
                  </c:pt>
                  <c:pt idx="266">
                    <c:v>Servicio cliente botones</c:v>
                  </c:pt>
                  <c:pt idx="267">
                    <c:v>Servicio cliente restaurante </c:v>
                  </c:pt>
                  <c:pt idx="268">
                    <c:v>Variedad desayuno</c:v>
                  </c:pt>
                  <c:pt idx="269">
                    <c:v>0</c:v>
                  </c:pt>
                  <c:pt idx="270">
                    <c:v>Rotulación cena</c:v>
                  </c:pt>
                  <c:pt idx="271">
                    <c:v>Precios Comidas Italiano</c:v>
                  </c:pt>
                  <c:pt idx="272">
                    <c:v>Sillas Italiano</c:v>
                  </c:pt>
                  <c:pt idx="273">
                    <c:v>0</c:v>
                  </c:pt>
                  <c:pt idx="274">
                    <c:v>A/C</c:v>
                  </c:pt>
                  <c:pt idx="275">
                    <c:v>Desestimado</c:v>
                  </c:pt>
                  <c:pt idx="276">
                    <c:v>Habitaciones</c:v>
                  </c:pt>
                  <c:pt idx="277">
                    <c:v>Servicio cliente restaurante </c:v>
                  </c:pt>
                  <c:pt idx="278">
                    <c:v>Acera para transitar </c:v>
                  </c:pt>
                  <c:pt idx="279">
                    <c:v>Aseo en habitación</c:v>
                  </c:pt>
                  <c:pt idx="280">
                    <c:v>Calidad comida</c:v>
                  </c:pt>
                  <c:pt idx="281">
                    <c:v>Desestimado</c:v>
                  </c:pt>
                  <c:pt idx="282">
                    <c:v>Habitaciones</c:v>
                  </c:pt>
                  <c:pt idx="283">
                    <c:v>Iluminación Jardines</c:v>
                  </c:pt>
                  <c:pt idx="284">
                    <c:v>0</c:v>
                  </c:pt>
                  <c:pt idx="285">
                    <c:v>N/A</c:v>
                  </c:pt>
                  <c:pt idx="286">
                    <c:v>Señalización</c:v>
                  </c:pt>
                  <c:pt idx="287">
                    <c:v>Desestimado</c:v>
                  </c:pt>
                  <c:pt idx="288">
                    <c:v>Ruido generadores</c:v>
                  </c:pt>
                  <c:pt idx="289">
                    <c:v>Wifi</c:v>
                  </c:pt>
                  <c:pt idx="290">
                    <c:v>A/C</c:v>
                  </c:pt>
                  <c:pt idx="291">
                    <c:v>Calidad comida</c:v>
                  </c:pt>
                  <c:pt idx="292">
                    <c:v>Lavanderia</c:v>
                  </c:pt>
                  <c:pt idx="293">
                    <c:v>Wifi</c:v>
                  </c:pt>
                  <c:pt idx="294">
                    <c:v>Precios Sushi</c:v>
                  </c:pt>
                  <c:pt idx="295">
                    <c:v>Calida Desayuno</c:v>
                  </c:pt>
                  <c:pt idx="296">
                    <c:v>Calidad comida</c:v>
                  </c:pt>
                  <c:pt idx="297">
                    <c:v>Habitaciones</c:v>
                  </c:pt>
                  <c:pt idx="298">
                    <c:v>Iluminación hab closet</c:v>
                  </c:pt>
                  <c:pt idx="299">
                    <c:v>N/A</c:v>
                  </c:pt>
                  <c:pt idx="300">
                    <c:v>Plagas Habitaciones</c:v>
                  </c:pt>
                  <c:pt idx="301">
                    <c:v>Servicio al cliente </c:v>
                  </c:pt>
                  <c:pt idx="302">
                    <c:v>Servicio cliente restaurante </c:v>
                  </c:pt>
                  <c:pt idx="303">
                    <c:v>Precios</c:v>
                  </c:pt>
                  <c:pt idx="304">
                    <c:v>A/C</c:v>
                  </c:pt>
                  <c:pt idx="305">
                    <c:v>Calidad comida</c:v>
                  </c:pt>
                  <c:pt idx="306">
                    <c:v>Espejo Grande</c:v>
                  </c:pt>
                  <c:pt idx="307">
                    <c:v>Wifi</c:v>
                  </c:pt>
                  <c:pt idx="308">
                    <c:v>Precios Comidas Italiano</c:v>
                  </c:pt>
                  <c:pt idx="309">
                    <c:v>Precios tienda</c:v>
                  </c:pt>
                  <c:pt idx="310">
                    <c:v>Área  para niños </c:v>
                  </c:pt>
                  <c:pt idx="311">
                    <c:v>Calida Desayuno</c:v>
                  </c:pt>
                  <c:pt idx="312">
                    <c:v>Entretenimiento</c:v>
                  </c:pt>
                  <c:pt idx="313">
                    <c:v>Lobby</c:v>
                  </c:pt>
                  <c:pt idx="314">
                    <c:v>Menú típico</c:v>
                  </c:pt>
                  <c:pt idx="315">
                    <c:v>Plagas Habitaciones</c:v>
                  </c:pt>
                  <c:pt idx="316">
                    <c:v>Silla en habitación</c:v>
                  </c:pt>
                  <c:pt idx="317">
                    <c:v>Precios Comidas Italiano</c:v>
                  </c:pt>
                  <c:pt idx="318">
                    <c:v>Calida Desayuno</c:v>
                  </c:pt>
                  <c:pt idx="319">
                    <c:v>N/A</c:v>
                  </c:pt>
                  <c:pt idx="320">
                    <c:v>Plagas Habitaciones</c:v>
                  </c:pt>
                  <c:pt idx="321">
                    <c:v>Calidad comida</c:v>
                  </c:pt>
                  <c:pt idx="322">
                    <c:v>Habitaciones</c:v>
                  </c:pt>
                  <c:pt idx="323">
                    <c:v>Precios Souvenir</c:v>
                  </c:pt>
                  <c:pt idx="324">
                    <c:v>Publicidad Web</c:v>
                  </c:pt>
                  <c:pt idx="325">
                    <c:v>Variedad desayuno</c:v>
                  </c:pt>
                  <c:pt idx="326">
                    <c:v>Agua caliente</c:v>
                  </c:pt>
                  <c:pt idx="327">
                    <c:v>Calida Desayuno</c:v>
                  </c:pt>
                  <c:pt idx="328">
                    <c:v>Calidad comida</c:v>
                  </c:pt>
                  <c:pt idx="329">
                    <c:v>Habitaciones</c:v>
                  </c:pt>
                  <c:pt idx="330">
                    <c:v>Rotulación Jacuzzi</c:v>
                  </c:pt>
                  <c:pt idx="331">
                    <c:v>Wifi</c:v>
                  </c:pt>
                  <c:pt idx="332">
                    <c:v>0</c:v>
                  </c:pt>
                  <c:pt idx="333">
                    <c:v>Agua caliente</c:v>
                  </c:pt>
                  <c:pt idx="334">
                    <c:v>HABITACIONES </c:v>
                  </c:pt>
                  <c:pt idx="335">
                    <c:v>Higiene en restaurante</c:v>
                  </c:pt>
                  <c:pt idx="336">
                    <c:v>Wifi</c:v>
                  </c:pt>
                  <c:pt idx="337">
                    <c:v>Goteras</c:v>
                  </c:pt>
                  <c:pt idx="338">
                    <c:v>Menú Celiacos</c:v>
                  </c:pt>
                  <c:pt idx="339">
                    <c:v>Agua caliente</c:v>
                  </c:pt>
                  <c:pt idx="340">
                    <c:v>Calidad comida</c:v>
                  </c:pt>
                  <c:pt idx="341">
                    <c:v>Goteras</c:v>
                  </c:pt>
                  <c:pt idx="342">
                    <c:v>Menú Celiacos</c:v>
                  </c:pt>
                  <c:pt idx="343">
                    <c:v>Rotulación Jacuzzi</c:v>
                  </c:pt>
                  <c:pt idx="344">
                    <c:v>Spa</c:v>
                  </c:pt>
                  <c:pt idx="345">
                    <c:v>Chequeo habitaciones</c:v>
                  </c:pt>
                  <c:pt idx="346">
                    <c:v>Plagas Habitaciones</c:v>
                  </c:pt>
                  <c:pt idx="347">
                    <c:v>Room service</c:v>
                  </c:pt>
                  <c:pt idx="348">
                    <c:v>Brazaletes</c:v>
                  </c:pt>
                  <c:pt idx="349">
                    <c:v>Habitaciones</c:v>
                  </c:pt>
                  <c:pt idx="350">
                    <c:v>Menú room service</c:v>
                  </c:pt>
                  <c:pt idx="351">
                    <c:v>Plagas Habitaciones</c:v>
                  </c:pt>
                  <c:pt idx="352">
                    <c:v>Sala de juegos</c:v>
                  </c:pt>
                  <c:pt idx="353">
                    <c:v>Servicio cliente botones</c:v>
                  </c:pt>
                  <c:pt idx="354">
                    <c:v>A/C</c:v>
                  </c:pt>
                  <c:pt idx="355">
                    <c:v>Espejo Grande</c:v>
                  </c:pt>
                  <c:pt idx="356">
                    <c:v>Gimnasio</c:v>
                  </c:pt>
                  <c:pt idx="357">
                    <c:v>Limpieza en habitación</c:v>
                  </c:pt>
                  <c:pt idx="358">
                    <c:v>Menú típico</c:v>
                  </c:pt>
                  <c:pt idx="359">
                    <c:v>N/A</c:v>
                  </c:pt>
                  <c:pt idx="360">
                    <c:v>Ruido habitación</c:v>
                  </c:pt>
                  <c:pt idx="361">
                    <c:v>Silla en habitación</c:v>
                  </c:pt>
                  <c:pt idx="362">
                    <c:v>Sombrillas</c:v>
                  </c:pt>
                  <c:pt idx="363">
                    <c:v>Proyector Manantial </c:v>
                  </c:pt>
                  <c:pt idx="364">
                    <c:v>Clases de yoga</c:v>
                  </c:pt>
                  <c:pt idx="365">
                    <c:v>Plagas Habitaciones</c:v>
                  </c:pt>
                  <c:pt idx="366">
                    <c:v>Plato de frutas</c:v>
                  </c:pt>
                  <c:pt idx="367">
                    <c:v>A/C</c:v>
                  </c:pt>
                  <c:pt idx="368">
                    <c:v>Menú vegetariano</c:v>
                  </c:pt>
                  <c:pt idx="369">
                    <c:v>Minibar habitaciones</c:v>
                  </c:pt>
                  <c:pt idx="370">
                    <c:v>Plagas Habitaciones</c:v>
                  </c:pt>
                  <c:pt idx="371">
                    <c:v>Calidad comida</c:v>
                  </c:pt>
                  <c:pt idx="372">
                    <c:v>Chequeo habitaciones</c:v>
                  </c:pt>
                  <c:pt idx="373">
                    <c:v>A/C</c:v>
                  </c:pt>
                  <c:pt idx="374">
                    <c:v>Calidad comida</c:v>
                  </c:pt>
                  <c:pt idx="375">
                    <c:v>Desestimado</c:v>
                  </c:pt>
                  <c:pt idx="376">
                    <c:v>Spa</c:v>
                  </c:pt>
                  <c:pt idx="377">
                    <c:v>Plagas Habitaciones</c:v>
                  </c:pt>
                  <c:pt idx="378">
                    <c:v>0</c:v>
                  </c:pt>
                  <c:pt idx="379">
                    <c:v>Silla en habitación</c:v>
                  </c:pt>
                  <c:pt idx="380">
                    <c:v>Iluminación Habitación</c:v>
                  </c:pt>
                  <c:pt idx="381">
                    <c:v>Área  para niños </c:v>
                  </c:pt>
                  <c:pt idx="382">
                    <c:v>Habitaciones</c:v>
                  </c:pt>
                  <c:pt idx="383">
                    <c:v>Plagas Habitaciones</c:v>
                  </c:pt>
                  <c:pt idx="384">
                    <c:v>Señal TV</c:v>
                  </c:pt>
                  <c:pt idx="385">
                    <c:v>Agua caliente</c:v>
                  </c:pt>
                  <c:pt idx="386">
                    <c:v>Calidad comida</c:v>
                  </c:pt>
                  <c:pt idx="387">
                    <c:v>Plagas Habitaciones</c:v>
                  </c:pt>
                  <c:pt idx="388">
                    <c:v>Agua caliente</c:v>
                  </c:pt>
                  <c:pt idx="389">
                    <c:v>Calidad Sushi</c:v>
                  </c:pt>
                  <c:pt idx="390">
                    <c:v>Basurero baño</c:v>
                  </c:pt>
                  <c:pt idx="391">
                    <c:v>Plagas Habitaciones</c:v>
                  </c:pt>
                  <c:pt idx="392">
                    <c:v>Calidad Sushi</c:v>
                  </c:pt>
                  <c:pt idx="393">
                    <c:v>Plagas Habitaciones</c:v>
                  </c:pt>
                  <c:pt idx="394">
                    <c:v>Silla en habitación</c:v>
                  </c:pt>
                  <c:pt idx="395">
                    <c:v>NETFLIX</c:v>
                  </c:pt>
                  <c:pt idx="396">
                    <c:v>0</c:v>
                  </c:pt>
                  <c:pt idx="397">
                    <c:v>Calidad comida</c:v>
                  </c:pt>
                  <c:pt idx="398">
                    <c:v>Fujas de agua</c:v>
                  </c:pt>
                  <c:pt idx="399">
                    <c:v>Información duchas</c:v>
                  </c:pt>
                  <c:pt idx="400">
                    <c:v>Lampara de lectura</c:v>
                  </c:pt>
                  <c:pt idx="401">
                    <c:v>Plagas Habitaciones</c:v>
                  </c:pt>
                  <c:pt idx="402">
                    <c:v>Rotulación ventilador</c:v>
                  </c:pt>
                  <c:pt idx="403">
                    <c:v>Silla en habitación</c:v>
                  </c:pt>
                  <c:pt idx="404">
                    <c:v>Agua caliente</c:v>
                  </c:pt>
                  <c:pt idx="405">
                    <c:v>Wifi</c:v>
                  </c:pt>
                  <c:pt idx="406">
                    <c:v>Calidad comida</c:v>
                  </c:pt>
                  <c:pt idx="407">
                    <c:v>Spa</c:v>
                  </c:pt>
                  <c:pt idx="408">
                    <c:v>Construcción</c:v>
                  </c:pt>
                  <c:pt idx="409">
                    <c:v>Habitaciones</c:v>
                  </c:pt>
                  <c:pt idx="410">
                    <c:v>Menú vegetariano</c:v>
                  </c:pt>
                  <c:pt idx="411">
                    <c:v>Ruido generadores</c:v>
                  </c:pt>
                  <c:pt idx="412">
                    <c:v>Ruido habitación</c:v>
                  </c:pt>
                  <c:pt idx="413">
                    <c:v>Calidad comida</c:v>
                  </c:pt>
                  <c:pt idx="414">
                    <c:v>Central telefonica</c:v>
                  </c:pt>
                  <c:pt idx="415">
                    <c:v>Construcción</c:v>
                  </c:pt>
                  <c:pt idx="416">
                    <c:v>Menú Celiacos</c:v>
                  </c:pt>
                  <c:pt idx="417">
                    <c:v>Silla en habitación</c:v>
                  </c:pt>
                  <c:pt idx="418">
                    <c:v>Desestimado</c:v>
                  </c:pt>
                  <c:pt idx="419">
                    <c:v>Servicio cliente bar humedo</c:v>
                  </c:pt>
                  <c:pt idx="420">
                    <c:v>A/C</c:v>
                  </c:pt>
                  <c:pt idx="421">
                    <c:v>Colchon duro</c:v>
                  </c:pt>
                  <c:pt idx="422">
                    <c:v>Plagas Habitaciones</c:v>
                  </c:pt>
                  <c:pt idx="423">
                    <c:v>Habitaciones</c:v>
                  </c:pt>
                  <c:pt idx="424">
                    <c:v>Musica restaurantes</c:v>
                  </c:pt>
                  <c:pt idx="425">
                    <c:v>Precios Souvenir</c:v>
                  </c:pt>
                  <c:pt idx="426">
                    <c:v>Silla en habitación</c:v>
                  </c:pt>
                  <c:pt idx="427">
                    <c:v>0</c:v>
                  </c:pt>
                  <c:pt idx="428">
                    <c:v>Plagas Habitaciones</c:v>
                  </c:pt>
                  <c:pt idx="429">
                    <c:v>Calida Desayuno</c:v>
                  </c:pt>
                  <c:pt idx="430">
                    <c:v>HABITACIONES </c:v>
                  </c:pt>
                  <c:pt idx="431">
                    <c:v>Habitaciones</c:v>
                  </c:pt>
                  <c:pt idx="432">
                    <c:v>Plagas Habitaciones</c:v>
                  </c:pt>
                  <c:pt idx="433">
                    <c:v>Wifi</c:v>
                  </c:pt>
                  <c:pt idx="434">
                    <c:v>A/C</c:v>
                  </c:pt>
                  <c:pt idx="435">
                    <c:v>Calidad comida</c:v>
                  </c:pt>
                  <c:pt idx="436">
                    <c:v>Desestimado</c:v>
                  </c:pt>
                  <c:pt idx="437">
                    <c:v>Encuentas de satisfacción</c:v>
                  </c:pt>
                  <c:pt idx="438">
                    <c:v>N/A</c:v>
                  </c:pt>
                  <c:pt idx="439">
                    <c:v>Plagas Habitaciones</c:v>
                  </c:pt>
                  <c:pt idx="440">
                    <c:v>Reciclaje</c:v>
                  </c:pt>
                  <c:pt idx="441">
                    <c:v>Teléfonos</c:v>
                  </c:pt>
                  <c:pt idx="442">
                    <c:v>Fumigación</c:v>
                  </c:pt>
                  <c:pt idx="443">
                    <c:v>Wifi</c:v>
                  </c:pt>
                  <c:pt idx="444">
                    <c:v>Fumigación</c:v>
                  </c:pt>
                  <c:pt idx="445">
                    <c:v>A/C</c:v>
                  </c:pt>
                  <c:pt idx="446">
                    <c:v>Colchon duro</c:v>
                  </c:pt>
                  <c:pt idx="447">
                    <c:v>Entretenimiento</c:v>
                  </c:pt>
                  <c:pt idx="448">
                    <c:v>Goteras</c:v>
                  </c:pt>
                  <c:pt idx="449">
                    <c:v>Mal olor habitación</c:v>
                  </c:pt>
                  <c:pt idx="450">
                    <c:v>Plagas Habitaciones</c:v>
                  </c:pt>
                  <c:pt idx="451">
                    <c:v>Puerta de baño</c:v>
                  </c:pt>
                  <c:pt idx="452">
                    <c:v>Variedad platos</c:v>
                  </c:pt>
                  <c:pt idx="453">
                    <c:v>A/C</c:v>
                  </c:pt>
                  <c:pt idx="454">
                    <c:v>Desestimado</c:v>
                  </c:pt>
                  <c:pt idx="455">
                    <c:v>Mal olor habitación</c:v>
                  </c:pt>
                  <c:pt idx="456">
                    <c:v>Precios Souvenir</c:v>
                  </c:pt>
                  <c:pt idx="457">
                    <c:v>Wifi</c:v>
                  </c:pt>
                  <c:pt idx="458">
                    <c:v>Agua caliente</c:v>
                  </c:pt>
                  <c:pt idx="459">
                    <c:v>Calidad comida</c:v>
                  </c:pt>
                  <c:pt idx="460">
                    <c:v>Objetos en la comida</c:v>
                  </c:pt>
                  <c:pt idx="461">
                    <c:v>Restaurante</c:v>
                  </c:pt>
                  <c:pt idx="462">
                    <c:v>Servicio cliente restaurante </c:v>
                  </c:pt>
                  <c:pt idx="463">
                    <c:v>Alfombra en escaleras</c:v>
                  </c:pt>
                  <c:pt idx="464">
                    <c:v>Calida Desayuno</c:v>
                  </c:pt>
                  <c:pt idx="465">
                    <c:v>Calidad comida</c:v>
                  </c:pt>
                  <c:pt idx="466">
                    <c:v>Construcción</c:v>
                  </c:pt>
                  <c:pt idx="467">
                    <c:v>Mal olor habitación</c:v>
                  </c:pt>
                  <c:pt idx="468">
                    <c:v>Plagas Habitaciones</c:v>
                  </c:pt>
                  <c:pt idx="469">
                    <c:v>Rotulación ventilador</c:v>
                  </c:pt>
                  <c:pt idx="470">
                    <c:v>Ruido habitación</c:v>
                  </c:pt>
                  <c:pt idx="471">
                    <c:v>Transfer</c:v>
                  </c:pt>
                  <c:pt idx="472">
                    <c:v>Precios</c:v>
                  </c:pt>
                  <c:pt idx="473">
                    <c:v>Plagas Habitaciones</c:v>
                  </c:pt>
                  <c:pt idx="474">
                    <c:v>HABITACIONES </c:v>
                  </c:pt>
                  <c:pt idx="475">
                    <c:v>Calida Desayuno</c:v>
                  </c:pt>
                  <c:pt idx="476">
                    <c:v>Plagas Habitaciones</c:v>
                  </c:pt>
                  <c:pt idx="477">
                    <c:v>0</c:v>
                  </c:pt>
                  <c:pt idx="478">
                    <c:v>Plagas Habitaciones</c:v>
                  </c:pt>
                  <c:pt idx="479">
                    <c:v>Agua potable</c:v>
                  </c:pt>
                  <c:pt idx="480">
                    <c:v>Puerta de habitación</c:v>
                  </c:pt>
                  <c:pt idx="481">
                    <c:v>Central telefonica</c:v>
                  </c:pt>
                  <c:pt idx="482">
                    <c:v>Servicio cliente restaurante </c:v>
                  </c:pt>
                  <c:pt idx="483">
                    <c:v>Alarmas </c:v>
                  </c:pt>
                  <c:pt idx="484">
                    <c:v>Teléfonos</c:v>
                  </c:pt>
                  <c:pt idx="485">
                    <c:v>Proceso de reservas</c:v>
                  </c:pt>
                  <c:pt idx="486">
                    <c:v>Ruido Refri</c:v>
                  </c:pt>
                  <c:pt idx="487">
                    <c:v>Plagas Habitaciones</c:v>
                  </c:pt>
                  <c:pt idx="488">
                    <c:v>Mal olor habitación</c:v>
                  </c:pt>
                  <c:pt idx="489">
                    <c:v>HABITACIONES </c:v>
                  </c:pt>
                  <c:pt idx="490">
                    <c:v>Wifi</c:v>
                  </c:pt>
                  <c:pt idx="491">
                    <c:v>Plagas Habitaciones</c:v>
                  </c:pt>
                  <c:pt idx="492">
                    <c:v>Calidad comida</c:v>
                  </c:pt>
                  <c:pt idx="493">
                    <c:v>Agua caliente</c:v>
                  </c:pt>
                  <c:pt idx="494">
                    <c:v>Calidad comida</c:v>
                  </c:pt>
                  <c:pt idx="495">
                    <c:v>Calidad comida</c:v>
                  </c:pt>
                  <c:pt idx="496">
                    <c:v>Acera para transitar </c:v>
                  </c:pt>
                  <c:pt idx="497">
                    <c:v>Calidad comida</c:v>
                  </c:pt>
                  <c:pt idx="498">
                    <c:v>Calidad comida</c:v>
                  </c:pt>
                  <c:pt idx="499">
                    <c:v>Entretenimiento</c:v>
                  </c:pt>
                  <c:pt idx="500">
                    <c:v>Datafonos</c:v>
                  </c:pt>
                  <c:pt idx="501">
                    <c:v>Colchon duro</c:v>
                  </c:pt>
                  <c:pt idx="502">
                    <c:v>Calidad comida</c:v>
                  </c:pt>
                  <c:pt idx="503">
                    <c:v>Lockers</c:v>
                  </c:pt>
                  <c:pt idx="504">
                    <c:v>Servicio cliente restaurante </c:v>
                  </c:pt>
                  <c:pt idx="505">
                    <c:v>Precios</c:v>
                  </c:pt>
                  <c:pt idx="506">
                    <c:v>Plagas en restaurante</c:v>
                  </c:pt>
                  <c:pt idx="507">
                    <c:v>Malos olores</c:v>
                  </c:pt>
                  <c:pt idx="508">
                    <c:v>N/A</c:v>
                  </c:pt>
                  <c:pt idx="509">
                    <c:v>A/C</c:v>
                  </c:pt>
                  <c:pt idx="510">
                    <c:v>Menú típico</c:v>
                  </c:pt>
                  <c:pt idx="511">
                    <c:v>Silla en habitación</c:v>
                  </c:pt>
                  <c:pt idx="512">
                    <c:v>Plagas Habitaciones</c:v>
                  </c:pt>
                  <c:pt idx="513">
                    <c:v>Servicio cliente restaurante </c:v>
                  </c:pt>
                </c:lvl>
                <c:lvl>
                  <c:pt idx="0">
                    <c:v>0</c:v>
                  </c:pt>
                  <c:pt idx="29">
                    <c:v>101</c:v>
                  </c:pt>
                  <c:pt idx="35">
                    <c:v>102</c:v>
                  </c:pt>
                  <c:pt idx="38">
                    <c:v>103</c:v>
                  </c:pt>
                  <c:pt idx="43">
                    <c:v>104</c:v>
                  </c:pt>
                  <c:pt idx="50">
                    <c:v>105</c:v>
                  </c:pt>
                  <c:pt idx="53">
                    <c:v>106</c:v>
                  </c:pt>
                  <c:pt idx="60">
                    <c:v>107</c:v>
                  </c:pt>
                  <c:pt idx="70">
                    <c:v>108</c:v>
                  </c:pt>
                  <c:pt idx="79">
                    <c:v>109</c:v>
                  </c:pt>
                  <c:pt idx="87">
                    <c:v>110</c:v>
                  </c:pt>
                  <c:pt idx="92">
                    <c:v>111</c:v>
                  </c:pt>
                  <c:pt idx="100">
                    <c:v>112</c:v>
                  </c:pt>
                  <c:pt idx="102">
                    <c:v>201</c:v>
                  </c:pt>
                  <c:pt idx="112">
                    <c:v>202</c:v>
                  </c:pt>
                  <c:pt idx="122">
                    <c:v>203</c:v>
                  </c:pt>
                  <c:pt idx="125">
                    <c:v>204</c:v>
                  </c:pt>
                  <c:pt idx="129">
                    <c:v>205</c:v>
                  </c:pt>
                  <c:pt idx="133">
                    <c:v>206</c:v>
                  </c:pt>
                  <c:pt idx="137">
                    <c:v>207</c:v>
                  </c:pt>
                  <c:pt idx="144">
                    <c:v>208</c:v>
                  </c:pt>
                  <c:pt idx="152">
                    <c:v>210</c:v>
                  </c:pt>
                  <c:pt idx="155">
                    <c:v>211</c:v>
                  </c:pt>
                  <c:pt idx="162">
                    <c:v>212</c:v>
                  </c:pt>
                  <c:pt idx="166">
                    <c:v>301</c:v>
                  </c:pt>
                  <c:pt idx="170">
                    <c:v>302</c:v>
                  </c:pt>
                  <c:pt idx="176">
                    <c:v>303</c:v>
                  </c:pt>
                  <c:pt idx="183">
                    <c:v>304</c:v>
                  </c:pt>
                  <c:pt idx="191">
                    <c:v>305</c:v>
                  </c:pt>
                  <c:pt idx="198">
                    <c:v>306</c:v>
                  </c:pt>
                  <c:pt idx="203">
                    <c:v>307</c:v>
                  </c:pt>
                  <c:pt idx="208">
                    <c:v>308</c:v>
                  </c:pt>
                  <c:pt idx="215">
                    <c:v>309</c:v>
                  </c:pt>
                  <c:pt idx="219">
                    <c:v>310</c:v>
                  </c:pt>
                  <c:pt idx="221">
                    <c:v>311</c:v>
                  </c:pt>
                  <c:pt idx="223">
                    <c:v>312</c:v>
                  </c:pt>
                  <c:pt idx="229">
                    <c:v>401</c:v>
                  </c:pt>
                  <c:pt idx="235">
                    <c:v>402</c:v>
                  </c:pt>
                  <c:pt idx="238">
                    <c:v>403</c:v>
                  </c:pt>
                  <c:pt idx="246">
                    <c:v>404</c:v>
                  </c:pt>
                  <c:pt idx="249">
                    <c:v>405</c:v>
                  </c:pt>
                  <c:pt idx="257">
                    <c:v>406</c:v>
                  </c:pt>
                  <c:pt idx="262">
                    <c:v>407</c:v>
                  </c:pt>
                  <c:pt idx="264">
                    <c:v>408</c:v>
                  </c:pt>
                  <c:pt idx="269">
                    <c:v>409</c:v>
                  </c:pt>
                  <c:pt idx="273">
                    <c:v>410</c:v>
                  </c:pt>
                  <c:pt idx="278">
                    <c:v>411</c:v>
                  </c:pt>
                  <c:pt idx="284">
                    <c:v>415</c:v>
                  </c:pt>
                  <c:pt idx="287">
                    <c:v>502</c:v>
                  </c:pt>
                  <c:pt idx="290">
                    <c:v>503</c:v>
                  </c:pt>
                  <c:pt idx="295">
                    <c:v>504</c:v>
                  </c:pt>
                  <c:pt idx="304">
                    <c:v>505</c:v>
                  </c:pt>
                  <c:pt idx="310">
                    <c:v>506</c:v>
                  </c:pt>
                  <c:pt idx="318">
                    <c:v>507</c:v>
                  </c:pt>
                  <c:pt idx="321">
                    <c:v>508</c:v>
                  </c:pt>
                  <c:pt idx="326">
                    <c:v>509</c:v>
                  </c:pt>
                  <c:pt idx="332">
                    <c:v>510</c:v>
                  </c:pt>
                  <c:pt idx="337">
                    <c:v>511</c:v>
                  </c:pt>
                  <c:pt idx="339">
                    <c:v>512</c:v>
                  </c:pt>
                  <c:pt idx="346">
                    <c:v>515</c:v>
                  </c:pt>
                  <c:pt idx="348">
                    <c:v>601</c:v>
                  </c:pt>
                  <c:pt idx="354">
                    <c:v>602</c:v>
                  </c:pt>
                  <c:pt idx="364">
                    <c:v>603</c:v>
                  </c:pt>
                  <c:pt idx="367">
                    <c:v>604</c:v>
                  </c:pt>
                  <c:pt idx="371">
                    <c:v>605</c:v>
                  </c:pt>
                  <c:pt idx="373">
                    <c:v>606</c:v>
                  </c:pt>
                  <c:pt idx="377">
                    <c:v>607</c:v>
                  </c:pt>
                  <c:pt idx="378">
                    <c:v>608</c:v>
                  </c:pt>
                  <c:pt idx="381">
                    <c:v>609</c:v>
                  </c:pt>
                  <c:pt idx="385">
                    <c:v>610</c:v>
                  </c:pt>
                  <c:pt idx="388">
                    <c:v>611</c:v>
                  </c:pt>
                  <c:pt idx="390">
                    <c:v>612</c:v>
                  </c:pt>
                  <c:pt idx="392">
                    <c:v>701</c:v>
                  </c:pt>
                  <c:pt idx="396">
                    <c:v>702</c:v>
                  </c:pt>
                  <c:pt idx="404">
                    <c:v>703</c:v>
                  </c:pt>
                  <c:pt idx="406">
                    <c:v>704</c:v>
                  </c:pt>
                  <c:pt idx="408">
                    <c:v>705</c:v>
                  </c:pt>
                  <c:pt idx="413">
                    <c:v>706</c:v>
                  </c:pt>
                  <c:pt idx="418">
                    <c:v>707</c:v>
                  </c:pt>
                  <c:pt idx="420">
                    <c:v>708</c:v>
                  </c:pt>
                  <c:pt idx="423">
                    <c:v>709</c:v>
                  </c:pt>
                  <c:pt idx="427">
                    <c:v>710</c:v>
                  </c:pt>
                  <c:pt idx="429">
                    <c:v>711</c:v>
                  </c:pt>
                  <c:pt idx="431">
                    <c:v>712</c:v>
                  </c:pt>
                  <c:pt idx="434">
                    <c:v>801</c:v>
                  </c:pt>
                  <c:pt idx="443">
                    <c:v>802</c:v>
                  </c:pt>
                  <c:pt idx="445">
                    <c:v>901</c:v>
                  </c:pt>
                  <c:pt idx="453">
                    <c:v>902</c:v>
                  </c:pt>
                  <c:pt idx="458">
                    <c:v>903</c:v>
                  </c:pt>
                  <c:pt idx="463">
                    <c:v>904</c:v>
                  </c:pt>
                  <c:pt idx="473">
                    <c:v>103-502</c:v>
                  </c:pt>
                  <c:pt idx="474">
                    <c:v>109 (Inspector de agencia)</c:v>
                  </c:pt>
                  <c:pt idx="475">
                    <c:v>111-112</c:v>
                  </c:pt>
                  <c:pt idx="477">
                    <c:v>201-202</c:v>
                  </c:pt>
                  <c:pt idx="479">
                    <c:v>201-304</c:v>
                  </c:pt>
                  <c:pt idx="480">
                    <c:v>204-210-304,,,</c:v>
                  </c:pt>
                  <c:pt idx="481">
                    <c:v>205-206</c:v>
                  </c:pt>
                  <c:pt idx="483">
                    <c:v>207-208</c:v>
                  </c:pt>
                  <c:pt idx="485">
                    <c:v>209-210</c:v>
                  </c:pt>
                  <c:pt idx="486">
                    <c:v>306</c:v>
                  </c:pt>
                  <c:pt idx="487">
                    <c:v>309-310</c:v>
                  </c:pt>
                  <c:pt idx="488">
                    <c:v>403-211</c:v>
                  </c:pt>
                  <c:pt idx="489">
                    <c:v>414-415</c:v>
                  </c:pt>
                  <c:pt idx="491">
                    <c:v>514-515</c:v>
                  </c:pt>
                  <c:pt idx="492">
                    <c:v>609-610</c:v>
                  </c:pt>
                  <c:pt idx="493">
                    <c:v>701-904</c:v>
                  </c:pt>
                  <c:pt idx="494">
                    <c:v>Damary Santiago</c:v>
                  </c:pt>
                  <c:pt idx="495">
                    <c:v>Grupo de la Mora</c:v>
                  </c:pt>
                  <c:pt idx="496">
                    <c:v>Grupo Patty Searcy</c:v>
                  </c:pt>
                  <c:pt idx="497">
                    <c:v>Heather Burgess</c:v>
                  </c:pt>
                  <c:pt idx="498">
                    <c:v>Mary Blackport</c:v>
                  </c:pt>
                  <c:pt idx="499">
                    <c:v>Perry Pawelka</c:v>
                  </c:pt>
                  <c:pt idx="500">
                    <c:v>Recepción</c:v>
                  </c:pt>
                  <c:pt idx="501">
                    <c:v>Sara Parent</c:v>
                  </c:pt>
                  <c:pt idx="502">
                    <c:v>Tim Brinkley</c:v>
                  </c:pt>
                  <c:pt idx="503">
                    <c:v>N/A</c:v>
                  </c:pt>
                  <c:pt idx="508">
                    <c:v>414</c:v>
                  </c:pt>
                  <c:pt idx="509">
                    <c:v>209</c:v>
                  </c:pt>
                  <c:pt idx="511">
                    <c:v>501</c:v>
                  </c:pt>
                  <c:pt idx="512">
                    <c:v>125</c:v>
                  </c:pt>
                  <c:pt idx="513">
                    <c:v>121</c:v>
                  </c:pt>
                </c:lvl>
              </c:multiLvlStrCache>
            </c:multiLvlStrRef>
          </c:cat>
          <c:val>
            <c:numRef>
              <c:f>Reportes!$B$4:$B$639</c:f>
              <c:numCache>
                <c:formatCode>General</c:formatCode>
                <c:ptCount val="514"/>
                <c:pt idx="0">
                  <c:v>3</c:v>
                </c:pt>
                <c:pt idx="1">
                  <c:v>1</c:v>
                </c:pt>
                <c:pt idx="2">
                  <c:v>1</c:v>
                </c:pt>
                <c:pt idx="3">
                  <c:v>1</c:v>
                </c:pt>
                <c:pt idx="4">
                  <c:v>1</c:v>
                </c:pt>
                <c:pt idx="5">
                  <c:v>1</c:v>
                </c:pt>
                <c:pt idx="6">
                  <c:v>2</c:v>
                </c:pt>
                <c:pt idx="7">
                  <c:v>26</c:v>
                </c:pt>
                <c:pt idx="8">
                  <c:v>2</c:v>
                </c:pt>
                <c:pt idx="9">
                  <c:v>3</c:v>
                </c:pt>
                <c:pt idx="10">
                  <c:v>3</c:v>
                </c:pt>
                <c:pt idx="11">
                  <c:v>1</c:v>
                </c:pt>
                <c:pt idx="12">
                  <c:v>1</c:v>
                </c:pt>
                <c:pt idx="13">
                  <c:v>1</c:v>
                </c:pt>
                <c:pt idx="14">
                  <c:v>1</c:v>
                </c:pt>
                <c:pt idx="15">
                  <c:v>1</c:v>
                </c:pt>
                <c:pt idx="16">
                  <c:v>1</c:v>
                </c:pt>
                <c:pt idx="17">
                  <c:v>3</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3</c:v>
                </c:pt>
                <c:pt idx="36">
                  <c:v>1</c:v>
                </c:pt>
                <c:pt idx="37">
                  <c:v>1</c:v>
                </c:pt>
                <c:pt idx="38">
                  <c:v>1</c:v>
                </c:pt>
                <c:pt idx="39">
                  <c:v>1</c:v>
                </c:pt>
                <c:pt idx="40">
                  <c:v>1</c:v>
                </c:pt>
                <c:pt idx="41">
                  <c:v>1</c:v>
                </c:pt>
                <c:pt idx="42">
                  <c:v>1</c:v>
                </c:pt>
                <c:pt idx="43">
                  <c:v>2</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2</c:v>
                </c:pt>
                <c:pt idx="59">
                  <c:v>1</c:v>
                </c:pt>
                <c:pt idx="60">
                  <c:v>1</c:v>
                </c:pt>
                <c:pt idx="61">
                  <c:v>1</c:v>
                </c:pt>
                <c:pt idx="62">
                  <c:v>2</c:v>
                </c:pt>
                <c:pt idx="63">
                  <c:v>1</c:v>
                </c:pt>
                <c:pt idx="64">
                  <c:v>1</c:v>
                </c:pt>
                <c:pt idx="65">
                  <c:v>1</c:v>
                </c:pt>
                <c:pt idx="66">
                  <c:v>1</c:v>
                </c:pt>
                <c:pt idx="67">
                  <c:v>1</c:v>
                </c:pt>
                <c:pt idx="68">
                  <c:v>1</c:v>
                </c:pt>
                <c:pt idx="69">
                  <c:v>1</c:v>
                </c:pt>
                <c:pt idx="70">
                  <c:v>1</c:v>
                </c:pt>
                <c:pt idx="71">
                  <c:v>1</c:v>
                </c:pt>
                <c:pt idx="72">
                  <c:v>1</c:v>
                </c:pt>
                <c:pt idx="73">
                  <c:v>1</c:v>
                </c:pt>
                <c:pt idx="74">
                  <c:v>1</c:v>
                </c:pt>
                <c:pt idx="75">
                  <c:v>2</c:v>
                </c:pt>
                <c:pt idx="76">
                  <c:v>1</c:v>
                </c:pt>
                <c:pt idx="77">
                  <c:v>1</c:v>
                </c:pt>
                <c:pt idx="78">
                  <c:v>1</c:v>
                </c:pt>
                <c:pt idx="79">
                  <c:v>1</c:v>
                </c:pt>
                <c:pt idx="80">
                  <c:v>1</c:v>
                </c:pt>
                <c:pt idx="81">
                  <c:v>1</c:v>
                </c:pt>
                <c:pt idx="82">
                  <c:v>1</c:v>
                </c:pt>
                <c:pt idx="83">
                  <c:v>1</c:v>
                </c:pt>
                <c:pt idx="84">
                  <c:v>1</c:v>
                </c:pt>
                <c:pt idx="85">
                  <c:v>1</c:v>
                </c:pt>
                <c:pt idx="86">
                  <c:v>1</c:v>
                </c:pt>
                <c:pt idx="87">
                  <c:v>2</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2</c:v>
                </c:pt>
                <c:pt idx="102">
                  <c:v>1</c:v>
                </c:pt>
                <c:pt idx="103">
                  <c:v>1</c:v>
                </c:pt>
                <c:pt idx="104">
                  <c:v>1</c:v>
                </c:pt>
                <c:pt idx="105">
                  <c:v>1</c:v>
                </c:pt>
                <c:pt idx="106">
                  <c:v>1</c:v>
                </c:pt>
                <c:pt idx="107">
                  <c:v>2</c:v>
                </c:pt>
                <c:pt idx="108">
                  <c:v>1</c:v>
                </c:pt>
                <c:pt idx="109">
                  <c:v>1</c:v>
                </c:pt>
                <c:pt idx="110">
                  <c:v>1</c:v>
                </c:pt>
                <c:pt idx="111">
                  <c:v>1</c:v>
                </c:pt>
                <c:pt idx="112">
                  <c:v>1</c:v>
                </c:pt>
                <c:pt idx="113">
                  <c:v>1</c:v>
                </c:pt>
                <c:pt idx="114">
                  <c:v>1</c:v>
                </c:pt>
                <c:pt idx="115">
                  <c:v>1</c:v>
                </c:pt>
                <c:pt idx="116">
                  <c:v>2</c:v>
                </c:pt>
                <c:pt idx="117">
                  <c:v>1</c:v>
                </c:pt>
                <c:pt idx="118">
                  <c:v>1</c:v>
                </c:pt>
                <c:pt idx="119">
                  <c:v>1</c:v>
                </c:pt>
                <c:pt idx="120">
                  <c:v>1</c:v>
                </c:pt>
                <c:pt idx="121">
                  <c:v>1</c:v>
                </c:pt>
                <c:pt idx="122">
                  <c:v>1</c:v>
                </c:pt>
                <c:pt idx="123">
                  <c:v>1</c:v>
                </c:pt>
                <c:pt idx="124">
                  <c:v>1</c:v>
                </c:pt>
                <c:pt idx="125">
                  <c:v>1</c:v>
                </c:pt>
                <c:pt idx="126">
                  <c:v>3</c:v>
                </c:pt>
                <c:pt idx="127">
                  <c:v>1</c:v>
                </c:pt>
                <c:pt idx="128">
                  <c:v>1</c:v>
                </c:pt>
                <c:pt idx="129">
                  <c:v>1</c:v>
                </c:pt>
                <c:pt idx="130">
                  <c:v>1</c:v>
                </c:pt>
                <c:pt idx="131">
                  <c:v>2</c:v>
                </c:pt>
                <c:pt idx="132">
                  <c:v>1</c:v>
                </c:pt>
                <c:pt idx="133">
                  <c:v>1</c:v>
                </c:pt>
                <c:pt idx="134">
                  <c:v>1</c:v>
                </c:pt>
                <c:pt idx="135">
                  <c:v>1</c:v>
                </c:pt>
                <c:pt idx="136">
                  <c:v>1</c:v>
                </c:pt>
                <c:pt idx="137">
                  <c:v>1</c:v>
                </c:pt>
                <c:pt idx="138">
                  <c:v>1</c:v>
                </c:pt>
                <c:pt idx="139">
                  <c:v>1</c:v>
                </c:pt>
                <c:pt idx="140">
                  <c:v>1</c:v>
                </c:pt>
                <c:pt idx="141">
                  <c:v>1</c:v>
                </c:pt>
                <c:pt idx="142">
                  <c:v>1</c:v>
                </c:pt>
                <c:pt idx="143">
                  <c:v>2</c:v>
                </c:pt>
                <c:pt idx="144">
                  <c:v>1</c:v>
                </c:pt>
                <c:pt idx="145">
                  <c:v>1</c:v>
                </c:pt>
                <c:pt idx="146">
                  <c:v>2</c:v>
                </c:pt>
                <c:pt idx="147">
                  <c:v>1</c:v>
                </c:pt>
                <c:pt idx="148">
                  <c:v>1</c:v>
                </c:pt>
                <c:pt idx="149">
                  <c:v>1</c:v>
                </c:pt>
                <c:pt idx="150">
                  <c:v>1</c:v>
                </c:pt>
                <c:pt idx="151">
                  <c:v>2</c:v>
                </c:pt>
                <c:pt idx="152">
                  <c:v>3</c:v>
                </c:pt>
                <c:pt idx="153">
                  <c:v>1</c:v>
                </c:pt>
                <c:pt idx="154">
                  <c:v>1</c:v>
                </c:pt>
                <c:pt idx="155">
                  <c:v>1</c:v>
                </c:pt>
                <c:pt idx="156">
                  <c:v>1</c:v>
                </c:pt>
                <c:pt idx="157">
                  <c:v>1</c:v>
                </c:pt>
                <c:pt idx="158">
                  <c:v>1</c:v>
                </c:pt>
                <c:pt idx="159">
                  <c:v>1</c:v>
                </c:pt>
                <c:pt idx="160">
                  <c:v>1</c:v>
                </c:pt>
                <c:pt idx="161">
                  <c:v>1</c:v>
                </c:pt>
                <c:pt idx="162">
                  <c:v>1</c:v>
                </c:pt>
                <c:pt idx="163">
                  <c:v>2</c:v>
                </c:pt>
                <c:pt idx="164">
                  <c:v>1</c:v>
                </c:pt>
                <c:pt idx="165">
                  <c:v>1</c:v>
                </c:pt>
                <c:pt idx="166">
                  <c:v>1</c:v>
                </c:pt>
                <c:pt idx="167">
                  <c:v>1</c:v>
                </c:pt>
                <c:pt idx="168">
                  <c:v>1</c:v>
                </c:pt>
                <c:pt idx="169">
                  <c:v>1</c:v>
                </c:pt>
                <c:pt idx="170">
                  <c:v>4</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2</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2</c:v>
                </c:pt>
                <c:pt idx="208">
                  <c:v>3</c:v>
                </c:pt>
                <c:pt idx="209">
                  <c:v>3</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3</c:v>
                </c:pt>
                <c:pt idx="226">
                  <c:v>2</c:v>
                </c:pt>
                <c:pt idx="227">
                  <c:v>1</c:v>
                </c:pt>
                <c:pt idx="228">
                  <c:v>1</c:v>
                </c:pt>
                <c:pt idx="229">
                  <c:v>1</c:v>
                </c:pt>
                <c:pt idx="230">
                  <c:v>1</c:v>
                </c:pt>
                <c:pt idx="231">
                  <c:v>1</c:v>
                </c:pt>
                <c:pt idx="232">
                  <c:v>1</c:v>
                </c:pt>
                <c:pt idx="233">
                  <c:v>1</c:v>
                </c:pt>
                <c:pt idx="234">
                  <c:v>1</c:v>
                </c:pt>
                <c:pt idx="235">
                  <c:v>2</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2</c:v>
                </c:pt>
                <c:pt idx="275">
                  <c:v>2</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2</c:v>
                </c:pt>
                <c:pt idx="298">
                  <c:v>1</c:v>
                </c:pt>
                <c:pt idx="299">
                  <c:v>2</c:v>
                </c:pt>
                <c:pt idx="300">
                  <c:v>2</c:v>
                </c:pt>
                <c:pt idx="301">
                  <c:v>1</c:v>
                </c:pt>
                <c:pt idx="302">
                  <c:v>1</c:v>
                </c:pt>
                <c:pt idx="303">
                  <c:v>1</c:v>
                </c:pt>
                <c:pt idx="304">
                  <c:v>1</c:v>
                </c:pt>
                <c:pt idx="305">
                  <c:v>1</c:v>
                </c:pt>
                <c:pt idx="306">
                  <c:v>1</c:v>
                </c:pt>
                <c:pt idx="307">
                  <c:v>2</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2</c:v>
                </c:pt>
                <c:pt idx="329">
                  <c:v>1</c:v>
                </c:pt>
                <c:pt idx="330">
                  <c:v>1</c:v>
                </c:pt>
                <c:pt idx="331">
                  <c:v>1</c:v>
                </c:pt>
                <c:pt idx="332">
                  <c:v>1</c:v>
                </c:pt>
                <c:pt idx="333">
                  <c:v>1</c:v>
                </c:pt>
                <c:pt idx="334">
                  <c:v>2</c:v>
                </c:pt>
                <c:pt idx="335">
                  <c:v>1</c:v>
                </c:pt>
                <c:pt idx="336">
                  <c:v>1</c:v>
                </c:pt>
                <c:pt idx="337">
                  <c:v>1</c:v>
                </c:pt>
                <c:pt idx="338">
                  <c:v>1</c:v>
                </c:pt>
                <c:pt idx="339">
                  <c:v>1</c:v>
                </c:pt>
                <c:pt idx="340">
                  <c:v>1</c:v>
                </c:pt>
                <c:pt idx="341">
                  <c:v>1</c:v>
                </c:pt>
                <c:pt idx="342">
                  <c:v>1</c:v>
                </c:pt>
                <c:pt idx="343">
                  <c:v>1</c:v>
                </c:pt>
                <c:pt idx="344">
                  <c:v>1</c:v>
                </c:pt>
                <c:pt idx="345">
                  <c:v>1</c:v>
                </c:pt>
                <c:pt idx="346">
                  <c:v>2</c:v>
                </c:pt>
                <c:pt idx="347">
                  <c:v>1</c:v>
                </c:pt>
                <c:pt idx="348">
                  <c:v>1</c:v>
                </c:pt>
                <c:pt idx="349">
                  <c:v>1</c:v>
                </c:pt>
                <c:pt idx="350">
                  <c:v>1</c:v>
                </c:pt>
                <c:pt idx="351">
                  <c:v>2</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2</c:v>
                </c:pt>
                <c:pt idx="371">
                  <c:v>1</c:v>
                </c:pt>
                <c:pt idx="372">
                  <c:v>1</c:v>
                </c:pt>
                <c:pt idx="373">
                  <c:v>1</c:v>
                </c:pt>
                <c:pt idx="374">
                  <c:v>1</c:v>
                </c:pt>
                <c:pt idx="375">
                  <c:v>1</c:v>
                </c:pt>
                <c:pt idx="376">
                  <c:v>1</c:v>
                </c:pt>
                <c:pt idx="377">
                  <c:v>1</c:v>
                </c:pt>
                <c:pt idx="378">
                  <c:v>1</c:v>
                </c:pt>
                <c:pt idx="379">
                  <c:v>1</c:v>
                </c:pt>
                <c:pt idx="380">
                  <c:v>1</c:v>
                </c:pt>
                <c:pt idx="381">
                  <c:v>1</c:v>
                </c:pt>
                <c:pt idx="382">
                  <c:v>2</c:v>
                </c:pt>
                <c:pt idx="383">
                  <c:v>1</c:v>
                </c:pt>
                <c:pt idx="384">
                  <c:v>1</c:v>
                </c:pt>
                <c:pt idx="385">
                  <c:v>1</c:v>
                </c:pt>
                <c:pt idx="386">
                  <c:v>1</c:v>
                </c:pt>
                <c:pt idx="387">
                  <c:v>1</c:v>
                </c:pt>
                <c:pt idx="388">
                  <c:v>2</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2</c:v>
                </c:pt>
                <c:pt idx="419">
                  <c:v>1</c:v>
                </c:pt>
                <c:pt idx="420">
                  <c:v>1</c:v>
                </c:pt>
                <c:pt idx="421">
                  <c:v>1</c:v>
                </c:pt>
                <c:pt idx="422">
                  <c:v>1</c:v>
                </c:pt>
                <c:pt idx="423">
                  <c:v>1</c:v>
                </c:pt>
                <c:pt idx="424">
                  <c:v>1</c:v>
                </c:pt>
                <c:pt idx="425">
                  <c:v>1</c:v>
                </c:pt>
                <c:pt idx="426">
                  <c:v>1</c:v>
                </c:pt>
                <c:pt idx="427">
                  <c:v>1</c:v>
                </c:pt>
                <c:pt idx="428">
                  <c:v>2</c:v>
                </c:pt>
                <c:pt idx="429">
                  <c:v>1</c:v>
                </c:pt>
                <c:pt idx="430">
                  <c:v>1</c:v>
                </c:pt>
                <c:pt idx="431">
                  <c:v>1</c:v>
                </c:pt>
                <c:pt idx="432">
                  <c:v>1</c:v>
                </c:pt>
                <c:pt idx="433">
                  <c:v>1</c:v>
                </c:pt>
                <c:pt idx="434">
                  <c:v>1</c:v>
                </c:pt>
                <c:pt idx="435">
                  <c:v>2</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2</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2</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2</c:v>
                </c:pt>
                <c:pt idx="506">
                  <c:v>1</c:v>
                </c:pt>
                <c:pt idx="507">
                  <c:v>1</c:v>
                </c:pt>
                <c:pt idx="508">
                  <c:v>1</c:v>
                </c:pt>
                <c:pt idx="509">
                  <c:v>1</c:v>
                </c:pt>
                <c:pt idx="510">
                  <c:v>1</c:v>
                </c:pt>
                <c:pt idx="511">
                  <c:v>1</c:v>
                </c:pt>
                <c:pt idx="512">
                  <c:v>1</c:v>
                </c:pt>
                <c:pt idx="513">
                  <c:v>2</c:v>
                </c:pt>
              </c:numCache>
            </c:numRef>
          </c:val>
          <c:extLst xmlns:c16r2="http://schemas.microsoft.com/office/drawing/2015/06/chart">
            <c:ext xmlns:c16="http://schemas.microsoft.com/office/drawing/2014/chart" uri="{C3380CC4-5D6E-409C-BE32-E72D297353CC}">
              <c16:uniqueId val="{00000000-90FF-45E9-98ED-C00E30E99ABC}"/>
            </c:ext>
          </c:extLst>
        </c:ser>
        <c:dLbls>
          <c:showLegendKey val="0"/>
          <c:showVal val="0"/>
          <c:showCatName val="0"/>
          <c:showSerName val="0"/>
          <c:showPercent val="0"/>
          <c:showBubbleSize val="0"/>
        </c:dLbls>
        <c:gapWidth val="219"/>
        <c:overlap val="-27"/>
        <c:axId val="405334120"/>
        <c:axId val="405331768"/>
      </c:barChart>
      <c:catAx>
        <c:axId val="405334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05331768"/>
        <c:crosses val="autoZero"/>
        <c:auto val="1"/>
        <c:lblAlgn val="ctr"/>
        <c:lblOffset val="100"/>
        <c:noMultiLvlLbl val="0"/>
      </c:catAx>
      <c:valAx>
        <c:axId val="405331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05334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Total de Quejas 5 Setiembre2018 al 5 Marzo 2019</a:t>
            </a:r>
            <a:r>
              <a:rPr lang="en-US" baseline="0"/>
              <a:t>(378) </a:t>
            </a:r>
            <a:endParaRPr lang="en-US"/>
          </a:p>
        </c:rich>
      </c:tx>
      <c:overlay val="0"/>
      <c:spPr>
        <a:noFill/>
        <a:ln>
          <a:noFill/>
        </a:ln>
        <a:effectLst/>
      </c:spPr>
    </c:title>
    <c:autoTitleDeleted val="0"/>
    <c:plotArea>
      <c:layout/>
      <c:pieChart>
        <c:varyColors val="1"/>
        <c:ser>
          <c:idx val="0"/>
          <c:order val="0"/>
          <c:tx>
            <c:strRef>
              <c:f>Hoja1!$C$2</c:f>
              <c:strCache>
                <c:ptCount val="1"/>
                <c:pt idx="0">
                  <c:v>Total</c:v>
                </c:pt>
              </c:strCache>
            </c:strRef>
          </c:tx>
          <c:dPt>
            <c:idx val="0"/>
            <c:bubble3D val="0"/>
            <c:spPr>
              <a:solidFill>
                <a:srgbClr val="C00000"/>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1-5E14-4A95-94A1-54DDBA11E6B8}"/>
              </c:ext>
            </c:extLst>
          </c:dPt>
          <c:dPt>
            <c:idx val="1"/>
            <c:bubble3D val="0"/>
            <c:spPr>
              <a:solidFill>
                <a:srgbClr val="FFFF00"/>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3-5E14-4A95-94A1-54DDBA11E6B8}"/>
              </c:ext>
            </c:extLst>
          </c:dPt>
          <c:dPt>
            <c:idx val="2"/>
            <c:bubble3D val="0"/>
            <c:spPr>
              <a:solidFill>
                <a:schemeClr val="accent6">
                  <a:lumMod val="75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5-5E14-4A95-94A1-54DDBA11E6B8}"/>
              </c:ext>
            </c:extLst>
          </c:dPt>
          <c:dPt>
            <c:idx val="3"/>
            <c:bubble3D val="0"/>
            <c:spPr>
              <a:solidFill>
                <a:schemeClr val="bg1"/>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7-5E14-4A95-94A1-54DDBA11E6B8}"/>
              </c:ext>
            </c:extLst>
          </c:dPt>
          <c:dLbls>
            <c:dLbl>
              <c:idx val="0"/>
              <c:layout>
                <c:manualLayout>
                  <c:x val="-0.1064073709536308"/>
                  <c:y val="-0.1984295713035870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Black" panose="020B0A04020102020204" pitchFamily="34" charset="0"/>
                      <a:ea typeface="+mn-ea"/>
                      <a:cs typeface="+mn-cs"/>
                    </a:defRPr>
                  </a:pPr>
                  <a:endParaRPr lang="es-CR"/>
                </a:p>
              </c:txPr>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1-5E14-4A95-94A1-54DDBA11E6B8}"/>
                </c:ext>
                <c:ext xmlns:c15="http://schemas.microsoft.com/office/drawing/2012/chart" uri="{CE6537A1-D6FC-4f65-9D91-7224C49458BB}"/>
              </c:extLst>
            </c:dLbl>
            <c:dLbl>
              <c:idx val="1"/>
              <c:layout>
                <c:manualLayout>
                  <c:x val="-3.0741977654338051E-4"/>
                  <c:y val="1.120622165447805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Black" panose="020B0A04020102020204" pitchFamily="34" charset="0"/>
                      <a:ea typeface="+mn-ea"/>
                      <a:cs typeface="+mn-cs"/>
                    </a:defRPr>
                  </a:pPr>
                  <a:endParaRPr lang="es-CR"/>
                </a:p>
              </c:txPr>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3-5E14-4A95-94A1-54DDBA11E6B8}"/>
                </c:ext>
                <c:ext xmlns:c15="http://schemas.microsoft.com/office/drawing/2012/chart" uri="{CE6537A1-D6FC-4f65-9D91-7224C49458BB}"/>
              </c:extLst>
            </c:dLbl>
            <c:dLbl>
              <c:idx val="2"/>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Black" panose="020B0A04020102020204" pitchFamily="34" charset="0"/>
                      <a:ea typeface="+mn-ea"/>
                      <a:cs typeface="+mn-cs"/>
                    </a:defRPr>
                  </a:pPr>
                  <a:endParaRPr lang="es-CR"/>
                </a:p>
              </c:txPr>
              <c:showLegendKey val="0"/>
              <c:showVal val="1"/>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Black" panose="020B0A04020102020204" pitchFamily="34" charset="0"/>
                    <a:ea typeface="+mn-ea"/>
                    <a:cs typeface="+mn-cs"/>
                  </a:defRPr>
                </a:pPr>
                <a:endParaRPr lang="es-CR"/>
              </a:p>
            </c:txPr>
            <c:showLegendKey val="0"/>
            <c:showVal val="1"/>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Hoja1!$B$3:$B$6</c:f>
              <c:strCache>
                <c:ptCount val="4"/>
                <c:pt idx="0">
                  <c:v>Roja</c:v>
                </c:pt>
                <c:pt idx="1">
                  <c:v>Amarilla</c:v>
                </c:pt>
                <c:pt idx="2">
                  <c:v>Verde</c:v>
                </c:pt>
                <c:pt idx="3">
                  <c:v>Desestimada</c:v>
                </c:pt>
              </c:strCache>
            </c:strRef>
          </c:cat>
          <c:val>
            <c:numRef>
              <c:f>Hoja1!$C$3:$C$6</c:f>
              <c:numCache>
                <c:formatCode>General</c:formatCode>
                <c:ptCount val="4"/>
                <c:pt idx="0">
                  <c:v>290</c:v>
                </c:pt>
                <c:pt idx="1">
                  <c:v>24</c:v>
                </c:pt>
                <c:pt idx="2">
                  <c:v>11</c:v>
                </c:pt>
                <c:pt idx="3">
                  <c:v>48</c:v>
                </c:pt>
              </c:numCache>
            </c:numRef>
          </c:val>
          <c:extLst xmlns:c16r2="http://schemas.microsoft.com/office/drawing/2015/06/chart">
            <c:ext xmlns:c16="http://schemas.microsoft.com/office/drawing/2014/chart" uri="{C3380CC4-5D6E-409C-BE32-E72D297353CC}">
              <c16:uniqueId val="{00000008-5E14-4A95-94A1-54DDBA11E6B8}"/>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cap="all" baseline="0">
                <a:solidFill>
                  <a:schemeClr val="lt1"/>
                </a:solidFill>
                <a:latin typeface="+mn-lt"/>
                <a:ea typeface="+mn-ea"/>
                <a:cs typeface="+mn-cs"/>
              </a:defRPr>
            </a:pPr>
            <a:r>
              <a:rPr lang="es-CR"/>
              <a:t>clasificaión</a:t>
            </a:r>
            <a:r>
              <a:rPr lang="es-CR" baseline="0"/>
              <a:t> por mes de otras quejas</a:t>
            </a:r>
            <a:endParaRPr lang="es-CR"/>
          </a:p>
        </c:rich>
      </c:tx>
      <c:overlay val="0"/>
      <c:spPr>
        <a:noFill/>
        <a:ln>
          <a:noFill/>
        </a:ln>
        <a:effectLst/>
      </c:spPr>
    </c:title>
    <c:autoTitleDeleted val="0"/>
    <c:plotArea>
      <c:layout/>
      <c:barChart>
        <c:barDir val="col"/>
        <c:grouping val="clustered"/>
        <c:varyColors val="0"/>
        <c:ser>
          <c:idx val="0"/>
          <c:order val="0"/>
          <c:tx>
            <c:strRef>
              <c:f>Hoja1!$B$30</c:f>
              <c:strCache>
                <c:ptCount val="1"/>
                <c:pt idx="0">
                  <c:v>Otras</c:v>
                </c:pt>
              </c:strCache>
            </c:strRef>
          </c:tx>
          <c:spPr>
            <a:solidFill>
              <a:schemeClr val="bg1"/>
            </a:solidFill>
            <a:ln>
              <a:solidFill>
                <a:schemeClr val="accent1">
                  <a:lumMod val="50000"/>
                </a:schemeClr>
              </a:solidFill>
            </a:ln>
            <a:effectLst/>
          </c:spPr>
          <c:invertIfNegative val="0"/>
          <c:cat>
            <c:strRef>
              <c:f>(Hoja1!$C$29,Hoja1!$E$29:$K$29)</c:f>
              <c:strCache>
                <c:ptCount val="8"/>
                <c:pt idx="0">
                  <c:v>%</c:v>
                </c:pt>
                <c:pt idx="1">
                  <c:v>septiembre</c:v>
                </c:pt>
                <c:pt idx="2">
                  <c:v>octubre</c:v>
                </c:pt>
                <c:pt idx="3">
                  <c:v>noviembre</c:v>
                </c:pt>
                <c:pt idx="4">
                  <c:v>diciembre</c:v>
                </c:pt>
                <c:pt idx="5">
                  <c:v>enero</c:v>
                </c:pt>
                <c:pt idx="6">
                  <c:v>febrero</c:v>
                </c:pt>
                <c:pt idx="7">
                  <c:v>marzo</c:v>
                </c:pt>
              </c:strCache>
            </c:strRef>
          </c:cat>
          <c:val>
            <c:numRef>
              <c:f>(Hoja1!$C$30,Hoja1!$E$30:$K$30)</c:f>
              <c:numCache>
                <c:formatCode>General</c:formatCode>
                <c:ptCount val="8"/>
                <c:pt idx="0" formatCode="0.00%">
                  <c:v>0.7432432432432432</c:v>
                </c:pt>
                <c:pt idx="1">
                  <c:v>18</c:v>
                </c:pt>
                <c:pt idx="2">
                  <c:v>26</c:v>
                </c:pt>
                <c:pt idx="3">
                  <c:v>18</c:v>
                </c:pt>
                <c:pt idx="4">
                  <c:v>19</c:v>
                </c:pt>
                <c:pt idx="5">
                  <c:v>15</c:v>
                </c:pt>
                <c:pt idx="6">
                  <c:v>13</c:v>
                </c:pt>
                <c:pt idx="7">
                  <c:v>1</c:v>
                </c:pt>
              </c:numCache>
            </c:numRef>
          </c:val>
          <c:extLst xmlns:c16r2="http://schemas.microsoft.com/office/drawing/2015/06/chart">
            <c:ext xmlns:c16="http://schemas.microsoft.com/office/drawing/2014/chart" uri="{C3380CC4-5D6E-409C-BE32-E72D297353CC}">
              <c16:uniqueId val="{00000000-F628-4483-B1AD-1A499907365D}"/>
            </c:ext>
          </c:extLst>
        </c:ser>
        <c:ser>
          <c:idx val="1"/>
          <c:order val="1"/>
          <c:tx>
            <c:strRef>
              <c:f>Hoja1!$B$31</c:f>
              <c:strCache>
                <c:ptCount val="1"/>
                <c:pt idx="0">
                  <c:v>Calida Desayuno</c:v>
                </c:pt>
              </c:strCache>
            </c:strRef>
          </c:tx>
          <c:spPr>
            <a:solidFill>
              <a:srgbClr val="FFFF00"/>
            </a:solidFill>
            <a:ln>
              <a:noFill/>
            </a:ln>
            <a:effectLst/>
          </c:spPr>
          <c:invertIfNegative val="0"/>
          <c:cat>
            <c:strRef>
              <c:f>(Hoja1!$C$29,Hoja1!$E$29:$K$29)</c:f>
              <c:strCache>
                <c:ptCount val="8"/>
                <c:pt idx="0">
                  <c:v>%</c:v>
                </c:pt>
                <c:pt idx="1">
                  <c:v>septiembre</c:v>
                </c:pt>
                <c:pt idx="2">
                  <c:v>octubre</c:v>
                </c:pt>
                <c:pt idx="3">
                  <c:v>noviembre</c:v>
                </c:pt>
                <c:pt idx="4">
                  <c:v>diciembre</c:v>
                </c:pt>
                <c:pt idx="5">
                  <c:v>enero</c:v>
                </c:pt>
                <c:pt idx="6">
                  <c:v>febrero</c:v>
                </c:pt>
                <c:pt idx="7">
                  <c:v>marzo</c:v>
                </c:pt>
              </c:strCache>
            </c:strRef>
          </c:cat>
          <c:val>
            <c:numRef>
              <c:f>(Hoja1!$C$31,Hoja1!$E$31:$K$31)</c:f>
              <c:numCache>
                <c:formatCode>General</c:formatCode>
                <c:ptCount val="8"/>
                <c:pt idx="0" formatCode="0.00%">
                  <c:v>4.0540540540540543E-2</c:v>
                </c:pt>
                <c:pt idx="1">
                  <c:v>2</c:v>
                </c:pt>
                <c:pt idx="3">
                  <c:v>2</c:v>
                </c:pt>
                <c:pt idx="6">
                  <c:v>1</c:v>
                </c:pt>
              </c:numCache>
            </c:numRef>
          </c:val>
          <c:extLst xmlns:c16r2="http://schemas.microsoft.com/office/drawing/2015/06/chart">
            <c:ext xmlns:c16="http://schemas.microsoft.com/office/drawing/2014/chart" uri="{C3380CC4-5D6E-409C-BE32-E72D297353CC}">
              <c16:uniqueId val="{00000001-F628-4483-B1AD-1A499907365D}"/>
            </c:ext>
          </c:extLst>
        </c:ser>
        <c:ser>
          <c:idx val="2"/>
          <c:order val="2"/>
          <c:tx>
            <c:strRef>
              <c:f>Hoja1!$B$32</c:f>
              <c:strCache>
                <c:ptCount val="1"/>
                <c:pt idx="0">
                  <c:v>Gimnasio</c:v>
                </c:pt>
              </c:strCache>
            </c:strRef>
          </c:tx>
          <c:spPr>
            <a:solidFill>
              <a:srgbClr val="C00000"/>
            </a:solidFill>
            <a:ln>
              <a:solidFill>
                <a:schemeClr val="accent3">
                  <a:lumMod val="50000"/>
                </a:schemeClr>
              </a:solidFill>
            </a:ln>
            <a:effectLst/>
          </c:spPr>
          <c:invertIfNegative val="0"/>
          <c:cat>
            <c:strRef>
              <c:f>(Hoja1!$C$29,Hoja1!$E$29:$K$29)</c:f>
              <c:strCache>
                <c:ptCount val="8"/>
                <c:pt idx="0">
                  <c:v>%</c:v>
                </c:pt>
                <c:pt idx="1">
                  <c:v>septiembre</c:v>
                </c:pt>
                <c:pt idx="2">
                  <c:v>octubre</c:v>
                </c:pt>
                <c:pt idx="3">
                  <c:v>noviembre</c:v>
                </c:pt>
                <c:pt idx="4">
                  <c:v>diciembre</c:v>
                </c:pt>
                <c:pt idx="5">
                  <c:v>enero</c:v>
                </c:pt>
                <c:pt idx="6">
                  <c:v>febrero</c:v>
                </c:pt>
                <c:pt idx="7">
                  <c:v>marzo</c:v>
                </c:pt>
              </c:strCache>
            </c:strRef>
          </c:cat>
          <c:val>
            <c:numRef>
              <c:f>(Hoja1!$C$32,Hoja1!$E$32:$K$32)</c:f>
              <c:numCache>
                <c:formatCode>General</c:formatCode>
                <c:ptCount val="8"/>
                <c:pt idx="0" formatCode="0.00%">
                  <c:v>3.3783783783783786E-2</c:v>
                </c:pt>
                <c:pt idx="4">
                  <c:v>1</c:v>
                </c:pt>
                <c:pt idx="5">
                  <c:v>3</c:v>
                </c:pt>
                <c:pt idx="6">
                  <c:v>1</c:v>
                </c:pt>
              </c:numCache>
            </c:numRef>
          </c:val>
          <c:extLst xmlns:c16r2="http://schemas.microsoft.com/office/drawing/2015/06/chart">
            <c:ext xmlns:c16="http://schemas.microsoft.com/office/drawing/2014/chart" uri="{C3380CC4-5D6E-409C-BE32-E72D297353CC}">
              <c16:uniqueId val="{00000002-F628-4483-B1AD-1A499907365D}"/>
            </c:ext>
          </c:extLst>
        </c:ser>
        <c:ser>
          <c:idx val="3"/>
          <c:order val="3"/>
          <c:tx>
            <c:strRef>
              <c:f>Hoja1!$B$33</c:f>
              <c:strCache>
                <c:ptCount val="1"/>
                <c:pt idx="0">
                  <c:v>Jacuzzi</c:v>
                </c:pt>
              </c:strCache>
            </c:strRef>
          </c:tx>
          <c:spPr>
            <a:solidFill>
              <a:schemeClr val="accent4">
                <a:alpha val="88000"/>
              </a:schemeClr>
            </a:solidFill>
            <a:ln>
              <a:solidFill>
                <a:schemeClr val="accent4">
                  <a:lumMod val="50000"/>
                </a:schemeClr>
              </a:solidFill>
            </a:ln>
            <a:effectLst/>
          </c:spPr>
          <c:invertIfNegative val="0"/>
          <c:cat>
            <c:strRef>
              <c:f>(Hoja1!$C$29,Hoja1!$E$29:$K$29)</c:f>
              <c:strCache>
                <c:ptCount val="8"/>
                <c:pt idx="0">
                  <c:v>%</c:v>
                </c:pt>
                <c:pt idx="1">
                  <c:v>septiembre</c:v>
                </c:pt>
                <c:pt idx="2">
                  <c:v>octubre</c:v>
                </c:pt>
                <c:pt idx="3">
                  <c:v>noviembre</c:v>
                </c:pt>
                <c:pt idx="4">
                  <c:v>diciembre</c:v>
                </c:pt>
                <c:pt idx="5">
                  <c:v>enero</c:v>
                </c:pt>
                <c:pt idx="6">
                  <c:v>febrero</c:v>
                </c:pt>
                <c:pt idx="7">
                  <c:v>marzo</c:v>
                </c:pt>
              </c:strCache>
            </c:strRef>
          </c:cat>
          <c:val>
            <c:numRef>
              <c:f>(Hoja1!$C$33,Hoja1!$E$33:$K$33)</c:f>
              <c:numCache>
                <c:formatCode>General</c:formatCode>
                <c:ptCount val="8"/>
                <c:pt idx="0" formatCode="0.00%">
                  <c:v>2.7027027027027025E-2</c:v>
                </c:pt>
                <c:pt idx="2">
                  <c:v>1</c:v>
                </c:pt>
                <c:pt idx="3">
                  <c:v>2</c:v>
                </c:pt>
                <c:pt idx="4">
                  <c:v>1</c:v>
                </c:pt>
                <c:pt idx="5">
                  <c:v>1</c:v>
                </c:pt>
              </c:numCache>
            </c:numRef>
          </c:val>
          <c:extLst xmlns:c16r2="http://schemas.microsoft.com/office/drawing/2015/06/chart">
            <c:ext xmlns:c16="http://schemas.microsoft.com/office/drawing/2014/chart" uri="{C3380CC4-5D6E-409C-BE32-E72D297353CC}">
              <c16:uniqueId val="{00000003-F628-4483-B1AD-1A499907365D}"/>
            </c:ext>
          </c:extLst>
        </c:ser>
        <c:ser>
          <c:idx val="4"/>
          <c:order val="4"/>
          <c:tx>
            <c:strRef>
              <c:f>Hoja1!$B$34</c:f>
              <c:strCache>
                <c:ptCount val="1"/>
                <c:pt idx="0">
                  <c:v>Lockers</c:v>
                </c:pt>
              </c:strCache>
            </c:strRef>
          </c:tx>
          <c:spPr>
            <a:solidFill>
              <a:srgbClr val="7030A0"/>
            </a:solidFill>
            <a:ln>
              <a:solidFill>
                <a:schemeClr val="accent5">
                  <a:lumMod val="50000"/>
                </a:schemeClr>
              </a:solidFill>
            </a:ln>
            <a:effectLst/>
          </c:spPr>
          <c:invertIfNegative val="0"/>
          <c:cat>
            <c:strRef>
              <c:f>(Hoja1!$C$29,Hoja1!$E$29:$K$29)</c:f>
              <c:strCache>
                <c:ptCount val="8"/>
                <c:pt idx="0">
                  <c:v>%</c:v>
                </c:pt>
                <c:pt idx="1">
                  <c:v>septiembre</c:v>
                </c:pt>
                <c:pt idx="2">
                  <c:v>octubre</c:v>
                </c:pt>
                <c:pt idx="3">
                  <c:v>noviembre</c:v>
                </c:pt>
                <c:pt idx="4">
                  <c:v>diciembre</c:v>
                </c:pt>
                <c:pt idx="5">
                  <c:v>enero</c:v>
                </c:pt>
                <c:pt idx="6">
                  <c:v>febrero</c:v>
                </c:pt>
                <c:pt idx="7">
                  <c:v>marzo</c:v>
                </c:pt>
              </c:strCache>
            </c:strRef>
          </c:cat>
          <c:val>
            <c:numRef>
              <c:f>(Hoja1!$C$34,Hoja1!$E$34:$K$34)</c:f>
              <c:numCache>
                <c:formatCode>General</c:formatCode>
                <c:ptCount val="8"/>
                <c:pt idx="0" formatCode="0.00%">
                  <c:v>2.0270270270270271E-2</c:v>
                </c:pt>
                <c:pt idx="2">
                  <c:v>1</c:v>
                </c:pt>
                <c:pt idx="3">
                  <c:v>2</c:v>
                </c:pt>
                <c:pt idx="6">
                  <c:v>2</c:v>
                </c:pt>
              </c:numCache>
            </c:numRef>
          </c:val>
          <c:extLst xmlns:c16r2="http://schemas.microsoft.com/office/drawing/2015/06/chart">
            <c:ext xmlns:c16="http://schemas.microsoft.com/office/drawing/2014/chart" uri="{C3380CC4-5D6E-409C-BE32-E72D297353CC}">
              <c16:uniqueId val="{00000004-F628-4483-B1AD-1A499907365D}"/>
            </c:ext>
          </c:extLst>
        </c:ser>
        <c:ser>
          <c:idx val="5"/>
          <c:order val="5"/>
          <c:tx>
            <c:strRef>
              <c:f>Hoja1!$B$35</c:f>
              <c:strCache>
                <c:ptCount val="1"/>
                <c:pt idx="0">
                  <c:v>Servicio C. Tienda</c:v>
                </c:pt>
              </c:strCache>
            </c:strRef>
          </c:tx>
          <c:spPr>
            <a:solidFill>
              <a:srgbClr val="66FF33"/>
            </a:solidFill>
            <a:ln>
              <a:solidFill>
                <a:schemeClr val="accent6">
                  <a:lumMod val="50000"/>
                </a:schemeClr>
              </a:solidFill>
            </a:ln>
            <a:effectLst/>
          </c:spPr>
          <c:invertIfNegative val="0"/>
          <c:cat>
            <c:strRef>
              <c:f>(Hoja1!$C$29,Hoja1!$E$29:$K$29)</c:f>
              <c:strCache>
                <c:ptCount val="8"/>
                <c:pt idx="0">
                  <c:v>%</c:v>
                </c:pt>
                <c:pt idx="1">
                  <c:v>septiembre</c:v>
                </c:pt>
                <c:pt idx="2">
                  <c:v>octubre</c:v>
                </c:pt>
                <c:pt idx="3">
                  <c:v>noviembre</c:v>
                </c:pt>
                <c:pt idx="4">
                  <c:v>diciembre</c:v>
                </c:pt>
                <c:pt idx="5">
                  <c:v>enero</c:v>
                </c:pt>
                <c:pt idx="6">
                  <c:v>febrero</c:v>
                </c:pt>
                <c:pt idx="7">
                  <c:v>marzo</c:v>
                </c:pt>
              </c:strCache>
            </c:strRef>
          </c:cat>
          <c:val>
            <c:numRef>
              <c:f>(Hoja1!$C$35,Hoja1!$E$35:$K$35)</c:f>
              <c:numCache>
                <c:formatCode>General</c:formatCode>
                <c:ptCount val="8"/>
                <c:pt idx="0" formatCode="0.00%">
                  <c:v>3.3783783783783786E-2</c:v>
                </c:pt>
                <c:pt idx="2">
                  <c:v>3</c:v>
                </c:pt>
                <c:pt idx="4">
                  <c:v>2</c:v>
                </c:pt>
              </c:numCache>
            </c:numRef>
          </c:val>
          <c:extLst xmlns:c16r2="http://schemas.microsoft.com/office/drawing/2015/06/chart">
            <c:ext xmlns:c16="http://schemas.microsoft.com/office/drawing/2014/chart" uri="{C3380CC4-5D6E-409C-BE32-E72D297353CC}">
              <c16:uniqueId val="{00000005-F628-4483-B1AD-1A499907365D}"/>
            </c:ext>
          </c:extLst>
        </c:ser>
        <c:ser>
          <c:idx val="6"/>
          <c:order val="6"/>
          <c:tx>
            <c:strRef>
              <c:f>Hoja1!$B$36</c:f>
              <c:strCache>
                <c:ptCount val="1"/>
                <c:pt idx="0">
                  <c:v>Iluminación Jardines</c:v>
                </c:pt>
              </c:strCache>
            </c:strRef>
          </c:tx>
          <c:spPr>
            <a:solidFill>
              <a:schemeClr val="accent1">
                <a:lumMod val="60000"/>
                <a:alpha val="88000"/>
              </a:schemeClr>
            </a:solidFill>
            <a:ln>
              <a:solidFill>
                <a:schemeClr val="accent1">
                  <a:lumMod val="60000"/>
                  <a:lumMod val="50000"/>
                </a:schemeClr>
              </a:solidFill>
            </a:ln>
            <a:effectLst/>
          </c:spPr>
          <c:invertIfNegative val="0"/>
          <c:cat>
            <c:strRef>
              <c:f>(Hoja1!$C$29,Hoja1!$E$29:$K$29)</c:f>
              <c:strCache>
                <c:ptCount val="8"/>
                <c:pt idx="0">
                  <c:v>%</c:v>
                </c:pt>
                <c:pt idx="1">
                  <c:v>septiembre</c:v>
                </c:pt>
                <c:pt idx="2">
                  <c:v>octubre</c:v>
                </c:pt>
                <c:pt idx="3">
                  <c:v>noviembre</c:v>
                </c:pt>
                <c:pt idx="4">
                  <c:v>diciembre</c:v>
                </c:pt>
                <c:pt idx="5">
                  <c:v>enero</c:v>
                </c:pt>
                <c:pt idx="6">
                  <c:v>febrero</c:v>
                </c:pt>
                <c:pt idx="7">
                  <c:v>marzo</c:v>
                </c:pt>
              </c:strCache>
            </c:strRef>
          </c:cat>
          <c:val>
            <c:numRef>
              <c:f>(Hoja1!$C$36,Hoja1!$E$36:$K$36)</c:f>
              <c:numCache>
                <c:formatCode>General</c:formatCode>
                <c:ptCount val="8"/>
                <c:pt idx="0" formatCode="0.00%">
                  <c:v>2.7027027027027025E-2</c:v>
                </c:pt>
                <c:pt idx="2">
                  <c:v>1</c:v>
                </c:pt>
                <c:pt idx="3">
                  <c:v>1</c:v>
                </c:pt>
                <c:pt idx="4">
                  <c:v>1</c:v>
                </c:pt>
                <c:pt idx="6">
                  <c:v>1</c:v>
                </c:pt>
                <c:pt idx="7">
                  <c:v>1</c:v>
                </c:pt>
              </c:numCache>
            </c:numRef>
          </c:val>
          <c:extLst xmlns:c16r2="http://schemas.microsoft.com/office/drawing/2015/06/chart">
            <c:ext xmlns:c16="http://schemas.microsoft.com/office/drawing/2014/chart" uri="{C3380CC4-5D6E-409C-BE32-E72D297353CC}">
              <c16:uniqueId val="{00000006-F628-4483-B1AD-1A499907365D}"/>
            </c:ext>
          </c:extLst>
        </c:ser>
        <c:ser>
          <c:idx val="7"/>
          <c:order val="7"/>
          <c:tx>
            <c:strRef>
              <c:f>Hoja1!$B$37</c:f>
              <c:strCache>
                <c:ptCount val="1"/>
                <c:pt idx="0">
                  <c:v>Señal TV</c:v>
                </c:pt>
              </c:strCache>
            </c:strRef>
          </c:tx>
          <c:spPr>
            <a:solidFill>
              <a:srgbClr val="00B0F0"/>
            </a:solidFill>
            <a:ln>
              <a:solidFill>
                <a:schemeClr val="accent2">
                  <a:lumMod val="60000"/>
                  <a:lumMod val="50000"/>
                </a:schemeClr>
              </a:solidFill>
            </a:ln>
            <a:effectLst/>
          </c:spPr>
          <c:invertIfNegative val="0"/>
          <c:cat>
            <c:strRef>
              <c:f>(Hoja1!$C$29,Hoja1!$E$29:$K$29)</c:f>
              <c:strCache>
                <c:ptCount val="8"/>
                <c:pt idx="0">
                  <c:v>%</c:v>
                </c:pt>
                <c:pt idx="1">
                  <c:v>septiembre</c:v>
                </c:pt>
                <c:pt idx="2">
                  <c:v>octubre</c:v>
                </c:pt>
                <c:pt idx="3">
                  <c:v>noviembre</c:v>
                </c:pt>
                <c:pt idx="4">
                  <c:v>diciembre</c:v>
                </c:pt>
                <c:pt idx="5">
                  <c:v>enero</c:v>
                </c:pt>
                <c:pt idx="6">
                  <c:v>febrero</c:v>
                </c:pt>
                <c:pt idx="7">
                  <c:v>marzo</c:v>
                </c:pt>
              </c:strCache>
            </c:strRef>
          </c:cat>
          <c:val>
            <c:numRef>
              <c:f>(Hoja1!$C$37,Hoja1!$E$37:$K$37)</c:f>
              <c:numCache>
                <c:formatCode>General</c:formatCode>
                <c:ptCount val="8"/>
                <c:pt idx="0" formatCode="0.00%">
                  <c:v>2.7027027027027025E-2</c:v>
                </c:pt>
                <c:pt idx="2">
                  <c:v>1</c:v>
                </c:pt>
                <c:pt idx="3">
                  <c:v>3</c:v>
                </c:pt>
              </c:numCache>
            </c:numRef>
          </c:val>
          <c:extLst xmlns:c16r2="http://schemas.microsoft.com/office/drawing/2015/06/chart">
            <c:ext xmlns:c16="http://schemas.microsoft.com/office/drawing/2014/chart" uri="{C3380CC4-5D6E-409C-BE32-E72D297353CC}">
              <c16:uniqueId val="{00000007-F628-4483-B1AD-1A499907365D}"/>
            </c:ext>
          </c:extLst>
        </c:ser>
        <c:ser>
          <c:idx val="8"/>
          <c:order val="8"/>
          <c:tx>
            <c:strRef>
              <c:f>Hoja1!$B$38</c:f>
              <c:strCache>
                <c:ptCount val="1"/>
                <c:pt idx="0">
                  <c:v>Silla en habitación</c:v>
                </c:pt>
              </c:strCache>
            </c:strRef>
          </c:tx>
          <c:invertIfNegative val="0"/>
          <c:cat>
            <c:strRef>
              <c:f>(Hoja1!$C$29,Hoja1!$E$29:$K$29)</c:f>
              <c:strCache>
                <c:ptCount val="8"/>
                <c:pt idx="0">
                  <c:v>%</c:v>
                </c:pt>
                <c:pt idx="1">
                  <c:v>septiembre</c:v>
                </c:pt>
                <c:pt idx="2">
                  <c:v>octubre</c:v>
                </c:pt>
                <c:pt idx="3">
                  <c:v>noviembre</c:v>
                </c:pt>
                <c:pt idx="4">
                  <c:v>diciembre</c:v>
                </c:pt>
                <c:pt idx="5">
                  <c:v>enero</c:v>
                </c:pt>
                <c:pt idx="6">
                  <c:v>febrero</c:v>
                </c:pt>
                <c:pt idx="7">
                  <c:v>marzo</c:v>
                </c:pt>
              </c:strCache>
            </c:strRef>
          </c:cat>
          <c:val>
            <c:numRef>
              <c:f>(Hoja1!$C$38,Hoja1!$E$38:$K$38)</c:f>
              <c:numCache>
                <c:formatCode>General</c:formatCode>
                <c:ptCount val="8"/>
                <c:pt idx="0" formatCode="0.00%">
                  <c:v>2.0270270270270271E-2</c:v>
                </c:pt>
                <c:pt idx="1">
                  <c:v>1</c:v>
                </c:pt>
                <c:pt idx="2">
                  <c:v>1</c:v>
                </c:pt>
                <c:pt idx="3">
                  <c:v>1</c:v>
                </c:pt>
                <c:pt idx="4">
                  <c:v>1</c:v>
                </c:pt>
              </c:numCache>
            </c:numRef>
          </c:val>
          <c:extLst xmlns:c16r2="http://schemas.microsoft.com/office/drawing/2015/06/chart">
            <c:ext xmlns:c16="http://schemas.microsoft.com/office/drawing/2014/chart" uri="{C3380CC4-5D6E-409C-BE32-E72D297353CC}">
              <c16:uniqueId val="{00000000-6159-4F5A-AED1-B5FB54B726F8}"/>
            </c:ext>
          </c:extLst>
        </c:ser>
        <c:dLbls>
          <c:showLegendKey val="0"/>
          <c:showVal val="0"/>
          <c:showCatName val="0"/>
          <c:showSerName val="0"/>
          <c:showPercent val="0"/>
          <c:showBubbleSize val="0"/>
        </c:dLbls>
        <c:gapWidth val="84"/>
        <c:axId val="401814560"/>
        <c:axId val="484958720"/>
      </c:barChart>
      <c:catAx>
        <c:axId val="401814560"/>
        <c:scaling>
          <c:orientation val="minMax"/>
        </c:scaling>
        <c:delete val="0"/>
        <c:axPos val="b"/>
        <c:majorGridlines>
          <c:spPr>
            <a:ln w="9525">
              <a:solidFill>
                <a:schemeClr val="lt1">
                  <a:lumMod val="50000"/>
                </a:schemeClr>
              </a:solidFill>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R"/>
          </a:p>
        </c:txPr>
        <c:crossAx val="484958720"/>
        <c:crosses val="autoZero"/>
        <c:auto val="1"/>
        <c:lblAlgn val="ctr"/>
        <c:lblOffset val="100"/>
        <c:noMultiLvlLbl val="0"/>
      </c:catAx>
      <c:valAx>
        <c:axId val="484958720"/>
        <c:scaling>
          <c:orientation val="minMax"/>
        </c:scaling>
        <c:delete val="0"/>
        <c:axPos val="l"/>
        <c:majorGridlines>
          <c:spPr>
            <a:ln w="9525">
              <a:solidFill>
                <a:schemeClr val="lt1">
                  <a:lumMod val="50000"/>
                </a:schemeClr>
              </a:solidFill>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R"/>
          </a:p>
        </c:txPr>
        <c:crossAx val="401814560"/>
        <c:crosses val="autoZero"/>
        <c:crossBetween val="between"/>
      </c:valAx>
      <c:spPr>
        <a:noFill/>
        <a:ln>
          <a:noFill/>
        </a:ln>
        <a:effectLst/>
      </c:spPr>
    </c:plotArea>
    <c:legend>
      <c:legendPos val="r"/>
      <c:layout>
        <c:manualLayout>
          <c:xMode val="edge"/>
          <c:yMode val="edge"/>
          <c:x val="0.85211762198789898"/>
          <c:y val="6.8298468533800061E-2"/>
          <c:w val="0.1478825244027093"/>
          <c:h val="0.42478515341129042"/>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bg1"/>
              </a:solidFill>
              <a:latin typeface="+mn-lt"/>
              <a:ea typeface="+mn-ea"/>
              <a:cs typeface="+mn-cs"/>
            </a:defRPr>
          </a:pPr>
          <a:endParaRPr lang="es-CR"/>
        </a:p>
      </c:txPr>
    </c:legend>
    <c:plotVisOnly val="1"/>
    <c:dispBlanksAs val="gap"/>
    <c:showDLblsOverMax val="0"/>
  </c:chart>
  <c:spPr>
    <a:solidFill>
      <a:schemeClr val="dk1">
        <a:lumMod val="75000"/>
        <a:lumOff val="25000"/>
      </a:schemeClr>
    </a:solidFill>
    <a:ln w="6350" cap="flat" cmpd="sng" algn="ctr">
      <a:solidFill>
        <a:schemeClr val="dk1">
          <a:tint val="75000"/>
        </a:schemeClr>
      </a:solidFill>
      <a:round/>
    </a:ln>
    <a:effectLst/>
  </c:spPr>
  <c:txPr>
    <a:bodyPr/>
    <a:lstStyle/>
    <a:p>
      <a:pPr>
        <a:defRPr/>
      </a:pPr>
      <a:endParaRPr lang="es-C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CR"/>
              <a:t>Clasificacion Quejas Rojas,</a:t>
            </a:r>
            <a:r>
              <a:rPr lang="es-CR" baseline="0"/>
              <a:t> por Payaso y por Mes</a:t>
            </a:r>
            <a:endParaRPr lang="es-CR"/>
          </a:p>
        </c:rich>
      </c:tx>
      <c:overlay val="0"/>
      <c:spPr>
        <a:noFill/>
        <a:ln>
          <a:noFill/>
        </a:ln>
        <a:effectLst/>
      </c:spPr>
    </c:title>
    <c:autoTitleDeleted val="0"/>
    <c:plotArea>
      <c:layout>
        <c:manualLayout>
          <c:layoutTarget val="inner"/>
          <c:xMode val="edge"/>
          <c:yMode val="edge"/>
          <c:x val="4.3939047954156429E-2"/>
          <c:y val="0.32956410256410257"/>
          <c:w val="0.93310542491524229"/>
          <c:h val="0.61127215828790626"/>
        </c:manualLayout>
      </c:layout>
      <c:barChart>
        <c:barDir val="col"/>
        <c:grouping val="clustered"/>
        <c:varyColors val="0"/>
        <c:ser>
          <c:idx val="0"/>
          <c:order val="0"/>
          <c:tx>
            <c:strRef>
              <c:f>Hoja1!$B$11</c:f>
              <c:strCache>
                <c:ptCount val="1"/>
                <c:pt idx="0">
                  <c:v>Otras </c:v>
                </c:pt>
              </c:strCache>
            </c:strRef>
          </c:tx>
          <c:spPr>
            <a:solidFill>
              <a:srgbClr val="66FF33"/>
            </a:solidFill>
          </c:spPr>
          <c:invertIfNegative val="0"/>
          <c:cat>
            <c:strRef>
              <c:f>Hoja1!$E$10:$K$10</c:f>
              <c:strCache>
                <c:ptCount val="7"/>
                <c:pt idx="0">
                  <c:v>septiembre</c:v>
                </c:pt>
                <c:pt idx="1">
                  <c:v>octubre</c:v>
                </c:pt>
                <c:pt idx="2">
                  <c:v>noviembre</c:v>
                </c:pt>
                <c:pt idx="3">
                  <c:v>diciembre</c:v>
                </c:pt>
                <c:pt idx="4">
                  <c:v>enero</c:v>
                </c:pt>
                <c:pt idx="5">
                  <c:v>febrero</c:v>
                </c:pt>
                <c:pt idx="6">
                  <c:v>marzo</c:v>
                </c:pt>
              </c:strCache>
            </c:strRef>
          </c:cat>
          <c:val>
            <c:numRef>
              <c:f>Hoja1!$E$11:$K$11</c:f>
              <c:numCache>
                <c:formatCode>General</c:formatCode>
                <c:ptCount val="7"/>
                <c:pt idx="0">
                  <c:v>19</c:v>
                </c:pt>
                <c:pt idx="1">
                  <c:v>36</c:v>
                </c:pt>
                <c:pt idx="2">
                  <c:v>27</c:v>
                </c:pt>
                <c:pt idx="3">
                  <c:v>27</c:v>
                </c:pt>
                <c:pt idx="4">
                  <c:v>19</c:v>
                </c:pt>
                <c:pt idx="5">
                  <c:v>18</c:v>
                </c:pt>
                <c:pt idx="6">
                  <c:v>2</c:v>
                </c:pt>
              </c:numCache>
            </c:numRef>
          </c:val>
          <c:extLst xmlns:c16r2="http://schemas.microsoft.com/office/drawing/2015/06/chart" xmlns:c15="http://schemas.microsoft.com/office/drawing/2012/chart">
            <c:ext xmlns:c16="http://schemas.microsoft.com/office/drawing/2014/chart" uri="{C3380CC4-5D6E-409C-BE32-E72D297353CC}">
              <c16:uniqueId val="{0000000C-DB45-48F2-A526-E959D32AD60C}"/>
            </c:ext>
          </c:extLst>
        </c:ser>
        <c:ser>
          <c:idx val="1"/>
          <c:order val="1"/>
          <c:tx>
            <c:strRef>
              <c:f>Hoja1!$B$12</c:f>
              <c:strCache>
                <c:ptCount val="1"/>
                <c:pt idx="0">
                  <c:v>Habitaciones</c:v>
                </c:pt>
              </c:strCache>
            </c:strRef>
          </c:tx>
          <c:spPr>
            <a:solidFill>
              <a:srgbClr val="FFFF00"/>
            </a:solidFill>
          </c:spPr>
          <c:invertIfNegative val="0"/>
          <c:cat>
            <c:strRef>
              <c:f>Hoja1!$E$10:$K$10</c:f>
              <c:strCache>
                <c:ptCount val="7"/>
                <c:pt idx="0">
                  <c:v>septiembre</c:v>
                </c:pt>
                <c:pt idx="1">
                  <c:v>octubre</c:v>
                </c:pt>
                <c:pt idx="2">
                  <c:v>noviembre</c:v>
                </c:pt>
                <c:pt idx="3">
                  <c:v>diciembre</c:v>
                </c:pt>
                <c:pt idx="4">
                  <c:v>enero</c:v>
                </c:pt>
                <c:pt idx="5">
                  <c:v>febrero</c:v>
                </c:pt>
                <c:pt idx="6">
                  <c:v>marzo</c:v>
                </c:pt>
              </c:strCache>
            </c:strRef>
          </c:cat>
          <c:val>
            <c:numRef>
              <c:f>Hoja1!$E$12:$K$12</c:f>
              <c:numCache>
                <c:formatCode>General</c:formatCode>
                <c:ptCount val="7"/>
                <c:pt idx="0">
                  <c:v>3</c:v>
                </c:pt>
                <c:pt idx="1">
                  <c:v>3</c:v>
                </c:pt>
                <c:pt idx="2">
                  <c:v>9</c:v>
                </c:pt>
                <c:pt idx="3">
                  <c:v>7</c:v>
                </c:pt>
                <c:pt idx="4">
                  <c:v>9</c:v>
                </c:pt>
                <c:pt idx="5">
                  <c:v>7</c:v>
                </c:pt>
                <c:pt idx="6">
                  <c:v>2</c:v>
                </c:pt>
              </c:numCache>
            </c:numRef>
          </c:val>
          <c:extLst xmlns:c16r2="http://schemas.microsoft.com/office/drawing/2015/06/chart">
            <c:ext xmlns:c16="http://schemas.microsoft.com/office/drawing/2014/chart" uri="{C3380CC4-5D6E-409C-BE32-E72D297353CC}">
              <c16:uniqueId val="{00000000-DB45-48F2-A526-E959D32AD60C}"/>
            </c:ext>
          </c:extLst>
        </c:ser>
        <c:ser>
          <c:idx val="2"/>
          <c:order val="2"/>
          <c:tx>
            <c:strRef>
              <c:f>Hoja1!$B$13</c:f>
              <c:strCache>
                <c:ptCount val="1"/>
                <c:pt idx="0">
                  <c:v>Servicio cliente restaurante </c:v>
                </c:pt>
              </c:strCache>
            </c:strRef>
          </c:tx>
          <c:spPr>
            <a:solidFill>
              <a:srgbClr val="FF3300"/>
            </a:solidFill>
          </c:spPr>
          <c:invertIfNegative val="0"/>
          <c:cat>
            <c:strRef>
              <c:f>Hoja1!$E$10:$K$10</c:f>
              <c:strCache>
                <c:ptCount val="7"/>
                <c:pt idx="0">
                  <c:v>septiembre</c:v>
                </c:pt>
                <c:pt idx="1">
                  <c:v>octubre</c:v>
                </c:pt>
                <c:pt idx="2">
                  <c:v>noviembre</c:v>
                </c:pt>
                <c:pt idx="3">
                  <c:v>diciembre</c:v>
                </c:pt>
                <c:pt idx="4">
                  <c:v>enero</c:v>
                </c:pt>
                <c:pt idx="5">
                  <c:v>febrero</c:v>
                </c:pt>
                <c:pt idx="6">
                  <c:v>marzo</c:v>
                </c:pt>
              </c:strCache>
            </c:strRef>
          </c:cat>
          <c:val>
            <c:numRef>
              <c:f>Hoja1!$E$13:$K$13</c:f>
              <c:numCache>
                <c:formatCode>General</c:formatCode>
                <c:ptCount val="7"/>
                <c:pt idx="0">
                  <c:v>5</c:v>
                </c:pt>
                <c:pt idx="1">
                  <c:v>4</c:v>
                </c:pt>
                <c:pt idx="2">
                  <c:v>5</c:v>
                </c:pt>
                <c:pt idx="3">
                  <c:v>4</c:v>
                </c:pt>
                <c:pt idx="4">
                  <c:v>12</c:v>
                </c:pt>
                <c:pt idx="5">
                  <c:v>3</c:v>
                </c:pt>
              </c:numCache>
            </c:numRef>
          </c:val>
          <c:extLst xmlns:c16r2="http://schemas.microsoft.com/office/drawing/2015/06/chart">
            <c:ext xmlns:c16="http://schemas.microsoft.com/office/drawing/2014/chart" uri="{C3380CC4-5D6E-409C-BE32-E72D297353CC}">
              <c16:uniqueId val="{00000001-DB45-48F2-A526-E959D32AD60C}"/>
            </c:ext>
          </c:extLst>
        </c:ser>
        <c:ser>
          <c:idx val="3"/>
          <c:order val="3"/>
          <c:tx>
            <c:strRef>
              <c:f>Hoja1!$B$14</c:f>
              <c:strCache>
                <c:ptCount val="1"/>
                <c:pt idx="0">
                  <c:v>N/A</c:v>
                </c:pt>
              </c:strCache>
            </c:strRef>
          </c:tx>
          <c:spPr>
            <a:solidFill>
              <a:srgbClr val="0000FF"/>
            </a:solidFill>
          </c:spPr>
          <c:invertIfNegative val="0"/>
          <c:cat>
            <c:strRef>
              <c:f>Hoja1!$E$10:$K$10</c:f>
              <c:strCache>
                <c:ptCount val="7"/>
                <c:pt idx="0">
                  <c:v>septiembre</c:v>
                </c:pt>
                <c:pt idx="1">
                  <c:v>octubre</c:v>
                </c:pt>
                <c:pt idx="2">
                  <c:v>noviembre</c:v>
                </c:pt>
                <c:pt idx="3">
                  <c:v>diciembre</c:v>
                </c:pt>
                <c:pt idx="4">
                  <c:v>enero</c:v>
                </c:pt>
                <c:pt idx="5">
                  <c:v>febrero</c:v>
                </c:pt>
                <c:pt idx="6">
                  <c:v>marzo</c:v>
                </c:pt>
              </c:strCache>
            </c:strRef>
          </c:cat>
          <c:val>
            <c:numRef>
              <c:f>Hoja1!$E$14:$K$14</c:f>
              <c:numCache>
                <c:formatCode>General</c:formatCode>
                <c:ptCount val="7"/>
                <c:pt idx="0">
                  <c:v>10</c:v>
                </c:pt>
                <c:pt idx="1">
                  <c:v>4</c:v>
                </c:pt>
                <c:pt idx="2">
                  <c:v>9</c:v>
                </c:pt>
                <c:pt idx="3">
                  <c:v>3</c:v>
                </c:pt>
                <c:pt idx="4">
                  <c:v>4</c:v>
                </c:pt>
              </c:numCache>
            </c:numRef>
          </c:val>
          <c:extLst xmlns:c16r2="http://schemas.microsoft.com/office/drawing/2015/06/chart">
            <c:ext xmlns:c16="http://schemas.microsoft.com/office/drawing/2014/chart" uri="{C3380CC4-5D6E-409C-BE32-E72D297353CC}">
              <c16:uniqueId val="{00000002-DB45-48F2-A526-E959D32AD60C}"/>
            </c:ext>
          </c:extLst>
        </c:ser>
        <c:ser>
          <c:idx val="4"/>
          <c:order val="4"/>
          <c:tx>
            <c:strRef>
              <c:f>Hoja1!$B$15</c:f>
              <c:strCache>
                <c:ptCount val="1"/>
                <c:pt idx="0">
                  <c:v>A/C</c:v>
                </c:pt>
              </c:strCache>
            </c:strRef>
          </c:tx>
          <c:spPr>
            <a:solidFill>
              <a:srgbClr val="66FFFF"/>
            </a:solidFill>
          </c:spPr>
          <c:invertIfNegative val="0"/>
          <c:cat>
            <c:strRef>
              <c:f>Hoja1!$E$10:$K$10</c:f>
              <c:strCache>
                <c:ptCount val="7"/>
                <c:pt idx="0">
                  <c:v>septiembre</c:v>
                </c:pt>
                <c:pt idx="1">
                  <c:v>octubre</c:v>
                </c:pt>
                <c:pt idx="2">
                  <c:v>noviembre</c:v>
                </c:pt>
                <c:pt idx="3">
                  <c:v>diciembre</c:v>
                </c:pt>
                <c:pt idx="4">
                  <c:v>enero</c:v>
                </c:pt>
                <c:pt idx="5">
                  <c:v>febrero</c:v>
                </c:pt>
                <c:pt idx="6">
                  <c:v>marzo</c:v>
                </c:pt>
              </c:strCache>
            </c:strRef>
          </c:cat>
          <c:val>
            <c:numRef>
              <c:f>Hoja1!$E$15:$K$15</c:f>
              <c:numCache>
                <c:formatCode>General</c:formatCode>
                <c:ptCount val="7"/>
                <c:pt idx="0">
                  <c:v>4</c:v>
                </c:pt>
                <c:pt idx="1">
                  <c:v>4</c:v>
                </c:pt>
                <c:pt idx="2">
                  <c:v>5</c:v>
                </c:pt>
                <c:pt idx="3">
                  <c:v>3</c:v>
                </c:pt>
                <c:pt idx="4">
                  <c:v>1</c:v>
                </c:pt>
              </c:numCache>
            </c:numRef>
          </c:val>
          <c:extLst xmlns:c16r2="http://schemas.microsoft.com/office/drawing/2015/06/chart">
            <c:ext xmlns:c16="http://schemas.microsoft.com/office/drawing/2014/chart" uri="{C3380CC4-5D6E-409C-BE32-E72D297353CC}">
              <c16:uniqueId val="{00000003-DB45-48F2-A526-E959D32AD60C}"/>
            </c:ext>
          </c:extLst>
        </c:ser>
        <c:ser>
          <c:idx val="5"/>
          <c:order val="5"/>
          <c:tx>
            <c:strRef>
              <c:f>Hoja1!$B$16</c:f>
              <c:strCache>
                <c:ptCount val="1"/>
                <c:pt idx="0">
                  <c:v>Servicio cliente recepción</c:v>
                </c:pt>
              </c:strCache>
            </c:strRef>
          </c:tx>
          <c:spPr>
            <a:solidFill>
              <a:srgbClr val="339933"/>
            </a:solidFill>
          </c:spPr>
          <c:invertIfNegative val="0"/>
          <c:cat>
            <c:strRef>
              <c:f>Hoja1!$E$10:$K$10</c:f>
              <c:strCache>
                <c:ptCount val="7"/>
                <c:pt idx="0">
                  <c:v>septiembre</c:v>
                </c:pt>
                <c:pt idx="1">
                  <c:v>octubre</c:v>
                </c:pt>
                <c:pt idx="2">
                  <c:v>noviembre</c:v>
                </c:pt>
                <c:pt idx="3">
                  <c:v>diciembre</c:v>
                </c:pt>
                <c:pt idx="4">
                  <c:v>enero</c:v>
                </c:pt>
                <c:pt idx="5">
                  <c:v>febrero</c:v>
                </c:pt>
                <c:pt idx="6">
                  <c:v>marzo</c:v>
                </c:pt>
              </c:strCache>
            </c:strRef>
          </c:cat>
          <c:val>
            <c:numRef>
              <c:f>Hoja1!$E$16:$K$16</c:f>
              <c:numCache>
                <c:formatCode>General</c:formatCode>
                <c:ptCount val="7"/>
                <c:pt idx="0">
                  <c:v>1</c:v>
                </c:pt>
                <c:pt idx="1">
                  <c:v>2</c:v>
                </c:pt>
                <c:pt idx="2">
                  <c:v>6</c:v>
                </c:pt>
                <c:pt idx="3">
                  <c:v>3</c:v>
                </c:pt>
                <c:pt idx="4">
                  <c:v>2</c:v>
                </c:pt>
                <c:pt idx="5">
                  <c:v>3</c:v>
                </c:pt>
              </c:numCache>
            </c:numRef>
          </c:val>
          <c:extLst xmlns:c16r2="http://schemas.microsoft.com/office/drawing/2015/06/chart">
            <c:ext xmlns:c16="http://schemas.microsoft.com/office/drawing/2014/chart" uri="{C3380CC4-5D6E-409C-BE32-E72D297353CC}">
              <c16:uniqueId val="{00000004-DB45-48F2-A526-E959D32AD60C}"/>
            </c:ext>
          </c:extLst>
        </c:ser>
        <c:ser>
          <c:idx val="6"/>
          <c:order val="6"/>
          <c:tx>
            <c:strRef>
              <c:f>Hoja1!$B$17</c:f>
              <c:strCache>
                <c:ptCount val="1"/>
                <c:pt idx="0">
                  <c:v>Precios Comidas Italiano</c:v>
                </c:pt>
              </c:strCache>
            </c:strRef>
          </c:tx>
          <c:spPr>
            <a:solidFill>
              <a:srgbClr val="FF3399"/>
            </a:solidFill>
          </c:spPr>
          <c:invertIfNegative val="0"/>
          <c:cat>
            <c:strRef>
              <c:f>Hoja1!$E$10:$K$10</c:f>
              <c:strCache>
                <c:ptCount val="7"/>
                <c:pt idx="0">
                  <c:v>septiembre</c:v>
                </c:pt>
                <c:pt idx="1">
                  <c:v>octubre</c:v>
                </c:pt>
                <c:pt idx="2">
                  <c:v>noviembre</c:v>
                </c:pt>
                <c:pt idx="3">
                  <c:v>diciembre</c:v>
                </c:pt>
                <c:pt idx="4">
                  <c:v>enero</c:v>
                </c:pt>
                <c:pt idx="5">
                  <c:v>febrero</c:v>
                </c:pt>
                <c:pt idx="6">
                  <c:v>marzo</c:v>
                </c:pt>
              </c:strCache>
            </c:strRef>
          </c:cat>
          <c:val>
            <c:numRef>
              <c:f>Hoja1!$E$17:$K$17</c:f>
              <c:numCache>
                <c:formatCode>General</c:formatCode>
                <c:ptCount val="7"/>
                <c:pt idx="0">
                  <c:v>3</c:v>
                </c:pt>
                <c:pt idx="1">
                  <c:v>3</c:v>
                </c:pt>
                <c:pt idx="2">
                  <c:v>1</c:v>
                </c:pt>
                <c:pt idx="3">
                  <c:v>3</c:v>
                </c:pt>
                <c:pt idx="4">
                  <c:v>3</c:v>
                </c:pt>
                <c:pt idx="5">
                  <c:v>1</c:v>
                </c:pt>
              </c:numCache>
            </c:numRef>
          </c:val>
          <c:extLst xmlns:c16r2="http://schemas.microsoft.com/office/drawing/2015/06/chart">
            <c:ext xmlns:c16="http://schemas.microsoft.com/office/drawing/2014/chart" uri="{C3380CC4-5D6E-409C-BE32-E72D297353CC}">
              <c16:uniqueId val="{00000005-DB45-48F2-A526-E959D32AD60C}"/>
            </c:ext>
          </c:extLst>
        </c:ser>
        <c:ser>
          <c:idx val="7"/>
          <c:order val="7"/>
          <c:tx>
            <c:strRef>
              <c:f>Hoja1!$B$18</c:f>
              <c:strCache>
                <c:ptCount val="1"/>
                <c:pt idx="0">
                  <c:v>Ruido habitación</c:v>
                </c:pt>
              </c:strCache>
            </c:strRef>
          </c:tx>
          <c:spPr>
            <a:solidFill>
              <a:schemeClr val="accent4">
                <a:lumMod val="40000"/>
                <a:lumOff val="60000"/>
              </a:schemeClr>
            </a:solidFill>
          </c:spPr>
          <c:invertIfNegative val="0"/>
          <c:cat>
            <c:strRef>
              <c:f>Hoja1!$E$10:$K$10</c:f>
              <c:strCache>
                <c:ptCount val="7"/>
                <c:pt idx="0">
                  <c:v>septiembre</c:v>
                </c:pt>
                <c:pt idx="1">
                  <c:v>octubre</c:v>
                </c:pt>
                <c:pt idx="2">
                  <c:v>noviembre</c:v>
                </c:pt>
                <c:pt idx="3">
                  <c:v>diciembre</c:v>
                </c:pt>
                <c:pt idx="4">
                  <c:v>enero</c:v>
                </c:pt>
                <c:pt idx="5">
                  <c:v>febrero</c:v>
                </c:pt>
                <c:pt idx="6">
                  <c:v>marzo</c:v>
                </c:pt>
              </c:strCache>
            </c:strRef>
          </c:cat>
          <c:val>
            <c:numRef>
              <c:f>Hoja1!$E$18:$K$18</c:f>
              <c:numCache>
                <c:formatCode>General</c:formatCode>
                <c:ptCount val="7"/>
                <c:pt idx="0">
                  <c:v>3</c:v>
                </c:pt>
                <c:pt idx="1">
                  <c:v>2</c:v>
                </c:pt>
                <c:pt idx="2">
                  <c:v>3</c:v>
                </c:pt>
                <c:pt idx="3">
                  <c:v>1</c:v>
                </c:pt>
                <c:pt idx="4">
                  <c:v>4</c:v>
                </c:pt>
              </c:numCache>
            </c:numRef>
          </c:val>
          <c:extLst xmlns:c16r2="http://schemas.microsoft.com/office/drawing/2015/06/chart">
            <c:ext xmlns:c16="http://schemas.microsoft.com/office/drawing/2014/chart" uri="{C3380CC4-5D6E-409C-BE32-E72D297353CC}">
              <c16:uniqueId val="{00000006-DB45-48F2-A526-E959D32AD60C}"/>
            </c:ext>
          </c:extLst>
        </c:ser>
        <c:ser>
          <c:idx val="8"/>
          <c:order val="8"/>
          <c:tx>
            <c:strRef>
              <c:f>Hoja1!$B$19</c:f>
              <c:strCache>
                <c:ptCount val="1"/>
                <c:pt idx="0">
                  <c:v>Precios</c:v>
                </c:pt>
              </c:strCache>
            </c:strRef>
          </c:tx>
          <c:invertIfNegative val="0"/>
          <c:cat>
            <c:strRef>
              <c:f>Hoja1!$E$10:$K$10</c:f>
              <c:strCache>
                <c:ptCount val="7"/>
                <c:pt idx="0">
                  <c:v>septiembre</c:v>
                </c:pt>
                <c:pt idx="1">
                  <c:v>octubre</c:v>
                </c:pt>
                <c:pt idx="2">
                  <c:v>noviembre</c:v>
                </c:pt>
                <c:pt idx="3">
                  <c:v>diciembre</c:v>
                </c:pt>
                <c:pt idx="4">
                  <c:v>enero</c:v>
                </c:pt>
                <c:pt idx="5">
                  <c:v>febrero</c:v>
                </c:pt>
                <c:pt idx="6">
                  <c:v>marzo</c:v>
                </c:pt>
              </c:strCache>
            </c:strRef>
          </c:cat>
          <c:val>
            <c:numRef>
              <c:f>Hoja1!$E$19:$K$19</c:f>
              <c:numCache>
                <c:formatCode>General</c:formatCode>
                <c:ptCount val="7"/>
                <c:pt idx="0">
                  <c:v>2</c:v>
                </c:pt>
                <c:pt idx="1">
                  <c:v>3</c:v>
                </c:pt>
                <c:pt idx="2">
                  <c:v>2</c:v>
                </c:pt>
                <c:pt idx="3">
                  <c:v>5</c:v>
                </c:pt>
              </c:numCache>
            </c:numRef>
          </c:val>
          <c:extLst xmlns:c16r2="http://schemas.microsoft.com/office/drawing/2015/06/chart">
            <c:ext xmlns:c16="http://schemas.microsoft.com/office/drawing/2014/chart" uri="{C3380CC4-5D6E-409C-BE32-E72D297353CC}">
              <c16:uniqueId val="{00000007-DB45-48F2-A526-E959D32AD60C}"/>
            </c:ext>
          </c:extLst>
        </c:ser>
        <c:ser>
          <c:idx val="9"/>
          <c:order val="9"/>
          <c:tx>
            <c:strRef>
              <c:f>Hoja1!$B$20</c:f>
              <c:strCache>
                <c:ptCount val="1"/>
                <c:pt idx="0">
                  <c:v>Wifi</c:v>
                </c:pt>
              </c:strCache>
            </c:strRef>
          </c:tx>
          <c:spPr>
            <a:blipFill>
              <a:blip xmlns:r="http://schemas.openxmlformats.org/officeDocument/2006/relationships" r:embed="rId1"/>
              <a:tile tx="0" ty="0" sx="100000" sy="100000" flip="none" algn="tl"/>
            </a:blipFill>
          </c:spPr>
          <c:invertIfNegative val="0"/>
          <c:cat>
            <c:strRef>
              <c:f>Hoja1!$E$10:$K$10</c:f>
              <c:strCache>
                <c:ptCount val="7"/>
                <c:pt idx="0">
                  <c:v>septiembre</c:v>
                </c:pt>
                <c:pt idx="1">
                  <c:v>octubre</c:v>
                </c:pt>
                <c:pt idx="2">
                  <c:v>noviembre</c:v>
                </c:pt>
                <c:pt idx="3">
                  <c:v>diciembre</c:v>
                </c:pt>
                <c:pt idx="4">
                  <c:v>enero</c:v>
                </c:pt>
                <c:pt idx="5">
                  <c:v>febrero</c:v>
                </c:pt>
                <c:pt idx="6">
                  <c:v>marzo</c:v>
                </c:pt>
              </c:strCache>
            </c:strRef>
          </c:cat>
          <c:val>
            <c:numRef>
              <c:f>Hoja1!$E$20:$K$20</c:f>
              <c:numCache>
                <c:formatCode>General</c:formatCode>
                <c:ptCount val="7"/>
                <c:pt idx="1">
                  <c:v>1</c:v>
                </c:pt>
                <c:pt idx="2">
                  <c:v>1</c:v>
                </c:pt>
                <c:pt idx="3">
                  <c:v>6</c:v>
                </c:pt>
                <c:pt idx="4">
                  <c:v>2</c:v>
                </c:pt>
              </c:numCache>
            </c:numRef>
          </c:val>
          <c:extLst xmlns:c16r2="http://schemas.microsoft.com/office/drawing/2015/06/chart">
            <c:ext xmlns:c16="http://schemas.microsoft.com/office/drawing/2014/chart" uri="{C3380CC4-5D6E-409C-BE32-E72D297353CC}">
              <c16:uniqueId val="{00000008-DB45-48F2-A526-E959D32AD60C}"/>
            </c:ext>
          </c:extLst>
        </c:ser>
        <c:ser>
          <c:idx val="10"/>
          <c:order val="10"/>
          <c:tx>
            <c:strRef>
              <c:f>Hoja1!$B$21</c:f>
              <c:strCache>
                <c:ptCount val="1"/>
                <c:pt idx="0">
                  <c:v>Chequeo habitaciones</c:v>
                </c:pt>
              </c:strCache>
            </c:strRef>
          </c:tx>
          <c:spPr>
            <a:solidFill>
              <a:srgbClr val="FFFFFF"/>
            </a:solidFill>
          </c:spPr>
          <c:invertIfNegative val="0"/>
          <c:cat>
            <c:strRef>
              <c:f>Hoja1!$E$10:$K$10</c:f>
              <c:strCache>
                <c:ptCount val="7"/>
                <c:pt idx="0">
                  <c:v>septiembre</c:v>
                </c:pt>
                <c:pt idx="1">
                  <c:v>octubre</c:v>
                </c:pt>
                <c:pt idx="2">
                  <c:v>noviembre</c:v>
                </c:pt>
                <c:pt idx="3">
                  <c:v>diciembre</c:v>
                </c:pt>
                <c:pt idx="4">
                  <c:v>enero</c:v>
                </c:pt>
                <c:pt idx="5">
                  <c:v>febrero</c:v>
                </c:pt>
                <c:pt idx="6">
                  <c:v>marzo</c:v>
                </c:pt>
              </c:strCache>
            </c:strRef>
          </c:cat>
          <c:val>
            <c:numRef>
              <c:f>Hoja1!$E$21:$K$21</c:f>
              <c:numCache>
                <c:formatCode>General</c:formatCode>
                <c:ptCount val="7"/>
                <c:pt idx="0">
                  <c:v>1</c:v>
                </c:pt>
                <c:pt idx="1">
                  <c:v>3</c:v>
                </c:pt>
                <c:pt idx="2">
                  <c:v>1</c:v>
                </c:pt>
                <c:pt idx="3">
                  <c:v>4</c:v>
                </c:pt>
                <c:pt idx="5">
                  <c:v>1</c:v>
                </c:pt>
              </c:numCache>
            </c:numRef>
          </c:val>
          <c:extLst xmlns:c16r2="http://schemas.microsoft.com/office/drawing/2015/06/chart">
            <c:ext xmlns:c16="http://schemas.microsoft.com/office/drawing/2014/chart" uri="{C3380CC4-5D6E-409C-BE32-E72D297353CC}">
              <c16:uniqueId val="{00000009-DB45-48F2-A526-E959D32AD60C}"/>
            </c:ext>
          </c:extLst>
        </c:ser>
        <c:ser>
          <c:idx val="11"/>
          <c:order val="11"/>
          <c:tx>
            <c:strRef>
              <c:f>Hoja1!$B$22</c:f>
              <c:strCache>
                <c:ptCount val="1"/>
                <c:pt idx="0">
                  <c:v>Servicio cliente bar humedo</c:v>
                </c:pt>
              </c:strCache>
            </c:strRef>
          </c:tx>
          <c:invertIfNegative val="0"/>
          <c:cat>
            <c:strRef>
              <c:f>Hoja1!$E$10:$K$10</c:f>
              <c:strCache>
                <c:ptCount val="7"/>
                <c:pt idx="0">
                  <c:v>septiembre</c:v>
                </c:pt>
                <c:pt idx="1">
                  <c:v>octubre</c:v>
                </c:pt>
                <c:pt idx="2">
                  <c:v>noviembre</c:v>
                </c:pt>
                <c:pt idx="3">
                  <c:v>diciembre</c:v>
                </c:pt>
                <c:pt idx="4">
                  <c:v>enero</c:v>
                </c:pt>
                <c:pt idx="5">
                  <c:v>febrero</c:v>
                </c:pt>
                <c:pt idx="6">
                  <c:v>marzo</c:v>
                </c:pt>
              </c:strCache>
            </c:strRef>
          </c:cat>
          <c:val>
            <c:numRef>
              <c:f>Hoja1!$E$22:$K$22</c:f>
              <c:numCache>
                <c:formatCode>General</c:formatCode>
                <c:ptCount val="7"/>
                <c:pt idx="0">
                  <c:v>1</c:v>
                </c:pt>
                <c:pt idx="1">
                  <c:v>2</c:v>
                </c:pt>
                <c:pt idx="3">
                  <c:v>1</c:v>
                </c:pt>
                <c:pt idx="4">
                  <c:v>4</c:v>
                </c:pt>
              </c:numCache>
            </c:numRef>
          </c:val>
          <c:extLst xmlns:c16r2="http://schemas.microsoft.com/office/drawing/2015/06/chart">
            <c:ext xmlns:c16="http://schemas.microsoft.com/office/drawing/2014/chart" uri="{C3380CC4-5D6E-409C-BE32-E72D297353CC}">
              <c16:uniqueId val="{0000000A-DB45-48F2-A526-E959D32AD60C}"/>
            </c:ext>
          </c:extLst>
        </c:ser>
        <c:ser>
          <c:idx val="12"/>
          <c:order val="12"/>
          <c:tx>
            <c:strRef>
              <c:f>Hoja1!$B$23</c:f>
              <c:strCache>
                <c:ptCount val="1"/>
                <c:pt idx="0">
                  <c:v>Plagas Habitaciones</c:v>
                </c:pt>
              </c:strCache>
            </c:strRef>
          </c:tx>
          <c:invertIfNegative val="0"/>
          <c:cat>
            <c:strRef>
              <c:f>Hoja1!$E$10:$K$10</c:f>
              <c:strCache>
                <c:ptCount val="7"/>
                <c:pt idx="0">
                  <c:v>septiembre</c:v>
                </c:pt>
                <c:pt idx="1">
                  <c:v>octubre</c:v>
                </c:pt>
                <c:pt idx="2">
                  <c:v>noviembre</c:v>
                </c:pt>
                <c:pt idx="3">
                  <c:v>diciembre</c:v>
                </c:pt>
                <c:pt idx="4">
                  <c:v>enero</c:v>
                </c:pt>
                <c:pt idx="5">
                  <c:v>febrero</c:v>
                </c:pt>
                <c:pt idx="6">
                  <c:v>marzo</c:v>
                </c:pt>
              </c:strCache>
            </c:strRef>
          </c:cat>
          <c:val>
            <c:numRef>
              <c:f>Hoja1!$E$23:$K$23</c:f>
              <c:numCache>
                <c:formatCode>General</c:formatCode>
                <c:ptCount val="7"/>
                <c:pt idx="0">
                  <c:v>2</c:v>
                </c:pt>
                <c:pt idx="1">
                  <c:v>1</c:v>
                </c:pt>
                <c:pt idx="2">
                  <c:v>1</c:v>
                </c:pt>
                <c:pt idx="4">
                  <c:v>3</c:v>
                </c:pt>
              </c:numCache>
            </c:numRef>
          </c:val>
          <c:extLst xmlns:c16r2="http://schemas.microsoft.com/office/drawing/2015/06/chart">
            <c:ext xmlns:c16="http://schemas.microsoft.com/office/drawing/2014/chart" uri="{C3380CC4-5D6E-409C-BE32-E72D297353CC}">
              <c16:uniqueId val="{0000000B-DB45-48F2-A526-E959D32AD60C}"/>
            </c:ext>
          </c:extLst>
        </c:ser>
        <c:ser>
          <c:idx val="13"/>
          <c:order val="13"/>
          <c:tx>
            <c:strRef>
              <c:f>Hoja1!$B$24</c:f>
              <c:strCache>
                <c:ptCount val="1"/>
                <c:pt idx="0">
                  <c:v>Agua potable</c:v>
                </c:pt>
              </c:strCache>
            </c:strRef>
          </c:tx>
          <c:invertIfNegative val="0"/>
          <c:cat>
            <c:strRef>
              <c:f>Hoja1!$E$10:$K$10</c:f>
              <c:strCache>
                <c:ptCount val="7"/>
                <c:pt idx="0">
                  <c:v>septiembre</c:v>
                </c:pt>
                <c:pt idx="1">
                  <c:v>octubre</c:v>
                </c:pt>
                <c:pt idx="2">
                  <c:v>noviembre</c:v>
                </c:pt>
                <c:pt idx="3">
                  <c:v>diciembre</c:v>
                </c:pt>
                <c:pt idx="4">
                  <c:v>enero</c:v>
                </c:pt>
                <c:pt idx="5">
                  <c:v>febrero</c:v>
                </c:pt>
                <c:pt idx="6">
                  <c:v>marzo</c:v>
                </c:pt>
              </c:strCache>
            </c:strRef>
          </c:cat>
          <c:val>
            <c:numRef>
              <c:f>Hoja1!$E$24:$K$24</c:f>
              <c:numCache>
                <c:formatCode>General</c:formatCode>
                <c:ptCount val="7"/>
                <c:pt idx="3">
                  <c:v>1</c:v>
                </c:pt>
                <c:pt idx="4">
                  <c:v>2</c:v>
                </c:pt>
                <c:pt idx="6">
                  <c:v>4</c:v>
                </c:pt>
              </c:numCache>
            </c:numRef>
          </c:val>
          <c:extLst xmlns:c16r2="http://schemas.microsoft.com/office/drawing/2015/06/chart">
            <c:ext xmlns:c16="http://schemas.microsoft.com/office/drawing/2014/chart" uri="{C3380CC4-5D6E-409C-BE32-E72D297353CC}">
              <c16:uniqueId val="{00000000-1A28-492D-8853-AD4E0E1D4D33}"/>
            </c:ext>
          </c:extLst>
        </c:ser>
        <c:ser>
          <c:idx val="14"/>
          <c:order val="14"/>
          <c:tx>
            <c:strRef>
              <c:f>Hoja1!$B$25</c:f>
              <c:strCache>
                <c:ptCount val="1"/>
                <c:pt idx="0">
                  <c:v>Calidad comida Italiano</c:v>
                </c:pt>
              </c:strCache>
            </c:strRef>
          </c:tx>
          <c:spPr>
            <a:solidFill>
              <a:srgbClr val="FF0000"/>
            </a:solidFill>
          </c:spPr>
          <c:invertIfNegative val="0"/>
          <c:cat>
            <c:strRef>
              <c:f>Hoja1!$E$10:$K$10</c:f>
              <c:strCache>
                <c:ptCount val="7"/>
                <c:pt idx="0">
                  <c:v>septiembre</c:v>
                </c:pt>
                <c:pt idx="1">
                  <c:v>octubre</c:v>
                </c:pt>
                <c:pt idx="2">
                  <c:v>noviembre</c:v>
                </c:pt>
                <c:pt idx="3">
                  <c:v>diciembre</c:v>
                </c:pt>
                <c:pt idx="4">
                  <c:v>enero</c:v>
                </c:pt>
                <c:pt idx="5">
                  <c:v>febrero</c:v>
                </c:pt>
                <c:pt idx="6">
                  <c:v>marzo</c:v>
                </c:pt>
              </c:strCache>
            </c:strRef>
          </c:cat>
          <c:val>
            <c:numRef>
              <c:f>Hoja1!$E$25:$K$25</c:f>
              <c:numCache>
                <c:formatCode>General</c:formatCode>
                <c:ptCount val="7"/>
                <c:pt idx="0">
                  <c:v>1</c:v>
                </c:pt>
                <c:pt idx="1">
                  <c:v>3</c:v>
                </c:pt>
                <c:pt idx="2">
                  <c:v>1</c:v>
                </c:pt>
                <c:pt idx="5">
                  <c:v>1</c:v>
                </c:pt>
              </c:numCache>
            </c:numRef>
          </c:val>
          <c:extLst xmlns:c16r2="http://schemas.microsoft.com/office/drawing/2015/06/chart">
            <c:ext xmlns:c16="http://schemas.microsoft.com/office/drawing/2014/chart" uri="{C3380CC4-5D6E-409C-BE32-E72D297353CC}">
              <c16:uniqueId val="{00000001-1A28-492D-8853-AD4E0E1D4D33}"/>
            </c:ext>
          </c:extLst>
        </c:ser>
        <c:ser>
          <c:idx val="15"/>
          <c:order val="15"/>
          <c:tx>
            <c:strRef>
              <c:f>Hoja1!$B$26</c:f>
              <c:strCache>
                <c:ptCount val="1"/>
                <c:pt idx="0">
                  <c:v>Limpieza en habitación</c:v>
                </c:pt>
              </c:strCache>
            </c:strRef>
          </c:tx>
          <c:invertIfNegative val="0"/>
          <c:cat>
            <c:strRef>
              <c:f>Hoja1!$E$10:$K$10</c:f>
              <c:strCache>
                <c:ptCount val="7"/>
                <c:pt idx="0">
                  <c:v>septiembre</c:v>
                </c:pt>
                <c:pt idx="1">
                  <c:v>octubre</c:v>
                </c:pt>
                <c:pt idx="2">
                  <c:v>noviembre</c:v>
                </c:pt>
                <c:pt idx="3">
                  <c:v>diciembre</c:v>
                </c:pt>
                <c:pt idx="4">
                  <c:v>enero</c:v>
                </c:pt>
                <c:pt idx="5">
                  <c:v>febrero</c:v>
                </c:pt>
                <c:pt idx="6">
                  <c:v>marzo</c:v>
                </c:pt>
              </c:strCache>
            </c:strRef>
          </c:cat>
          <c:val>
            <c:numRef>
              <c:f>Hoja1!$E$26:$K$26</c:f>
              <c:numCache>
                <c:formatCode>General</c:formatCode>
                <c:ptCount val="7"/>
                <c:pt idx="2">
                  <c:v>5</c:v>
                </c:pt>
                <c:pt idx="5">
                  <c:v>1</c:v>
                </c:pt>
              </c:numCache>
            </c:numRef>
          </c:val>
          <c:extLst xmlns:c16r2="http://schemas.microsoft.com/office/drawing/2015/06/chart">
            <c:ext xmlns:c16="http://schemas.microsoft.com/office/drawing/2014/chart" uri="{C3380CC4-5D6E-409C-BE32-E72D297353CC}">
              <c16:uniqueId val="{00000002-1A28-492D-8853-AD4E0E1D4D33}"/>
            </c:ext>
          </c:extLst>
        </c:ser>
        <c:ser>
          <c:idx val="16"/>
          <c:order val="16"/>
          <c:tx>
            <c:strRef>
              <c:f>Hoja1!$B$27</c:f>
              <c:strCache>
                <c:ptCount val="1"/>
                <c:pt idx="0">
                  <c:v>Sumadas A&amp;B</c:v>
                </c:pt>
              </c:strCache>
            </c:strRef>
          </c:tx>
          <c:spPr>
            <a:solidFill>
              <a:srgbClr val="C00000"/>
            </a:solidFill>
          </c:spPr>
          <c:invertIfNegative val="0"/>
          <c:cat>
            <c:strRef>
              <c:f>Hoja1!$E$10:$K$10</c:f>
              <c:strCache>
                <c:ptCount val="7"/>
                <c:pt idx="0">
                  <c:v>septiembre</c:v>
                </c:pt>
                <c:pt idx="1">
                  <c:v>octubre</c:v>
                </c:pt>
                <c:pt idx="2">
                  <c:v>noviembre</c:v>
                </c:pt>
                <c:pt idx="3">
                  <c:v>diciembre</c:v>
                </c:pt>
                <c:pt idx="4">
                  <c:v>enero</c:v>
                </c:pt>
                <c:pt idx="5">
                  <c:v>febrero</c:v>
                </c:pt>
                <c:pt idx="6">
                  <c:v>marzo</c:v>
                </c:pt>
              </c:strCache>
            </c:strRef>
          </c:cat>
          <c:val>
            <c:numRef>
              <c:f>Hoja1!$E$27:$K$27</c:f>
              <c:numCache>
                <c:formatCode>_(* #,##0_);_(* \(#,##0\);_(* "-"_);_(@_)</c:formatCode>
                <c:ptCount val="7"/>
                <c:pt idx="0">
                  <c:v>11</c:v>
                </c:pt>
                <c:pt idx="1">
                  <c:v>13</c:v>
                </c:pt>
                <c:pt idx="2">
                  <c:v>9</c:v>
                </c:pt>
                <c:pt idx="3">
                  <c:v>12</c:v>
                </c:pt>
                <c:pt idx="4">
                  <c:v>15</c:v>
                </c:pt>
                <c:pt idx="5">
                  <c:v>5</c:v>
                </c:pt>
                <c:pt idx="6">
                  <c:v>0</c:v>
                </c:pt>
              </c:numCache>
            </c:numRef>
          </c:val>
          <c:extLst xmlns:c16r2="http://schemas.microsoft.com/office/drawing/2015/06/chart">
            <c:ext xmlns:c16="http://schemas.microsoft.com/office/drawing/2014/chart" uri="{C3380CC4-5D6E-409C-BE32-E72D297353CC}">
              <c16:uniqueId val="{00000003-1A28-492D-8853-AD4E0E1D4D33}"/>
            </c:ext>
          </c:extLst>
        </c:ser>
        <c:dLbls>
          <c:showLegendKey val="0"/>
          <c:showVal val="0"/>
          <c:showCatName val="0"/>
          <c:showSerName val="0"/>
          <c:showPercent val="0"/>
          <c:showBubbleSize val="0"/>
        </c:dLbls>
        <c:gapWidth val="100"/>
        <c:overlap val="-24"/>
        <c:axId val="405338824"/>
        <c:axId val="405339216"/>
        <c:extLst xmlns:c16r2="http://schemas.microsoft.com/office/drawing/2015/06/chart"/>
      </c:barChart>
      <c:catAx>
        <c:axId val="405338824"/>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R"/>
          </a:p>
        </c:txPr>
        <c:crossAx val="405339216"/>
        <c:crosses val="autoZero"/>
        <c:auto val="1"/>
        <c:lblAlgn val="ctr"/>
        <c:lblOffset val="100"/>
        <c:noMultiLvlLbl val="0"/>
      </c:catAx>
      <c:valAx>
        <c:axId val="4053392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R"/>
          </a:p>
        </c:txPr>
        <c:crossAx val="405338824"/>
        <c:crosses val="autoZero"/>
        <c:crossBetween val="between"/>
      </c:valAx>
      <c:spPr>
        <a:noFill/>
        <a:ln>
          <a:noFill/>
        </a:ln>
        <a:effectLst/>
      </c:spPr>
    </c:plotArea>
    <c:legend>
      <c:legendPos val="b"/>
      <c:layout>
        <c:manualLayout>
          <c:xMode val="edge"/>
          <c:yMode val="edge"/>
          <c:x val="3.3844661793957384E-2"/>
          <c:y val="9.6577357360531274E-2"/>
          <c:w val="0.8034586929725106"/>
          <c:h val="0.215373156318038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R"/>
        </a:p>
      </c:txPr>
    </c:legend>
    <c:plotVisOnly val="1"/>
    <c:dispBlanksAs val="gap"/>
    <c:showDLblsOverMax val="0"/>
  </c:chart>
  <c:spPr>
    <a:solidFill>
      <a:schemeClr val="bg2">
        <a:lumMod val="10000"/>
      </a:schemeClr>
    </a:solidFill>
    <a:ln>
      <a:noFill/>
    </a:ln>
    <a:effectLst/>
  </c:spPr>
  <c:txPr>
    <a:bodyPr/>
    <a:lstStyle/>
    <a:p>
      <a:pPr>
        <a:defRPr/>
      </a:pPr>
      <a:endParaRPr lang="es-C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CR"/>
              <a:t>Clasificación Total Quejas</a:t>
            </a:r>
            <a:r>
              <a:rPr lang="es-CR" baseline="0"/>
              <a:t> Rojas</a:t>
            </a:r>
            <a:r>
              <a:rPr lang="es-CR"/>
              <a:t> por payaso</a:t>
            </a:r>
          </a:p>
        </c:rich>
      </c:tx>
      <c:overlay val="0"/>
      <c:spPr>
        <a:noFill/>
        <a:ln>
          <a:noFill/>
        </a:ln>
        <a:effectLst/>
      </c:spPr>
    </c:title>
    <c:autoTitleDeleted val="0"/>
    <c:plotArea>
      <c:layout/>
      <c:barChart>
        <c:barDir val="col"/>
        <c:grouping val="clustered"/>
        <c:varyColors val="0"/>
        <c:ser>
          <c:idx val="0"/>
          <c:order val="0"/>
          <c:tx>
            <c:strRef>
              <c:f>Hoja1!$C$10</c:f>
              <c:strCache>
                <c:ptCount val="1"/>
                <c:pt idx="0">
                  <c:v>%</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Hoja1!$B$11:$B$27</c:f>
              <c:strCache>
                <c:ptCount val="17"/>
                <c:pt idx="0">
                  <c:v>Otras </c:v>
                </c:pt>
                <c:pt idx="1">
                  <c:v>Habitaciones</c:v>
                </c:pt>
                <c:pt idx="2">
                  <c:v>Servicio cliente restaurante </c:v>
                </c:pt>
                <c:pt idx="3">
                  <c:v>N/A</c:v>
                </c:pt>
                <c:pt idx="4">
                  <c:v>A/C</c:v>
                </c:pt>
                <c:pt idx="5">
                  <c:v>Servicio cliente recepción</c:v>
                </c:pt>
                <c:pt idx="6">
                  <c:v>Precios Comidas Italiano</c:v>
                </c:pt>
                <c:pt idx="7">
                  <c:v>Ruido habitación</c:v>
                </c:pt>
                <c:pt idx="8">
                  <c:v>Precios</c:v>
                </c:pt>
                <c:pt idx="9">
                  <c:v>Wifi</c:v>
                </c:pt>
                <c:pt idx="10">
                  <c:v>Chequeo habitaciones</c:v>
                </c:pt>
                <c:pt idx="11">
                  <c:v>Servicio cliente bar humedo</c:v>
                </c:pt>
                <c:pt idx="12">
                  <c:v>Plagas Habitaciones</c:v>
                </c:pt>
                <c:pt idx="13">
                  <c:v>Agua potable</c:v>
                </c:pt>
                <c:pt idx="14">
                  <c:v>Calidad comida Italiano</c:v>
                </c:pt>
                <c:pt idx="15">
                  <c:v>Limpieza en habitación</c:v>
                </c:pt>
                <c:pt idx="16">
                  <c:v>Sumadas A&amp;B</c:v>
                </c:pt>
              </c:strCache>
            </c:strRef>
          </c:cat>
          <c:val>
            <c:numRef>
              <c:f>Hoja1!$C$11:$C$27</c:f>
              <c:numCache>
                <c:formatCode>0%</c:formatCode>
                <c:ptCount val="17"/>
                <c:pt idx="0">
                  <c:v>0.39678284182305634</c:v>
                </c:pt>
                <c:pt idx="1">
                  <c:v>0.1126005361930295</c:v>
                </c:pt>
                <c:pt idx="2">
                  <c:v>6.9705093833780166E-2</c:v>
                </c:pt>
                <c:pt idx="3">
                  <c:v>0.10723860589812333</c:v>
                </c:pt>
                <c:pt idx="4">
                  <c:v>4.5576407506702415E-2</c:v>
                </c:pt>
                <c:pt idx="5">
                  <c:v>1.876675603217158E-2</c:v>
                </c:pt>
                <c:pt idx="6">
                  <c:v>2.1447721179624665E-2</c:v>
                </c:pt>
                <c:pt idx="7">
                  <c:v>2.6809651474530832E-2</c:v>
                </c:pt>
                <c:pt idx="8">
                  <c:v>1.876675603217158E-2</c:v>
                </c:pt>
                <c:pt idx="9">
                  <c:v>2.4128686327077747E-2</c:v>
                </c:pt>
                <c:pt idx="10">
                  <c:v>2.6809651474530832E-2</c:v>
                </c:pt>
                <c:pt idx="11">
                  <c:v>1.0723860589812333E-2</c:v>
                </c:pt>
                <c:pt idx="12">
                  <c:v>2.6809651474530832E-2</c:v>
                </c:pt>
                <c:pt idx="13">
                  <c:v>1.876675603217158E-2</c:v>
                </c:pt>
                <c:pt idx="14">
                  <c:v>1.6085790884718499E-2</c:v>
                </c:pt>
                <c:pt idx="15">
                  <c:v>8.0428954423592495E-3</c:v>
                </c:pt>
                <c:pt idx="16">
                  <c:v>0.12600536193029491</c:v>
                </c:pt>
              </c:numCache>
            </c:numRef>
          </c:val>
          <c:extLst xmlns:c16r2="http://schemas.microsoft.com/office/drawing/2015/06/chart">
            <c:ext xmlns:c16="http://schemas.microsoft.com/office/drawing/2014/chart" uri="{C3380CC4-5D6E-409C-BE32-E72D297353CC}">
              <c16:uniqueId val="{00000000-A904-47AF-B5BB-FD36D24681A3}"/>
            </c:ext>
          </c:extLst>
        </c:ser>
        <c:ser>
          <c:idx val="1"/>
          <c:order val="1"/>
          <c:tx>
            <c:strRef>
              <c:f>Hoja1!$D$10</c:f>
              <c:strCache>
                <c:ptCount val="1"/>
                <c:pt idx="0">
                  <c:v>Cantidad</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Hoja1!$B$11:$B$27</c:f>
              <c:strCache>
                <c:ptCount val="17"/>
                <c:pt idx="0">
                  <c:v>Otras </c:v>
                </c:pt>
                <c:pt idx="1">
                  <c:v>Habitaciones</c:v>
                </c:pt>
                <c:pt idx="2">
                  <c:v>Servicio cliente restaurante </c:v>
                </c:pt>
                <c:pt idx="3">
                  <c:v>N/A</c:v>
                </c:pt>
                <c:pt idx="4">
                  <c:v>A/C</c:v>
                </c:pt>
                <c:pt idx="5">
                  <c:v>Servicio cliente recepción</c:v>
                </c:pt>
                <c:pt idx="6">
                  <c:v>Precios Comidas Italiano</c:v>
                </c:pt>
                <c:pt idx="7">
                  <c:v>Ruido habitación</c:v>
                </c:pt>
                <c:pt idx="8">
                  <c:v>Precios</c:v>
                </c:pt>
                <c:pt idx="9">
                  <c:v>Wifi</c:v>
                </c:pt>
                <c:pt idx="10">
                  <c:v>Chequeo habitaciones</c:v>
                </c:pt>
                <c:pt idx="11">
                  <c:v>Servicio cliente bar humedo</c:v>
                </c:pt>
                <c:pt idx="12">
                  <c:v>Plagas Habitaciones</c:v>
                </c:pt>
                <c:pt idx="13">
                  <c:v>Agua potable</c:v>
                </c:pt>
                <c:pt idx="14">
                  <c:v>Calidad comida Italiano</c:v>
                </c:pt>
                <c:pt idx="15">
                  <c:v>Limpieza en habitación</c:v>
                </c:pt>
                <c:pt idx="16">
                  <c:v>Sumadas A&amp;B</c:v>
                </c:pt>
              </c:strCache>
            </c:strRef>
          </c:cat>
          <c:val>
            <c:numRef>
              <c:f>Hoja1!$D$11:$D$27</c:f>
              <c:numCache>
                <c:formatCode>General</c:formatCode>
                <c:ptCount val="17"/>
                <c:pt idx="0">
                  <c:v>148</c:v>
                </c:pt>
                <c:pt idx="1">
                  <c:v>42</c:v>
                </c:pt>
                <c:pt idx="2">
                  <c:v>26</c:v>
                </c:pt>
                <c:pt idx="3">
                  <c:v>40</c:v>
                </c:pt>
                <c:pt idx="4">
                  <c:v>17</c:v>
                </c:pt>
                <c:pt idx="5">
                  <c:v>7</c:v>
                </c:pt>
                <c:pt idx="6">
                  <c:v>8</c:v>
                </c:pt>
                <c:pt idx="7">
                  <c:v>10</c:v>
                </c:pt>
                <c:pt idx="8">
                  <c:v>7</c:v>
                </c:pt>
                <c:pt idx="9">
                  <c:v>9</c:v>
                </c:pt>
                <c:pt idx="10">
                  <c:v>10</c:v>
                </c:pt>
                <c:pt idx="11">
                  <c:v>4</c:v>
                </c:pt>
                <c:pt idx="12">
                  <c:v>10</c:v>
                </c:pt>
                <c:pt idx="13">
                  <c:v>7</c:v>
                </c:pt>
                <c:pt idx="14">
                  <c:v>6</c:v>
                </c:pt>
                <c:pt idx="15">
                  <c:v>3</c:v>
                </c:pt>
                <c:pt idx="16" formatCode="_(* #,##0_);_(* \(#,##0\);_(* &quot;-&quot;_);_(@_)">
                  <c:v>47</c:v>
                </c:pt>
              </c:numCache>
            </c:numRef>
          </c:val>
          <c:extLst xmlns:c16r2="http://schemas.microsoft.com/office/drawing/2015/06/chart">
            <c:ext xmlns:c16="http://schemas.microsoft.com/office/drawing/2014/chart" uri="{C3380CC4-5D6E-409C-BE32-E72D297353CC}">
              <c16:uniqueId val="{00000001-A904-47AF-B5BB-FD36D24681A3}"/>
            </c:ext>
          </c:extLst>
        </c:ser>
        <c:dLbls>
          <c:dLblPos val="outEnd"/>
          <c:showLegendKey val="0"/>
          <c:showVal val="1"/>
          <c:showCatName val="0"/>
          <c:showSerName val="0"/>
          <c:showPercent val="0"/>
          <c:showBubbleSize val="0"/>
        </c:dLbls>
        <c:gapWidth val="100"/>
        <c:overlap val="-24"/>
        <c:axId val="487802584"/>
        <c:axId val="487796704"/>
      </c:barChart>
      <c:catAx>
        <c:axId val="4878025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R"/>
          </a:p>
        </c:txPr>
        <c:crossAx val="487796704"/>
        <c:crosses val="autoZero"/>
        <c:auto val="1"/>
        <c:lblAlgn val="ctr"/>
        <c:lblOffset val="100"/>
        <c:noMultiLvlLbl val="0"/>
      </c:catAx>
      <c:valAx>
        <c:axId val="487796704"/>
        <c:scaling>
          <c:orientation val="minMax"/>
        </c:scaling>
        <c:delete val="1"/>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crossAx val="487802584"/>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CR"/>
              <a:t>Total</a:t>
            </a:r>
            <a:r>
              <a:rPr lang="es-CR" baseline="0"/>
              <a:t> de Quejas por Mes</a:t>
            </a:r>
            <a:endParaRPr lang="es-CR"/>
          </a:p>
        </c:rich>
      </c:tx>
      <c:overlay val="0"/>
      <c:spPr>
        <a:noFill/>
        <a:ln>
          <a:noFill/>
        </a:ln>
        <a:effectLst/>
      </c:spPr>
    </c:title>
    <c:autoTitleDeleted val="0"/>
    <c:plotArea>
      <c:layout/>
      <c:barChart>
        <c:barDir val="col"/>
        <c:grouping val="stack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Hoja1!$E$10:$K$10</c:f>
              <c:strCache>
                <c:ptCount val="7"/>
                <c:pt idx="0">
                  <c:v>septiembre</c:v>
                </c:pt>
                <c:pt idx="1">
                  <c:v>octubre</c:v>
                </c:pt>
                <c:pt idx="2">
                  <c:v>noviembre</c:v>
                </c:pt>
                <c:pt idx="3">
                  <c:v>diciembre</c:v>
                </c:pt>
                <c:pt idx="4">
                  <c:v>enero</c:v>
                </c:pt>
                <c:pt idx="5">
                  <c:v>febrero</c:v>
                </c:pt>
                <c:pt idx="6">
                  <c:v>marzo</c:v>
                </c:pt>
              </c:strCache>
            </c:strRef>
          </c:cat>
          <c:val>
            <c:numRef>
              <c:f>Hoja1!$E$28:$K$28</c:f>
              <c:numCache>
                <c:formatCode>General</c:formatCode>
                <c:ptCount val="7"/>
                <c:pt idx="0">
                  <c:v>55</c:v>
                </c:pt>
                <c:pt idx="1">
                  <c:v>71</c:v>
                </c:pt>
                <c:pt idx="2">
                  <c:v>76</c:v>
                </c:pt>
                <c:pt idx="3">
                  <c:v>68</c:v>
                </c:pt>
                <c:pt idx="4">
                  <c:v>65</c:v>
                </c:pt>
                <c:pt idx="5">
                  <c:v>33</c:v>
                </c:pt>
                <c:pt idx="6">
                  <c:v>8</c:v>
                </c:pt>
              </c:numCache>
            </c:numRef>
          </c:val>
          <c:extLst xmlns:c16r2="http://schemas.microsoft.com/office/drawing/2015/06/chart">
            <c:ext xmlns:c16="http://schemas.microsoft.com/office/drawing/2014/chart" uri="{C3380CC4-5D6E-409C-BE32-E72D297353CC}">
              <c16:uniqueId val="{00000000-D648-4D1A-8287-ADD4BCBA44B8}"/>
            </c:ext>
          </c:extLst>
        </c:ser>
        <c:dLbls>
          <c:dLblPos val="ctr"/>
          <c:showLegendKey val="0"/>
          <c:showVal val="1"/>
          <c:showCatName val="0"/>
          <c:showSerName val="0"/>
          <c:showPercent val="0"/>
          <c:showBubbleSize val="0"/>
        </c:dLbls>
        <c:gapWidth val="150"/>
        <c:overlap val="100"/>
        <c:axId val="487802976"/>
        <c:axId val="487799840"/>
      </c:barChart>
      <c:catAx>
        <c:axId val="48780297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R"/>
          </a:p>
        </c:txPr>
        <c:crossAx val="487799840"/>
        <c:crosses val="autoZero"/>
        <c:auto val="1"/>
        <c:lblAlgn val="ctr"/>
        <c:lblOffset val="100"/>
        <c:noMultiLvlLbl val="0"/>
      </c:catAx>
      <c:valAx>
        <c:axId val="48779984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R"/>
          </a:p>
        </c:txPr>
        <c:crossAx val="487802976"/>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2</xdr:col>
      <xdr:colOff>66676</xdr:colOff>
      <xdr:row>1</xdr:row>
      <xdr:rowOff>9525</xdr:rowOff>
    </xdr:from>
    <xdr:to>
      <xdr:col>4</xdr:col>
      <xdr:colOff>123825</xdr:colOff>
      <xdr:row>4</xdr:row>
      <xdr:rowOff>9525</xdr:rowOff>
    </xdr:to>
    <xdr:pic macro="[0]!Folio">
      <xdr:nvPicPr>
        <xdr:cNvPr id="4" name="Imagen 3" descr="Imagen relacionada">
          <a:extLst>
            <a:ext uri="{FF2B5EF4-FFF2-40B4-BE49-F238E27FC236}">
              <a16:creationId xmlns:a16="http://schemas.microsoft.com/office/drawing/2014/main" xmlns=""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43551" y="209550"/>
          <a:ext cx="666749" cy="609600"/>
        </a:xfrm>
        <a:prstGeom prst="rect">
          <a:avLst/>
        </a:prstGeom>
        <a:noFill/>
        <a:ln>
          <a:noFill/>
        </a:ln>
      </xdr:spPr>
    </xdr:pic>
    <xdr:clientData/>
  </xdr:twoCellAnchor>
  <xdr:twoCellAnchor editAs="oneCell">
    <xdr:from>
      <xdr:col>1</xdr:col>
      <xdr:colOff>3657601</xdr:colOff>
      <xdr:row>1</xdr:row>
      <xdr:rowOff>47626</xdr:rowOff>
    </xdr:from>
    <xdr:to>
      <xdr:col>2</xdr:col>
      <xdr:colOff>52469</xdr:colOff>
      <xdr:row>3</xdr:row>
      <xdr:rowOff>133351</xdr:rowOff>
    </xdr:to>
    <xdr:pic>
      <xdr:nvPicPr>
        <xdr:cNvPr id="5" name="Imagen 4" descr="Resultado de imagen para imagen png no tocar">
          <a:extLst>
            <a:ext uri="{FF2B5EF4-FFF2-40B4-BE49-F238E27FC236}">
              <a16:creationId xmlns:a16="http://schemas.microsoft.com/office/drawing/2014/main" xmlns="" id="{00000000-0008-0000-0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29176" y="247651"/>
          <a:ext cx="700168"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3705225</xdr:colOff>
      <xdr:row>1</xdr:row>
      <xdr:rowOff>7374</xdr:rowOff>
    </xdr:from>
    <xdr:to>
      <xdr:col>2</xdr:col>
      <xdr:colOff>0</xdr:colOff>
      <xdr:row>4</xdr:row>
      <xdr:rowOff>360</xdr:rowOff>
    </xdr:to>
    <xdr:pic>
      <xdr:nvPicPr>
        <xdr:cNvPr id="6" name="Imagen 5" descr="Resultado de imagen para circulo prohibido png">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76800" y="207399"/>
          <a:ext cx="600075" cy="602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95251</xdr:colOff>
      <xdr:row>12</xdr:row>
      <xdr:rowOff>95250</xdr:rowOff>
    </xdr:from>
    <xdr:to>
      <xdr:col>2</xdr:col>
      <xdr:colOff>590550</xdr:colOff>
      <xdr:row>14</xdr:row>
      <xdr:rowOff>123825</xdr:rowOff>
    </xdr:to>
    <xdr:pic macro="[0]!Reg_Hist_Valo_Impre_Quejas">
      <xdr:nvPicPr>
        <xdr:cNvPr id="2" name="Imagen 1" descr="Imagen relacionada">
          <a:extLst>
            <a:ext uri="{FF2B5EF4-FFF2-40B4-BE49-F238E27FC236}">
              <a16:creationId xmlns:a16="http://schemas.microsoft.com/office/drawing/2014/main" xmlns=""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51" y="3352800"/>
          <a:ext cx="495299" cy="409575"/>
        </a:xfrm>
        <a:prstGeom prst="rect">
          <a:avLst/>
        </a:prstGeom>
        <a:noFill/>
        <a:ln>
          <a:noFill/>
        </a:ln>
      </xdr:spPr>
    </xdr:pic>
    <xdr:clientData/>
  </xdr:twoCellAnchor>
  <xdr:twoCellAnchor editAs="oneCell">
    <xdr:from>
      <xdr:col>1</xdr:col>
      <xdr:colOff>4721893</xdr:colOff>
      <xdr:row>11</xdr:row>
      <xdr:rowOff>115802</xdr:rowOff>
    </xdr:from>
    <xdr:to>
      <xdr:col>2</xdr:col>
      <xdr:colOff>314992</xdr:colOff>
      <xdr:row>11</xdr:row>
      <xdr:rowOff>290761</xdr:rowOff>
    </xdr:to>
    <xdr:pic macro="[0]!Buscar_Payaso">
      <xdr:nvPicPr>
        <xdr:cNvPr id="4" name="Imagen 3" descr="Resultado de imagen para lupas">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5894972" y="4457197"/>
          <a:ext cx="425783" cy="174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4510949</xdr:colOff>
      <xdr:row>4</xdr:row>
      <xdr:rowOff>90236</xdr:rowOff>
    </xdr:from>
    <xdr:to>
      <xdr:col>2</xdr:col>
      <xdr:colOff>215069</xdr:colOff>
      <xdr:row>5</xdr:row>
      <xdr:rowOff>110289</xdr:rowOff>
    </xdr:to>
    <xdr:pic macro="[0]!Módulo9.boton_asignar">
      <xdr:nvPicPr>
        <xdr:cNvPr id="5" name="Imagen 4" descr="Resultado de imagen para lupas">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4028" y="882315"/>
          <a:ext cx="536804" cy="220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100862</xdr:colOff>
      <xdr:row>0</xdr:row>
      <xdr:rowOff>49609</xdr:rowOff>
    </xdr:from>
    <xdr:to>
      <xdr:col>3</xdr:col>
      <xdr:colOff>886137</xdr:colOff>
      <xdr:row>1</xdr:row>
      <xdr:rowOff>2110</xdr:rowOff>
    </xdr:to>
    <xdr:pic macro="[0]!Imprimir_Reg_Hist_impre">
      <xdr:nvPicPr>
        <xdr:cNvPr id="2" name="Imagen 1" descr="Resultado de imagen para png impresora">
          <a:extLst>
            <a:ext uri="{FF2B5EF4-FFF2-40B4-BE49-F238E27FC236}">
              <a16:creationId xmlns:a16="http://schemas.microsoft.com/office/drawing/2014/main" xmlns="" id="{00000000-0008-0000-0200-000006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1789" b="15956"/>
        <a:stretch/>
      </xdr:blipFill>
      <xdr:spPr bwMode="auto">
        <a:xfrm>
          <a:off x="1995940" y="49609"/>
          <a:ext cx="785275" cy="4337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23</xdr:col>
      <xdr:colOff>200025</xdr:colOff>
      <xdr:row>2</xdr:row>
      <xdr:rowOff>85725</xdr:rowOff>
    </xdr:from>
    <xdr:to>
      <xdr:col>30</xdr:col>
      <xdr:colOff>161925</xdr:colOff>
      <xdr:row>15</xdr:row>
      <xdr:rowOff>133350</xdr:rowOff>
    </xdr:to>
    <mc:AlternateContent xmlns:mc="http://schemas.openxmlformats.org/markup-compatibility/2006" xmlns:a14="http://schemas.microsoft.com/office/drawing/2010/main">
      <mc:Choice Requires="a14">
        <xdr:graphicFrame macro="">
          <xdr:nvGraphicFramePr>
            <xdr:cNvPr id="3" name="# Hab">
              <a:extLst>
                <a:ext uri="{FF2B5EF4-FFF2-40B4-BE49-F238E27FC236}">
                  <a16:creationId xmlns:a16="http://schemas.microsoft.com/office/drawing/2014/main" xmlns="" id="{00000000-0008-0000-0800-000003000000}"/>
                </a:ext>
              </a:extLst>
            </xdr:cNvPr>
            <xdr:cNvGraphicFramePr/>
          </xdr:nvGraphicFramePr>
          <xdr:xfrm>
            <a:off x="0" y="0"/>
            <a:ext cx="0" cy="0"/>
          </xdr:xfrm>
          <a:graphic>
            <a:graphicData uri="http://schemas.microsoft.com/office/drawing/2010/slicer">
              <sle:slicer xmlns:sle="http://schemas.microsoft.com/office/drawing/2010/slicer" name="# Hab"/>
            </a:graphicData>
          </a:graphic>
        </xdr:graphicFrame>
      </mc:Choice>
      <mc:Fallback xmlns="">
        <xdr:sp macro="" textlink="">
          <xdr:nvSpPr>
            <xdr:cNvPr id="0" name=""/>
            <xdr:cNvSpPr>
              <a:spLocks noTextEdit="1"/>
            </xdr:cNvSpPr>
          </xdr:nvSpPr>
          <xdr:spPr>
            <a:xfrm>
              <a:off x="9096375" y="466725"/>
              <a:ext cx="1828800" cy="2524125"/>
            </a:xfrm>
            <a:prstGeom prst="rect">
              <a:avLst/>
            </a:prstGeom>
            <a:solidFill>
              <a:prstClr val="white"/>
            </a:solidFill>
            <a:ln w="1">
              <a:solidFill>
                <a:prstClr val="green"/>
              </a:solidFill>
            </a:ln>
          </xdr:spPr>
          <xdr:txBody>
            <a:bodyPr vertOverflow="clip" horzOverflow="clip"/>
            <a:lstStyle/>
            <a:p>
              <a:r>
                <a:rPr lang="es-C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15</xdr:col>
      <xdr:colOff>38100</xdr:colOff>
      <xdr:row>2</xdr:row>
      <xdr:rowOff>0</xdr:rowOff>
    </xdr:from>
    <xdr:to>
      <xdr:col>22</xdr:col>
      <xdr:colOff>0</xdr:colOff>
      <xdr:row>15</xdr:row>
      <xdr:rowOff>47625</xdr:rowOff>
    </xdr:to>
    <mc:AlternateContent xmlns:mc="http://schemas.openxmlformats.org/markup-compatibility/2006" xmlns:a14="http://schemas.microsoft.com/office/drawing/2010/main">
      <mc:Choice Requires="a14">
        <xdr:graphicFrame macro="">
          <xdr:nvGraphicFramePr>
            <xdr:cNvPr id="4" name="Fecha">
              <a:extLst>
                <a:ext uri="{FF2B5EF4-FFF2-40B4-BE49-F238E27FC236}">
                  <a16:creationId xmlns:a16="http://schemas.microsoft.com/office/drawing/2014/main" xmlns="" id="{00000000-0008-0000-0800-000004000000}"/>
                </a:ext>
              </a:extLst>
            </xdr:cNvPr>
            <xdr:cNvGraphicFramePr/>
          </xdr:nvGraphicFramePr>
          <xdr:xfrm>
            <a:off x="0" y="0"/>
            <a:ext cx="0" cy="0"/>
          </xdr:xfrm>
          <a:graphic>
            <a:graphicData uri="http://schemas.microsoft.com/office/drawing/2010/slicer">
              <sle:slicer xmlns:sle="http://schemas.microsoft.com/office/drawing/2010/slicer" name="Fecha"/>
            </a:graphicData>
          </a:graphic>
        </xdr:graphicFrame>
      </mc:Choice>
      <mc:Fallback xmlns="">
        <xdr:sp macro="" textlink="">
          <xdr:nvSpPr>
            <xdr:cNvPr id="0" name=""/>
            <xdr:cNvSpPr>
              <a:spLocks noTextEdit="1"/>
            </xdr:cNvSpPr>
          </xdr:nvSpPr>
          <xdr:spPr>
            <a:xfrm>
              <a:off x="6800850" y="381000"/>
              <a:ext cx="1828800" cy="2524125"/>
            </a:xfrm>
            <a:prstGeom prst="rect">
              <a:avLst/>
            </a:prstGeom>
            <a:solidFill>
              <a:prstClr val="white"/>
            </a:solidFill>
            <a:ln w="1">
              <a:solidFill>
                <a:prstClr val="green"/>
              </a:solidFill>
            </a:ln>
          </xdr:spPr>
          <xdr:txBody>
            <a:bodyPr vertOverflow="clip" horzOverflow="clip"/>
            <a:lstStyle/>
            <a:p>
              <a:r>
                <a:rPr lang="es-C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6</xdr:col>
      <xdr:colOff>114300</xdr:colOff>
      <xdr:row>1</xdr:row>
      <xdr:rowOff>180975</xdr:rowOff>
    </xdr:from>
    <xdr:to>
      <xdr:col>13</xdr:col>
      <xdr:colOff>76200</xdr:colOff>
      <xdr:row>15</xdr:row>
      <xdr:rowOff>38100</xdr:rowOff>
    </xdr:to>
    <mc:AlternateContent xmlns:mc="http://schemas.openxmlformats.org/markup-compatibility/2006" xmlns:a14="http://schemas.microsoft.com/office/drawing/2010/main">
      <mc:Choice Requires="a14">
        <xdr:graphicFrame macro="">
          <xdr:nvGraphicFramePr>
            <xdr:cNvPr id="5" name="Payaso">
              <a:extLst>
                <a:ext uri="{FF2B5EF4-FFF2-40B4-BE49-F238E27FC236}">
                  <a16:creationId xmlns:a16="http://schemas.microsoft.com/office/drawing/2014/main" xmlns="" id="{00000000-0008-0000-0800-000005000000}"/>
                </a:ext>
              </a:extLst>
            </xdr:cNvPr>
            <xdr:cNvGraphicFramePr/>
          </xdr:nvGraphicFramePr>
          <xdr:xfrm>
            <a:off x="0" y="0"/>
            <a:ext cx="0" cy="0"/>
          </xdr:xfrm>
          <a:graphic>
            <a:graphicData uri="http://schemas.microsoft.com/office/drawing/2010/slicer">
              <sle:slicer xmlns:sle="http://schemas.microsoft.com/office/drawing/2010/slicer" name="Payaso"/>
            </a:graphicData>
          </a:graphic>
        </xdr:graphicFrame>
      </mc:Choice>
      <mc:Fallback xmlns="">
        <xdr:sp macro="" textlink="">
          <xdr:nvSpPr>
            <xdr:cNvPr id="0" name=""/>
            <xdr:cNvSpPr>
              <a:spLocks noTextEdit="1"/>
            </xdr:cNvSpPr>
          </xdr:nvSpPr>
          <xdr:spPr>
            <a:xfrm>
              <a:off x="4476750" y="371475"/>
              <a:ext cx="1828800" cy="2524125"/>
            </a:xfrm>
            <a:prstGeom prst="rect">
              <a:avLst/>
            </a:prstGeom>
            <a:solidFill>
              <a:prstClr val="white"/>
            </a:solidFill>
            <a:ln w="1">
              <a:solidFill>
                <a:prstClr val="green"/>
              </a:solidFill>
            </a:ln>
          </xdr:spPr>
          <xdr:txBody>
            <a:bodyPr vertOverflow="clip" horzOverflow="clip"/>
            <a:lstStyle/>
            <a:p>
              <a:r>
                <a:rPr lang="es-C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2</xdr:col>
      <xdr:colOff>581024</xdr:colOff>
      <xdr:row>1</xdr:row>
      <xdr:rowOff>171450</xdr:rowOff>
    </xdr:from>
    <xdr:to>
      <xdr:col>15</xdr:col>
      <xdr:colOff>581025</xdr:colOff>
      <xdr:row>19</xdr:row>
      <xdr:rowOff>47624</xdr:rowOff>
    </xdr:to>
    <xdr:graphicFrame macro="">
      <xdr:nvGraphicFramePr>
        <xdr:cNvPr id="2" name="Gráfico 1">
          <a:extLst>
            <a:ext uri="{FF2B5EF4-FFF2-40B4-BE49-F238E27FC236}">
              <a16:creationId xmlns:a16="http://schemas.microsoft.com/office/drawing/2014/main" xmlns=""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6</xdr:row>
      <xdr:rowOff>0</xdr:rowOff>
    </xdr:from>
    <xdr:to>
      <xdr:col>4</xdr:col>
      <xdr:colOff>352425</xdr:colOff>
      <xdr:row>7</xdr:row>
      <xdr:rowOff>57150</xdr:rowOff>
    </xdr:to>
    <xdr:pic macro="[0]!Módulo11.boton_asignar">
      <xdr:nvPicPr>
        <xdr:cNvPr id="2" name="Imagen 1" descr="Resultado de imagen para lupas">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952500"/>
          <a:ext cx="352425"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114301</xdr:colOff>
      <xdr:row>29</xdr:row>
      <xdr:rowOff>38100</xdr:rowOff>
    </xdr:from>
    <xdr:to>
      <xdr:col>8</xdr:col>
      <xdr:colOff>628650</xdr:colOff>
      <xdr:row>53</xdr:row>
      <xdr:rowOff>142876</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111</xdr:row>
      <xdr:rowOff>76200</xdr:rowOff>
    </xdr:from>
    <xdr:to>
      <xdr:col>8</xdr:col>
      <xdr:colOff>628650</xdr:colOff>
      <xdr:row>138</xdr:row>
      <xdr:rowOff>33339</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104776</xdr:colOff>
      <xdr:row>82</xdr:row>
      <xdr:rowOff>1</xdr:rowOff>
    </xdr:from>
    <xdr:to>
      <xdr:col>8</xdr:col>
      <xdr:colOff>647700</xdr:colOff>
      <xdr:row>108</xdr:row>
      <xdr:rowOff>1</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66675</xdr:colOff>
      <xdr:row>56</xdr:row>
      <xdr:rowOff>19049</xdr:rowOff>
    </xdr:from>
    <xdr:to>
      <xdr:col>8</xdr:col>
      <xdr:colOff>647701</xdr:colOff>
      <xdr:row>81</xdr:row>
      <xdr:rowOff>66675</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95249</xdr:colOff>
      <xdr:row>1</xdr:row>
      <xdr:rowOff>38100</xdr:rowOff>
    </xdr:from>
    <xdr:to>
      <xdr:col>8</xdr:col>
      <xdr:colOff>676275</xdr:colOff>
      <xdr:row>27</xdr:row>
      <xdr:rowOff>19049</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egistro%20Quejas%20Comple1%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sheetName val="Valoracion"/>
      <sheetName val="Historicos Registro Quejas"/>
      <sheetName val="Historico Valoracion Quejas "/>
      <sheetName val="Impresión"/>
      <sheetName val="Historico Folios"/>
      <sheetName val="Reportes"/>
      <sheetName val="Hoja15"/>
      <sheetName val="Resumen"/>
      <sheetName val="Hoja2"/>
      <sheetName val="Hoja6"/>
      <sheetName val="Hoja7"/>
      <sheetName val="Precentacón de Datos"/>
      <sheetName val="Datos"/>
      <sheetName val="Registros Comentarios"/>
      <sheetName val="Hoja1"/>
      <sheetName val="Hoja3"/>
      <sheetName val="Matriz"/>
      <sheetName val="Hoja5"/>
      <sheetName val="Formato Votac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Registro%20Quejas%20Comple%20(version%201).xlsb"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or" refreshedDate="43424.370368750002" createdVersion="6" refreshedVersion="6" minRefreshableVersion="3" recordCount="601">
  <cacheSource type="worksheet">
    <worksheetSource ref="A1:D728" sheet="Resumen" r:id="rId2"/>
  </cacheSource>
  <cacheFields count="4">
    <cacheField name="# Hab" numFmtId="1">
      <sharedItems containsMixedTypes="1" containsNumber="1" containsInteger="1" minValue="0" maxValue="904" count="121">
        <n v="709"/>
        <s v="N/A"/>
        <n v="903"/>
        <n v="208"/>
        <n v="609"/>
        <n v="212"/>
        <n v="701"/>
        <n v="205"/>
        <n v="415"/>
        <n v="414"/>
        <n v="403"/>
        <n v="209"/>
        <n v="109"/>
        <n v="507"/>
        <n v="304"/>
        <n v="207"/>
        <n v="608"/>
        <n v="404"/>
        <n v="902"/>
        <n v="301"/>
        <n v="506"/>
        <n v="106"/>
        <n v="211"/>
        <n v="503"/>
        <n v="411"/>
        <n v="904"/>
        <n v="108"/>
        <n v="504"/>
        <n v="202"/>
        <n v="111"/>
        <n v="505"/>
        <n v="705"/>
        <n v="512"/>
        <n v="402"/>
        <n v="306"/>
        <n v="312"/>
        <n v="103"/>
        <n v="501"/>
        <n v="125"/>
        <n v="605"/>
        <n v="602"/>
        <n v="611"/>
        <n v="204"/>
        <n v="206"/>
        <n v="107"/>
        <n v="409"/>
        <n v="305"/>
        <n v="121"/>
        <n v="410"/>
        <n v="901"/>
        <n v="405"/>
        <n v="201"/>
        <n v="101"/>
        <n v="102"/>
        <n v="104"/>
        <n v="308"/>
        <n v="802"/>
        <n v="801"/>
        <n v="307"/>
        <n v="302"/>
        <n v="110"/>
        <n v="606"/>
        <n v="401"/>
        <n v="311"/>
        <n v="303"/>
        <n v="707"/>
        <n v="210"/>
        <s v="306"/>
        <n v="0"/>
        <n v="508"/>
        <n v="408"/>
        <n v="711"/>
        <n v="604"/>
        <s v="205-206"/>
        <n v="105"/>
        <n v="703"/>
        <s v="414-415"/>
        <s v="Mary Blackport"/>
        <s v="Perry Pawelka"/>
        <s v="Heather Burgess"/>
        <s v="Damary Santiago"/>
        <s v="Sara Parent"/>
        <s v="Tim Brinkley"/>
        <n v="601"/>
        <n v="203"/>
        <n v="704"/>
        <n v="406"/>
        <n v="610"/>
        <n v="706"/>
        <s v="609-610"/>
        <s v="201-202"/>
        <n v="511"/>
        <s v="701-904"/>
        <n v="708"/>
        <n v="112"/>
        <n v="710"/>
        <s v="403-211"/>
        <s v="209-210"/>
        <s v="Grupo Patty Searcy"/>
        <s v="Recepción"/>
        <s v="207-208"/>
        <s v="204-210-304,,,"/>
        <n v="502"/>
        <n v="509"/>
        <n v="309"/>
        <s v="103-502"/>
        <n v="515"/>
        <s v="111-112"/>
        <s v="514-515"/>
        <n v="407"/>
        <n v="612"/>
        <s v="309-310"/>
        <n v="603"/>
        <s v="Grupo de la Mora"/>
        <n v="607"/>
        <n v="510"/>
        <n v="712"/>
        <n v="310"/>
        <s v="201-304"/>
        <n v="702"/>
        <s v="109 (Inspector de agencia)"/>
      </sharedItems>
    </cacheField>
    <cacheField name="Fecha" numFmtId="14">
      <sharedItems containsDate="1" containsMixedTypes="1" minDate="1899-12-30T00:00:00" maxDate="2018-11-13T00:00:00" count="186">
        <d v="2018-11-12T00:00:00"/>
        <d v="2018-11-11T00:00:00"/>
        <d v="2018-11-08T00:00:00"/>
        <d v="2018-11-07T00:00:00"/>
        <d v="2018-11-04T00:00:00"/>
        <d v="2018-11-06T00:00:00"/>
        <d v="2018-11-05T00:00:00"/>
        <d v="2018-11-03T00:00:00"/>
        <d v="2018-04-11T00:00:00"/>
        <d v="2018-11-01T00:00:00"/>
        <d v="2018-10-27T00:00:00"/>
        <d v="2018-10-30T00:00:00"/>
        <d v="2018-10-29T00:00:00"/>
        <d v="2018-10-28T00:00:00"/>
        <d v="2018-10-26T00:00:00"/>
        <d v="2018-10-25T00:00:00"/>
        <d v="2018-10-24T00:00:00"/>
        <d v="2018-10-23T00:00:00"/>
        <d v="2018-10-21T00:00:00"/>
        <d v="2018-10-20T00:00:00"/>
        <d v="2018-10-17T00:00:00"/>
        <d v="2018-10-19T00:00:00"/>
        <d v="2018-10-18T00:00:00"/>
        <d v="2018-10-16T00:00:00"/>
        <d v="2018-10-15T00:00:00"/>
        <d v="2018-10-13T00:00:00"/>
        <d v="2018-10-14T00:00:00"/>
        <d v="2018-10-12T00:00:00"/>
        <d v="2018-10-08T00:00:00"/>
        <d v="2018-10-06T00:00:00"/>
        <d v="2018-09-29T00:00:00"/>
        <d v="2018-10-07T00:00:00"/>
        <d v="2018-10-05T00:00:00"/>
        <d v="2018-10-03T00:00:00"/>
        <d v="2018-10-02T00:00:00"/>
        <d v="2018-09-23T00:00:00"/>
        <d v="2018-09-26T00:00:00"/>
        <d v="2018-09-25T00:00:00"/>
        <d v="2018-09-24T00:00:00"/>
        <d v="2018-09-22T00:00:00"/>
        <s v="Inicia registrando aquí la fecha de la queja."/>
        <d v="2018-09-21T00:00:00"/>
        <d v="2018-09-19T00:00:00"/>
        <d v="2018-09-18T00:00:00"/>
        <d v="2018-09-17T00:00:00"/>
        <d v="2018-09-16T00:00:00"/>
        <d v="2018-09-15T00:00:00"/>
        <d v="2018-09-13T00:00:00"/>
        <d v="2018-09-12T00:00:00"/>
        <d v="2018-09-11T00:00:00"/>
        <d v="2018-09-05T00:00:00"/>
        <d v="2018-09-06T00:00:00"/>
        <d v="2018-09-09T00:00:00"/>
        <d v="2018-09-10T00:00:00"/>
        <d v="2018-09-08T00:00:00"/>
        <s v="6/9/2018"/>
        <d v="2018-09-04T00:00:00"/>
        <d v="2018-09-02T00:00:00"/>
        <d v="2018-09-03T00:00:00"/>
        <d v="2018-08-31T00:00:00"/>
        <d v="2018-09-01T00:00:00"/>
        <d v="2018-08-30T00:00:00"/>
        <d v="2018-08-29T00:00:00"/>
        <d v="2018-08-26T00:00:00"/>
        <d v="2018-08-24T00:00:00"/>
        <d v="2018-08-25T00:00:00"/>
        <d v="2018-08-23T00:00:00"/>
        <d v="2018-08-22T00:00:00"/>
        <d v="2018-08-21T00:00:00"/>
        <d v="2018-08-17T00:00:00"/>
        <d v="2018-08-13T00:00:00"/>
        <d v="2018-08-20T00:00:00"/>
        <d v="2018-08-16T00:00:00"/>
        <d v="2018-08-15T00:00:00"/>
        <d v="2018-08-19T00:00:00"/>
        <d v="2018-08-18T00:00:00"/>
        <d v="2018-04-05T00:00:00"/>
        <d v="2018-03-30T00:00:00"/>
        <d v="2018-03-31T00:00:00"/>
        <d v="2018-06-16T00:00:00"/>
        <d v="2018-04-14T00:00:00"/>
        <d v="2018-06-23T00:00:00"/>
        <d v="2018-08-14T00:00:00"/>
        <d v="2018-08-12T00:00:00"/>
        <d v="2018-08-11T00:00:00"/>
        <d v="2018-08-06T00:00:00"/>
        <d v="2018-08-07T00:00:00"/>
        <d v="2018-08-05T00:00:00"/>
        <d v="2018-08-03T00:00:00"/>
        <d v="2018-08-04T00:00:00"/>
        <d v="2018-08-02T00:00:00"/>
        <d v="2018-08-01T00:00:00"/>
        <d v="2018-07-31T00:00:00"/>
        <d v="2018-07-30T00:00:00"/>
        <d v="2018-07-29T00:00:00"/>
        <d v="2018-07-26T00:00:00"/>
        <d v="2018-07-17T00:00:00"/>
        <d v="2018-07-13T00:00:00"/>
        <d v="2018-07-04T00:00:00"/>
        <d v="2018-07-02T00:00:00"/>
        <d v="2018-07-01T00:00:00"/>
        <d v="2018-07-27T00:00:00"/>
        <d v="2018-07-28T00:00:00"/>
        <d v="1899-12-30T00:00:00"/>
        <d v="2018-07-25T00:00:00"/>
        <d v="2018-07-23T00:00:00"/>
        <d v="2018-07-22T00:00:00"/>
        <d v="2018-07-24T00:00:00"/>
        <d v="2018-07-21T00:00:00"/>
        <d v="2018-07-19T00:00:00"/>
        <d v="2018-07-18T00:00:00"/>
        <d v="2018-07-20T00:00:00"/>
        <d v="2018-07-16T00:00:00"/>
        <d v="2018-07-10T00:00:00"/>
        <d v="2018-07-14T00:00:00"/>
        <d v="2018-07-12T00:00:00"/>
        <d v="2018-07-11T00:00:00"/>
        <d v="2018-07-09T00:00:00"/>
        <d v="2018-07-07T00:00:00"/>
        <d v="2018-07-08T00:00:00"/>
        <d v="2018-07-05T00:00:00"/>
        <d v="2018-07-03T00:00:00"/>
        <d v="2018-06-30T00:00:00"/>
        <d v="2018-06-29T00:00:00"/>
        <d v="2018-06-19T00:00:00"/>
        <d v="2018-06-13T00:00:00"/>
        <d v="2018-06-28T00:00:00"/>
        <d v="2018-06-24T00:00:00"/>
        <d v="2018-06-27T00:00:00"/>
        <d v="2018-06-25T00:00:00"/>
        <d v="2018-04-24T00:00:00"/>
        <d v="2018-06-22T00:00:00"/>
        <d v="2018-06-20T00:00:00"/>
        <d v="2018-06-17T00:00:00"/>
        <d v="2018-06-15T00:00:00"/>
        <d v="2018-06-14T00:00:00"/>
        <d v="2018-06-11T00:00:00"/>
        <d v="2018-06-09T00:00:00"/>
        <d v="2018-06-05T00:00:00"/>
        <d v="2018-06-07T00:00:00"/>
        <d v="2018-06-08T00:00:00"/>
        <d v="2018-06-02T00:00:00"/>
        <d v="2018-06-04T00:00:00"/>
        <d v="2018-06-03T00:00:00"/>
        <d v="2018-05-31T00:00:00"/>
        <d v="2018-05-30T00:00:00"/>
        <d v="2018-05-29T00:00:00"/>
        <d v="2018-05-28T00:00:00"/>
        <d v="2018-05-26T00:00:00"/>
        <d v="2018-05-23T00:00:00"/>
        <d v="2018-05-22T00:00:00"/>
        <d v="2018-05-14T00:00:00"/>
        <d v="2018-05-12T00:00:00"/>
        <d v="2018-05-09T00:00:00"/>
        <d v="2018-05-08T00:00:00"/>
        <d v="2018-05-07T00:00:00"/>
        <d v="2018-05-03T00:00:00"/>
        <d v="2018-05-27T00:00:00"/>
        <d v="2018-05-25T00:00:00"/>
        <d v="2018-05-24T00:00:00"/>
        <d v="2018-05-21T00:00:00"/>
        <d v="2018-05-20T00:00:00"/>
        <d v="2018-05-19T00:00:00"/>
        <d v="2018-05-18T00:00:00"/>
        <d v="2018-05-17T00:00:00"/>
        <d v="2018-05-05T00:00:00"/>
        <d v="2018-05-04T00:00:00"/>
        <d v="2018-05-15T00:00:00"/>
        <d v="2018-05-13T00:00:00"/>
        <d v="2018-05-10T00:00:00"/>
        <d v="2018-05-06T00:00:00"/>
        <d v="2018-05-02T00:00:00"/>
        <d v="2018-05-01T00:00:00"/>
        <d v="2018-04-30T00:00:00"/>
        <d v="2018-04-29T00:00:00"/>
        <d v="2018-04-28T00:00:00"/>
        <d v="2018-04-27T00:00:00"/>
        <d v="2018-04-26T00:00:00"/>
        <d v="2018-04-25T00:00:00"/>
        <d v="2018-04-22T00:00:00"/>
        <d v="2018-04-23T00:00:00"/>
        <d v="2018-04-21T00:00:00"/>
        <d v="2018-04-20T00:00:00"/>
        <d v="2018-04-19T00:00:00"/>
        <d v="2018-04-18T00:00:00"/>
        <d v="2018-04-17T00:00:00"/>
      </sharedItems>
    </cacheField>
    <cacheField name="Descp" numFmtId="0">
      <sharedItems containsMixedTypes="1" containsNumber="1" containsInteger="1" minValue="0" maxValue="0" longText="1"/>
    </cacheField>
    <cacheField name="Payaso" numFmtId="0">
      <sharedItems containsMixedTypes="1" containsNumber="1" containsInteger="1" minValue="0" maxValue="0" count="137">
        <s v="Precios Souvenir"/>
        <s v="Precios"/>
        <s v="Servicio cliente restaurante "/>
        <s v="Señal TV"/>
        <s v="Silla en habitación"/>
        <s v="Menú Celiacos"/>
        <s v="N/A"/>
        <s v="Lockers"/>
        <s v="A/C"/>
        <s v="Agua caliente"/>
        <s v="Entretenimiento"/>
        <s v="Iluminación Habitación"/>
        <s v="Servicio C. Tienda"/>
        <s v="Precios Comidas Italiano"/>
        <e v="#N/A"/>
        <s v="Precios Sushi"/>
        <s v="Iluminación Jardines"/>
        <s v="Menú típico"/>
        <s v="Variedad platos"/>
        <s v="Calidad precio"/>
        <s v="Calidad comida Italiano"/>
        <s v="Camas nidos"/>
        <s v="Plagas en restaurante"/>
        <s v="Ventilación Restaurantes"/>
        <s v="NETFLIX"/>
        <s v="Precios tienda"/>
        <s v="Ruido habitación"/>
        <s v="Chequeo habitaciones"/>
        <s v="Jacuzzi"/>
        <n v="0"/>
        <s v="Cockteles bares"/>
        <s v="Amenidades"/>
        <s v="Calida Desayuno"/>
        <s v="Plagas Habitaciones"/>
        <s v="Proyector Manantial "/>
        <s v="Calidad Sushi"/>
        <s v="Servicio cliente recepción"/>
        <s v="Habitaciones"/>
        <s v="Piscinas "/>
        <s v="Brazaletes"/>
        <s v="Colchon duro"/>
        <s v="Construcción"/>
        <s v="Objetos en la comida"/>
        <s v="Ruido Refri"/>
        <s v="Remodelación"/>
        <s v="Lavanderia"/>
        <s v="Wifi"/>
        <s v="Sillas Italiano"/>
        <s v="Fumadores "/>
        <s v="Mal olor habitación"/>
        <s v="Malos olores"/>
        <s v="Fumigación"/>
        <s v="Servicio cliente tour operador"/>
        <s v="Precios Comidas sushi"/>
        <s v="Espejo grande fuera del baño"/>
        <s v="Precios Comidas Ita"/>
        <s v="Menú room service"/>
        <s v="Servicio cliente bar humedo"/>
        <s v="Actividad nocturna"/>
        <s v="Cable tica "/>
        <s v="Sillas Discapacitados "/>
        <s v="Precios Lavanderia "/>
        <s v="Precios vino"/>
        <s v="Basurero jardines"/>
        <s v="Publicidad doc Informativo"/>
        <s v="Rotulación ventilador"/>
        <s v="Variedad desayuno"/>
        <s v="Calidad comida"/>
        <s v="Teléfonos"/>
        <s v="Spa"/>
        <s v="Goteras"/>
        <s v="Publicidad Web"/>
        <s v="Área  para niños "/>
        <s v="Menú vegetariano"/>
        <s v="Lobby"/>
        <s v="Central telefonica"/>
        <s v="Rotulación Carretera"/>
        <s v="HABITACIONES "/>
        <s v="Baño resbalozo "/>
        <s v="RUIDO"/>
        <s v="Limpieza en habitación"/>
        <s v="Rotulación cena"/>
        <s v="Aseo en habitación"/>
        <s v="Desestimado"/>
        <s v="Proceso de reservas"/>
        <s v="Acera para transitar "/>
        <s v="Datafonos"/>
        <s v="Ruido generadores"/>
        <s v="Puerta de habitación"/>
        <s v="Room service"/>
        <s v="Refrigerio nocturno"/>
        <s v="Servicio cliente cocina"/>
        <s v="SERVICIO AL CLIENTE RECEPCIÓN"/>
        <s v="Alarmas "/>
        <s v="Transfer"/>
        <s v="Menú niños"/>
        <s v="Rotulación Jacuzzi"/>
        <s v="Computadoras de recepción"/>
        <s v="Servicio cliente mucamas"/>
        <s v="Sala de juegos"/>
        <s v="Hojas de evaluación"/>
        <s v="Gimnasio"/>
        <s v="Espejo Grande"/>
        <s v="Alfombra en escaleras"/>
        <s v="Servicio al cliente "/>
        <s v="Encuentas de satisfacción"/>
        <s v="Camas altas "/>
        <s v="Higiene en restaurante"/>
        <s v="Etiquetas en apagadores"/>
        <s v="Iluminación hab closet"/>
        <s v="Servicio cliente botones"/>
        <s v="Falta de comunicación"/>
        <s v="Vistas de huespedes"/>
        <s v="Restaurante"/>
        <s v="Maquina de hielo"/>
        <s v="Comidas snacks"/>
        <s v="Agua potable"/>
        <s v="Agua llovida italiano"/>
        <s v="Ruido sistema solar"/>
        <s v="Reciclaje"/>
        <s v="Fujas de agua"/>
        <s v="Clases de yoga"/>
        <s v="Plato de frutas"/>
        <s v="Musica restaurantes"/>
        <s v="Basurero baño"/>
        <s v="Robo en habitaciones"/>
        <s v="Minibar habitaciones"/>
        <s v="Servicio cliente sushi"/>
        <s v="Servicio cliente spa"/>
        <s v="Puerta de baño"/>
        <s v="Piso resbaloso"/>
        <s v="Señalización"/>
        <s v="Sombrillas"/>
        <s v="Grupos estudiantes"/>
        <s v="Batas de baño"/>
        <s v="Información duchas"/>
        <s v="Lampara de lectura"/>
      </sharedItems>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601">
  <r>
    <x v="0"/>
    <x v="0"/>
    <s v="precios muy caros a nuestra opinión."/>
    <x v="0"/>
  </r>
  <r>
    <x v="1"/>
    <x v="0"/>
    <s v="En el italiano las pizzas son grandes pero las ensaladas vienen pequeñas. Hacer hincapié en eso."/>
    <x v="1"/>
  </r>
  <r>
    <x v="1"/>
    <x v="0"/>
    <s v="El bar de pileta nos pareció con precios un poco elevados y poca variedad"/>
    <x v="1"/>
  </r>
  <r>
    <x v="2"/>
    <x v="1"/>
    <s v="El cliente dice que el salonero le vendió a la fuerza una botella de vino de $145 , dice que lo presionó cuando él llegó a cenar ya le tenía esa botella fría en lugar de mostrarle el menú."/>
    <x v="2"/>
  </r>
  <r>
    <x v="3"/>
    <x v="1"/>
    <s v="NO HAY SEÑAL DE CABLE "/>
    <x v="3"/>
  </r>
  <r>
    <x v="4"/>
    <x v="2"/>
    <s v="Señal de televisión muy mala."/>
    <x v="3"/>
  </r>
  <r>
    <x v="5"/>
    <x v="2"/>
    <s v="Huéspedes se quejan por el pésimo servicio de cable, la imagen se ve fatal y estan muy decepcionados de un hotel 4 estrellas con televisión por cable tan mala."/>
    <x v="3"/>
  </r>
  <r>
    <x v="6"/>
    <x v="3"/>
    <s v="Huésped se queja porque no hay silla en la habitación y porque el lavatorio es muy pequeño."/>
    <x v="4"/>
  </r>
  <r>
    <x v="7"/>
    <x v="4"/>
    <s v="Huésped se queja porque no encontró menu libre de gluten en los restaurantes y además expresa que debe existir una preparacion y capacitación del personal para atender personas celiacas."/>
    <x v="5"/>
  </r>
  <r>
    <x v="8"/>
    <x v="5"/>
    <s v="Huésped se queja porque considera que el hotel debería rellenar el mini bar diariamente."/>
    <x v="6"/>
  </r>
  <r>
    <x v="9"/>
    <x v="5"/>
    <s v="Huésped se queja por el tamaño de las barras de jabón, solicita sean mas grandes."/>
    <x v="6"/>
  </r>
  <r>
    <x v="10"/>
    <x v="4"/>
    <s v="Huésped se queja porque la persona encargada de entregar toallas no se encontraba cuando llegó por su toalla."/>
    <x v="7"/>
  </r>
  <r>
    <x v="11"/>
    <x v="6"/>
    <s v="El aire acondicionado de la habitación no estaba configurado cuando llegamos, necesita reemplazarse por uno moderno ya que es ruidoso y la caracteristica de moverse para que aire vaya a diferentes direcciones no funcionó nunca."/>
    <x v="8"/>
  </r>
  <r>
    <x v="12"/>
    <x v="7"/>
    <s v="Huésped se queja por el uso de pajillas."/>
    <x v="2"/>
  </r>
  <r>
    <x v="13"/>
    <x v="4"/>
    <s v="Huésped se queja por la poca felxibilidad en cuanto a la hora de entrada y salida."/>
    <x v="6"/>
  </r>
  <r>
    <x v="2"/>
    <x v="4"/>
    <s v="Huésped se acerca a recepción molesta indicando que hoy por la mañana su habitación y la de sus familiares a la par (904) despues de 3 minutos en la ducha solamente sale agua fría, nos pide revisar las duchas de las habitaciones para poder ducharse con agua caliente ya que tienen a su hija y es necesario que les brindemos una solución."/>
    <x v="9"/>
  </r>
  <r>
    <x v="14"/>
    <x v="4"/>
    <s v="Podrìan mejorar con algún tipo de entretenimiento nocturno como música en vivo o algun show similar."/>
    <x v="10"/>
  </r>
  <r>
    <x v="15"/>
    <x v="8"/>
    <s v="Huésped se queja por la mala experiencia con la cual finalizó su estancia en el hotel, ellos tenían 2 habitaciones juntas y solicitaron un late check-out a las 2:00pm, sin embargo al estar lleno el hotel no fue posible y se les dio la posibilidad de utilizar las instalaciones y bañarse en los lockers. Al parecer esto ocasionó una gran molestia, porque los huèspedes indican que el área donde los enviaron a bañarse no es apta y que ahí tuvieron una experiencia muy triste y decepcionante."/>
    <x v="7"/>
  </r>
  <r>
    <x v="16"/>
    <x v="9"/>
    <s v="Huésped se queja porque no hay una buena iluminación a los lados de la cama para poder leer, y además reclama por no haber una silla en la habitación."/>
    <x v="11"/>
  </r>
  <r>
    <x v="17"/>
    <x v="9"/>
    <s v="Huésped se queja que los precios deberian de ser mas bajos en el sushi y en el bar de la piscina, es inclusive mas caro que una bebida en europa."/>
    <x v="1"/>
  </r>
  <r>
    <x v="18"/>
    <x v="10"/>
    <s v="NO vender el agua a un precio tan elevado."/>
    <x v="0"/>
  </r>
  <r>
    <x v="3"/>
    <x v="11"/>
    <s v="Expandir el souvenir ya que es muy pequeño y que puedan proveer un lugar conveniente con bebidas y comida."/>
    <x v="12"/>
  </r>
  <r>
    <x v="3"/>
    <x v="11"/>
    <s v="Poner ventiladores o ventilación en los baños"/>
    <x v="6"/>
  </r>
  <r>
    <x v="19"/>
    <x v="11"/>
    <s v="Huésped llama a recepción porque su A/C no funciona correctamente."/>
    <x v="8"/>
  </r>
  <r>
    <x v="20"/>
    <x v="12"/>
    <s v="los precios de la comida y especialmente las bebidas son muy altos."/>
    <x v="13"/>
  </r>
  <r>
    <x v="21"/>
    <x v="12"/>
    <s v="Huèsped se queja porque no hay sombrillas en las habitaciones."/>
    <x v="6"/>
  </r>
  <r>
    <x v="22"/>
    <x v="13"/>
    <s v="La cafetera de la habitación no tiene filtros."/>
    <x v="14"/>
  </r>
  <r>
    <x v="23"/>
    <x v="12"/>
    <s v="Precios excesivamente caros."/>
    <x v="15"/>
  </r>
  <r>
    <x v="7"/>
    <x v="12"/>
    <s v="Huésped se queja por no haber mayor oferta gastronomica en el hotel ni mejores opciones libres de gluten."/>
    <x v="5"/>
  </r>
  <r>
    <x v="24"/>
    <x v="14"/>
    <s v="Huèsped se queja por la poca iluminaciòn en las esquinas de cada callejòn, menciona que le encantarìa ver mejor iluminaciòn con los nùmeros de las habitaciones alumbrando."/>
    <x v="16"/>
  </r>
  <r>
    <x v="11"/>
    <x v="15"/>
    <s v="Bueno el desayuno pero terminè decepcionado porque estuvo cerrado nuestra estadìa entera, no tuve oportunidad de experimentar de la cultura tica porque siempre estuvo cerrado.La comida estuvo mas o menos en general, lo digo porque las porciones eran pequeñas."/>
    <x v="17"/>
  </r>
  <r>
    <x v="3"/>
    <x v="10"/>
    <s v="Como visitante de temporada baja me gustarìa ver mas y mejores opciones de almuerzo y cena."/>
    <x v="18"/>
  </r>
  <r>
    <x v="3"/>
    <x v="10"/>
    <s v="Insectos en los helados. No fue una buena opciòn comprar ahì."/>
    <x v="12"/>
  </r>
  <r>
    <x v="3"/>
    <x v="10"/>
    <s v="Menù muy limitado y extremadamente caro"/>
    <x v="19"/>
  </r>
  <r>
    <x v="25"/>
    <x v="16"/>
    <s v="Pueden mejorar su servicio con una mejor ayuda con la conversión de dinero. Me dijeron que un taxi cuesta 12 dolares a la Fortuna pero la &quot;maria&quot; marca 5000 colones, se supone que son 10 dòlares. No entendì porque."/>
    <x v="1"/>
  </r>
  <r>
    <x v="26"/>
    <x v="15"/>
    <s v="Deberìan entregar un brochure con informaciòn del hotel para futuras visitas."/>
    <x v="6"/>
  </r>
  <r>
    <x v="26"/>
    <x v="15"/>
    <s v="El servicio muy bueno pero el sabor del arroz con camarones no era el mejor."/>
    <x v="20"/>
  </r>
  <r>
    <x v="27"/>
    <x v="17"/>
    <s v="Podrìan mejorar en tener en el hotel servicio de alquiler de carros y un supermercado mas cerca."/>
    <x v="6"/>
  </r>
  <r>
    <x v="27"/>
    <x v="17"/>
    <s v="muy caro, por una cerveza de lata 5 dòlares."/>
    <x v="1"/>
  </r>
  <r>
    <x v="28"/>
    <x v="13"/>
    <s v="Cama nido que se colocò a peticiòn de huèsped se encontraba en muy mal estado, quebrada y no en las mejores condiciones."/>
    <x v="21"/>
  </r>
  <r>
    <x v="1"/>
    <x v="13"/>
    <s v="Buenos días Compañeros _x000a__x000a_Tengan muy buen día todas y todos._x000a__x000a_Les comparto el siguiente  incidente , durante el desayuno de hoy._x000a__x000a_La mañana de hoy la compañera Karen Núñez se acercó a mi persona y me indico , que aparentemente estaban cayendo del cielo raso, excremento de ratas._x000a__x000a_Estaba en espera de  terminar el desayuno , para informar al señor Jairo._x000a__x000a_Lamentablemente, ella no se equivocaba._x000a__x000a_Minutos después , cayó muy cerca de una de las mesas, una rata.  La compañera Hazel y el señor Ariel, pudieron recogerla y disponer de ella, pero lamentablemente los huéspedes    , en el salón B , se dieron cuenta._x000a__x000a_Las habitaciones a nombre de la familia LAINES, son 603-703-903._x000a__x000a_Mi recomendación seria , entrar lo más pronto posible en un programa de exterminio y/o previsión a l asunto._x000a__x000a_Espero que la información sea de ayuda._x000a_"/>
    <x v="22"/>
  </r>
  <r>
    <x v="29"/>
    <x v="18"/>
    <s v="Huésped se queja por no haber ventiladores en los restaurantes que permitan un mejor flujo de aire."/>
    <x v="23"/>
  </r>
  <r>
    <x v="6"/>
    <x v="19"/>
    <s v="Huésped se queja porque el hotel no tiene NETFLIX con costo agregado en las habitaciones para el hospedaje."/>
    <x v="24"/>
  </r>
  <r>
    <x v="30"/>
    <x v="20"/>
    <s v="Precios muy altos."/>
    <x v="25"/>
  </r>
  <r>
    <x v="30"/>
    <x v="20"/>
    <s v="Comida buena pero sobrevalorada."/>
    <x v="13"/>
  </r>
  <r>
    <x v="31"/>
    <x v="21"/>
    <s v="Los trabajos de construcción detrás de nosotros comenzaron muy temprano a las 7am y eran demasiado ruidosos. No fue muy gratificante ni tranquila la estadía por ese motivo."/>
    <x v="26"/>
  </r>
  <r>
    <x v="32"/>
    <x v="18"/>
    <s v="Huésped al momento del check-out nos comparte la queja que el día 20 de octubre ( día de su boda) se había coordinado la limpieza y decoración respectiva para que cuando llegaran de su boda encontraran la sorpresa, sin embargo cuando la mucama llegó a hacer lo solicitado ellos se encontraban alistandose y preparando todo para la boda por lo que pidieron a la mucama venir más tarde ya cuando se hubieran marchado. La situación que molestó a la huésped fue que cuando llegaron de su boda a celebrar la luna de miel la habitación era un desastre y no había ninguna decoración. Ella nos expresó que habían hecho un esfuerzo muy grande para conseguir disfrutar de su luna de miel en esa habitación y que al final lo que recibieron fue una decepción en lugar de una grata sorpresa. "/>
    <x v="27"/>
  </r>
  <r>
    <x v="1"/>
    <x v="22"/>
    <s v="Locker #18 de los hombres posee número erroneo en su llavero. Revisar estado y números de los llaveros."/>
    <x v="7"/>
  </r>
  <r>
    <x v="33"/>
    <x v="22"/>
    <s v="Los botones del jacuzzi no funcionaban bien a ciertas horas."/>
    <x v="28"/>
  </r>
  <r>
    <x v="16"/>
    <x v="20"/>
    <s v="NO ofrezcan pajillas para las bebidas a la hora de servir una comida, son muy malas para el medio ambiente."/>
    <x v="29"/>
  </r>
  <r>
    <x v="34"/>
    <x v="22"/>
    <s v="Huésped se queja que en el souvenir  las tallas de ropa se encontraban todas mezcladas y en desorden y fue difícil encontrar la ropa."/>
    <x v="12"/>
  </r>
  <r>
    <x v="35"/>
    <x v="20"/>
    <s v="Las bebidas estuvieron ok pero no fueron algo grandioso."/>
    <x v="30"/>
  </r>
  <r>
    <x v="12"/>
    <x v="20"/>
    <s v="Solamente teníamos shampoo y acondicionador pero nunca tuvimos gel de baño lo cual sería una muy buena idea."/>
    <x v="31"/>
  </r>
  <r>
    <x v="12"/>
    <x v="20"/>
    <s v="Huésped se queja que al desayuno una sola waflera no es suficiente para el número de personas presentes, se necesita demasiado tiempo para un waffle y no le gustó esperar tanto."/>
    <x v="32"/>
  </r>
  <r>
    <x v="36"/>
    <x v="20"/>
    <s v="Huésped se queja del ruido ocasionado durante las dos noches de su estadía por el televisor de la habitación adyacente. Indica que pudo escuchar de todo y que hasta se sorprendió de lo que escuchó."/>
    <x v="26"/>
  </r>
  <r>
    <x v="37"/>
    <x v="20"/>
    <s v="Huésped se queja por no haber una silla en la habitación, dice que es muy difícil ponerse la ropa en una cama alta."/>
    <x v="4"/>
  </r>
  <r>
    <x v="38"/>
    <x v="22"/>
    <s v="Habitaciones 125-126 reportadas por el chofer y guía con cucarachas entre el aire acondicionado, se quejan de una posible plaga la cual intentaron matar con insecticidad pero aún así salieron más en la noche."/>
    <x v="33"/>
  </r>
  <r>
    <x v="39"/>
    <x v="22"/>
    <s v="Huésped luego de llegar del check-in llama molesto a recepción porque su aire acondicionado no funciona bien, él mismo pide que le den un tiempo para descansar y que más tarde le intenten solucionar el problema."/>
    <x v="27"/>
  </r>
  <r>
    <x v="40"/>
    <x v="23"/>
    <s v="Cable HDMI en muy mal estado, no permitió llevar a cabo una charla de chocolate planeada para el grupo ROAD SCHOLAR ( Arenal Manoa)."/>
    <x v="34"/>
  </r>
  <r>
    <x v="41"/>
    <x v="24"/>
    <s v="Restaurante del Sushi malo. Además el bar de la piscina debería de dar también al agua fría "/>
    <x v="35"/>
  </r>
  <r>
    <x v="13"/>
    <x v="24"/>
    <s v="Mejorar la variedad de los desayunos especialmente cuando se viene varios días."/>
    <x v="32"/>
  </r>
  <r>
    <x v="42"/>
    <x v="25"/>
    <s v="Televisor de Recepción es horrible. Esto es algo que deberían mejorar"/>
    <x v="36"/>
  </r>
  <r>
    <x v="43"/>
    <x v="25"/>
    <s v="Caja de seguridad no funciona"/>
    <x v="37"/>
  </r>
  <r>
    <x v="44"/>
    <x v="26"/>
    <s v="Huésped se queja de precios. Crema de hongos cuesta igual que una pizza hawaiana"/>
    <x v="20"/>
  </r>
  <r>
    <x v="44"/>
    <x v="26"/>
    <s v="Toallas de piscina ya son beige y no azules como lo dice los rótulos en el área de las termales. Ver rotulación y renovarla."/>
    <x v="38"/>
  </r>
  <r>
    <x v="44"/>
    <x v="26"/>
    <s v="Huésped se queja de los brazaletes, sugieren que no sean de plástico."/>
    <x v="39"/>
  </r>
  <r>
    <x v="6"/>
    <x v="26"/>
    <s v="Pedí papas a las 11 y no me las dieron porque el aceite estaba frío."/>
    <x v="35"/>
  </r>
  <r>
    <x v="45"/>
    <x v="26"/>
    <s v="Huésped se queja de los precios de los restaurantes, 40 000 un almuerzo? "/>
    <x v="13"/>
  </r>
  <r>
    <x v="42"/>
    <x v="26"/>
    <s v="Huésped se queja indicando que hay una necesidad de enmasillar el area entre el techo y el cielo raso en el baño."/>
    <x v="37"/>
  </r>
  <r>
    <x v="10"/>
    <x v="26"/>
    <s v="Huésped se queja de las camas e indica que el hotel debe mejorar teniendo camas más suaves."/>
    <x v="40"/>
  </r>
  <r>
    <x v="10"/>
    <x v="26"/>
    <s v="Huésped se queja de las opciones de comida, pide mejores opciones ya que para él la comida fue solo buena y no encontró nada especial en ella."/>
    <x v="20"/>
  </r>
  <r>
    <x v="46"/>
    <x v="24"/>
    <s v="Mientras se iba a chequear una habitación con una ducha apta para lo que nos solicitaba un cliente se encontró que la ducha de la hab 305 no esta pegada y que al abrir toda la presión es muy vulonerable a safarse y caer en la cabeza de un huésped."/>
    <x v="27"/>
  </r>
  <r>
    <x v="40"/>
    <x v="24"/>
    <s v="Señora Kristine dueña de la agencia LatinEscapes se queja fuertemente indicando que ella conoce este hotel y que lo ha visitado en varias ocasiones pero que esta vez le han dado la peor habitación, ella se queja que la ducha no es regulable y que al momento de abrirla el agua sale disparada por todo lado sin poder bañarse o lavarse el pelo como ella quiere, además ella reclama por el ruido del ventilador del techo que se encuentra mal pegado y no los deja dormir. Ella nos hace ver que si pudiera irse se iría ahora mismo porque no se encuentra a gusto."/>
    <x v="26"/>
  </r>
  <r>
    <x v="47"/>
    <x v="26"/>
    <s v="El guía de Collete el señor Ricardo Howell presentó la queja con respecto al menú que se le ofreció luego de traer a su grupo a cenar a nuestro restaurante, él mismo quedó disconforme ya que en otras ocasiones se le ha ofrecido menú abierto y esta vez tanto en el Rest Italiano como en el Ti-cain se le dió un menú carta paquete el cual no le agrado. Nos mencionó que la próxima vez su grupo iría a cenar afuera y se encontraba molesto por el accionar del hotel."/>
    <x v="2"/>
  </r>
  <r>
    <x v="23"/>
    <x v="24"/>
    <s v="503  La señora se queja de que el A/C no le sirvió en toda la noche, se revisa y efectivamente le falta refrigerante "/>
    <x v="8"/>
  </r>
  <r>
    <x v="48"/>
    <x v="25"/>
    <s v="se queja ahora de que el A/C no sirve, efectivamente estaba sin refrigerante "/>
    <x v="8"/>
  </r>
  <r>
    <x v="31"/>
    <x v="25"/>
    <s v="Huéspedes molestos por ruido ocasionado por la construcción."/>
    <x v="41"/>
  </r>
  <r>
    <x v="40"/>
    <x v="26"/>
    <s v="A/C en mal estado, huésped se se queja porque no funciona como debería."/>
    <x v="8"/>
  </r>
  <r>
    <x v="2"/>
    <x v="26"/>
    <s v="BUENAS NOCHES COMPAÑEROS_x000a__x000a_Les describo el incidente que sucedió al final de la cena, con los huéspedes de la habitación 903 :_x000a__x000a_Dichos señores son personas muy amables, cenaron por segunda ocasión en este RESTAURANTE._x000a__x000a_Ellos pidieron un  salmón, el cual viene acompañado de brócoli y coliflor._x000a__x000a_Al parecer ; lamentablemente, les salió un pequeño gusano._x000a__x000a_La señora ya había terminado la cena casi por completo._x000a_El señor Jhon Pinnel me indica del problema, reviso el plato y efectivamente lo tenía._x000a_Me aproximo a los huéspedes, quienes se manifestaron al respecto, muy respetuosos, comprensivos, pero me indicaron que la señora era fóbica a estos animalitos._x000a__x000a__x000a_"/>
    <x v="42"/>
  </r>
  <r>
    <x v="7"/>
    <x v="27"/>
    <s v="Buenos días compañeros, _x000a_Me gustaría comunicarles una situación que se dio hoy con el señor Eduardo Otero de la habitación 205 durante el check out. _x000a_Se le comunico el monto a pagar por cargos extras, él dijo que iba a pagar en efectivo y en euros. Y bueno ya que se está dando la opción de que lo hagan procedimos a aceptar la moneda. Sin embargo, no aceptó el monto que se le dijo y mencionó que ese no era el tipo de cambio; además agregó que ayer se lo habían cambiado a 650 y que aun así salió perdiendo dinero. _x000a_Le explique que 620 era el tipo de cambio que estaba autorizado a dar y no podía hacer ningún cambio al mismo. El señor ya en un tono más fuerte dijo que entonces estábamos ganando dinero extra  “a costas de su dinero”, pero le mencione que de hecho no se aceptan euros, pero que los recibimos para hacerles un favor ya que sabemos que quizás no tienen tiempo para ir al banco y nuevamente le mencioné que 620 era el cambio establecido por contabilidad. _x000a__x000a_Al final, el señor pagó sus cargos y el tipo de cambio que se le estaba dando, pero no estaba contento. De mi parte no puedo hacer alguna alteración a lo que ya está esta por los compañeros de contabilidad, pero aun así les hice la consulta pero me dijeron lo mismo que ya le había mencionado al señor Otero. _x000a__x000a_Estamos ofreciendo una pequeña ayuda a ellos aceptando los euros, pero no me parece respetuoso que ellos vengan a imponer lo que ellos desean cuando ya tenemos las cosas establecidas por los compañeros de contabilidad. Si vamos a otro país nos tenemos que apegar a las normas que rigen al mismo, incluyéndose en esto el tipo de moneda… Estamos siendo flexible al ayudarle a los clientes aceptando Euros, pero hasta cuando quieren cambiar dinero y no se les puede cambiar el monto que desean se enojan con nosotros. _x000a_"/>
    <x v="36"/>
  </r>
  <r>
    <x v="49"/>
    <x v="28"/>
    <s v="Huéspedes se quejan de las camas que son duras."/>
    <x v="40"/>
  </r>
  <r>
    <x v="50"/>
    <x v="28"/>
    <s v="Huésped se queja porque habían muchas moscas durante el desayuno."/>
    <x v="22"/>
  </r>
  <r>
    <x v="43"/>
    <x v="29"/>
    <s v="El frigorifico hace mucho ruido y es bastante molesto en la noche."/>
    <x v="43"/>
  </r>
  <r>
    <x v="51"/>
    <x v="30"/>
    <s v="pensamos que la habitación 201 es un poquito pequeña si los clientes son 4 adultos tomando en cuenta que casi todos nuestros clientes tienen cada uno una maleta grande y una maleta pequeña durante su viaje. Entonces, prestaremos atención a la categoría de habitación que reservamos por respecto a la composición de los grupos de clientes. "/>
    <x v="6"/>
  </r>
  <r>
    <x v="51"/>
    <x v="30"/>
    <s v="Primero, el hotel Arenal Springs nos parece ser una muy buena opción para nuestros clientes que quieren relajación y confort. Las aguas termales incluidas en el hotel son un valor agregado enorme. Además, esta zona termal está muy bien pensada con los dos bares, los jardines y las diferentes categorías de « piscinas » que hay. Solamente pensamos que el segundo bar (el que propone solamente bebidas y no el Sushi bar) merecería un poquito más de decoración para ser más acogedor todavía. "/>
    <x v="44"/>
  </r>
  <r>
    <x v="22"/>
    <x v="28"/>
    <s v="Huésped se acerca a recepción indicando que anoche al abrir su closet y sacar la cobija, la misma se encontraba mojada y no la pudo utilizar en toda la noche."/>
    <x v="45"/>
  </r>
  <r>
    <x v="51"/>
    <x v="31"/>
    <s v="Huésped se queja de la mala señal de TV"/>
    <x v="3"/>
  </r>
  <r>
    <x v="52"/>
    <x v="32"/>
    <s v="Huésped no cuenta con internet "/>
    <x v="46"/>
  </r>
  <r>
    <x v="45"/>
    <x v="33"/>
    <s v="Huésped indica que las sillas del italiano se resbalan facilmente, deberían de tener algo en las &quot;patas&quot; que no permita que se deslicen."/>
    <x v="47"/>
  </r>
  <r>
    <x v="48"/>
    <x v="33"/>
    <s v="Huésped se queja debido a que los tomacorrientes de la habitación no funcionan correctamente, se encontraba molesta porque colocó su teléfono a cargar creyendo que iba a cargarse y luego se percató que no funcionaba, además cuando solicitó mover las camas y poner las dos mesas de noche juntas para poner ambas lamparas de noche, no fue posible conectar las dos debido a que el tomacorriente estaba sin electricidad."/>
    <x v="37"/>
  </r>
  <r>
    <x v="47"/>
    <x v="34"/>
    <s v="Chofer del grupo Grand Tour#47 se acerca sumamente molesto a recepción porque estuvo 20 minutos esperando que lo atendieran para cenar y nunca recibió la atención que esperaba, se retira molesto diciendo que ya no piensa cenar y que no puede ser posible que solo por no ser un huésped no le brinden un trato de calidad, si él igual iba a pagar la cena que se iba a comer."/>
    <x v="2"/>
  </r>
  <r>
    <x v="15"/>
    <x v="35"/>
    <s v="Sería bueno tener una silla baja dentro de la habitación, ayuda a los adultos mayores"/>
    <x v="4"/>
  </r>
  <r>
    <x v="53"/>
    <x v="36"/>
    <s v="Huésped indica que el área de la ducha en la habitación tiene poca privacidad"/>
    <x v="37"/>
  </r>
  <r>
    <x v="53"/>
    <x v="36"/>
    <s v="Huésped indica que sería bueno mejorar el área de fumado."/>
    <x v="48"/>
  </r>
  <r>
    <x v="54"/>
    <x v="37"/>
    <s v="El huésped hace la observación de que si a ud como huésped al llegar al Hotel en Caseta le preguntan los datos sobre la reservación, debería entonces al llegar al parqueo las personas llamarlos por el nombre y mucho menos que en Recepción vuelvan a preguntarles por el dato de la reserva."/>
    <x v="36"/>
  </r>
  <r>
    <x v="54"/>
    <x v="37"/>
    <s v="Huésped indica que el aire acondicionado no enfrió correctamente, a veces estaba bien y por ratos no"/>
    <x v="8"/>
  </r>
  <r>
    <x v="52"/>
    <x v="38"/>
    <s v="Huéspedes reportan un olor como a cigarro en su habitación y creen que podría provenir de la hab de la par."/>
    <x v="49"/>
  </r>
  <r>
    <x v="14"/>
    <x v="39"/>
    <s v="El control del aire tenía problemas y no funcionaba bien."/>
    <x v="8"/>
  </r>
  <r>
    <x v="42"/>
    <x v="35"/>
    <s v="El baño está mal diseñado, el servicio sanitario debe de estar por lo menos 50cm de la pared lateral, la ducha debe de tener un piso antideslizante. EN el cuarto los adornos laterales de la cama sobran, no se puede accesar a ese lado de la cama y además son peligrosos para niños."/>
    <x v="37"/>
  </r>
  <r>
    <x v="55"/>
    <x v="40"/>
    <s v="Requiere remodelar los muebles, se necesita más espacio para colgar ropa, además en sí la habitación es muy básica"/>
    <x v="37"/>
  </r>
  <r>
    <x v="35"/>
    <x v="41"/>
    <s v="Huéspedes extremadamente molestos se acercan a recepción porque durante la noche fueron picados por piojos o chinches que según indican invadieron el colchón, ellos se encontraban con toda su espalda y brazos irritados y comentaron que han estado en todo tipo de hoteles baratos y que nunca pensaron que en un hotel bueno donde celebraban su luna de miel hubieran tenido que llegar a los extremos de revisar los colchones hasta encontrar estos piojos. Muy disconformes nos dicen que esta situación ha afectado sus vacaciones y que van para la clínica a revisarse. Ellos tenían fotos de los piojos que según indican usaran para poner una reclamación."/>
    <x v="33"/>
  </r>
  <r>
    <x v="48"/>
    <x v="42"/>
    <s v="El personal en el desayuno el primer día fue bueno y amable pero en el segundo día no fue bueno, deben estar atentos a las necesidades individuales para no hacerte sentir como un huésped irritante."/>
    <x v="2"/>
  </r>
  <r>
    <x v="1"/>
    <x v="43"/>
    <s v="Mejorar con un entrenamiento del personal encargado del desayuno, en la evaluación califico con un 2 la experiencia."/>
    <x v="2"/>
  </r>
  <r>
    <x v="10"/>
    <x v="43"/>
    <s v="Muy caro y el sabor no es bueno en las comidas"/>
    <x v="19"/>
  </r>
  <r>
    <x v="1"/>
    <x v="42"/>
    <s v="Fuerte olor a boñiga en toda la recepción y restaurante italiano."/>
    <x v="50"/>
  </r>
  <r>
    <x v="56"/>
    <x v="43"/>
    <s v="Huéspedes enfadados por fumigación en el rest Ti Cain que provocó una nube de humo en las termales."/>
    <x v="51"/>
  </r>
  <r>
    <x v="57"/>
    <x v="43"/>
    <s v="Huésped se acerca a lockers quejandose porque la fumigación que se lleva a cabo en el Ti-Cain provoca que todo el humo se vaya para las termales donde se encuentran sus niños, y eso le molestó mucho. El mismo reclamó que como iban a hacer eso mientras estaban ellos bañandose y disfrutando de las termales."/>
    <x v="51"/>
  </r>
  <r>
    <x v="50"/>
    <x v="43"/>
    <s v="Huésped muy molesto se acercó a recepción reclamando que Edward le vendió un Tour de perezosos donde iba ver algunos perezosos y vida silvestre, sin embargo dice que no vió nada más que un tucán muerto. Ël mismo canceló los tour del siguiente día y se encontraba bastante enfadado por lo que le prometieron y no se cumplió."/>
    <x v="52"/>
  </r>
  <r>
    <x v="26"/>
    <x v="43"/>
    <s v="Huesped que estuvo hospedado del 13 al 16 de septiembre con reserva a nombre de Carlos Urrego envió correo a Servicio al Cliente preguntando por un objeto olvidado descrito como un medicamento utilizado para su insulina que estaba dentro de un recipiente azul en el refrigerador de la habitación 108, al momento de recibir la solicitud se consulta a las mucamas para que revisen y a recepción para buscar en lost&amp;found pero ambos indican que no hay nada por lo que se procede a responder que desafortunadamente no se encontró nada, el hecho fue que el señor hizo caso omiso al correo  y se vino manejando desde Guanacaste hasta el hotel donde pidió lo dejaran entrar para hablar con Servicio al Cliente, cuando el señor llega el insiste en que el dejó su objeto ahí por lo que amable y abiertamente le dije que aunque las mucamas no encontraron nada yo mismo iba ir a revisar a esa habitación, a pesar de que estaba fumigada y llena de humo por completo ingresé hasta el refrigerador y busqué hasta encontrar lo que el señor aseguraba había dejado. Debido a esta situación me ví por la pena de pedir disculpas por el correo enviado asegurando que no había nada y por el reporte de las mucamas que no había nada ahí, el señor solicitó fueramos mas cuidadosos con las  cosas olvidadas y me agradeció por ir a buscar minuciosamente.  "/>
    <x v="27"/>
  </r>
  <r>
    <x v="35"/>
    <x v="43"/>
    <s v="Huésped reporta que no pudieron dormir debido a que en la habitación hay bichos."/>
    <x v="33"/>
  </r>
  <r>
    <x v="40"/>
    <x v="43"/>
    <s v="Huésped expresa sentirse incomodo al comer y otras personas estén cerca nadando"/>
    <x v="6"/>
  </r>
  <r>
    <x v="18"/>
    <x v="44"/>
    <s v="Aire Acondicionado no funciona"/>
    <x v="8"/>
  </r>
  <r>
    <x v="57"/>
    <x v="45"/>
    <s v="Me gustaría que el jacuzzi que esta a 39 grados estuviera a una temp mas  baja ya que por estar tan caliente casi no se puede utilizar, no se aguanta el dolor, si fuera de 35 grados podría utilizarse más."/>
    <x v="6"/>
  </r>
  <r>
    <x v="58"/>
    <x v="44"/>
    <s v="Encender el aire acondicionado antes que lleguen los huéspedes. Así cuando estos lleguen encontrarán la habitación fresca"/>
    <x v="6"/>
  </r>
  <r>
    <x v="54"/>
    <x v="44"/>
    <s v="Huésped se queja de la manera en que no la dejaron ingresar al rest. Italiano, a la señora la mantuvieron esperando en recepción sin indicarle nada mientras iban a preguntar a un superior si podía o no entrar como andaba vestida, ella se molestó porque otra mujer andaba vestida muy parecido y si la dejaron entrar. Ella al hacer check-out nos hizo la observación que se sintió insultada y que fue totalmente inapropiado que la mantuvieran sin entrar durante unos minutos."/>
    <x v="2"/>
  </r>
  <r>
    <x v="59"/>
    <x v="45"/>
    <s v="Muy mal coordinado el desayuno, nos quejamos del espacio-tiempo en el desayuno."/>
    <x v="6"/>
  </r>
  <r>
    <x v="49"/>
    <x v="45"/>
    <s v="Huéspedes se quejan de que no hay un billar o futbolín para para entretenimiento."/>
    <x v="10"/>
  </r>
  <r>
    <x v="60"/>
    <x v="45"/>
    <s v="Comida del italiano de poca calidad"/>
    <x v="20"/>
  </r>
  <r>
    <x v="50"/>
    <x v="46"/>
    <s v="Restaurate italiano lo encontramos con precios un poco caros."/>
    <x v="13"/>
  </r>
  <r>
    <x v="61"/>
    <x v="46"/>
    <s v="Huéspedes se quejan por mal funcionamiento del A/C, el mismo no enfría bien y las huéspedes no estan a gusto a pesar que mantenimiento fue a revisar. Según ellas la potencia no es la que debería de tener."/>
    <x v="8"/>
  </r>
  <r>
    <x v="26"/>
    <x v="45"/>
    <s v="Huésped se queja porque considera que a las aguas termales se les debería se sacar mayor provecho creando baños turcos con el vapor o con algún tipo de sauna. Además sugiere que hayan canchas de tennis o volleyball, hasta inclusive mesas de ping pong en alguna área."/>
    <x v="10"/>
  </r>
  <r>
    <x v="62"/>
    <x v="47"/>
    <s v="Precios del bar del Sushi muy elevados"/>
    <x v="53"/>
  </r>
  <r>
    <x v="52"/>
    <x v="47"/>
    <s v="No hay suficientes opciones"/>
    <x v="5"/>
  </r>
  <r>
    <x v="28"/>
    <x v="48"/>
    <s v="Solamente había dos copas para una habitación que era de 3 personas."/>
    <x v="6"/>
  </r>
  <r>
    <x v="28"/>
    <x v="48"/>
    <s v="Huésped se queja porque no hay un espejo afuera del baño en la habitación."/>
    <x v="54"/>
  </r>
  <r>
    <x v="51"/>
    <x v="49"/>
    <s v="Precios muy elevados."/>
    <x v="55"/>
  </r>
  <r>
    <x v="63"/>
    <x v="50"/>
    <s v="Un menú en la habitación de los diferentes restaurantes es lo que falta."/>
    <x v="56"/>
  </r>
  <r>
    <x v="64"/>
    <x v="51"/>
    <s v="Se queja porque no hay cajero automatico."/>
    <x v="6"/>
  </r>
  <r>
    <x v="64"/>
    <x v="51"/>
    <s v="Huésped se queja porque no se ofrece comida local. La comida fue mediocre, el esposo pidió un sandwich de pollo que tenía muy poco pollo y mucho pan. Si yo fuera el chef, preferiría ofrecer comida que comen los locales y no comida que se puede conseguir en USA."/>
    <x v="17"/>
  </r>
  <r>
    <x v="65"/>
    <x v="52"/>
    <s v="Anoche fuimos testigos de una situación en el Bar Sushi acerca de que se acabó el Sushi, nos pareció que son asuntos operativos que los clientes no deben enterarse. Sabemos que son cosas que pasan y que es positivo porque es sinonimo de venta, sin embargo debería de manejarse de una mejor manera."/>
    <x v="57"/>
  </r>
  <r>
    <x v="21"/>
    <x v="52"/>
    <s v="Se queja porque no venden la crema de miel con vainilla que se ofrece en las habitaciones."/>
    <x v="6"/>
  </r>
  <r>
    <x v="5"/>
    <x v="52"/>
    <s v="Se queja por no tener servicio antes de las 10:00am disponible en el sushi y bar húmedo."/>
    <x v="6"/>
  </r>
  <r>
    <x v="21"/>
    <x v="52"/>
    <s v="No hay actividades recreativas ni entretenimiento en el hotel."/>
    <x v="58"/>
  </r>
  <r>
    <x v="66"/>
    <x v="53"/>
    <s v="Quisimos un day-pass para un familiar que estaba hospedado en otro hotel y nos salieron cobrando 120 dólares. Deberían haber excepciones o deberían tener el pase de un día."/>
    <x v="6"/>
  </r>
  <r>
    <x v="26"/>
    <x v="54"/>
    <s v="Nos parecio excesivo el precio de las comidas en el Rest. Italiano"/>
    <x v="55"/>
  </r>
  <r>
    <x v="5"/>
    <x v="49"/>
    <s v="Tener servicio antes de las 10:00am disponible"/>
    <x v="6"/>
  </r>
  <r>
    <x v="35"/>
    <x v="51"/>
    <s v="Cuando hay poca gente en el desayuno los comentarios de los empleados molestan ya que comentan cosas que no son del trabajo, haya poca o mucha gente los empleados deben saber ser profesionales y abtenerse de risas, comentarios, etc."/>
    <x v="2"/>
  </r>
  <r>
    <x v="67"/>
    <x v="55"/>
    <s v="Huésped molesto por ruido de refrigerador, indica que no lo deja dormir."/>
    <x v="43"/>
  </r>
  <r>
    <x v="21"/>
    <x v="56"/>
    <s v="Camas muy duras, es lo único que cambiariamos."/>
    <x v="40"/>
  </r>
  <r>
    <x v="22"/>
    <x v="57"/>
    <s v="Huésped se queja de la no información acerca de los canales de TV, no sabía cuales estaban disponibles ni cuales eran en ingles."/>
    <x v="59"/>
  </r>
  <r>
    <x v="41"/>
    <x v="58"/>
    <s v="Huésped molesto se queja de la capacidad del agua caliente, según indica el agua caliente solamente dura 3 minutos y luego no sale mas caliente. Y esto a perjudicado su estancia ya que todos los días sucedió lo mismo."/>
    <x v="9"/>
  </r>
  <r>
    <x v="59"/>
    <x v="59"/>
    <s v="Debería de haber una silla plastica para discapacitados en el área de duchas"/>
    <x v="60"/>
  </r>
  <r>
    <x v="55"/>
    <x v="59"/>
    <s v="El precio que se debe pagar por todo el hotel hace pensar que es de muy alta calidad, sin embargo esto no es así"/>
    <x v="19"/>
  </r>
  <r>
    <x v="55"/>
    <x v="59"/>
    <s v="Los precios de los restaurantes son muy caros y la comida muy mediocre"/>
    <x v="19"/>
  </r>
  <r>
    <x v="55"/>
    <x v="59"/>
    <s v="El mini bar debería rellenarse diaramente"/>
    <x v="29"/>
  </r>
  <r>
    <x v="55"/>
    <x v="59"/>
    <s v="El servicio de lavandería es muy caro"/>
    <x v="61"/>
  </r>
  <r>
    <x v="55"/>
    <x v="59"/>
    <s v="El chicken gyoza en el bar húmedo es muy malo y los precios son muy caros "/>
    <x v="19"/>
  </r>
  <r>
    <x v="55"/>
    <x v="59"/>
    <s v="Contar con un servicio de shuttle al pueblo sería algo útil"/>
    <x v="29"/>
  </r>
  <r>
    <x v="30"/>
    <x v="60"/>
    <s v="Reducir el ruido producido por el aire acondicionado, durante la noche se escucha mucho"/>
    <x v="8"/>
  </r>
  <r>
    <x v="49"/>
    <x v="60"/>
    <s v="Mejores alternativas de alimentación, excepto el desayuno el cual es muy bueno"/>
    <x v="18"/>
  </r>
  <r>
    <x v="58"/>
    <x v="59"/>
    <s v="El vino es muy caro en los restaurantes"/>
    <x v="62"/>
  </r>
  <r>
    <x v="68"/>
    <x v="60"/>
    <s v="Al ir a cubrir al compañero de lockers para que pudiera ir a almorzar, un huésped me comenta que deberiamos de tener más basureros al alcance en toda el area de piscinas ya que solo hay unos cerca de lockers, y cuando uno como huésped se encuentra en el area de las pergolas por ejemplo tiene que ir hasta ahí para depositar los desechos que uno tenga, lo que se hace un poco tedioso."/>
    <x v="63"/>
  </r>
  <r>
    <x v="55"/>
    <x v="61"/>
    <s v="El brochure de información del hotel necesita ser actualizado, hay muchas cosas con las que ya no se cuenta y otras en las que se ha mejorado."/>
    <x v="64"/>
  </r>
  <r>
    <x v="25"/>
    <x v="61"/>
    <s v="La construcción inicia muy temprano sus labores, y eso  imposibilita dormir un poco más."/>
    <x v="41"/>
  </r>
  <r>
    <x v="25"/>
    <x v="61"/>
    <s v="Poner etiquetas a todos los tomas, son tantos que uno no sabe cual es cual."/>
    <x v="65"/>
  </r>
  <r>
    <x v="25"/>
    <x v="61"/>
    <s v="Los pancakes se secan mucho al estar expuestos al aire libre"/>
    <x v="32"/>
  </r>
  <r>
    <x v="59"/>
    <x v="62"/>
    <s v="Mejorar el flujo de agua caliente en el grifo del baño"/>
    <x v="9"/>
  </r>
  <r>
    <x v="69"/>
    <x v="63"/>
    <s v="Huésped se queja de los precios que son muy elevados."/>
    <x v="0"/>
  </r>
  <r>
    <x v="69"/>
    <x v="63"/>
    <s v="La comida en el buffet es escasa y muy repetitiva."/>
    <x v="66"/>
  </r>
  <r>
    <x v="3"/>
    <x v="64"/>
    <s v="Huésped molesto porque se le sirvió un pollo crudo y él indica que eso es de mucho cuidado porque puede enfermar a una persona, esto provocó que se fueran muy temprano del hotel al check-out porque querían visitar otro restaurante."/>
    <x v="67"/>
  </r>
  <r>
    <x v="29"/>
    <x v="63"/>
    <s v="Huéspedes se quejan porque el teléfono de su habitación no recibe llamadas, recepción no es capaz de contactarlas y eso a ellas les preocupa. "/>
    <x v="68"/>
  </r>
  <r>
    <x v="32"/>
    <x v="63"/>
    <s v="La novia de la boda la señora Yara al momento de hacer check-out se mostró muy molesta cuando se le cobró un factura correspondiente a un manicure y un pedicure del Spa. Ella nos dijo que solamente saliendo del spa el pedicure se le cayó y que fue un trabajo pésimo por el cúal no iba a pagar, ella dijo  que había hablado con un funcionario del Spa ( que no recordaba el nombre) que le dijo que no se preocupara y que no le ibamos a cobrar ese tratamiento, sin embargo nunca se informó nada a recepción ni a servicio al cliente al respecto. "/>
    <x v="69"/>
  </r>
  <r>
    <x v="30"/>
    <x v="65"/>
    <s v="Huésped indica que debemos mejorar en el tema de alimentos y calidad."/>
    <x v="67"/>
  </r>
  <r>
    <x v="35"/>
    <x v="65"/>
    <s v="Huéspedes reportan al check out, que la habitación tiene una gotera la cual cae sobre la cama que está más cercana a la puerta principal"/>
    <x v="70"/>
  </r>
  <r>
    <x v="20"/>
    <x v="66"/>
    <s v="Tener más opciones de comida nacional"/>
    <x v="17"/>
  </r>
  <r>
    <x v="27"/>
    <x v="66"/>
    <s v="Seguir implementando desarrollo sostenible"/>
    <x v="6"/>
  </r>
  <r>
    <x v="46"/>
    <x v="66"/>
    <s v="Falta ofrecer pan libre de glutten como opción. "/>
    <x v="5"/>
  </r>
  <r>
    <x v="69"/>
    <x v="67"/>
    <s v="La presentación del hotel en la pagina web y otros es muy pobre en comparación con la realidad. Nos hemos llevado una grata sorpresa."/>
    <x v="71"/>
  </r>
  <r>
    <x v="20"/>
    <x v="67"/>
    <s v="Hacen falta areas infantiles y zonas de esparcimiento como por ejemplo toboganes y columpios."/>
    <x v="72"/>
  </r>
  <r>
    <x v="70"/>
    <x v="67"/>
    <s v="Deberían tener ocio nocturno"/>
    <x v="58"/>
  </r>
  <r>
    <x v="70"/>
    <x v="67"/>
    <s v="Mas variedad en restaurantes."/>
    <x v="66"/>
  </r>
  <r>
    <x v="71"/>
    <x v="68"/>
    <s v="El desayuno es bueno pero estaba muy lleno por lo que sería bueno tener algunas cosas precocinadas como los huevos revueltos."/>
    <x v="32"/>
  </r>
  <r>
    <x v="72"/>
    <x v="68"/>
    <s v="Deberian tener mejores opciones vegetarianas y harinas integrales"/>
    <x v="73"/>
  </r>
  <r>
    <x v="20"/>
    <x v="68"/>
    <s v="El área de recepción es más para restaurantes que para ser utilizada como lobby. NO hay suficiente campo para que las familias se sienten a esperar y cuando llueve no hay donde ponerse."/>
    <x v="74"/>
  </r>
  <r>
    <x v="20"/>
    <x v="68"/>
    <s v="EL hotel está pensado solo para adultos. NO hay areas infantiles ni salas de juego donde ellos puedan despejarse y divertirse."/>
    <x v="10"/>
  </r>
  <r>
    <x v="68"/>
    <x v="69"/>
    <s v="Los precios de lavandería son una broma. Preferí llevar mi ropa a lavar a la Fortuna."/>
    <x v="45"/>
  </r>
  <r>
    <x v="68"/>
    <x v="69"/>
    <s v="Las bebidas y comida en la piscina son muy caras."/>
    <x v="19"/>
  </r>
  <r>
    <x v="68"/>
    <x v="69"/>
    <s v="La habitación es muy pequeña y no hay suficiente espacio para equipaje."/>
    <x v="29"/>
  </r>
  <r>
    <x v="68"/>
    <x v="69"/>
    <s v="La comida italiana esta sobrevalorada y sin buen sabor, además las porciones son muy pequeñas."/>
    <x v="19"/>
  </r>
  <r>
    <x v="52"/>
    <x v="70"/>
    <s v="Los restaurantes son muy caros y la comida mas o menos."/>
    <x v="19"/>
  </r>
  <r>
    <x v="56"/>
    <x v="71"/>
    <s v="Huésped se queja del Internet y de la lentitud del mismo."/>
    <x v="46"/>
  </r>
  <r>
    <x v="34"/>
    <x v="72"/>
    <s v="No se podía transferir llamadas de recepción a la hab, huésped tenía una emergencia y estaba molesto por mal funcionamiento e ineficiencia de los teléfonos del hotel."/>
    <x v="75"/>
  </r>
  <r>
    <x v="53"/>
    <x v="72"/>
    <s v="Teléfono no funciona"/>
    <x v="75"/>
  </r>
  <r>
    <x v="73"/>
    <x v="72"/>
    <s v="Teléfonos no funcionan"/>
    <x v="75"/>
  </r>
  <r>
    <x v="60"/>
    <x v="72"/>
    <s v="Teléfono no sirve"/>
    <x v="75"/>
  </r>
  <r>
    <x v="53"/>
    <x v="73"/>
    <s v="Teléfono no sirve"/>
    <x v="75"/>
  </r>
  <r>
    <x v="74"/>
    <x v="71"/>
    <s v="Un mejor rotulo en la carretera que muestre bien la dirección del Hotel"/>
    <x v="76"/>
  </r>
  <r>
    <x v="27"/>
    <x v="71"/>
    <s v="Se puede mejorar el desayuno"/>
    <x v="32"/>
  </r>
  <r>
    <x v="19"/>
    <x v="74"/>
    <s v="Servicio muy lento"/>
    <x v="2"/>
  </r>
  <r>
    <x v="62"/>
    <x v="74"/>
    <s v="Necesita más basureros alrededor del hotel"/>
    <x v="63"/>
  </r>
  <r>
    <x v="20"/>
    <x v="75"/>
    <s v="Muchas moscas en el desayuno"/>
    <x v="33"/>
  </r>
  <r>
    <x v="68"/>
    <x v="74"/>
    <s v="Sería bueno colocar una grada entre la piscina de agua termal de bar las iguana y que lleve al jacuzzi"/>
    <x v="38"/>
  </r>
  <r>
    <x v="75"/>
    <x v="74"/>
    <s v="Mejorar wifi en la habitación"/>
    <x v="46"/>
  </r>
  <r>
    <x v="76"/>
    <x v="73"/>
    <s v="Huéspedes se quejan porque la temperatura del agua en las habitaciones no es caliente lo suficiente, además indican que el jacuzzi al momento de llenarse no aguanta la presión del agua y al parecer el tapon se safa y se comienza a drenar el agua."/>
    <x v="77"/>
  </r>
  <r>
    <x v="50"/>
    <x v="73"/>
    <s v="Huésped se queja que en la lista de canales se muestra el canal italiano sin embargo a la hora de buscarlo no está, pide que actualicen la lista de canales ya que están brindando información falsa y engañosa."/>
    <x v="59"/>
  </r>
  <r>
    <x v="77"/>
    <x v="76"/>
    <s v="La comida en los restaurantes estuvo horrible, yo no recomendaria ir a comer ahí"/>
    <x v="67"/>
  </r>
  <r>
    <x v="78"/>
    <x v="77"/>
    <s v="la única área para mejorar sería un poco más que hacer en el sitio y / o una forma un poco más fácil de llegar a la ciudad"/>
    <x v="10"/>
  </r>
  <r>
    <x v="79"/>
    <x v="78"/>
    <s v="El servicio estuvo mas o menos. Y las opciones de cenas no nos inspiraron por lo que decidimos ir al pueblo a cenar."/>
    <x v="67"/>
  </r>
  <r>
    <x v="80"/>
    <x v="79"/>
    <s v="Las opciones de almuerzo y cena estuvieron muy caras y limitadas."/>
    <x v="67"/>
  </r>
  <r>
    <x v="81"/>
    <x v="80"/>
    <s v="Horribles e incómodas camas."/>
    <x v="40"/>
  </r>
  <r>
    <x v="82"/>
    <x v="81"/>
    <s v="La variedad y selección de la comida estuvo muy por debajo del promedio"/>
    <x v="67"/>
  </r>
  <r>
    <x v="83"/>
    <x v="82"/>
    <s v="Los brazaletes son algo ridículo y ademas incomodos, me sentí como si fuera un ganado que etiquetan."/>
    <x v="39"/>
  </r>
  <r>
    <x v="25"/>
    <x v="82"/>
    <s v="Necesita variedad en las opciones de comidas y un menú mas barato en el bar."/>
    <x v="67"/>
  </r>
  <r>
    <x v="62"/>
    <x v="82"/>
    <s v="El baño debería tener una superficie no resbaloso como algún tipo de alfombra de hule."/>
    <x v="78"/>
  </r>
  <r>
    <x v="76"/>
    <x v="83"/>
    <s v="Huésped se queja por el funcionamiento del aire y porque en la 415 si hay agua caliente y en la 414 no."/>
    <x v="77"/>
  </r>
  <r>
    <x v="84"/>
    <x v="83"/>
    <s v="Necesitan actividades para huéspedes como música, bailes."/>
    <x v="10"/>
  </r>
  <r>
    <x v="71"/>
    <x v="83"/>
    <s v="El aire acondicionado esta descompuesto y se cambia de temperatura solo, además en la ducha había un tornillo del techo."/>
    <x v="77"/>
  </r>
  <r>
    <x v="85"/>
    <x v="83"/>
    <s v="Spa tiene precios muy elevados."/>
    <x v="69"/>
  </r>
  <r>
    <x v="85"/>
    <x v="83"/>
    <s v="Restaurantes tiene precios muy elevados."/>
    <x v="67"/>
  </r>
  <r>
    <x v="27"/>
    <x v="84"/>
    <s v="La comida es muy cara, por favor tener opciones mas cómodas."/>
    <x v="67"/>
  </r>
  <r>
    <x v="68"/>
    <x v="83"/>
    <s v="Huésped se queja de los precios excesivos en el Sushi e Italiano."/>
    <x v="35"/>
  </r>
  <r>
    <x v="86"/>
    <x v="84"/>
    <s v="Huésped reporta que piensan que el colchon tiene bichillos porque al despertar tenían picaduras en todo el cuerpo"/>
    <x v="33"/>
  </r>
  <r>
    <x v="86"/>
    <x v="84"/>
    <s v="Huésped se queja al check out, que los tomas no funcionan bien"/>
    <x v="77"/>
  </r>
  <r>
    <x v="12"/>
    <x v="85"/>
    <s v="Necesitan Mayor variedad en frutas y dulces en el desayuno como pastelitos."/>
    <x v="67"/>
  </r>
  <r>
    <x v="68"/>
    <x v="85"/>
    <s v="El hotel requiere actualización en el area de piscinas y en las habitaciones."/>
    <x v="38"/>
  </r>
  <r>
    <x v="69"/>
    <x v="86"/>
    <s v="Cambien los menus en ambos restaurantes"/>
    <x v="67"/>
  </r>
  <r>
    <x v="69"/>
    <x v="86"/>
    <s v="Se necesita ás espacio para almacenar cosas en la habitación y también sillas. Además no había suficientes ganchos."/>
    <x v="37"/>
  </r>
  <r>
    <x v="36"/>
    <x v="87"/>
    <s v="Se queja porque no hay clases de yoga en la tarde y porque el gimnasio es muy pequeño"/>
    <x v="29"/>
  </r>
  <r>
    <x v="66"/>
    <x v="88"/>
    <s v="Sería muy bueno tener menus en la habitación."/>
    <x v="67"/>
  </r>
  <r>
    <x v="66"/>
    <x v="88"/>
    <s v="Precios elevados."/>
    <x v="67"/>
  </r>
  <r>
    <x v="58"/>
    <x v="87"/>
    <s v="Mejorar el Wi-fi ya que es muy inconsistente"/>
    <x v="46"/>
  </r>
  <r>
    <x v="41"/>
    <x v="85"/>
    <s v="No tenían agua caliente"/>
    <x v="9"/>
  </r>
  <r>
    <x v="87"/>
    <x v="85"/>
    <s v="No tenían agua caliente"/>
    <x v="9"/>
  </r>
  <r>
    <x v="26"/>
    <x v="87"/>
    <s v="Teléfono no sirve"/>
    <x v="75"/>
  </r>
  <r>
    <x v="28"/>
    <x v="87"/>
    <s v="Teléfono no sirve"/>
    <x v="75"/>
  </r>
  <r>
    <x v="53"/>
    <x v="87"/>
    <s v="Teléfono no sirve"/>
    <x v="75"/>
  </r>
  <r>
    <x v="52"/>
    <x v="87"/>
    <s v="Teléfono no sirve"/>
    <x v="75"/>
  </r>
  <r>
    <x v="88"/>
    <x v="87"/>
    <s v="Teléfono no sirve"/>
    <x v="75"/>
  </r>
  <r>
    <x v="21"/>
    <x v="87"/>
    <s v="Teléfono no sirve"/>
    <x v="75"/>
  </r>
  <r>
    <x v="60"/>
    <x v="87"/>
    <s v="Teléfono no sirve"/>
    <x v="75"/>
  </r>
  <r>
    <x v="68"/>
    <x v="89"/>
    <s v="Se queja de la comida de los restaurantes los cuales fueron una estafa, muy baja calidad en las comidas. La pizza fue la peor que ha comido, muy mala. Además precios sumamente caros por nada especial a cambio."/>
    <x v="67"/>
  </r>
  <r>
    <x v="68"/>
    <x v="89"/>
    <s v="Huésped se queja del uso de brazaletes y de los tiquetes para intercambiar toallas y paraguas indicando que le recuerda a los hoteles baratos de Cancún. Además no les gustó escuchar a los vecinos ni tampoco los colchones los cuales consideraron raros e incómodos. "/>
    <x v="39"/>
  </r>
  <r>
    <x v="68"/>
    <x v="90"/>
    <s v="Precios del restaurante y de los bares muy elevados"/>
    <x v="67"/>
  </r>
  <r>
    <x v="68"/>
    <x v="91"/>
    <s v="El hotel parece estar expandiendose y sino estas en algún tour es sumamente molesto el ruido de la construcción mientras estas en la habitación"/>
    <x v="79"/>
  </r>
  <r>
    <x v="12"/>
    <x v="91"/>
    <s v="Porciones ridiculamente pequeñas y el sushi estaba mediocre, mas arroz que pescado. "/>
    <x v="35"/>
  </r>
  <r>
    <x v="89"/>
    <x v="90"/>
    <s v="Bastante caro el Italiano."/>
    <x v="67"/>
  </r>
  <r>
    <x v="90"/>
    <x v="88"/>
    <s v="Ruidos extraños en el techo ( pájaros o ratas) que nos mantuvo despiertos en la noche."/>
    <x v="33"/>
  </r>
  <r>
    <x v="90"/>
    <x v="88"/>
    <s v="Huésped sugiere que el hotel no promueva Natura Park como una opción ya que es una experiencia mediocre y muy cara."/>
    <x v="29"/>
  </r>
  <r>
    <x v="91"/>
    <x v="89"/>
    <s v="Variedad limitada en opciones de glutten, problemas con inocuidad."/>
    <x v="5"/>
  </r>
  <r>
    <x v="32"/>
    <x v="89"/>
    <s v="Más opciones libres de glutten son muy necesarias"/>
    <x v="5"/>
  </r>
  <r>
    <x v="62"/>
    <x v="89"/>
    <s v="La comida en el Italiano muy cara."/>
    <x v="67"/>
  </r>
  <r>
    <x v="75"/>
    <x v="89"/>
    <s v="Huéspedes se quejan de la inconsistencia del agua caliente."/>
    <x v="9"/>
  </r>
  <r>
    <x v="57"/>
    <x v="90"/>
    <s v="Huéspedes se quejan que las porciones del restaurante italiano son pequeñas y muy caras."/>
    <x v="67"/>
  </r>
  <r>
    <x v="42"/>
    <x v="90"/>
    <s v="Huéspedes se quejan de los precios, reclaman mejores precios."/>
    <x v="67"/>
  </r>
  <r>
    <x v="92"/>
    <x v="88"/>
    <s v="Huéspedes reclaman que no tiene agua en las habitaciones."/>
    <x v="9"/>
  </r>
  <r>
    <x v="93"/>
    <x v="90"/>
    <s v="Huéspedes molestos porque se les indicó que al llegar al hotel a las 3:30pm todas las habitaciones de su grupo iban a estar listas, sin embargo la hab 707 presentó problemas con el aire que al final no pudo ser reparado a pesar de que los huéspedes habian decidio esperar a que se reparara con tal de estar en la habitación junto a su familia,  procedimos a cambiarlos de hab sin embargo ellos se enojaron porque no les gustó la situación ni tampoco como fue manejada. El guía Cesar me dice que ellos ya llamaron a Swiss Travel a dar las quejas y que esta agencia quiere respuesta dado que son muy amigos de los dueños de Swiss Travel."/>
    <x v="8"/>
  </r>
  <r>
    <x v="23"/>
    <x v="90"/>
    <s v="Huéspedes molestos porque desde las 7 am entregaron lavandería y llegaron a las 7:00pm a preguntar a recepción y aún no estaba lista."/>
    <x v="45"/>
  </r>
  <r>
    <x v="24"/>
    <x v="91"/>
    <s v="Huésped se queja que la lista de canales no coincide con los canales que se proyectan en el televisor, molesto primero porque indicá que un hotel en San José si pudo cambiar el audio a Inglés y aquí no."/>
    <x v="37"/>
  </r>
  <r>
    <x v="4"/>
    <x v="92"/>
    <s v="Agua caliente del baño sale demasiado caliente al instante además las paredes parecen hechas de papel ya que se escucha absolutamente todo de los vecinos."/>
    <x v="37"/>
  </r>
  <r>
    <x v="44"/>
    <x v="93"/>
    <s v="Tortillas del bar húmedo que sirvieron tenían  moho. Además deberían tener opciones para personas alergicas a la lactosa."/>
    <x v="67"/>
  </r>
  <r>
    <x v="64"/>
    <x v="93"/>
    <s v="La habitación es inferior a una junior suite."/>
    <x v="37"/>
  </r>
  <r>
    <x v="64"/>
    <x v="93"/>
    <s v="Precios muy elevados en las comidas."/>
    <x v="67"/>
  </r>
  <r>
    <x v="72"/>
    <x v="94"/>
    <s v="No había agua caliente y el control deo aire no funcionó."/>
    <x v="8"/>
  </r>
  <r>
    <x v="68"/>
    <x v="95"/>
    <s v="La comida del restaurante italiano fue deficiente"/>
    <x v="67"/>
  </r>
  <r>
    <x v="68"/>
    <x v="96"/>
    <s v="El restaurante principal de la cena en sí es bastante caro y nada especial. No había nada de malo en ello, pero nos habíamos acostumbrado a grandes porciones de Costa Rica, y nuestra cena aquí era mucho más pequeña y no estuvo a la altura de la comida que tuvimos en otro lugar en nuestro viaje."/>
    <x v="67"/>
  </r>
  <r>
    <x v="68"/>
    <x v="97"/>
    <s v="El aire acondicionado no funcionó bien la última noche"/>
    <x v="8"/>
  </r>
  <r>
    <x v="68"/>
    <x v="98"/>
    <s v="EN el desayuno vimos varias moscas sobre los alimentos, incluso habían 2 ahogadas en el yogurt por lo que evitamos esos alimentos"/>
    <x v="32"/>
  </r>
  <r>
    <x v="68"/>
    <x v="98"/>
    <s v=". Además ojala y pudieran brindar juegos para la habitación o algo para que se entretengan los niños."/>
    <x v="72"/>
  </r>
  <r>
    <x v="68"/>
    <x v="98"/>
    <s v="LA caja de seguridad es muy pequeña y vieja ( no pude guardar mi laptop)"/>
    <x v="29"/>
  </r>
  <r>
    <x v="68"/>
    <x v="99"/>
    <s v=" la selección de los alimentos en el desayuno es pobre, mi esposo quería salchicha o tocino y no fue posible. Además las cenas son muy caras y las porciones muy pequeñas."/>
    <x v="67"/>
  </r>
  <r>
    <x v="68"/>
    <x v="100"/>
    <s v="Como otros comentarios de otros huéspedes también terminamos decepcionados de la cena,  los precios son demasiado elevados y la calidad de la comida en relación a otros hoteles quedó debiendo"/>
    <x v="67"/>
  </r>
  <r>
    <x v="94"/>
    <x v="101"/>
    <s v="Limpieza en términos de insectos debe mejorar con algún spray en el closet o baño para eliminar insectos."/>
    <x v="33"/>
  </r>
  <r>
    <x v="12"/>
    <x v="102"/>
    <s v="Un Cajero Automático en Recepción sería muy útil "/>
    <x v="29"/>
  </r>
  <r>
    <x v="95"/>
    <x v="102"/>
    <s v="Cambiar las cajas de seguridad por cajas modernas y fáciles de utilizar. Las que hay son complejas de operar."/>
    <x v="29"/>
  </r>
  <r>
    <x v="55"/>
    <x v="102"/>
    <s v="La conexión a Internet debería ser mejor y más estable. Conexión buena es lo que falta"/>
    <x v="46"/>
  </r>
  <r>
    <x v="58"/>
    <x v="102"/>
    <s v="Internet no funcionó bien en la habitación."/>
    <x v="46"/>
  </r>
  <r>
    <x v="57"/>
    <x v="101"/>
    <s v="Poner precios mas bajos en los restaurantes ya que son muy caros."/>
    <x v="67"/>
  </r>
  <r>
    <x v="17"/>
    <x v="102"/>
    <s v="la limpieza de la habitación el día de ayer no las satisfizo, me muestran que no les reemplazaron los vasos sucios, las camas no fueron bien acomodadas, que no se les agrego más bolsitas de té, y que no se les hizo tampoco ninguna decoración con las toallas como sí se les hizo a las otras habitaciones (405-406) que vienen con ellos"/>
    <x v="80"/>
  </r>
  <r>
    <x v="57"/>
    <x v="101"/>
    <s v="  también que existe un gran espacio entre el marco y la puerta misma que permite ingresar mosquitos y demás insectos"/>
    <x v="33"/>
  </r>
  <r>
    <x v="57"/>
    <x v="103"/>
    <s v=" además del teléfono que no funciona, "/>
    <x v="68"/>
  </r>
  <r>
    <x v="57"/>
    <x v="103"/>
    <s v="los huéspedes expresaron su disconformidad y molestia debido a los problemas ocasionados por el aire acondicionado de la habitación"/>
    <x v="8"/>
  </r>
  <r>
    <x v="25"/>
    <x v="104"/>
    <s v="Baño huele muy mal como a cañería, además habían insectos, hormigas y lagartijas en la habitación"/>
    <x v="33"/>
  </r>
  <r>
    <x v="45"/>
    <x v="105"/>
    <s v="Huésped se queja que durante el buffet del sábado vió muy poca etiquetas en las comidas y hace falta rotulación."/>
    <x v="81"/>
  </r>
  <r>
    <x v="24"/>
    <x v="106"/>
    <s v="En las habitaciones hay polvo, mejorar la limpieza"/>
    <x v="82"/>
  </r>
  <r>
    <x v="35"/>
    <x v="105"/>
    <s v="Huésped se queja de gotera en la ventana."/>
    <x v="70"/>
  </r>
  <r>
    <x v="68"/>
    <x v="107"/>
    <s v="La impresora de comandas da problemas porque no imprime de manera correcta las amenidades que se comandan a cocina, presenta un error al parecer que provoca que se imprima en blanco gran cantidad de papel en blanco."/>
    <x v="83"/>
  </r>
  <r>
    <x v="96"/>
    <x v="105"/>
    <s v="El siguiente correo es para notificar acerca de una misma situación en la cual se  vieron afectadas 2 habitaciones, las mismas serian 403 – 211 , alrededor de las 6 pm se recibe el informe de ambas habitaciones en el cual los huéspedes informan que desde sus baños provienen olores muy fuertes y desagradables y ambos lo describen como un olor a cloaca y humedad y que les perturba su estadía en el hotel, inmediatamente se coordina con las compañeras de áreas públicas para verificar el estado de la situación, ellas nos informan que dichos olores efectivamente provienen del desagüe del baño de las duchas, ellas hacen la limpieza respectiva y de igual forma dejan fragancias en las habitaciones para disminuir dichos olores, se esperan alrededor de 30 min y mi persona juntamente con la compañera nos dirigimos para corroborar que todo se encuentre en orden, la hab 211 no posee ningún inconveniente, sin embargo la hab 403 aun contaba con un poco de olor. A los huéspedes se les ofrece el traslado de habitaciones pero ellos desean permanecer en sus habitaciones respectivas e indican que si el problema persiste aceptarán dichos cambios. Quiero hacer la connotación de que dichas situaciones al parecer es producto de las constantes lluvias y por este motivo los desagües se rebalsan emitiendo dichos olores. Favor darle el seguimiento respectivo a la situación ocurrida, cualquier consulta estoy para servirles."/>
    <x v="49"/>
  </r>
  <r>
    <x v="97"/>
    <x v="106"/>
    <s v="fuerte reclamo de su parte por el hecho de que se les dieron habitaciones diferentes a las que se les prometió cuando reservaron. Cuando se les realizó el check-in los huéspedes daban por hecho que se les iban a otorgar las habitaciones 311 y 312 debido a que en frente de estas habitaciones hay jardines y zonas verdes que básicamente a lo que nos dicen fue por esa la razón principal de su visita. A la hora de abordar la queja, a la señora se le explica que las habitaciones 209-210 tienen exactamente las mismas características ( Puertas Conectadas, 1 cama King y 2 camas Queen), sin embargo ella muy decepcionada y molesta nos insiste en un explicación del porque se le está entregando algo diferente si eso no fue lo acordado. Por más que se le intentó explicar la similitud de las habitaciones ella solicitó hablar con los encargados de las reservas, pero esto no fue posible debido a que no se encontraban. Les expliqué que no podríamos cumplir su solicitud ni hoy ni mañana porque no podíamos sacar a los huéspedes de las habitaciones 311-312 y que estos salían hasta el día 24/07/2018. La opción más viable fue compensarles con la cena carta paquete cortesía. Quisiera resaltar que fue necesario hablar con ellos en dos ocasiones frente a frente y una por teléfono para poder llegar a un acuerdo y que aceptaran la compensación. Me di a la tarea de ofrecerles las disculpas porque no se pudo cumplir lo que solicitaron e indiqué que nos hacíamos responsables de la situación y que esperábamos pudieran pasar una muy buena estadía . "/>
    <x v="84"/>
  </r>
  <r>
    <x v="91"/>
    <x v="106"/>
    <s v="Huéspedes se quejan de gotera justo arriba de su cama, debido a esto se les mojó su ropa de cama."/>
    <x v="70"/>
  </r>
  <r>
    <x v="98"/>
    <x v="106"/>
    <s v="Señoras se quejan de la oscuridad y peligro que existe cuando los huéspedes caminan de noche por el hotel, una de las señoras del grupo sufrió una caída doblandose uno de sus tobillos y cayendo estrepitosamente en unos de los caños, el problema que ellas me indican es el desnivel que existe entre el pavimento y el caño. La caída se dió por las habitaciones 501-502 donde se confirma que la visibilidad es casi nula y no es posible apreciar el desnivel que causó caída."/>
    <x v="85"/>
  </r>
  <r>
    <x v="99"/>
    <x v="106"/>
    <s v="Buenos días compañeros_x000a_Espero se encuentren bien, quiero hacer de su conocimiento un problema que hemos tenido en reiteradas ocasiones y ha estado entorpeciendo nuestra labor al momento de realizar un cobro:_x000a_En primera instancia el datafono de Credomatic de recepción comenzó a duplicar montos y solo podemos usarlo para tarjetas American Express dado que es la única a la que no duplica, está mañana también comenzamos a tener problemas con los 2 datafonos del banco nacional, tuvimos que hacer uso del datafono del departamento de reservas, esto provoca que nuestro servicio sea lento y mediocre, dado que tenemos que pedirle a los huéspedes pasar a la oficina de reservas cuando la  tarjeta necesita un código pin para poder realizar un cargo, les solicitamos que por favor nos ayuden los más pronto posible con el tema para poder brindar un mejor y más rápido servicio, muchas gracias._x000a_"/>
    <x v="86"/>
  </r>
  <r>
    <x v="18"/>
    <x v="108"/>
    <s v="Huésped reporta un fuerte olor en la habitación que los mantiene inconformes"/>
    <x v="49"/>
  </r>
  <r>
    <x v="31"/>
    <x v="109"/>
    <s v="Huésped no pudo dormir durante dos horas a partir de las 3 am, debido a que se había ido la electricidad y el generador producía mucho ruido."/>
    <x v="87"/>
  </r>
  <r>
    <x v="100"/>
    <x v="109"/>
    <s v="Telefonos no funcionan y huéspedes no pudieron recibir el wake up call"/>
    <x v="68"/>
  </r>
  <r>
    <x v="3"/>
    <x v="110"/>
    <s v="Mal olor en habitación"/>
    <x v="49"/>
  </r>
  <r>
    <x v="101"/>
    <x v="108"/>
    <s v="Las puertas principales en estos días, seguramente por el clima, han estado presentando fallas a la hora de cerrar, esto de dos formas, la primera cuesta queda como baja y cuesta mucho abrirla, y la segunda es que cuesta que cierre bien."/>
    <x v="88"/>
  </r>
  <r>
    <x v="59"/>
    <x v="108"/>
    <s v="Al realizar la llamada de bienvenida el huésped molesto reporta su malestar por que se duró mucho tiempo en entregarle la habitación"/>
    <x v="89"/>
  </r>
  <r>
    <x v="93"/>
    <x v="108"/>
    <s v="Huésped reporta hormigas en la habitación"/>
    <x v="33"/>
  </r>
  <r>
    <x v="88"/>
    <x v="111"/>
    <s v="Huésped se queja del ruido generado en la construcción, nos comenta que el problema es que inicia muy temprano a realizar los trabajos."/>
    <x v="41"/>
  </r>
  <r>
    <x v="68"/>
    <x v="110"/>
    <s v="Buen día Jefa!_x000a_Es para informarte que la noche de hoy al check-in de 5 personas (Habitaciones 101 y 102) no se les entrego coctel de bienvenida pues no habían disponibles._x000a_No hizo mucha falta a decir verdad dado que los clientes venían muy cansados sin embargo, si me manifestaron que tenían mucha hambre._x000a_Hoy en particular venía muy lleno por lo que les ofrecí mi cena. Estaba un poco “seca” entonces le agregue un poco de chimichurri y aguacate que fue lo que encontré en el restaurante italiano. Además les di  5 manzanas que tome de la cámara del barril._x000a_Pasado el tiempo me llamo la cliente diciendo que si podía tener agua, que no había en la habitación a lo q le respondí que en el mini-bar debía tener pero me dijo que no vio ninguna._x000a_Por esta razón tome 5 botellas de la bodega de los botones y las envié pero una vez entregadas me dijo que la disculpara. Que ya había encontrado las botellas de agua._x000a_Como vez es un reporte informativo más que cualquier otra cosa, no sé por el tema de control de inventarios si debe esto ser del conocimiento de alguien más pero lo dejo a tu criterio._x000a_Además de la oportunidad de mejorar en algunos detalles sin embargo los clientes muy contentos y agradecidos con la empatía y el servicio._x000a_Cualquier consulta estoy para servirte!_x000a_Gelipe"/>
    <x v="90"/>
  </r>
  <r>
    <x v="68"/>
    <x v="110"/>
    <s v="Buenos Días Diego,_x000a__x000a_Espero se encuentre bien. _x000a_Le escribo para solicitarle ayuda con algo que a mi parecer se ha vuelto reiterado y hasta desgastante para recepción, botones, ama de llaves y servicio al cliente. _x000a_El tema aquí tiene que ver con las amenidades y los detalles especiales que Servicio al Cliente se encarga de solicitar a cocina con un día de anticipación por dos medios ( correo y en físico ). Yo mismo he sido testigo que existe un claro desorden de comunicación o de asignación de funciones ya que unos días si se le da seguimiento al reporte de detalles especiales y otros al parecer nadie se quiere hacer cargo. En este sentido yo me apego al procedimiento que mi superior Liz Aguilar nos ha solicitado, sin embargo mi duda es si el 100% de su departamento conoce el procedimiento? _x000a_Hablando con los botones ellos me indican que los han devuelto varias veces diciendo que nadie les ha pedido amenidades, y ellos ante esta respuesta acuden a mi persona en donde yo he tenido que llamar y solicitar que por favor revisen la hoja que se deja pegada en la pizarra de cocina. Muchas veces he tenido que acudir a Don Gerardo Meléndez el cual muy amablemente ha tratado de que se mejore en este aspecto, de hecho cuando se encuentra en el hotel, es el único que responde los correos en donde me hace ver que ya conocen de las amenidades requeridas y que le darán seguimiento, él hasta me ha sugerido que yo pida una firma de entregado pero creo que esto no es necesario cuando existe un compromiso por el trabajo.  La intención de compartirle todo esto es con el único fin de mejorar siempre pensando en nuestros huéspedes, hablando con Melissa ella me sugiere la posibilidad de dejar las bolsas de frutas listas la noche antes o que exista una hora de la mañana en donde se tengan listas siempre y cuando sea temprano.  Como usted puede ver es algo que está afectando a más de un departamento y como se lo pedí al inicio me gustaría contar con su ayuda para mejorar estos detalles que aunque parezcan simples tienen peso a la hora de que no se prepara un queque, de que no mandamos las bolsas de frutas correctamente, entre otras cosas que han pasado. _x000a_Muchas gracias de antemano y cualquier consulta estoy a la orden._x000a_Saludos!_x000a_"/>
    <x v="91"/>
  </r>
  <r>
    <x v="10"/>
    <x v="110"/>
    <s v="Muy señores nuestros, _x000a_Mi nombre es Naresh Lakhwani y estuvimos alojados en la habitacion 403 de su hotel del 13 al 15 de este mes (Julio) junto a mi esposa Juliana Sánchez a cuyo nombre estaba la reserva , al check out del hotel tuvimos la desgracia de dejar olvidado una carpeta con nuestra documentación, itinerario de viaje y 950 euros en efectivo._x000a_Al llegar a nuestro hotel en Monteverde llamamos a vuestro hotel y nos dijeron que estaba allí, supuestamente intacta, y que la mandarian por empresa de transporte al nuevo destino. Hoy día 16 hemos recibido el envío que nos han entregado en un sobre cerrado y al abrirlo nos hemos dado cuenta que han sustraído 200 euros del efectivo además de haber cambiado el dinero de compartimento (sabíamos exactamente la cantidad que había y donde estaba guardado porque era exactamente el importe de algo que íbamos a comprar)_x000a_He llamado personalmente y hablado con atención al cliente de ustedes y me comentan que entregaron a la empresa de transporte el paquete ya cerrado con lo cual en algún momento se ha sustraído ese dinero._x000a_El motivo de ponerme en contacto con ustedes es hacerles saber que no tanto por la cuantía económica, que también, sino más por el agravio, hemos decidido denunciar lo ocurrido a la policía y postear todo lo ocurrido y la denuncia en todos los medios a nuestro alcance. Seguramente no recuperemos nada puesto que solo nos quedamos en el pais 4 dias mas, pero por lo menos daremos a conocer lo ocurrido a la mayor cantidad de gente posible nombrandolos tanto a ustedes como a la empresa de transporte._x000a_Lo ocurrido ha sido la única mancha en nuestra luna de miel ya que su país tanto como la mayor parte de su gente son encantadores pero no nos parece justo lo sucedido!!_x000a__x000a_Sin otro particular, le saluda atentamente: _x000a__x000a_Naresh Lakhwani _x000a_"/>
    <x v="92"/>
  </r>
  <r>
    <x v="3"/>
    <x v="110"/>
    <s v="Huéspedes se quejan por mal olor."/>
    <x v="49"/>
  </r>
  <r>
    <x v="32"/>
    <x v="110"/>
    <s v="Gotera justo encima de la cama"/>
    <x v="70"/>
  </r>
  <r>
    <x v="51"/>
    <x v="96"/>
    <s v="Huésped se queja de fuerte ruido en el techo del lado del panel"/>
    <x v="93"/>
  </r>
  <r>
    <x v="68"/>
    <x v="110"/>
    <s v="Teléfonos de las habitaciones no funcionan correctamente ni tampoco el de caseta"/>
    <x v="68"/>
  </r>
  <r>
    <x v="49"/>
    <x v="112"/>
    <s v="Canoa en el balcón tiene fuga, y por esto se mete mucha agua al balcón."/>
    <x v="70"/>
  </r>
  <r>
    <x v="49"/>
    <x v="112"/>
    <s v="Fuerto olor a agua estancada en el baño"/>
    <x v="49"/>
  </r>
  <r>
    <x v="25"/>
    <x v="97"/>
    <s v="Huéspedes muy molestos por transfer contratado con nosotros que no llegó a recogerlos a la hora y el día acordado, por lo que los huéspedes pagaron una transfer privado hasta el hotel."/>
    <x v="94"/>
  </r>
  <r>
    <x v="86"/>
    <x v="97"/>
    <s v="NO hay variedad en menú para niños."/>
    <x v="95"/>
  </r>
  <r>
    <x v="44"/>
    <x v="113"/>
    <s v="Las instrucciones del coffee maker no están claras, es para hervir agua o solo calentarla? Si no lo dice no lo sabran los huéspedes. Además las instrucciones de como encender el ventilador de techo no se ven."/>
    <x v="65"/>
  </r>
  <r>
    <x v="44"/>
    <x v="113"/>
    <s v="Caminos cruzando por el pasto muy húmedos y resbalosos que podrían causar una caída, talvez colocar piedras para facilitar caminar por ahí."/>
    <x v="83"/>
  </r>
  <r>
    <x v="102"/>
    <x v="97"/>
    <s v="Poner espejo fuera del baño."/>
    <x v="83"/>
  </r>
  <r>
    <x v="103"/>
    <x v="114"/>
    <s v="Huespedes molestos tuvieron que cancelar masaje de luna de miel por jacuzzi en mal estado (tapon dañado)"/>
    <x v="96"/>
  </r>
  <r>
    <x v="28"/>
    <x v="97"/>
    <s v="Habitación sin agua caliente"/>
    <x v="9"/>
  </r>
  <r>
    <x v="59"/>
    <x v="115"/>
    <s v="Colocar rotulación llamativa o colorida que indique por ejemplo cual es el Souvenir, cual es el Tour Operador, cual es Servicio al cliente, cual es la recepción, etc. "/>
    <x v="29"/>
  </r>
  <r>
    <x v="59"/>
    <x v="115"/>
    <s v="Renovar la recepción que es anticuada, fea y no va acorde con el hotel."/>
    <x v="29"/>
  </r>
  <r>
    <x v="35"/>
    <x v="116"/>
    <s v="En la Habitación hay una gotera"/>
    <x v="70"/>
  </r>
  <r>
    <x v="104"/>
    <x v="116"/>
    <s v="Huéspedes se quejan de las computadoras del lobby las cuales no les funciona la unidad de CD-Room y no fue posible leer un disco de fotos que necesitaban compartir entre ellos."/>
    <x v="97"/>
  </r>
  <r>
    <x v="68"/>
    <x v="52"/>
    <s v="Por este medio le comunico que hoy tuve una situación con Katia debido a un cambio que se hizo a última hora. _x000a_Teníamos una reserva del señor Oscar Molina quien es un cliente frecuente en la 104 y él dijo que si la habitación 105 estaba disponible le gustaría esa en vez de la 104. _x000a_Al venir todos los años se le hizo un arreglo el cual teníamos que mover a la 105 – esta habitación ya estaba lista- era solo de mover las cosas. Solicite un 21 a Katia ya que el cliente estaba en frente de mí, pero la compañera se alteró de una manera muy inadecuada diciendo que la habitación estaba lista y que como la íbamos a poner a correr “estamos en el agua”, y que además no le estaba dando una explicación de por qué moverlos. Y de la misma manera molesta me dijo que iba a estar en 20 minutos, le dije que porque si ya estaba lista, y era solo de pasar las cosas, ella me repitió lo mismo muy alterada y que si quería que fuera adentro para que viera como estaban ellas. _x000a_Simplemente le dije que no había razón para que me alzara la voz de esta manera, y decidí colgar el teléfono. _x000a_Luego a los 5 minutos me pasó la habitación lista el compañero Oscar, me dijo que él fue y movió las cosas ya que era lo único que había que hacer."/>
    <x v="98"/>
  </r>
  <r>
    <x v="68"/>
    <x v="113"/>
    <s v="Le informo que le día de hoy , durante3 el desayuno, pudimos detectar a tiempo la presencia de una cucaracha._x000a_En realidad una huésped de la habitación 402, fue quien alerto al compañero José Quirós. M la misma se encontraba sobre la mesa y esta estaba desocupada. El compañero la retiro rápida y discretamente._x000a_Puedo decir que dicho evento, no causo mayor relevancia, nadie más se dio cuenta y no tuvo mayor repercusión._x000a__x000a__x000a_"/>
    <x v="37"/>
  </r>
  <r>
    <x v="44"/>
    <x v="113"/>
    <s v="Cajas fuertes más grandes, que puedan caber laptops"/>
    <x v="83"/>
  </r>
  <r>
    <x v="62"/>
    <x v="117"/>
    <s v="Promover actividades para adolescentes donde se reúnan, compartan y se conozcan."/>
    <x v="99"/>
  </r>
  <r>
    <x v="68"/>
    <x v="113"/>
    <s v="Debería haber más variedad de opciones en el desayuno "/>
    <x v="32"/>
  </r>
  <r>
    <x v="65"/>
    <x v="113"/>
    <s v="Deberían haber ganchos para poder colgar las capas"/>
    <x v="83"/>
  </r>
  <r>
    <x v="65"/>
    <x v="113"/>
    <s v="Deben haber más ganchos para poder colgar las toallas en el baño"/>
    <x v="83"/>
  </r>
  <r>
    <x v="50"/>
    <x v="113"/>
    <s v="El refrigerador de la habitación tiene un ruido muy fuerte"/>
    <x v="26"/>
  </r>
  <r>
    <x v="105"/>
    <x v="117"/>
    <s v="Habitaciones fumigadas con el piso resbaloso y fuerte olor. Al parecer no hubo comunicación entre los compañeros de fumigación y las mucamas por lo que en recepción se nos informó que estas habitaciones estaban listas para entregar lo cual fue vergonzoso ya que al llevar a los huéspedes a las habitaciones se toparon con la sorpresa de que las habitaciones no estaban aptas debido al humo y olor."/>
    <x v="33"/>
  </r>
  <r>
    <x v="51"/>
    <x v="117"/>
    <s v="Cliente llama para informar que no tienen agua caliente en la habitacion, y que son 5 personas en la habitación. "/>
    <x v="9"/>
  </r>
  <r>
    <x v="4"/>
    <x v="117"/>
    <s v="Cliente de caravan comunica que no tiene electricidad en la habitación, al parecer no estaba sirviendo el tarjetero. "/>
    <x v="37"/>
  </r>
  <r>
    <x v="34"/>
    <x v="117"/>
    <s v="Huésped se queja de la hoja de evaluación que se deja en las habitaciones para que los huéspedes la llenen antes de irse, el mismo indica que tiene errores gramaticales tanto en Inglés como en Alemán y que eso es mal visto ya que el hotel debería de ser profesional en ese aspecto. "/>
    <x v="100"/>
  </r>
  <r>
    <x v="54"/>
    <x v="118"/>
    <s v="aiRE ACONDICIONADO nunca funcionó."/>
    <x v="8"/>
  </r>
  <r>
    <x v="60"/>
    <x v="118"/>
    <s v="Red WiFi funcionaba bien en restaurantes pero en el cuarto nunca funcionó bien"/>
    <x v="46"/>
  </r>
  <r>
    <x v="60"/>
    <x v="118"/>
    <s v="Por favor modernizar instalaciones del gimnasio. Como pueden ver, todo fue calificado como excelente pero las maquinas del gimnasio no estan acordes con la calidad del hotel."/>
    <x v="101"/>
  </r>
  <r>
    <x v="30"/>
    <x v="118"/>
    <s v="Espejo frente al inodoro es raro y además las sabanas no son cómodas."/>
    <x v="102"/>
  </r>
  <r>
    <x v="73"/>
    <x v="119"/>
    <s v="Huésped se queja de la mala actitud de uno de nuestros empleados llamado Marco del bar húmedo, el mismo indica que no le gustó la manera en que lo atendió y que cuando le pidió le cambiara un vaso caliente por uno frío la solución no fue la que esperaba además de que ni empatía le mostró, lo cual indica el señor debe ser indispensable en esa área. Se le ofrecieron disculpas al señor y se le agradeció por la retroalimentación, que iba ser tomada en cuenta para mejorar."/>
    <x v="2"/>
  </r>
  <r>
    <x v="40"/>
    <x v="120"/>
    <s v="El espejo del baño debe ser mas grande ya que no me gusta sentarme en el sanitario para mirarme en el espejo."/>
    <x v="102"/>
  </r>
  <r>
    <x v="30"/>
    <x v="120"/>
    <s v="El internet está muy mal, no sirve en la habitación"/>
    <x v="46"/>
  </r>
  <r>
    <x v="18"/>
    <x v="120"/>
    <s v="Mejorar el internet"/>
    <x v="46"/>
  </r>
  <r>
    <x v="50"/>
    <x v="98"/>
    <s v="Se activa el panel de la 403, indican que las alarma se activó en la habitacion  405  procedemos a llamar a la habitacion para consultarle a los clientes si todo estaba bien, los mismos nos indican que todo está en orden, una vez verificado el estado de las habitaciones con los huéspedes  el compañero Kenneth procede a  apagar el panel"/>
    <x v="83"/>
  </r>
  <r>
    <x v="15"/>
    <x v="98"/>
    <s v="Al ser las 6:45pm de hoy 04/07/2018 el compañero Kenneth de seguridad reporta que se activaron las alarmas, específicamente  los paneles de las habitaciones  203 y 403, estos indican que las alarmas se activaron en las habitaciones 207 y 405 respectivamente, procedemos a llamar a las habitaciones para consultarle a los clientes si todo estaba bien en las habitaciones, los mismos nos indican que todo está en orden, una vez verificado el estado de las habitaciones con los huéspedes  el compañero Kenneth procede a  desactivar las alarmas."/>
    <x v="83"/>
  </r>
  <r>
    <x v="25"/>
    <x v="98"/>
    <s v="Poner alfombra a la entrada de las escaleras, ya que el piso es resbaloso"/>
    <x v="103"/>
  </r>
  <r>
    <x v="28"/>
    <x v="98"/>
    <s v="Al ser las 8:15pm los huéspedes llaman indicando que hay una víbora en su habitación y que por favor les ayuden ya que no quieren que los niños se den cuenta."/>
    <x v="83"/>
  </r>
  <r>
    <x v="68"/>
    <x v="98"/>
    <s v="Huéspedes se quejan que en el desayuno habían moscas dentro del yogurt y además en algunas otras comidas que estaban en el buffet, dicen que nunca habían sido testigos de esto en los paseos que han realizado."/>
    <x v="33"/>
  </r>
  <r>
    <x v="51"/>
    <x v="98"/>
    <s v="Huésped se queja que durante la noche de ayer 03-07-18, hubo un ruido que los pertubó, el ruido al parecer venía del techo"/>
    <x v="26"/>
  </r>
  <r>
    <x v="35"/>
    <x v="121"/>
    <s v="Huésped se encuentra enfermo según ellos esto les pasó después de almorzar en el hotel unos fetuccini di mari, "/>
    <x v="83"/>
  </r>
  <r>
    <x v="68"/>
    <x v="121"/>
    <s v="Precios de la cena muy elevados"/>
    <x v="67"/>
  </r>
  <r>
    <x v="68"/>
    <x v="121"/>
    <s v="Al ser las 10:15 am aproximadamente el servicio de Internet del hotel se cae imposibilitando realizar cobros con el datafono, entre otras cosas. Varios huéspedes se vieron afectados tanto haciendo check-out como otros que llamaban preguntando por el Wi-Fi del hotel ya que no les servía."/>
    <x v="46"/>
  </r>
  <r>
    <x v="27"/>
    <x v="121"/>
    <s v="Huéspedes se quejan ya que el documento que le envió la agencia a recepción para ser entregado a los huéspedes no se les dió, los señores no pudieron ir a un tour ya que no fueron informados y se encontraban inconformes con el error que se dió en recepción al enviar un documento en español que no correspondía con el que envió la agencia."/>
    <x v="104"/>
  </r>
  <r>
    <x v="32"/>
    <x v="99"/>
    <s v="Cliente indica el agua del baño apenas es tibia incluso abriendola toda. Y necesitaban tomar un baño. "/>
    <x v="9"/>
  </r>
  <r>
    <x v="44"/>
    <x v="99"/>
    <s v="Cuando se le aborda al huésped mediante la llamada de bienvenida reporta un olor desagradable y muy fuerte."/>
    <x v="49"/>
  </r>
  <r>
    <x v="61"/>
    <x v="100"/>
    <s v="Huésped molesto porque no hay servicio de desayuno a la habitación."/>
    <x v="83"/>
  </r>
  <r>
    <x v="106"/>
    <x v="122"/>
    <s v="Todos los días que estuvimos hospedados tuvimos problemas con cucarachas grandes y pequeñas, el veneno hizo que salieran cada día más, por las noches la situación era peor."/>
    <x v="33"/>
  </r>
  <r>
    <x v="24"/>
    <x v="123"/>
    <s v="Mejor selección en calidad de las comidas."/>
    <x v="67"/>
  </r>
  <r>
    <x v="84"/>
    <x v="122"/>
    <s v="La refrigeradora hace mucho ruido"/>
    <x v="37"/>
  </r>
  <r>
    <x v="68"/>
    <x v="99"/>
    <s v="Cena muy limitada y con precio elevado."/>
    <x v="67"/>
  </r>
  <r>
    <x v="68"/>
    <x v="99"/>
    <s v="La selección de opciones de desayuno no es buena, no hay tocino. "/>
    <x v="83"/>
  </r>
  <r>
    <x v="68"/>
    <x v="100"/>
    <s v="Muy decepcionados con la cena, precios muy caros y calidad de la comida no es equivalente a los que cobran en comparación con otros hoteles de la zona."/>
    <x v="67"/>
  </r>
  <r>
    <x v="68"/>
    <x v="124"/>
    <s v="El costo de las comidas es muy caro y es mejor ir a alguna soda en el pueblo."/>
    <x v="67"/>
  </r>
  <r>
    <x v="68"/>
    <x v="79"/>
    <s v="Cenas y bar de la piscina con precios muy elevados."/>
    <x v="67"/>
  </r>
  <r>
    <x v="68"/>
    <x v="125"/>
    <s v="El sushi es pésimo, la calidad de los ingredientes es terrible (cero frescos), las combinaciones de sabor fatal, el arroz no tiene la textura adecuada y tampoco buena presentación. _x000d__x000a_No entiendo como un hotel tan bello puede ofrecer un sushi tan terrible :(_x000d__x000a_"/>
    <x v="35"/>
  </r>
  <r>
    <x v="95"/>
    <x v="123"/>
    <s v="Huésped reporta que hay cucarachas en la habitación"/>
    <x v="33"/>
  </r>
  <r>
    <x v="107"/>
    <x v="123"/>
    <s v="Huéspedes se quejan que se les hizo entrega de l acajaita de desayuno y no incluía cucharas o tenedores para comer. Tuvieron que bajarse del carro y venir a recepción porque se les había indicado que si llevaban cucharas de acuerdo a lo que se indicó de parte de los compañeros de salón a recepción."/>
    <x v="32"/>
  </r>
  <r>
    <x v="108"/>
    <x v="126"/>
    <s v="Huésped bastante decepcionado y molesto ya que en su habitación no dejan de salir cucarachas principalmente del lado del mueble cerca del televisor, el muchacho se acercó a recepción indicando que está cansado de esto y que jamás pensó que el hotel fuera un cucarachero, se fumigó horas antes y debido a eso salen las cucarachas atontadas y esto molestó más al huésped. El dice que va estar 2 noches más en el hotel y que no esperaba vivir esto."/>
    <x v="33"/>
  </r>
  <r>
    <x v="74"/>
    <x v="126"/>
    <s v="Precios sumamente caros en las comidas, deberían poner un transporte a la fortuna donde se pueda ir y comer y que ofrezcan precios razonables"/>
    <x v="67"/>
  </r>
  <r>
    <x v="74"/>
    <x v="126"/>
    <s v="Huéspedes se quejan que el servicio de internet no les funciona y aunque aparecen conectados no es posible usar el internet."/>
    <x v="46"/>
  </r>
  <r>
    <x v="57"/>
    <x v="126"/>
    <s v="Las instrucciones en alemán están mal redactadas y con mala ortografía también."/>
    <x v="105"/>
  </r>
  <r>
    <x v="27"/>
    <x v="127"/>
    <s v="El baño de la habitación expide un olor desagradable"/>
    <x v="37"/>
  </r>
  <r>
    <x v="19"/>
    <x v="128"/>
    <s v="Tener productos que sean organicos"/>
    <x v="67"/>
  </r>
  <r>
    <x v="19"/>
    <x v="128"/>
    <s v="Menú para niños"/>
    <x v="95"/>
  </r>
  <r>
    <x v="40"/>
    <x v="128"/>
    <s v="El restaurante nacional debería de tener más decoración costarricense, más musica típica para el desayuno e instrumental para la noche"/>
    <x v="17"/>
  </r>
  <r>
    <x v="106"/>
    <x v="128"/>
    <s v="Cucarachas en la habitación "/>
    <x v="33"/>
  </r>
  <r>
    <x v="70"/>
    <x v="129"/>
    <s v="Más opciones en las comidas y mejorar servicio en el bar de psicinas."/>
    <x v="2"/>
  </r>
  <r>
    <x v="14"/>
    <x v="129"/>
    <s v="Solo hay una mesa de noche y deberían haber dos para poner cosas."/>
    <x v="37"/>
  </r>
  <r>
    <x v="14"/>
    <x v="127"/>
    <s v="Alrededor del hotel deberían haber mas senderos o areas para ver aves y flores."/>
    <x v="83"/>
  </r>
  <r>
    <x v="22"/>
    <x v="130"/>
    <s v="Es necesario tener mas opciones para personas diabéticas."/>
    <x v="83"/>
  </r>
  <r>
    <x v="109"/>
    <x v="127"/>
    <s v="El espejo con aumento en el baño esta muy alto."/>
    <x v="83"/>
  </r>
  <r>
    <x v="31"/>
    <x v="81"/>
    <s v="Sería bueno tener un espejo grande en la habitación fuera del baño"/>
    <x v="37"/>
  </r>
  <r>
    <x v="29"/>
    <x v="81"/>
    <s v="El huésped menciona que el día miercoles 20 al ser las 9 de la mañana cuando fueron al desayuno, los muchachos del restaurante se veían más apurado por limpiar y terminar que por servir al huésped"/>
    <x v="2"/>
  </r>
  <r>
    <x v="110"/>
    <x v="131"/>
    <s v="Tienen muchos bichos en la habitación, "/>
    <x v="33"/>
  </r>
  <r>
    <x v="111"/>
    <x v="131"/>
    <s v="Tienen muchas hormigas y bichos en la habitación. Es el segundo reporte durante la estadía. "/>
    <x v="33"/>
  </r>
  <r>
    <x v="102"/>
    <x v="132"/>
    <s v="Huésped muy decepcionado del servicio de Internet que le ofrecemos, el mismo no puede utilizar un celular que usa para negocios ya que a pesar de que le sale conectado no es posible hacer uso del internet."/>
    <x v="46"/>
  </r>
  <r>
    <x v="40"/>
    <x v="132"/>
    <s v="Equipo del gym no funciona apropiadamente."/>
    <x v="101"/>
  </r>
  <r>
    <x v="32"/>
    <x v="124"/>
    <s v="El jacuzzi de la habitación no le funciona el agua termal"/>
    <x v="96"/>
  </r>
  <r>
    <x v="36"/>
    <x v="124"/>
    <s v="El basurero del servicio de la habitación debería tener tapa"/>
    <x v="37"/>
  </r>
  <r>
    <x v="54"/>
    <x v="132"/>
    <s v="Sería bueno tener gavetas más amplias en el baño"/>
    <x v="83"/>
  </r>
  <r>
    <x v="109"/>
    <x v="132"/>
    <s v="Algunos insectos en la habitación"/>
    <x v="33"/>
  </r>
  <r>
    <x v="112"/>
    <x v="133"/>
    <s v="Muchas Hormigas en la habitación."/>
    <x v="33"/>
  </r>
  <r>
    <x v="10"/>
    <x v="133"/>
    <s v="Huésped se queja de que a la hora de reservar en el hotel acordó una cena romántica especial  cual le vendieron y prometieron y no se cumplió, el señor estaba bastante molesto porque pagó más de 100 dólares por la cena y el menú que le brindaron era el mismo menú que se le ofrece a todos los clientes, el señor argumenta que  no hay nada especial en lo que se le ofreció y lo que le molesta es que le hayan mentido, el mismo prefirió que se le reintegrara el dinero y que iba a pagar lo que consumiera como otro huésped más común y corriente. "/>
    <x v="67"/>
  </r>
  <r>
    <x v="23"/>
    <x v="133"/>
    <s v="Huésped se queja que el internet le funciona en la hab 503 pero en la de la par no le sirve del todo lo cual le parece bastante extraño."/>
    <x v="46"/>
  </r>
  <r>
    <x v="113"/>
    <x v="133"/>
    <s v="A continuación hacemos de su conocimiento una situación que se presentó en el restaurante Ti-Cain durante la cena del “Grupo de La Mora”._x000a_Al ser las 9:20pm se aproximó a recepción  el encargado del Grupo de La Mora, el mismo nos preguntó si se encontraba Miguel Munera en el hotel, ya que deseaba externarle el malestar por la mala atención que recibieron a la hora de la cena, nos comenta que el servicio fue lento y que la comida simplemente no estuvo bien, también nos hace saber que la tour leader le pidió por favor para la cena de mañana buscar un restaurante en el centro en el cual les brinden un buen servicio rápido y oportuno._x000a_"/>
    <x v="67"/>
  </r>
  <r>
    <x v="114"/>
    <x v="125"/>
    <s v="&quot;Una cuchara pequeña que utilicé para endulzar mi café, no me di cuenta pero estaba sucia con huevo&quot; huésped nos recomienda entonces tener más cuidado con esto"/>
    <x v="33"/>
  </r>
  <r>
    <x v="0"/>
    <x v="125"/>
    <s v="El baño necesita mejor iluminación // Coordinar poner dos bombillos por lámpara"/>
    <x v="37"/>
  </r>
  <r>
    <x v="12"/>
    <x v="79"/>
    <s v="Hormigas en la habitacion"/>
    <x v="33"/>
  </r>
  <r>
    <x v="27"/>
    <x v="79"/>
    <s v="Huesped  se queja de hormigas en la habitación."/>
    <x v="33"/>
  </r>
  <r>
    <x v="107"/>
    <x v="134"/>
    <s v="Huesped  se queja de hormigas en la habitación."/>
    <x v="33"/>
  </r>
  <r>
    <x v="59"/>
    <x v="135"/>
    <s v="Huesped se queja de hormigas en toda la habitación."/>
    <x v="33"/>
  </r>
  <r>
    <x v="58"/>
    <x v="125"/>
    <s v="Se queja de la altura de la cama ya que es de baja estatura y le fue muy dificil bajarse."/>
    <x v="106"/>
  </r>
  <r>
    <x v="18"/>
    <x v="135"/>
    <s v="Huésped se queja que ellos nunca pusieron letrero de no molestar en la habitación, y que alguien lo hizo, lo cual esto provocó que no les hicieran la limpieza."/>
    <x v="83"/>
  </r>
  <r>
    <x v="64"/>
    <x v="135"/>
    <s v="Huésped se queja que su teléfono no conecta a internet de ninguna manera."/>
    <x v="46"/>
  </r>
  <r>
    <x v="28"/>
    <x v="136"/>
    <s v="Promover una noche para bailar, o bien tener más buena música."/>
    <x v="10"/>
  </r>
  <r>
    <x v="28"/>
    <x v="136"/>
    <s v="Más botellas de agua en la habitación sería un buen detalle"/>
    <x v="83"/>
  </r>
  <r>
    <x v="28"/>
    <x v="136"/>
    <s v="Sería genial tener una silla en la habitación"/>
    <x v="4"/>
  </r>
  <r>
    <x v="28"/>
    <x v="136"/>
    <s v="El shampoo podría ser mejor"/>
    <x v="31"/>
  </r>
  <r>
    <x v="68"/>
    <x v="136"/>
    <s v="Más comida tradicional de Costa Rica en los menú, ya que cuando estuvimos hospedados solo estaba abierto el restaurante italiano y japones."/>
    <x v="17"/>
  </r>
  <r>
    <x v="10"/>
    <x v="136"/>
    <s v="Huésped se queja de un ruido constante como un pito justo detrás de su habitación que no le permite dormir."/>
    <x v="93"/>
  </r>
  <r>
    <x v="87"/>
    <x v="136"/>
    <s v="Huéspedes se quejan de hormigas y cucarachas en la habitación."/>
    <x v="33"/>
  </r>
  <r>
    <x v="115"/>
    <x v="137"/>
    <s v="Al bañarse la segunda persona el agua era muy fria. El agua caliete solo dura dos minutos"/>
    <x v="9"/>
  </r>
  <r>
    <x v="115"/>
    <x v="137"/>
    <s v="El wifi o es muy lento o no funciona en la habitación"/>
    <x v="46"/>
  </r>
  <r>
    <x v="103"/>
    <x v="137"/>
    <s v="El agua caliente a veces no funciona bien."/>
    <x v="9"/>
  </r>
  <r>
    <x v="103"/>
    <x v="137"/>
    <s v="El wifi no funciona bien"/>
    <x v="46"/>
  </r>
  <r>
    <x v="35"/>
    <x v="137"/>
    <s v="El jacuzzi debería tener rotulos para saber donde se debe presionar para obtener las burbujas"/>
    <x v="96"/>
  </r>
  <r>
    <x v="116"/>
    <x v="138"/>
    <s v="Unos cuantos insectos en la habitación"/>
    <x v="33"/>
  </r>
  <r>
    <x v="87"/>
    <x v="139"/>
    <s v="Las porciones de comida no están acorde con el precio"/>
    <x v="67"/>
  </r>
  <r>
    <x v="31"/>
    <x v="139"/>
    <s v="Más opciones de comida vegetariana en el restaurante principal."/>
    <x v="73"/>
  </r>
  <r>
    <x v="116"/>
    <x v="140"/>
    <s v="El internet no funcionó bien, muy lento cuando pudimos recibir algo de señal."/>
    <x v="46"/>
  </r>
  <r>
    <x v="116"/>
    <x v="140"/>
    <s v="El refrigerador produce demasiado ruido"/>
    <x v="37"/>
  </r>
  <r>
    <x v="76"/>
    <x v="139"/>
    <s v="Cliente indica que no puede conectarse al Wifi, y luego cuando logró la conexion, la misma es muy debil y no le permite accesar correctamente. "/>
    <x v="46"/>
  </r>
  <r>
    <x v="46"/>
    <x v="138"/>
    <s v="Huésped se queja de los precios de los restaurantes, muy altos "/>
    <x v="67"/>
  </r>
  <r>
    <x v="46"/>
    <x v="138"/>
    <s v="Huésped se queja que reservó 22 días antes y solicitó una hab para adulta mayor y cerca a todas las areas comunes, sin embargo no tuvo respuesta."/>
    <x v="84"/>
  </r>
  <r>
    <x v="43"/>
    <x v="141"/>
    <s v="Huésped se queja de las limitadas opciones en las comidas del bar de la piscina, le gustaria como hamburguesas. Además se queja del mal servicio recibido especialmente en el Italiano."/>
    <x v="67"/>
  </r>
  <r>
    <x v="27"/>
    <x v="138"/>
    <s v="Hubieramos podido usar los vasos, si estos estuviesen limpios."/>
    <x v="37"/>
  </r>
  <r>
    <x v="27"/>
    <x v="138"/>
    <s v="Huesped se queja de hormigas en el area del baño."/>
    <x v="33"/>
  </r>
  <r>
    <x v="29"/>
    <x v="142"/>
    <s v="Huesped se queja de hormigas dentro de la  habitación y fuera. "/>
    <x v="33"/>
  </r>
  <r>
    <x v="16"/>
    <x v="142"/>
    <s v="NO hay silla en la habitación y es necesaria"/>
    <x v="4"/>
  </r>
  <r>
    <x v="39"/>
    <x v="142"/>
    <s v="Se quejan porque no hay coca cola zero ni tampoco menú para celiacos."/>
    <x v="67"/>
  </r>
  <r>
    <x v="104"/>
    <x v="141"/>
    <s v="Huésped se queja del restaurante Italiano el cual en ese momento se encontraba trabajando como el restaurante principal debido al cierre del Ti-Cain, se queja de que no hay en realidad opciones de comida costarricense, los precios muy altos en comparación con la cantidad y calidad de la comida."/>
    <x v="67"/>
  </r>
  <r>
    <x v="22"/>
    <x v="143"/>
    <s v="Probamos dos rollos de sushi y un sashimi y la calidad fue muy mala, el pescado no estaba fresco y la combinación de sabores no era la mejor, además la presentación de los rollos deficiente y la calidad del arroz no estaba al nivel de un restaurante aceptable de sushi. Y precios sumamente elevados en relación a la calidad."/>
    <x v="67"/>
  </r>
  <r>
    <x v="54"/>
    <x v="144"/>
    <s v="Muchas hormigas pequeñas en el baño y el  teléfono no funcionaba."/>
    <x v="33"/>
  </r>
  <r>
    <x v="86"/>
    <x v="143"/>
    <s v="Huésped indica que sería muy bueno tener sombrillas en la habitación."/>
    <x v="83"/>
  </r>
  <r>
    <x v="26"/>
    <x v="141"/>
    <s v="Hormigas en la habitación, hormigas en el coffee maker, hormigas en la cama."/>
    <x v="33"/>
  </r>
  <r>
    <x v="115"/>
    <x v="143"/>
    <s v="Huésped comenta a modo de recomendación que los compañeros de los bares en la piscina, deberían utilizar siempre guantes al realizar las distintas labores que realizan ahí, dado que muchas veces se limpian las manos en sus camisas y por el tipo de camisas y el calor que se produce ahí, pasan sudando por lo que es anti higienico"/>
    <x v="107"/>
  </r>
  <r>
    <x v="36"/>
    <x v="143"/>
    <s v="Huesped reporta que tiene cucarachas en la habitación en la noche. "/>
    <x v="33"/>
  </r>
  <r>
    <x v="44"/>
    <x v="143"/>
    <s v="Huesped reporta hormigas en la habitación. "/>
    <x v="33"/>
  </r>
  <r>
    <x v="7"/>
    <x v="141"/>
    <s v="Huésped reporta que tenía una pizza en la habitación, y que la compañera mucama al realizar la limpieza la tiró a la basura."/>
    <x v="83"/>
  </r>
  <r>
    <x v="83"/>
    <x v="144"/>
    <s v="El hotel debería de tener un area designada para juegos de mesa con sillas y mesas para juegos mientras llueve."/>
    <x v="99"/>
  </r>
  <r>
    <x v="30"/>
    <x v="145"/>
    <s v="La señal de Internet es mala y débil especialmente en las habitaciones."/>
    <x v="46"/>
  </r>
  <r>
    <x v="117"/>
    <x v="144"/>
    <s v="En la noche debería haber alguna actividad nocturna de entretenimiento."/>
    <x v="83"/>
  </r>
  <r>
    <x v="29"/>
    <x v="144"/>
    <s v="No hay paraguas en la habitación."/>
    <x v="83"/>
  </r>
  <r>
    <x v="46"/>
    <x v="144"/>
    <s v="No hay opciones en el desayuno libres de glutten y el restaurante Italiano muy bajo en servicio."/>
    <x v="83"/>
  </r>
  <r>
    <x v="20"/>
    <x v="144"/>
    <s v="Una silla en la habitación es necesaria"/>
    <x v="4"/>
  </r>
  <r>
    <x v="20"/>
    <x v="144"/>
    <s v="Pan fresco todas las mañanas."/>
    <x v="32"/>
  </r>
  <r>
    <x v="68"/>
    <x v="145"/>
    <s v="Menú limitado en el Italiano"/>
    <x v="67"/>
  </r>
  <r>
    <x v="64"/>
    <x v="145"/>
    <s v="Huespedes se quejan que ante el mal clima y que desde las 2:30pm comenzó a llover el hotel debería tener alguna opcion de entretenimiento como sala de peliculas, bingo, karaoke, juegos de trivia ya que es aburrido estar en la habitación encerrados."/>
    <x v="99"/>
  </r>
  <r>
    <x v="104"/>
    <x v="145"/>
    <s v="Hormigas e insectos en la habitción."/>
    <x v="33"/>
  </r>
  <r>
    <x v="54"/>
    <x v="145"/>
    <s v="Reduzcan los precios de los los bares y restaurantes porque son muy elevados."/>
    <x v="67"/>
  </r>
  <r>
    <x v="0"/>
    <x v="145"/>
    <s v="Una silla en la habitación para ponerse zapatos y pantalon, la cama es muy alta."/>
    <x v="4"/>
  </r>
  <r>
    <x v="106"/>
    <x v="146"/>
    <s v="Huésped comenta que dos veces han solicitado room service y al entregarlo no les llevan platos ni cubertería."/>
    <x v="89"/>
  </r>
  <r>
    <x v="48"/>
    <x v="147"/>
    <s v="Sería bueno tener una banca en el gimnasio para poder hacer las pesas"/>
    <x v="83"/>
  </r>
  <r>
    <x v="48"/>
    <x v="147"/>
    <s v="Yoga sería mejor si las clases fueran avanzadas"/>
    <x v="83"/>
  </r>
  <r>
    <x v="68"/>
    <x v="148"/>
    <s v="Menu limitado especialmente si el restaurante principal está cerrado,  no hay variedad de comida costarricense."/>
    <x v="67"/>
  </r>
  <r>
    <x v="68"/>
    <x v="149"/>
    <s v="Opciones limitadas en los restaurantes."/>
    <x v="67"/>
  </r>
  <r>
    <x v="68"/>
    <x v="149"/>
    <s v="Comidas limitadas y menú de ensaladas no es amplio."/>
    <x v="67"/>
  </r>
  <r>
    <x v="68"/>
    <x v="150"/>
    <s v="Habitación pequeña y con pequeños insectos , las paredes son delgadas y se escucha todo además durante la noche había un ruido extraño en el techo que interrumpía el sueño."/>
    <x v="26"/>
  </r>
  <r>
    <x v="68"/>
    <x v="150"/>
    <s v="Precios increiblemente elevados "/>
    <x v="67"/>
  </r>
  <r>
    <x v="68"/>
    <x v="151"/>
    <s v="Precio elevado de los restaurantes"/>
    <x v="67"/>
  </r>
  <r>
    <x v="68"/>
    <x v="151"/>
    <s v="El desayuno puede mejorar, Costa Rica tiene muchas frutas y deberían incluirse en el desayuno ya que solamente había piña y banano como únicas opciones."/>
    <x v="67"/>
  </r>
  <r>
    <x v="68"/>
    <x v="152"/>
    <s v="Variedad de opciones en el desayuno no es muy amplia."/>
    <x v="67"/>
  </r>
  <r>
    <x v="68"/>
    <x v="153"/>
    <s v="El costo de las bebidas de los bares y las cmoidas en restaurantes es elevado."/>
    <x v="67"/>
  </r>
  <r>
    <x v="68"/>
    <x v="154"/>
    <s v="Los precios de los restaurantes son un poco caros."/>
    <x v="67"/>
  </r>
  <r>
    <x v="68"/>
    <x v="154"/>
    <s v="El ventilador no se puede apagar a menos que se desactive la electricidad de toda la habitación."/>
    <x v="108"/>
  </r>
  <r>
    <x v="68"/>
    <x v="154"/>
    <s v="El hotel es bueno excepto por la comida (de regular a mediocre) y algunos empleados, como por ejemplo la persona en recepción que no quiso cambiar dólares. "/>
    <x v="67"/>
  </r>
  <r>
    <x v="68"/>
    <x v="154"/>
    <s v="Comida y servicios no se comparan con precio, esperaba más para el dinero que cuesta el hospedaje."/>
    <x v="67"/>
  </r>
  <r>
    <x v="68"/>
    <x v="155"/>
    <s v="Opciones en las comidas de los restaurantes son muy limitadas."/>
    <x v="67"/>
  </r>
  <r>
    <x v="68"/>
    <x v="155"/>
    <s v="Limitadas y pequeñas areas de piscina"/>
    <x v="38"/>
  </r>
  <r>
    <x v="68"/>
    <x v="155"/>
    <s v="Los alimentos no son de buena calidad y muy básicos, el desayuno es muy rutinario y es necesario tener mas variedad de opciones.  Además el precio no se compara con el servicio y calidad."/>
    <x v="67"/>
  </r>
  <r>
    <x v="68"/>
    <x v="156"/>
    <s v="Opciones de almuerzo y cena muy limitadas"/>
    <x v="67"/>
  </r>
  <r>
    <x v="27"/>
    <x v="148"/>
    <s v="Hab necesita mejor luz"/>
    <x v="109"/>
  </r>
  <r>
    <x v="27"/>
    <x v="148"/>
    <s v="Muy mala experiencia en el restaurante con un salonero, el cual no fue atento, con un mal servicio."/>
    <x v="2"/>
  </r>
  <r>
    <x v="32"/>
    <x v="157"/>
    <s v="No hay carne en el desayuno, la variedad de la comida es limitada, y el tamaño de las sopas no es el ideal"/>
    <x v="67"/>
  </r>
  <r>
    <x v="2"/>
    <x v="157"/>
    <s v="necesitamos mejor comida en los restaurantes"/>
    <x v="67"/>
  </r>
  <r>
    <x v="7"/>
    <x v="148"/>
    <s v="Huespedes se quejan de la poca variedad en las comidas "/>
    <x v="67"/>
  </r>
  <r>
    <x v="17"/>
    <x v="148"/>
    <s v="Él botones llega a la habitación a dejar el check in y encuentran una cerveza por la mitad en la refri "/>
    <x v="37"/>
  </r>
  <r>
    <x v="34"/>
    <x v="148"/>
    <s v="huespedes nos informan de foma traquila que la alarma los despertó la noche anterior mas no se encontraban molestos al respecto "/>
    <x v="93"/>
  </r>
  <r>
    <x v="100"/>
    <x v="148"/>
    <s v="huespedes se apersonaron muy molestos al area de recepción para quejarse por que no pudieron dormir debido a que la alarma de incendios se activó la noche anterior, se activó a las 2am y de nuevo 5am, no dieron chance a ninguna solución mas que hablar con el gerente. "/>
    <x v="93"/>
  </r>
  <r>
    <x v="43"/>
    <x v="148"/>
    <s v="huespedes se apersonaron muy molestos al area de recepción para quejarse por que no pudieron dormir debido a que la alarma de incendios se activó la noche anterior, se activó a las 2am y de nuevo 5am, no dieron chance a ninguna solución mas que hablar con el gerente. "/>
    <x v="110"/>
  </r>
  <r>
    <x v="68"/>
    <x v="158"/>
    <s v="La huésped comenta que al haber pedido algo en el sushi cuando se lo entregaron el botones no fue amable."/>
    <x v="110"/>
  </r>
  <r>
    <x v="68"/>
    <x v="158"/>
    <s v="La relación precio calidad de los restaurantes es mala, como ejemplo dice que la ultima noche pidió comida en el sushi bar y esto fue según ella una desgracia."/>
    <x v="35"/>
  </r>
  <r>
    <x v="68"/>
    <x v="158"/>
    <s v="Huésped recomienda que se deberia cambiar el nombre de las habitaciones, ya que según su opinión el nombre Junior Suite no va con las características que tienen nuestras habitaciones, de hecho comenta que la habitación le pareció estupenda y da como ejemplo de nombre Premium"/>
    <x v="83"/>
  </r>
  <r>
    <x v="49"/>
    <x v="158"/>
    <s v="Huésped reporta que encontró muchos insectos  incluyendo 2 cucarachas ."/>
    <x v="33"/>
  </r>
  <r>
    <x v="66"/>
    <x v="158"/>
    <s v="Restaurantes muy caros, mejor si hubiera mas comida tipica y con precios mas bajos."/>
    <x v="67"/>
  </r>
  <r>
    <x v="68"/>
    <x v="158"/>
    <s v="aL ser las 11:30am el encargado de lockers Javier reporta que el area del gimnasio, lockers y hamacas  presenta un acceso complicado debido a que los compañeros de restaurantes estaban lavando el piso del Ti Cain, la caída de jabón y agua era constante impidiendo el acceso de una cosiderable cantidad de huespedes presentes en las piscinas, era complicado entrar por el área principal de lockers. El jabón estaba en las aceras lo cuál pudo provocar que algun huesped sufriera una caída. "/>
    <x v="111"/>
  </r>
  <r>
    <x v="14"/>
    <x v="158"/>
    <s v="Huéspedes se quejan del tamaño de la habitación e indican que es muy ajustada para 3 o 4 personas, además dicen que se ocupan 2 sanitarios y 2 lavatorios especialmente cuando hay 4 personas en la misma habitación."/>
    <x v="83"/>
  </r>
  <r>
    <x v="24"/>
    <x v="159"/>
    <s v="Huesped indica que el hotel debería tener un poco de baile por la tarde o noche, como un salón de baile con algún entretenimiento."/>
    <x v="83"/>
  </r>
  <r>
    <x v="94"/>
    <x v="150"/>
    <s v="&quot;El único problema fue que habían pequeños ciempies en el baño&quot;"/>
    <x v="33"/>
  </r>
  <r>
    <x v="13"/>
    <x v="150"/>
    <s v="La huésped se mostró muy molesta poe que no tenia un maletero extra , el cual había solicitado varias veces."/>
    <x v="33"/>
  </r>
  <r>
    <x v="4"/>
    <x v="160"/>
    <s v="Huéspedes de Caravan les salió una cucaracha de la mesa mientras se encontraban comiendo."/>
    <x v="33"/>
  </r>
  <r>
    <x v="15"/>
    <x v="160"/>
    <s v="Huéspedes se quejan porque no es permitido ingresar invitados o amigos de otros hoteles, indican que parece un hospital o una carcel."/>
    <x v="112"/>
  </r>
  <r>
    <x v="15"/>
    <x v="160"/>
    <s v="Huéspedes se quejan de los brazaletes, solicitan que se eliminen ya que eso es barato y se ve mal."/>
    <x v="39"/>
  </r>
  <r>
    <x v="15"/>
    <x v="160"/>
    <s v="Mejores camas de bronceado y más sombra en el area de piscinas."/>
    <x v="38"/>
  </r>
  <r>
    <x v="15"/>
    <x v="160"/>
    <s v="Se quejan de que no hay espejo en la habitación."/>
    <x v="37"/>
  </r>
  <r>
    <x v="83"/>
    <x v="160"/>
    <s v="Huéspedes se quejan de que el baño huele a cigarro como si hubieran fumado, además se queja que el agua caliente es muy caliente y es peligrosa."/>
    <x v="37"/>
  </r>
  <r>
    <x v="42"/>
    <x v="160"/>
    <s v="Cuando el botones está entregando la hab al check-in, encuentra en el mini bar una botellita pequeña de vino rosa a la mitad posiblemente de los huéspedes anteriores."/>
    <x v="37"/>
  </r>
  <r>
    <x v="103"/>
    <x v="161"/>
    <s v="Cuando el botones está entregando la habitación al check in, encuantra en la refri un a botella grade metálica de los clientes que estuvieron anteriormente ahí "/>
    <x v="37"/>
  </r>
  <r>
    <x v="2"/>
    <x v="161"/>
    <s v="Huéspedes se quejan porque no hay ventiladores en los restaurantes y porque no hay gran variedad de opciones."/>
    <x v="113"/>
  </r>
  <r>
    <x v="72"/>
    <x v="161"/>
    <s v="Huésped reporta que encontró un raton muerto en la parte alta de las termales."/>
    <x v="33"/>
  </r>
  <r>
    <x v="72"/>
    <x v="161"/>
    <s v="Huésped reporta que durante el desayuno una cucaracha apareción en su mesa."/>
    <x v="33"/>
  </r>
  <r>
    <x v="15"/>
    <x v="162"/>
    <s v="Cliente está molesta por que quiere traer amigos a cenar con ella y las políticas del hotel no lo permiten y tampoco hay información sobre esto en ningún lado "/>
    <x v="112"/>
  </r>
  <r>
    <x v="70"/>
    <x v="163"/>
    <s v="Necesidad de mas sombras en el area de piscinas"/>
    <x v="38"/>
  </r>
  <r>
    <x v="50"/>
    <x v="163"/>
    <s v="Vino muy caro en comparación con otros hoteles en los que hemos estado en costa rica"/>
    <x v="30"/>
  </r>
  <r>
    <x v="55"/>
    <x v="164"/>
    <s v="Paraguas en la habitación"/>
    <x v="29"/>
  </r>
  <r>
    <x v="84"/>
    <x v="163"/>
    <s v="En el bar las bebidas no siempre son servidas de igual forma, una vez nos dieron el coctel tipo frozen y otra a las rocas"/>
    <x v="30"/>
  </r>
  <r>
    <x v="28"/>
    <x v="164"/>
    <s v="Sería delicioso poder tener aguacate en el desayuno"/>
    <x v="32"/>
  </r>
  <r>
    <x v="14"/>
    <x v="153"/>
    <s v="No habia lugar en el armario, solo los percheros"/>
    <x v="29"/>
  </r>
  <r>
    <x v="14"/>
    <x v="165"/>
    <s v="Huespedes se quejan de la falta de gavetas para la ropa."/>
    <x v="77"/>
  </r>
  <r>
    <x v="61"/>
    <x v="166"/>
    <s v="Se quejan del estaurante italiano e indican que debería cambiarse y tener un restaurante de mariscos."/>
    <x v="67"/>
  </r>
  <r>
    <x v="68"/>
    <x v="103"/>
    <n v="0"/>
    <x v="29"/>
  </r>
  <r>
    <x v="5"/>
    <x v="164"/>
    <s v="Huesped se queja de la presencia de hormigas en la habitación, se encuentra disgustada y quiere que le eliminen los insectos."/>
    <x v="33"/>
  </r>
  <r>
    <x v="51"/>
    <x v="164"/>
    <s v="Huespedes se quejan de ruidos en el techo durante toda la noche, indican que son animales y que provocan mucho ruido."/>
    <x v="26"/>
  </r>
  <r>
    <x v="10"/>
    <x v="167"/>
    <s v="Se podría tener una maquina de hielo más cerca a la habitacion"/>
    <x v="114"/>
  </r>
  <r>
    <x v="26"/>
    <x v="167"/>
    <s v="Falta una cafeteria para el almuerzo ligero, por ejemplo ensaladas sandwiches"/>
    <x v="115"/>
  </r>
  <r>
    <x v="26"/>
    <x v="167"/>
    <s v="Relación precio-calidad muy costoso por lo que es."/>
    <x v="67"/>
  </r>
  <r>
    <x v="118"/>
    <x v="167"/>
    <s v="Huéspedes llaman indicando que no hay agua en las habitaciones."/>
    <x v="116"/>
  </r>
  <r>
    <x v="68"/>
    <x v="167"/>
    <s v="La noche del 14/05/18 mientras varios huéspedes se encontraban cenando se presentaron varias goteras con una cantidad importante de agua ingresando la cual no pudo ser controlada sin que los huéspedes se enteraran ante el aguacero tan fuerte. El agua mojó un poco unos sillones y unas mesas cerca."/>
    <x v="117"/>
  </r>
  <r>
    <x v="64"/>
    <x v="151"/>
    <s v="El pescado que sirvieron en el sushi no estaba fresco y no fue una buena experiencia."/>
    <x v="35"/>
  </r>
  <r>
    <x v="25"/>
    <x v="151"/>
    <s v="Huéspedes se quejan de gritos y ruidos fuertes en hab 903, al parecer discutiendo"/>
    <x v="26"/>
  </r>
  <r>
    <x v="51"/>
    <x v="168"/>
    <s v="Los paneles solares para calentar agua parece que estan flojos en el techo y causan mucho ruido especialmente en las noches."/>
    <x v="118"/>
  </r>
  <r>
    <x v="57"/>
    <x v="156"/>
    <s v="Se quejan de que hace falta un basurero en la habitación para residuos NO reciclables, ya que únicamente hay para reciclaje aunque no se indica que tipo de desechos reciclables se pueden depositar."/>
    <x v="119"/>
  </r>
  <r>
    <x v="119"/>
    <x v="169"/>
    <s v="La ducha tiene una fuga que cae fuera del baño"/>
    <x v="120"/>
  </r>
  <r>
    <x v="57"/>
    <x v="152"/>
    <s v="El desayuno esta bien, pero podría beneficiarse con frutas y jugos mas frescos"/>
    <x v="83"/>
  </r>
  <r>
    <x v="112"/>
    <x v="169"/>
    <s v="Huéspedes se quejan de las clases de yoga,  los mismos indican que debería ser solo para adultos,  que el niño que se encontraba haciendo yoga con ellos de otra habitación solo los interrumpía y no permitía que las clases fueran tranquilas."/>
    <x v="121"/>
  </r>
  <r>
    <x v="112"/>
    <x v="169"/>
    <s v="Huespedes se quejan que solamente en el desayuno se ofrecen frutas, los señores me explican que en Europa ellos acostumbran a comer frutas tambíen al almuerzo y a la cena por lo que indican tengamos en cuenta este aspecto para un futuro tener mas huéspedes satisfechos."/>
    <x v="122"/>
  </r>
  <r>
    <x v="120"/>
    <x v="154"/>
    <s v="La única crítica constructiva seria el cambiar las láminas de el techo de luz, ya que estan bastante tostadas por el sol y con un poco de moho, esto al menos en la habitación en la cual estuve."/>
    <x v="77"/>
  </r>
  <r>
    <x v="68"/>
    <x v="153"/>
    <s v="El servicio está dañado, el tanque no se llena y el  agua queda directa. Tiene muchisimo tiempo de estar así y se le ha dicho infinitas veces a mantemiento"/>
    <x v="7"/>
  </r>
  <r>
    <x v="44"/>
    <x v="153"/>
    <s v="Poner una silla en la habitacion sería util"/>
    <x v="4"/>
  </r>
  <r>
    <x v="14"/>
    <x v="153"/>
    <s v="Camas muy altas"/>
    <x v="106"/>
  </r>
  <r>
    <x v="50"/>
    <x v="153"/>
    <s v="A veces los empleados no entienden lo que uno pregunta,pura barrera del lenguaje"/>
    <x v="104"/>
  </r>
  <r>
    <x v="68"/>
    <x v="153"/>
    <s v="A veces los empleados no entienden lo que uno pregunta,pura barrera del lenguaje"/>
    <x v="2"/>
  </r>
  <r>
    <x v="46"/>
    <x v="153"/>
    <s v="Habia comida vieja en la refri de las personas que estuvieron antes que nosotros"/>
    <x v="77"/>
  </r>
  <r>
    <x v="61"/>
    <x v="153"/>
    <s v="Ayer solicité un masaje en el Spa, más alla de haber sido una experiencia relajante, quede toda adolorida e inflamada del mal uso de la tecnica , recomiendo para futuros clientes que supervisen el entrenamiento del personal."/>
    <x v="69"/>
  </r>
  <r>
    <x v="88"/>
    <x v="155"/>
    <s v="Huesped se queja de la poca variedad en comidas y pide mayor variedad en las opciones."/>
    <x v="67"/>
  </r>
  <r>
    <x v="115"/>
    <x v="154"/>
    <s v="El sol de la tarde pega directo a la habitación, deberia haber una pantalla que cubra esto"/>
    <x v="77"/>
  </r>
  <r>
    <x v="115"/>
    <x v="154"/>
    <s v="La tapa de coffee maker esta rota"/>
    <x v="77"/>
  </r>
  <r>
    <x v="23"/>
    <x v="155"/>
    <s v="Más vegetales con la carne"/>
    <x v="67"/>
  </r>
  <r>
    <x v="5"/>
    <x v="155"/>
    <s v="Cuando uno esta esperando un huésped, sería genial tener una habitación fria, toma un tiempo para que esta se enfrie"/>
    <x v="8"/>
  </r>
  <r>
    <x v="103"/>
    <x v="155"/>
    <s v="Más variedad de frutas y cereales calientes como avena"/>
    <x v="67"/>
  </r>
  <r>
    <x v="0"/>
    <x v="170"/>
    <s v="La música del restaurante muy alta, al final del día necesitamos descansar y cenar en una tranquila y silenciosa atmosfera"/>
    <x v="123"/>
  </r>
  <r>
    <x v="48"/>
    <x v="170"/>
    <s v="A/C bajo rendimiento, sería recomendable tenerlos encendidos antes que los huéspedes lleguen a la habitación."/>
    <x v="8"/>
  </r>
  <r>
    <x v="110"/>
    <x v="170"/>
    <s v="Un basurero con tapa sería mejor para el baño, especialmente porque este contiene papel higienico usado"/>
    <x v="124"/>
  </r>
  <r>
    <x v="12"/>
    <x v="166"/>
    <s v="La caja fuerte no funcionó en toda la estadía, huespedes reclaman que se quedó cerrada los 2 días y no permitía ingresar un código."/>
    <x v="77"/>
  </r>
  <r>
    <x v="42"/>
    <x v="166"/>
    <s v="Huesped se queja de la iluminación de la habitación, indica que es pobre y no es suficiente. Además se queja de que no hay una silla  y que el control del TV solo funciona desde una cama y no de las 2."/>
    <x v="77"/>
  </r>
  <r>
    <x v="44"/>
    <x v="166"/>
    <s v="Huesped se queja de lo limitado del menú con opciones vegetarianas y reclama por mas opciones."/>
    <x v="73"/>
  </r>
  <r>
    <x v="4"/>
    <x v="170"/>
    <s v="Huesped se queja de que el hotel no dispone de un area de juegos para los niños, la señora me indica que quedaron encantados con el lugar pero debido a que su familia tiene varios niños pues consideran que es necesario tener un area con pequeño playground."/>
    <x v="72"/>
  </r>
  <r>
    <x v="14"/>
    <x v="165"/>
    <s v="Huesped se queja que el detector de humo se encendió a las 12:30am y comenzó a hacer beep, el mismo se queja que tuvo que llamar a la mañana siguiente para que el staff se diera cuenta."/>
    <x v="93"/>
  </r>
  <r>
    <x v="83"/>
    <x v="166"/>
    <s v="Huespedes se quejan porque el hotel deberia considerar tener menus de los restaurantes en las habitaciones y así facilitar el servicio a la habitación."/>
    <x v="56"/>
  </r>
  <r>
    <x v="119"/>
    <x v="165"/>
    <s v="Huesped indica que talvez un spray´insecticida pequeño sería útil para los insectos que aparezcan durante la estadía."/>
    <x v="33"/>
  </r>
  <r>
    <x v="119"/>
    <x v="165"/>
    <s v="Huesped se queja de que el hotel debería de tener mas opciones de ensaladas."/>
    <x v="67"/>
  </r>
  <r>
    <x v="6"/>
    <x v="166"/>
    <s v="Pequeñas hormigas en el baño, en el area de la caja de manicure"/>
    <x v="33"/>
  </r>
  <r>
    <x v="29"/>
    <x v="156"/>
    <s v="Huespedes se quejan de tratamiento recibido en el SPA, se muestran molestos y decepcionados porque no quedaron satisfechos con el trabajo que se llevó a cabo en un pedicure, se quejaron de la silla que es muy incómoda, de que no les masajearon los pies mas de 4 minutos a  pesar de que el tratamiento duraba 60 minutos y además  aclaran que no se le tenía agua caliente para colocar los pies y sentirse relajada. "/>
    <x v="69"/>
  </r>
  <r>
    <x v="52"/>
    <x v="156"/>
    <s v="Cliente reporta que se metieron a la habitacion y extrajeron dinero en efectivo y un celular, mientras ellos estaban en la cena. "/>
    <x v="125"/>
  </r>
  <r>
    <x v="24"/>
    <x v="171"/>
    <s v="Huesped se queja debido a que el hotel no cuenta con una acera o camino especial para personas discapacitadas desde las habitaciones hasta las areas comunes, piscinas y restaurantes. Además se queja que en la noche no hay señalización iluminada y que cuando se transita los carritos de golf pasan muy cerca de los peatones."/>
    <x v="85"/>
  </r>
  <r>
    <x v="72"/>
    <x v="172"/>
    <s v="El té de la habitación de manzanilla tiene sabor a tierra"/>
    <x v="126"/>
  </r>
  <r>
    <x v="48"/>
    <x v="172"/>
    <s v="Hacer que uno se sirva el café"/>
    <x v="29"/>
  </r>
  <r>
    <x v="103"/>
    <x v="172"/>
    <s v="La comida es muy cara y regular, la comida de las sodas de afuera es mucho mejor y menos cara"/>
    <x v="67"/>
  </r>
  <r>
    <x v="3"/>
    <x v="172"/>
    <s v="El chef de la piscina fue muy descortés al no dejar que los niños jueguen en la piscina."/>
    <x v="127"/>
  </r>
  <r>
    <x v="93"/>
    <x v="173"/>
    <s v="Las camas son un poco duras"/>
    <x v="40"/>
  </r>
  <r>
    <x v="59"/>
    <x v="174"/>
    <s v="Un basurero cerrado en el baño, sería bueno"/>
    <x v="29"/>
  </r>
  <r>
    <x v="59"/>
    <x v="174"/>
    <s v="El jugo de naranja podrá ser hecho con frutas a mano "/>
    <x v="29"/>
  </r>
  <r>
    <x v="33"/>
    <x v="172"/>
    <s v="Mejorar la calidad del champú-gel manzana"/>
    <x v="29"/>
  </r>
  <r>
    <x v="33"/>
    <x v="172"/>
    <s v="Mejorar la calidad del café en el desayuno"/>
    <x v="29"/>
  </r>
  <r>
    <x v="60"/>
    <x v="173"/>
    <s v="Los cocteles y bebidas en general muy caros y con mejoras pendientes en calidad"/>
    <x v="30"/>
  </r>
  <r>
    <x v="58"/>
    <x v="172"/>
    <s v="Huesped se acerca a recepcion disgustado acerca de una situacion acontecida en el Rest Italiano, indica que solicitó una pizza cuya cual venia con un pedazo de plastico y nos informa que al expresar su disgusto con el compañero presente hizo caso omiso a su reclamo, el nos expresa que firmó la factura inconforme por lo tanto vino a Recepcion a mostrar su descontento, solicitando una solucipon al respecto. (huesped vino resintiendo su malestar, cubriendo su abdomen con su mano)"/>
    <x v="42"/>
  </r>
  <r>
    <x v="45"/>
    <x v="173"/>
    <s v="Sería bueno que tuvieran sangría en todos los bares"/>
    <x v="29"/>
  </r>
  <r>
    <x v="46"/>
    <x v="173"/>
    <s v="&quot;Mi esposo queria un masaje de envoltura o exfoliación com decía que cerraban a las 8 pm, esperabamos que nos pudieran atender después de las 3 pm, pero nos dijeron que no porque las muchachas salian a las 6 pm, además no había recepcionista para buscar la info tuvimos que interrumpir una sesión."/>
    <x v="128"/>
  </r>
  <r>
    <x v="51"/>
    <x v="174"/>
    <s v="Huesped indica que deberían agregar mas espacios en la piscina para descansar, ejemplo: camitas de piedra en el agua y no solo asientos."/>
    <x v="29"/>
  </r>
  <r>
    <x v="63"/>
    <x v="174"/>
    <s v="El mojito estaba horrible y muy caro"/>
    <x v="30"/>
  </r>
  <r>
    <x v="34"/>
    <x v="174"/>
    <s v="Huesped sequeja del sonido que se percibe desde las otras habitaciones "/>
    <x v="26"/>
  </r>
  <r>
    <x v="21"/>
    <x v="174"/>
    <s v="Puerta del baño se encuentra mala y caída."/>
    <x v="129"/>
  </r>
  <r>
    <x v="29"/>
    <x v="174"/>
    <s v="Huesped solicita mejor la calidad del pepperoni de las pizzas."/>
    <x v="29"/>
  </r>
  <r>
    <x v="49"/>
    <x v="174"/>
    <s v="Huesped al hacer check-out se queja del funcionamiento del Aire Acondicionado, indica que no enfría y que nunca pudieron refrescar la habitación como lo deseaban."/>
    <x v="8"/>
  </r>
  <r>
    <x v="21"/>
    <x v="175"/>
    <s v="Huesped indica que la música del bar húmedo podría mejorar y no ser aburrida y desactualizada."/>
    <x v="29"/>
  </r>
  <r>
    <x v="33"/>
    <x v="175"/>
    <s v="Huesped se queja que el gimnasio necesita mejor equipo."/>
    <x v="101"/>
  </r>
  <r>
    <x v="68"/>
    <x v="176"/>
    <s v="Ayer note que hay falta de iluminación en el jacuzzi, les pregunte a mantenimiento y me dijeron que están esperando unas lámparas. Solamente para que tomen nota de esto, asi nos evitamos un accidente."/>
    <x v="96"/>
  </r>
  <r>
    <x v="54"/>
    <x v="177"/>
    <s v="La ceramica de la hab es muy resbalosa y cuando esta mojada es muy dificl caminar para las personas que tenemos problemas caminando"/>
    <x v="130"/>
  </r>
  <r>
    <x v="36"/>
    <x v="176"/>
    <s v="Mas opciones para el menu de desayuno, todos los días lo mismo no nos hace felices"/>
    <x v="32"/>
  </r>
  <r>
    <x v="115"/>
    <x v="176"/>
    <s v="Huespedes se acercan molestos arecepción para reclamar que como puede ser posible que no haya ni una sola silla en la habitación, ellos son una pareja de baja estatura y solicitan se les dé una silla a la habitación."/>
    <x v="29"/>
  </r>
  <r>
    <x v="86"/>
    <x v="176"/>
    <s v="demasiado ruido causado por el generador"/>
    <x v="87"/>
  </r>
  <r>
    <x v="102"/>
    <x v="176"/>
    <s v="demasiado ruido causado por el generador"/>
    <x v="87"/>
  </r>
  <r>
    <x v="103"/>
    <x v="177"/>
    <s v="Huesped indica que se necesita mas variedad en el desayuno."/>
    <x v="32"/>
  </r>
  <r>
    <x v="62"/>
    <x v="178"/>
    <s v="Huesped se queja que habían insectos viniendo atraves de las paredes."/>
    <x v="33"/>
  </r>
  <r>
    <x v="8"/>
    <x v="178"/>
    <s v="La pared donde esta el aire acondicionado va tener problemas a futuro debido a que el condensador gotea"/>
    <x v="29"/>
  </r>
  <r>
    <x v="8"/>
    <x v="178"/>
    <s v="Deberiamos de pensar en quitar las lineas amarillas de la calle, no hay necesidad de ellas porque los carros no van a altas velocidades y a su vez estas lineas afean la belleza de las instalaciones en conjunto con la naturaleza"/>
    <x v="131"/>
  </r>
  <r>
    <x v="40"/>
    <x v="130"/>
    <s v="Una sola cama y un sillón sería mucho mejor que dos camas y ningún sitio donde sentarse"/>
    <x v="4"/>
  </r>
  <r>
    <x v="40"/>
    <x v="130"/>
    <s v="Una sombrilla por habitación, reduciría el uso de los carritos de golf"/>
    <x v="132"/>
  </r>
  <r>
    <x v="40"/>
    <x v="130"/>
    <s v="Huésped encontró una piedrita en el piso al majarla y escribe que fue un verdadero Ouch! Y además dice que el resto de la habitación no parecia que estuviera bien limpia"/>
    <x v="80"/>
  </r>
  <r>
    <x v="21"/>
    <x v="130"/>
    <s v="Huésped comenta que los grupos de niños son muy ruidosos y si el hotel vende tranquilidad debería de cumplirse, se sintío inconforme en areas comunes e incluso en la habitación. "/>
    <x v="133"/>
  </r>
  <r>
    <x v="55"/>
    <x v="130"/>
    <s v="Huesped solicitó transporte para 2 personas dado la lluvia sin embargo ningun compañero fue por ellos, ella muy molesta se vino caminando desde su habitacion."/>
    <x v="110"/>
  </r>
  <r>
    <x v="51"/>
    <x v="179"/>
    <s v="Pusimos el rotulo de no cambiar las toallas pero si las cambiaron."/>
    <x v="80"/>
  </r>
  <r>
    <x v="22"/>
    <x v="180"/>
    <s v="Hay muchos niños, no esperabamos tener que hacer fila para poder conseguir omelets, pancakes o frutas."/>
    <x v="32"/>
  </r>
  <r>
    <x v="22"/>
    <x v="180"/>
    <s v="Para un hotel como este uno espera que haya batas de baño en la habitación"/>
    <x v="134"/>
  </r>
  <r>
    <x v="66"/>
    <x v="181"/>
    <s v="Huesped se queja que las opciones vegetarianas son muy limitadas para la epoca en la que nos encontramos, el mismo indica que al haber muchas personas vegetarianas, el hotel debería mejorar."/>
    <x v="73"/>
  </r>
  <r>
    <x v="117"/>
    <x v="181"/>
    <s v="Huesped indica que debería haber un tomacorriente especial cerca de la mesa para cargar la computadora"/>
    <x v="29"/>
  </r>
  <r>
    <x v="70"/>
    <x v="179"/>
    <s v="Huesped se acerca a Recepción muy molesto debido a que llamó para solicitar hielo y nunca lo recibió, el señor no permite ni que le ayudemos, se queja muy fuerte por el mal servicio, tambien se queja por que en la maquina de hielo no hay bolsas y solo pide una bolsa para seguidamente indicarnos que no quiere ningún carrito de golf y que se irá caminando apesar de la lluvia. "/>
    <x v="110"/>
  </r>
  <r>
    <x v="119"/>
    <x v="181"/>
    <s v="Si se etiquetaran las apagadores de la habitación sería mas funcional, ya que no se sabe cual es para cada cosa."/>
    <x v="65"/>
  </r>
  <r>
    <x v="119"/>
    <x v="181"/>
    <s v="Una linea para tender la ropa fuera de la habitación sería util"/>
    <x v="29"/>
  </r>
  <r>
    <x v="119"/>
    <x v="181"/>
    <s v="La ducha podría usar menos agua si estuviera mejor calibrada "/>
    <x v="135"/>
  </r>
  <r>
    <x v="119"/>
    <x v="181"/>
    <s v="Las lamparas que hay en la habitación no sirven para leer"/>
    <x v="136"/>
  </r>
  <r>
    <x v="119"/>
    <x v="181"/>
    <s v="Podría haber una o dos sillas en la habitación, incluso pueden estar guardadas en el closet"/>
    <x v="4"/>
  </r>
  <r>
    <x v="49"/>
    <x v="181"/>
    <s v="Hay un fuerte olor que sale del baño"/>
    <x v="49"/>
  </r>
  <r>
    <x v="49"/>
    <x v="181"/>
    <s v="La puerta del baño no se cierra o abre bien."/>
    <x v="129"/>
  </r>
  <r>
    <x v="104"/>
    <x v="182"/>
    <s v="Sería bueno tener al menos una sombrilla por habitación"/>
    <x v="132"/>
  </r>
  <r>
    <x v="26"/>
    <x v="182"/>
    <s v="Después de haberlos cambiado de la 601 a la habitación 108, la señora Brandi reporta que hay una cucaracha dentro de la habitación y por este motivo estaba muy molesta"/>
    <x v="33"/>
  </r>
  <r>
    <x v="83"/>
    <x v="182"/>
    <s v="Huésped reporta que tiene muchas hormigas dentro de la habitación, que hasta están en las maletas."/>
    <x v="33"/>
  </r>
  <r>
    <x v="83"/>
    <x v="182"/>
    <s v="Huésped solicitó transporte para venir al parqueo para irse a tour, pero el carrito de golf no llegó por ellos, debieron venirse caminando entonces"/>
    <x v="110"/>
  </r>
  <r>
    <x v="88"/>
    <x v="183"/>
    <s v="Huesped se queja porque no hay silla en la habitación, las camas son muy altas y ellos huespedes de baja estatura."/>
    <x v="4"/>
  </r>
  <r>
    <x v="25"/>
    <x v="183"/>
    <s v="Huesped reporta que ocasionalmente el lavatorio desprendia fuertes olores a alcantarilla y cloaca."/>
    <x v="49"/>
  </r>
  <r>
    <x v="95"/>
    <x v="184"/>
    <s v="Huesped llama quejandose por hormigas en el lavatorio y en el area del baño."/>
    <x v="33"/>
  </r>
  <r>
    <x v="88"/>
    <x v="185"/>
    <s v="Huesped se queja porque no hay pan libre de gluten en el desayuno."/>
    <x v="5"/>
  </r>
  <r>
    <x v="29"/>
    <x v="184"/>
    <s v="Huesped se queja que entre las 5 y 7 pm deberían haber mas bartenders ya que hay que esperar mucho para ser atendido y mas tiempo para que le hagan un cocktail. "/>
    <x v="57"/>
  </r>
  <r>
    <x v="94"/>
    <x v="184"/>
    <s v="Huesped indica que se necesita un espejo afuera del baño."/>
    <x v="102"/>
  </r>
  <r>
    <x v="83"/>
    <x v="184"/>
    <s v="Huesped se queja de hormigas en el area del baño."/>
    <x v="3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20" cacheId="2" applyNumberFormats="0" applyBorderFormats="0" applyFontFormats="0" applyPatternFormats="0" applyAlignmentFormats="0" applyWidthHeightFormats="1" dataCaption="Valores" updatedVersion="5" minRefreshableVersion="3" useAutoFormatting="1" itemPrintTitles="1" createdVersion="6" indent="0" outline="1" outlineData="1" multipleFieldFilters="0" chartFormat="3">
  <location ref="A3:B639" firstHeaderRow="1" firstDataRow="1" firstDataCol="1" rowPageCount="1" colPageCount="1"/>
  <pivotFields count="4">
    <pivotField axis="axisRow" showAll="0">
      <items count="122">
        <item x="68"/>
        <item x="52"/>
        <item x="53"/>
        <item x="36"/>
        <item x="54"/>
        <item x="74"/>
        <item x="21"/>
        <item x="44"/>
        <item x="26"/>
        <item x="12"/>
        <item x="60"/>
        <item x="29"/>
        <item x="94"/>
        <item x="51"/>
        <item x="28"/>
        <item x="84"/>
        <item x="42"/>
        <item x="7"/>
        <item x="43"/>
        <item x="15"/>
        <item x="3"/>
        <item x="66"/>
        <item x="22"/>
        <item x="5"/>
        <item x="19"/>
        <item x="59"/>
        <item x="64"/>
        <item x="14"/>
        <item x="46"/>
        <item x="34"/>
        <item x="58"/>
        <item x="55"/>
        <item x="104"/>
        <item x="117"/>
        <item x="63"/>
        <item x="35"/>
        <item x="62"/>
        <item x="33"/>
        <item x="10"/>
        <item x="17"/>
        <item x="50"/>
        <item x="86"/>
        <item x="109"/>
        <item x="70"/>
        <item x="45"/>
        <item x="48"/>
        <item x="24"/>
        <item x="8"/>
        <item x="102"/>
        <item x="23"/>
        <item x="27"/>
        <item x="30"/>
        <item x="20"/>
        <item x="13"/>
        <item x="69"/>
        <item x="103"/>
        <item x="115"/>
        <item x="91"/>
        <item x="32"/>
        <item x="106"/>
        <item x="83"/>
        <item x="40"/>
        <item x="112"/>
        <item x="72"/>
        <item x="39"/>
        <item x="61"/>
        <item x="114"/>
        <item x="16"/>
        <item x="4"/>
        <item x="87"/>
        <item x="41"/>
        <item x="110"/>
        <item x="6"/>
        <item x="119"/>
        <item x="75"/>
        <item x="85"/>
        <item x="31"/>
        <item x="88"/>
        <item x="65"/>
        <item x="93"/>
        <item x="0"/>
        <item x="95"/>
        <item x="71"/>
        <item x="116"/>
        <item x="57"/>
        <item x="56"/>
        <item x="49"/>
        <item x="18"/>
        <item x="2"/>
        <item x="25"/>
        <item x="105"/>
        <item x="120"/>
        <item x="107"/>
        <item x="90"/>
        <item x="118"/>
        <item x="101"/>
        <item x="73"/>
        <item x="100"/>
        <item x="97"/>
        <item x="67"/>
        <item x="111"/>
        <item x="96"/>
        <item x="76"/>
        <item x="108"/>
        <item x="89"/>
        <item x="92"/>
        <item x="80"/>
        <item x="113"/>
        <item x="98"/>
        <item x="79"/>
        <item x="77"/>
        <item x="78"/>
        <item x="99"/>
        <item x="81"/>
        <item x="82"/>
        <item x="1"/>
        <item x="9"/>
        <item x="11"/>
        <item x="37"/>
        <item x="38"/>
        <item x="47"/>
        <item t="default"/>
      </items>
    </pivotField>
    <pivotField axis="axisPage" numFmtId="14" multipleItemSelectionAllowed="1" showAll="0">
      <items count="187">
        <item x="103"/>
        <item x="77"/>
        <item x="78"/>
        <item x="76"/>
        <item x="80"/>
        <item x="185"/>
        <item x="184"/>
        <item x="183"/>
        <item x="182"/>
        <item x="181"/>
        <item x="179"/>
        <item x="180"/>
        <item x="130"/>
        <item x="178"/>
        <item x="177"/>
        <item x="176"/>
        <item x="175"/>
        <item x="174"/>
        <item x="173"/>
        <item x="172"/>
        <item x="171"/>
        <item x="156"/>
        <item x="166"/>
        <item x="165"/>
        <item x="170"/>
        <item x="155"/>
        <item x="154"/>
        <item x="153"/>
        <item x="169"/>
        <item x="152"/>
        <item x="168"/>
        <item x="151"/>
        <item x="167"/>
        <item x="164"/>
        <item x="163"/>
        <item x="162"/>
        <item x="161"/>
        <item x="160"/>
        <item x="150"/>
        <item x="149"/>
        <item x="159"/>
        <item x="158"/>
        <item x="148"/>
        <item x="157"/>
        <item x="147"/>
        <item x="146"/>
        <item x="145"/>
        <item x="144"/>
        <item x="141"/>
        <item x="143"/>
        <item x="142"/>
        <item x="138"/>
        <item x="139"/>
        <item x="140"/>
        <item x="137"/>
        <item x="136"/>
        <item x="125"/>
        <item x="135"/>
        <item x="134"/>
        <item x="79"/>
        <item x="133"/>
        <item x="124"/>
        <item x="132"/>
        <item x="131"/>
        <item x="81"/>
        <item x="127"/>
        <item x="129"/>
        <item x="128"/>
        <item x="126"/>
        <item x="123"/>
        <item x="122"/>
        <item x="100"/>
        <item x="99"/>
        <item x="121"/>
        <item x="98"/>
        <item x="120"/>
        <item x="118"/>
        <item x="119"/>
        <item x="117"/>
        <item x="113"/>
        <item x="116"/>
        <item x="115"/>
        <item x="97"/>
        <item x="114"/>
        <item x="112"/>
        <item x="96"/>
        <item x="110"/>
        <item x="109"/>
        <item x="111"/>
        <item x="108"/>
        <item x="106"/>
        <item x="105"/>
        <item x="107"/>
        <item x="104"/>
        <item x="95"/>
        <item x="101"/>
        <item x="102"/>
        <item x="94"/>
        <item x="93"/>
        <item x="92"/>
        <item x="91"/>
        <item x="90"/>
        <item x="88"/>
        <item x="89"/>
        <item x="87"/>
        <item x="85"/>
        <item x="86"/>
        <item x="84"/>
        <item x="83"/>
        <item x="70"/>
        <item x="82"/>
        <item x="73"/>
        <item x="72"/>
        <item x="69"/>
        <item x="75"/>
        <item x="74"/>
        <item x="71"/>
        <item x="68"/>
        <item x="67"/>
        <item x="66"/>
        <item x="64"/>
        <item x="65"/>
        <item x="63"/>
        <item x="62"/>
        <item x="61"/>
        <item x="59"/>
        <item x="60"/>
        <item x="57"/>
        <item x="58"/>
        <item x="56"/>
        <item x="51"/>
        <item x="52"/>
        <item x="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3"/>
        <item x="54"/>
        <item t="default"/>
      </items>
    </pivotField>
    <pivotField dataField="1" showAll="0"/>
    <pivotField axis="axisRow" showAll="0">
      <items count="138">
        <item x="29"/>
        <item x="8"/>
        <item x="85"/>
        <item x="58"/>
        <item x="9"/>
        <item x="117"/>
        <item x="116"/>
        <item x="93"/>
        <item x="103"/>
        <item x="31"/>
        <item x="72"/>
        <item x="82"/>
        <item x="78"/>
        <item x="124"/>
        <item x="63"/>
        <item x="134"/>
        <item x="39"/>
        <item x="59"/>
        <item x="32"/>
        <item x="67"/>
        <item x="19"/>
        <item x="35"/>
        <item x="106"/>
        <item x="75"/>
        <item x="121"/>
        <item x="30"/>
        <item x="40"/>
        <item x="115"/>
        <item x="97"/>
        <item x="41"/>
        <item x="86"/>
        <item x="83"/>
        <item x="105"/>
        <item x="10"/>
        <item x="102"/>
        <item x="108"/>
        <item x="111"/>
        <item x="120"/>
        <item x="101"/>
        <item x="70"/>
        <item x="133"/>
        <item x="37"/>
        <item x="77"/>
        <item x="107"/>
        <item x="100"/>
        <item x="109"/>
        <item x="135"/>
        <item x="136"/>
        <item x="45"/>
        <item x="80"/>
        <item x="74"/>
        <item x="7"/>
        <item x="49"/>
        <item x="114"/>
        <item x="5"/>
        <item x="95"/>
        <item x="56"/>
        <item x="17"/>
        <item x="73"/>
        <item x="126"/>
        <item x="123"/>
        <item x="6"/>
        <item x="42"/>
        <item x="38"/>
        <item x="130"/>
        <item x="33"/>
        <item x="122"/>
        <item x="61"/>
        <item x="0"/>
        <item x="62"/>
        <item x="84"/>
        <item x="64"/>
        <item x="71"/>
        <item x="129"/>
        <item x="88"/>
        <item x="119"/>
        <item x="90"/>
        <item x="113"/>
        <item x="125"/>
        <item x="89"/>
        <item x="76"/>
        <item x="81"/>
        <item x="96"/>
        <item x="65"/>
        <item x="79"/>
        <item x="87"/>
        <item x="26"/>
        <item x="118"/>
        <item x="99"/>
        <item x="131"/>
        <item x="104"/>
        <item x="92"/>
        <item x="57"/>
        <item x="110"/>
        <item x="91"/>
        <item x="98"/>
        <item x="2"/>
        <item x="128"/>
        <item x="127"/>
        <item x="4"/>
        <item x="60"/>
        <item x="132"/>
        <item x="69"/>
        <item x="68"/>
        <item x="94"/>
        <item x="66"/>
        <item x="18"/>
        <item x="112"/>
        <item x="46"/>
        <item x="43"/>
        <item x="1"/>
        <item x="3"/>
        <item x="11"/>
        <item x="12"/>
        <item x="13"/>
        <item x="14"/>
        <item x="15"/>
        <item x="16"/>
        <item x="20"/>
        <item x="21"/>
        <item x="22"/>
        <item x="23"/>
        <item x="24"/>
        <item x="25"/>
        <item x="27"/>
        <item x="28"/>
        <item x="34"/>
        <item x="36"/>
        <item x="44"/>
        <item x="47"/>
        <item x="48"/>
        <item x="50"/>
        <item x="51"/>
        <item x="52"/>
        <item x="53"/>
        <item x="54"/>
        <item x="55"/>
        <item t="default"/>
      </items>
    </pivotField>
  </pivotFields>
  <rowFields count="2">
    <field x="0"/>
    <field x="3"/>
  </rowFields>
  <rowItems count="636">
    <i>
      <x/>
    </i>
    <i r="1">
      <x/>
    </i>
    <i r="1">
      <x v="1"/>
    </i>
    <i r="1">
      <x v="5"/>
    </i>
    <i r="1">
      <x v="10"/>
    </i>
    <i r="1">
      <x v="14"/>
    </i>
    <i r="1">
      <x v="16"/>
    </i>
    <i r="1">
      <x v="18"/>
    </i>
    <i r="1">
      <x v="19"/>
    </i>
    <i r="1">
      <x v="20"/>
    </i>
    <i r="1">
      <x v="21"/>
    </i>
    <i r="1">
      <x v="31"/>
    </i>
    <i r="1">
      <x v="35"/>
    </i>
    <i r="1">
      <x v="36"/>
    </i>
    <i r="1">
      <x v="41"/>
    </i>
    <i r="1">
      <x v="48"/>
    </i>
    <i r="1">
      <x v="51"/>
    </i>
    <i r="1">
      <x v="57"/>
    </i>
    <i r="1">
      <x v="63"/>
    </i>
    <i r="1">
      <x v="65"/>
    </i>
    <i r="1">
      <x v="76"/>
    </i>
    <i r="1">
      <x v="82"/>
    </i>
    <i r="1">
      <x v="84"/>
    </i>
    <i r="1">
      <x v="86"/>
    </i>
    <i r="1">
      <x v="93"/>
    </i>
    <i r="1">
      <x v="94"/>
    </i>
    <i r="1">
      <x v="95"/>
    </i>
    <i r="1">
      <x v="96"/>
    </i>
    <i r="1">
      <x v="103"/>
    </i>
    <i r="1">
      <x v="108"/>
    </i>
    <i>
      <x v="1"/>
    </i>
    <i r="1">
      <x v="20"/>
    </i>
    <i r="1">
      <x v="23"/>
    </i>
    <i r="1">
      <x v="52"/>
    </i>
    <i r="1">
      <x v="54"/>
    </i>
    <i r="1">
      <x v="78"/>
    </i>
    <i r="1">
      <x v="108"/>
    </i>
    <i>
      <x v="2"/>
    </i>
    <i r="1">
      <x v="23"/>
    </i>
    <i r="1">
      <x v="41"/>
    </i>
    <i r="1">
      <x v="130"/>
    </i>
    <i>
      <x v="3"/>
    </i>
    <i r="1">
      <x/>
    </i>
    <i r="1">
      <x v="18"/>
    </i>
    <i r="1">
      <x v="41"/>
    </i>
    <i r="1">
      <x v="65"/>
    </i>
    <i r="1">
      <x v="86"/>
    </i>
    <i>
      <x v="4"/>
    </i>
    <i r="1">
      <x v="1"/>
    </i>
    <i r="1">
      <x v="19"/>
    </i>
    <i r="1">
      <x v="31"/>
    </i>
    <i r="1">
      <x v="64"/>
    </i>
    <i r="1">
      <x v="65"/>
    </i>
    <i r="1">
      <x v="96"/>
    </i>
    <i r="1">
      <x v="127"/>
    </i>
    <i>
      <x v="5"/>
    </i>
    <i r="1">
      <x v="19"/>
    </i>
    <i r="1">
      <x v="80"/>
    </i>
    <i r="1">
      <x v="108"/>
    </i>
    <i>
      <x v="6"/>
    </i>
    <i r="1">
      <x/>
    </i>
    <i r="1">
      <x v="3"/>
    </i>
    <i r="1">
      <x v="23"/>
    </i>
    <i r="1">
      <x v="26"/>
    </i>
    <i r="1">
      <x v="40"/>
    </i>
    <i r="1">
      <x v="61"/>
    </i>
    <i r="1">
      <x v="73"/>
    </i>
    <i>
      <x v="7"/>
    </i>
    <i r="1">
      <x v="16"/>
    </i>
    <i r="1">
      <x v="19"/>
    </i>
    <i r="1">
      <x v="31"/>
    </i>
    <i r="1">
      <x v="52"/>
    </i>
    <i r="1">
      <x v="58"/>
    </i>
    <i r="1">
      <x v="63"/>
    </i>
    <i r="1">
      <x v="65"/>
    </i>
    <i r="1">
      <x v="83"/>
    </i>
    <i r="1">
      <x v="99"/>
    </i>
    <i r="1">
      <x v="118"/>
    </i>
    <i>
      <x v="8"/>
    </i>
    <i r="1">
      <x v="19"/>
    </i>
    <i r="1">
      <x v="23"/>
    </i>
    <i r="1">
      <x v="27"/>
    </i>
    <i r="1">
      <x v="33"/>
    </i>
    <i r="1">
      <x v="61"/>
    </i>
    <i r="1">
      <x v="65"/>
    </i>
    <i r="1">
      <x v="118"/>
    </i>
    <i r="1">
      <x v="124"/>
    </i>
    <i r="1">
      <x v="136"/>
    </i>
    <i>
      <x v="9"/>
    </i>
    <i r="1">
      <x/>
    </i>
    <i r="1">
      <x v="9"/>
    </i>
    <i r="1">
      <x v="18"/>
    </i>
    <i r="1">
      <x v="19"/>
    </i>
    <i r="1">
      <x v="21"/>
    </i>
    <i r="1">
      <x v="42"/>
    </i>
    <i r="1">
      <x v="65"/>
    </i>
    <i r="1">
      <x v="96"/>
    </i>
    <i>
      <x v="10"/>
    </i>
    <i r="1">
      <x v="23"/>
    </i>
    <i r="1">
      <x v="25"/>
    </i>
    <i r="1">
      <x v="38"/>
    </i>
    <i r="1">
      <x v="108"/>
    </i>
    <i r="1">
      <x v="118"/>
    </i>
    <i>
      <x v="11"/>
    </i>
    <i r="1">
      <x/>
    </i>
    <i r="1">
      <x v="31"/>
    </i>
    <i r="1">
      <x v="65"/>
    </i>
    <i r="1">
      <x v="92"/>
    </i>
    <i r="1">
      <x v="96"/>
    </i>
    <i r="1">
      <x v="102"/>
    </i>
    <i r="1">
      <x v="103"/>
    </i>
    <i r="1">
      <x v="121"/>
    </i>
    <i>
      <x v="12"/>
    </i>
    <i r="1">
      <x v="34"/>
    </i>
    <i r="1">
      <x v="65"/>
    </i>
    <i>
      <x v="13"/>
    </i>
    <i r="1">
      <x/>
    </i>
    <i r="1">
      <x v="4"/>
    </i>
    <i r="1">
      <x v="7"/>
    </i>
    <i r="1">
      <x v="49"/>
    </i>
    <i r="1">
      <x v="61"/>
    </i>
    <i r="1">
      <x v="86"/>
    </i>
    <i r="1">
      <x v="87"/>
    </i>
    <i r="1">
      <x v="111"/>
    </i>
    <i r="1">
      <x v="128"/>
    </i>
    <i r="1">
      <x v="136"/>
    </i>
    <i>
      <x v="14"/>
    </i>
    <i r="1">
      <x v="4"/>
    </i>
    <i r="1">
      <x v="9"/>
    </i>
    <i r="1">
      <x v="18"/>
    </i>
    <i r="1">
      <x v="23"/>
    </i>
    <i r="1">
      <x v="31"/>
    </i>
    <i r="1">
      <x v="33"/>
    </i>
    <i r="1">
      <x v="61"/>
    </i>
    <i r="1">
      <x v="99"/>
    </i>
    <i r="1">
      <x v="119"/>
    </i>
    <i r="1">
      <x v="135"/>
    </i>
    <i>
      <x v="15"/>
    </i>
    <i r="1">
      <x v="25"/>
    </i>
    <i r="1">
      <x v="33"/>
    </i>
    <i r="1">
      <x v="41"/>
    </i>
    <i>
      <x v="16"/>
    </i>
    <i r="1">
      <x v="19"/>
    </i>
    <i r="1">
      <x v="41"/>
    </i>
    <i r="1">
      <x v="42"/>
    </i>
    <i r="1">
      <x v="127"/>
    </i>
    <i>
      <x v="17"/>
    </i>
    <i r="1">
      <x v="19"/>
    </i>
    <i r="1">
      <x v="31"/>
    </i>
    <i r="1">
      <x v="54"/>
    </i>
    <i r="1">
      <x v="127"/>
    </i>
    <i>
      <x v="18"/>
    </i>
    <i r="1">
      <x v="19"/>
    </i>
    <i r="1">
      <x v="41"/>
    </i>
    <i r="1">
      <x v="93"/>
    </i>
    <i r="1">
      <x v="109"/>
    </i>
    <i>
      <x v="19"/>
    </i>
    <i r="1">
      <x v="16"/>
    </i>
    <i r="1">
      <x v="31"/>
    </i>
    <i r="1">
      <x v="41"/>
    </i>
    <i r="1">
      <x v="51"/>
    </i>
    <i r="1">
      <x v="63"/>
    </i>
    <i r="1">
      <x v="99"/>
    </i>
    <i r="1">
      <x v="107"/>
    </i>
    <i>
      <x v="20"/>
    </i>
    <i r="1">
      <x v="19"/>
    </i>
    <i r="1">
      <x v="20"/>
    </i>
    <i r="1">
      <x v="52"/>
    </i>
    <i r="1">
      <x v="61"/>
    </i>
    <i r="1">
      <x v="98"/>
    </i>
    <i r="1">
      <x v="106"/>
    </i>
    <i r="1">
      <x v="111"/>
    </i>
    <i r="1">
      <x v="113"/>
    </i>
    <i>
      <x v="21"/>
    </i>
    <i r="1">
      <x v="19"/>
    </i>
    <i r="1">
      <x v="58"/>
    </i>
    <i r="1">
      <x v="61"/>
    </i>
    <i>
      <x v="22"/>
    </i>
    <i r="1">
      <x v="15"/>
    </i>
    <i r="1">
      <x v="17"/>
    </i>
    <i r="1">
      <x v="18"/>
    </i>
    <i r="1">
      <x v="19"/>
    </i>
    <i r="1">
      <x v="31"/>
    </i>
    <i r="1">
      <x v="48"/>
    </i>
    <i r="1">
      <x v="115"/>
    </i>
    <i>
      <x v="23"/>
    </i>
    <i r="1">
      <x v="1"/>
    </i>
    <i r="1">
      <x v="61"/>
    </i>
    <i r="1">
      <x v="65"/>
    </i>
    <i r="1">
      <x v="111"/>
    </i>
    <i>
      <x v="24"/>
    </i>
    <i r="1">
      <x v="1"/>
    </i>
    <i r="1">
      <x v="19"/>
    </i>
    <i r="1">
      <x v="55"/>
    </i>
    <i r="1">
      <x v="96"/>
    </i>
    <i>
      <x v="25"/>
    </i>
    <i r="1">
      <x/>
    </i>
    <i r="1">
      <x v="4"/>
    </i>
    <i r="1">
      <x v="61"/>
    </i>
    <i r="1">
      <x v="65"/>
    </i>
    <i r="1">
      <x v="79"/>
    </i>
    <i r="1">
      <x v="100"/>
    </i>
    <i>
      <x v="26"/>
    </i>
    <i r="1">
      <x v="19"/>
    </i>
    <i r="1">
      <x v="21"/>
    </i>
    <i r="1">
      <x v="41"/>
    </i>
    <i r="1">
      <x v="57"/>
    </i>
    <i r="1">
      <x v="61"/>
    </i>
    <i r="1">
      <x v="88"/>
    </i>
    <i r="1">
      <x v="108"/>
    </i>
    <i>
      <x v="27"/>
    </i>
    <i r="1">
      <x/>
    </i>
    <i r="1">
      <x v="1"/>
    </i>
    <i r="1">
      <x v="7"/>
    </i>
    <i r="1">
      <x v="22"/>
    </i>
    <i r="1">
      <x v="31"/>
    </i>
    <i r="1">
      <x v="33"/>
    </i>
    <i r="1">
      <x v="41"/>
    </i>
    <i r="1">
      <x v="42"/>
    </i>
    <i>
      <x v="28"/>
    </i>
    <i r="1">
      <x v="19"/>
    </i>
    <i r="1">
      <x v="31"/>
    </i>
    <i r="1">
      <x v="42"/>
    </i>
    <i r="1">
      <x v="54"/>
    </i>
    <i r="1">
      <x v="70"/>
    </i>
    <i r="1">
      <x v="97"/>
    </i>
    <i r="1">
      <x v="124"/>
    </i>
    <i>
      <x v="29"/>
    </i>
    <i r="1">
      <x v="7"/>
    </i>
    <i r="1">
      <x v="23"/>
    </i>
    <i r="1">
      <x v="44"/>
    </i>
    <i r="1">
      <x v="86"/>
    </i>
    <i r="1">
      <x v="113"/>
    </i>
    <i>
      <x v="30"/>
    </i>
    <i r="1">
      <x v="22"/>
    </i>
    <i r="1">
      <x v="61"/>
    </i>
    <i r="1">
      <x v="62"/>
    </i>
    <i r="1">
      <x v="69"/>
    </i>
    <i r="1">
      <x v="108"/>
    </i>
    <i>
      <x v="31"/>
    </i>
    <i r="1">
      <x/>
    </i>
    <i r="1">
      <x v="20"/>
    </i>
    <i r="1">
      <x v="41"/>
    </i>
    <i r="1">
      <x v="67"/>
    </i>
    <i r="1">
      <x v="71"/>
    </i>
    <i r="1">
      <x v="93"/>
    </i>
    <i r="1">
      <x v="108"/>
    </i>
    <i>
      <x v="32"/>
    </i>
    <i r="1">
      <x v="19"/>
    </i>
    <i r="1">
      <x v="28"/>
    </i>
    <i r="1">
      <x v="65"/>
    </i>
    <i r="1">
      <x v="101"/>
    </i>
    <i>
      <x v="33"/>
    </i>
    <i r="1">
      <x/>
    </i>
    <i r="1">
      <x v="31"/>
    </i>
    <i>
      <x v="34"/>
    </i>
    <i r="1">
      <x v="25"/>
    </i>
    <i r="1">
      <x v="56"/>
    </i>
    <i>
      <x v="35"/>
    </i>
    <i r="1">
      <x v="25"/>
    </i>
    <i r="1">
      <x v="31"/>
    </i>
    <i r="1">
      <x v="39"/>
    </i>
    <i r="1">
      <x v="65"/>
    </i>
    <i r="1">
      <x v="82"/>
    </i>
    <i r="1">
      <x v="96"/>
    </i>
    <i>
      <x v="36"/>
    </i>
    <i r="1">
      <x v="12"/>
    </i>
    <i r="1">
      <x v="14"/>
    </i>
    <i r="1">
      <x v="19"/>
    </i>
    <i r="1">
      <x v="65"/>
    </i>
    <i r="1">
      <x v="88"/>
    </i>
    <i r="1">
      <x v="134"/>
    </i>
    <i>
      <x v="37"/>
    </i>
    <i r="1">
      <x/>
    </i>
    <i r="1">
      <x v="38"/>
    </i>
    <i r="1">
      <x v="125"/>
    </i>
    <i>
      <x v="38"/>
    </i>
    <i r="1">
      <x v="7"/>
    </i>
    <i r="1">
      <x v="19"/>
    </i>
    <i r="1">
      <x v="20"/>
    </i>
    <i r="1">
      <x v="26"/>
    </i>
    <i r="1">
      <x v="51"/>
    </i>
    <i r="1">
      <x v="53"/>
    </i>
    <i r="1">
      <x v="91"/>
    </i>
    <i r="1">
      <x v="118"/>
    </i>
    <i>
      <x v="39"/>
    </i>
    <i r="1">
      <x v="41"/>
    </i>
    <i r="1">
      <x v="49"/>
    </i>
    <i r="1">
      <x v="110"/>
    </i>
    <i>
      <x v="40"/>
    </i>
    <i r="1">
      <x v="17"/>
    </i>
    <i r="1">
      <x v="25"/>
    </i>
    <i r="1">
      <x v="31"/>
    </i>
    <i r="1">
      <x v="86"/>
    </i>
    <i r="1">
      <x v="90"/>
    </i>
    <i r="1">
      <x v="114"/>
    </i>
    <i r="1">
      <x v="120"/>
    </i>
    <i r="1">
      <x v="133"/>
    </i>
    <i>
      <x v="41"/>
    </i>
    <i r="1">
      <x v="31"/>
    </i>
    <i r="1">
      <x v="42"/>
    </i>
    <i r="1">
      <x v="55"/>
    </i>
    <i r="1">
      <x v="65"/>
    </i>
    <i r="1">
      <x v="85"/>
    </i>
    <i>
      <x v="42"/>
    </i>
    <i r="1">
      <x v="31"/>
    </i>
    <i r="1">
      <x v="65"/>
    </i>
    <i>
      <x v="43"/>
    </i>
    <i r="1">
      <x v="3"/>
    </i>
    <i r="1">
      <x v="63"/>
    </i>
    <i r="1">
      <x v="93"/>
    </i>
    <i r="1">
      <x v="96"/>
    </i>
    <i r="1">
      <x v="105"/>
    </i>
    <i>
      <x v="44"/>
    </i>
    <i r="1">
      <x/>
    </i>
    <i r="1">
      <x v="81"/>
    </i>
    <i r="1">
      <x v="114"/>
    </i>
    <i r="1">
      <x v="129"/>
    </i>
    <i>
      <x v="45"/>
    </i>
    <i r="1">
      <x/>
    </i>
    <i r="1">
      <x v="1"/>
    </i>
    <i r="1">
      <x v="31"/>
    </i>
    <i r="1">
      <x v="41"/>
    </i>
    <i r="1">
      <x v="96"/>
    </i>
    <i>
      <x v="46"/>
    </i>
    <i r="1">
      <x v="2"/>
    </i>
    <i r="1">
      <x v="11"/>
    </i>
    <i r="1">
      <x v="19"/>
    </i>
    <i r="1">
      <x v="31"/>
    </i>
    <i r="1">
      <x v="41"/>
    </i>
    <i r="1">
      <x v="117"/>
    </i>
    <i>
      <x v="47"/>
    </i>
    <i r="1">
      <x/>
    </i>
    <i r="1">
      <x v="61"/>
    </i>
    <i r="1">
      <x v="89"/>
    </i>
    <i>
      <x v="48"/>
    </i>
    <i r="1">
      <x v="31"/>
    </i>
    <i r="1">
      <x v="85"/>
    </i>
    <i r="1">
      <x v="108"/>
    </i>
    <i>
      <x v="49"/>
    </i>
    <i r="1">
      <x v="1"/>
    </i>
    <i r="1">
      <x v="19"/>
    </i>
    <i r="1">
      <x v="48"/>
    </i>
    <i r="1">
      <x v="108"/>
    </i>
    <i r="1">
      <x v="116"/>
    </i>
    <i>
      <x v="50"/>
    </i>
    <i r="1">
      <x v="18"/>
    </i>
    <i r="1">
      <x v="19"/>
    </i>
    <i r="1">
      <x v="41"/>
    </i>
    <i r="1">
      <x v="45"/>
    </i>
    <i r="1">
      <x v="61"/>
    </i>
    <i r="1">
      <x v="65"/>
    </i>
    <i r="1">
      <x v="90"/>
    </i>
    <i r="1">
      <x v="96"/>
    </i>
    <i r="1">
      <x v="110"/>
    </i>
    <i>
      <x v="51"/>
    </i>
    <i r="1">
      <x v="1"/>
    </i>
    <i r="1">
      <x v="19"/>
    </i>
    <i r="1">
      <x v="34"/>
    </i>
    <i r="1">
      <x v="108"/>
    </i>
    <i r="1">
      <x v="114"/>
    </i>
    <i r="1">
      <x v="123"/>
    </i>
    <i>
      <x v="52"/>
    </i>
    <i r="1">
      <x v="10"/>
    </i>
    <i r="1">
      <x v="18"/>
    </i>
    <i r="1">
      <x v="33"/>
    </i>
    <i r="1">
      <x v="50"/>
    </i>
    <i r="1">
      <x v="57"/>
    </i>
    <i r="1">
      <x v="65"/>
    </i>
    <i r="1">
      <x v="99"/>
    </i>
    <i r="1">
      <x v="114"/>
    </i>
    <i>
      <x v="53"/>
    </i>
    <i r="1">
      <x v="18"/>
    </i>
    <i r="1">
      <x v="61"/>
    </i>
    <i r="1">
      <x v="65"/>
    </i>
    <i>
      <x v="54"/>
    </i>
    <i r="1">
      <x v="19"/>
    </i>
    <i r="1">
      <x v="41"/>
    </i>
    <i r="1">
      <x v="68"/>
    </i>
    <i r="1">
      <x v="72"/>
    </i>
    <i r="1">
      <x v="105"/>
    </i>
    <i>
      <x v="55"/>
    </i>
    <i r="1">
      <x v="4"/>
    </i>
    <i r="1">
      <x v="18"/>
    </i>
    <i r="1">
      <x v="19"/>
    </i>
    <i r="1">
      <x v="41"/>
    </i>
    <i r="1">
      <x v="82"/>
    </i>
    <i r="1">
      <x v="108"/>
    </i>
    <i>
      <x v="56"/>
    </i>
    <i r="1">
      <x/>
    </i>
    <i r="1">
      <x v="4"/>
    </i>
    <i r="1">
      <x v="42"/>
    </i>
    <i r="1">
      <x v="43"/>
    </i>
    <i r="1">
      <x v="108"/>
    </i>
    <i>
      <x v="57"/>
    </i>
    <i r="1">
      <x v="39"/>
    </i>
    <i r="1">
      <x v="54"/>
    </i>
    <i>
      <x v="58"/>
    </i>
    <i r="1">
      <x v="4"/>
    </i>
    <i r="1">
      <x v="19"/>
    </i>
    <i r="1">
      <x v="39"/>
    </i>
    <i r="1">
      <x v="54"/>
    </i>
    <i r="1">
      <x v="82"/>
    </i>
    <i r="1">
      <x v="102"/>
    </i>
    <i r="1">
      <x v="124"/>
    </i>
    <i>
      <x v="59"/>
    </i>
    <i r="1">
      <x v="65"/>
    </i>
    <i r="1">
      <x v="79"/>
    </i>
    <i>
      <x v="60"/>
    </i>
    <i r="1">
      <x v="16"/>
    </i>
    <i r="1">
      <x v="41"/>
    </i>
    <i r="1">
      <x v="56"/>
    </i>
    <i r="1">
      <x v="65"/>
    </i>
    <i r="1">
      <x v="88"/>
    </i>
    <i r="1">
      <x v="93"/>
    </i>
    <i>
      <x v="61"/>
    </i>
    <i r="1">
      <x v="1"/>
    </i>
    <i r="1">
      <x v="34"/>
    </i>
    <i r="1">
      <x v="38"/>
    </i>
    <i r="1">
      <x v="49"/>
    </i>
    <i r="1">
      <x v="57"/>
    </i>
    <i r="1">
      <x v="61"/>
    </i>
    <i r="1">
      <x v="86"/>
    </i>
    <i r="1">
      <x v="99"/>
    </i>
    <i r="1">
      <x v="101"/>
    </i>
    <i r="1">
      <x v="126"/>
    </i>
    <i>
      <x v="62"/>
    </i>
    <i r="1">
      <x v="24"/>
    </i>
    <i r="1">
      <x v="65"/>
    </i>
    <i r="1">
      <x v="66"/>
    </i>
    <i>
      <x v="63"/>
    </i>
    <i r="1">
      <x v="1"/>
    </i>
    <i r="1">
      <x v="58"/>
    </i>
    <i r="1">
      <x v="59"/>
    </i>
    <i r="1">
      <x v="65"/>
    </i>
    <i>
      <x v="64"/>
    </i>
    <i r="1">
      <x v="19"/>
    </i>
    <i r="1">
      <x v="124"/>
    </i>
    <i>
      <x v="65"/>
    </i>
    <i r="1">
      <x v="1"/>
    </i>
    <i r="1">
      <x v="19"/>
    </i>
    <i r="1">
      <x v="31"/>
    </i>
    <i r="1">
      <x v="102"/>
    </i>
    <i>
      <x v="66"/>
    </i>
    <i r="1">
      <x v="65"/>
    </i>
    <i>
      <x v="67"/>
    </i>
    <i r="1">
      <x/>
    </i>
    <i r="1">
      <x v="99"/>
    </i>
    <i r="1">
      <x v="112"/>
    </i>
    <i>
      <x v="68"/>
    </i>
    <i r="1">
      <x v="10"/>
    </i>
    <i r="1">
      <x v="41"/>
    </i>
    <i r="1">
      <x v="65"/>
    </i>
    <i r="1">
      <x v="111"/>
    </i>
    <i>
      <x v="69"/>
    </i>
    <i r="1">
      <x v="4"/>
    </i>
    <i r="1">
      <x v="19"/>
    </i>
    <i r="1">
      <x v="65"/>
    </i>
    <i>
      <x v="70"/>
    </i>
    <i r="1">
      <x v="4"/>
    </i>
    <i r="1">
      <x v="21"/>
    </i>
    <i>
      <x v="71"/>
    </i>
    <i r="1">
      <x v="13"/>
    </i>
    <i r="1">
      <x v="65"/>
    </i>
    <i>
      <x v="72"/>
    </i>
    <i r="1">
      <x v="21"/>
    </i>
    <i r="1">
      <x v="65"/>
    </i>
    <i r="1">
      <x v="99"/>
    </i>
    <i r="1">
      <x v="122"/>
    </i>
    <i>
      <x v="73"/>
    </i>
    <i r="1">
      <x/>
    </i>
    <i r="1">
      <x v="19"/>
    </i>
    <i r="1">
      <x v="37"/>
    </i>
    <i r="1">
      <x v="46"/>
    </i>
    <i r="1">
      <x v="47"/>
    </i>
    <i r="1">
      <x v="65"/>
    </i>
    <i r="1">
      <x v="83"/>
    </i>
    <i r="1">
      <x v="99"/>
    </i>
    <i>
      <x v="74"/>
    </i>
    <i r="1">
      <x v="4"/>
    </i>
    <i r="1">
      <x v="108"/>
    </i>
    <i>
      <x v="75"/>
    </i>
    <i r="1">
      <x v="19"/>
    </i>
    <i r="1">
      <x v="102"/>
    </i>
    <i>
      <x v="76"/>
    </i>
    <i r="1">
      <x v="29"/>
    </i>
    <i r="1">
      <x v="41"/>
    </i>
    <i r="1">
      <x v="58"/>
    </i>
    <i r="1">
      <x v="85"/>
    </i>
    <i r="1">
      <x v="86"/>
    </i>
    <i>
      <x v="77"/>
    </i>
    <i r="1">
      <x v="19"/>
    </i>
    <i r="1">
      <x v="23"/>
    </i>
    <i r="1">
      <x v="29"/>
    </i>
    <i r="1">
      <x v="54"/>
    </i>
    <i r="1">
      <x v="99"/>
    </i>
    <i>
      <x v="78"/>
    </i>
    <i r="1">
      <x v="31"/>
    </i>
    <i r="1">
      <x v="92"/>
    </i>
    <i>
      <x v="79"/>
    </i>
    <i r="1">
      <x v="1"/>
    </i>
    <i r="1">
      <x v="26"/>
    </i>
    <i r="1">
      <x v="65"/>
    </i>
    <i>
      <x v="80"/>
    </i>
    <i r="1">
      <x v="41"/>
    </i>
    <i r="1">
      <x v="60"/>
    </i>
    <i r="1">
      <x v="68"/>
    </i>
    <i r="1">
      <x v="99"/>
    </i>
    <i>
      <x v="81"/>
    </i>
    <i r="1">
      <x/>
    </i>
    <i r="1">
      <x v="65"/>
    </i>
    <i>
      <x v="82"/>
    </i>
    <i r="1">
      <x v="18"/>
    </i>
    <i r="1">
      <x v="42"/>
    </i>
    <i>
      <x v="83"/>
    </i>
    <i r="1">
      <x v="41"/>
    </i>
    <i r="1">
      <x v="65"/>
    </i>
    <i r="1">
      <x v="108"/>
    </i>
    <i>
      <x v="84"/>
    </i>
    <i r="1">
      <x v="1"/>
    </i>
    <i r="1">
      <x v="19"/>
    </i>
    <i r="1">
      <x v="31"/>
    </i>
    <i r="1">
      <x v="32"/>
    </i>
    <i r="1">
      <x v="61"/>
    </i>
    <i r="1">
      <x v="65"/>
    </i>
    <i r="1">
      <x v="75"/>
    </i>
    <i r="1">
      <x v="103"/>
    </i>
    <i r="1">
      <x v="132"/>
    </i>
    <i>
      <x v="85"/>
    </i>
    <i r="1">
      <x v="108"/>
    </i>
    <i r="1">
      <x v="132"/>
    </i>
    <i>
      <x v="86"/>
    </i>
    <i r="1">
      <x v="1"/>
    </i>
    <i r="1">
      <x v="26"/>
    </i>
    <i r="1">
      <x v="33"/>
    </i>
    <i r="1">
      <x v="39"/>
    </i>
    <i r="1">
      <x v="52"/>
    </i>
    <i r="1">
      <x v="65"/>
    </i>
    <i r="1">
      <x v="73"/>
    </i>
    <i r="1">
      <x v="106"/>
    </i>
    <i>
      <x v="87"/>
    </i>
    <i r="1">
      <x v="1"/>
    </i>
    <i r="1">
      <x v="31"/>
    </i>
    <i r="1">
      <x v="52"/>
    </i>
    <i r="1">
      <x v="68"/>
    </i>
    <i r="1">
      <x v="108"/>
    </i>
    <i>
      <x v="88"/>
    </i>
    <i r="1">
      <x v="4"/>
    </i>
    <i r="1">
      <x v="19"/>
    </i>
    <i r="1">
      <x v="62"/>
    </i>
    <i r="1">
      <x v="77"/>
    </i>
    <i r="1">
      <x v="96"/>
    </i>
    <i>
      <x v="89"/>
    </i>
    <i r="1">
      <x v="8"/>
    </i>
    <i r="1">
      <x v="18"/>
    </i>
    <i r="1">
      <x v="19"/>
    </i>
    <i r="1">
      <x v="29"/>
    </i>
    <i r="1">
      <x v="52"/>
    </i>
    <i r="1">
      <x v="65"/>
    </i>
    <i r="1">
      <x v="83"/>
    </i>
    <i r="1">
      <x v="86"/>
    </i>
    <i r="1">
      <x v="104"/>
    </i>
    <i r="1">
      <x v="110"/>
    </i>
    <i>
      <x v="90"/>
    </i>
    <i r="1">
      <x v="65"/>
    </i>
    <i>
      <x v="91"/>
    </i>
    <i r="1">
      <x v="42"/>
    </i>
    <i>
      <x v="92"/>
    </i>
    <i r="1">
      <x v="18"/>
    </i>
    <i r="1">
      <x v="65"/>
    </i>
    <i>
      <x v="93"/>
    </i>
    <i r="1">
      <x/>
    </i>
    <i r="1">
      <x v="65"/>
    </i>
    <i>
      <x v="94"/>
    </i>
    <i r="1">
      <x v="6"/>
    </i>
    <i>
      <x v="95"/>
    </i>
    <i r="1">
      <x v="74"/>
    </i>
    <i>
      <x v="96"/>
    </i>
    <i r="1">
      <x v="23"/>
    </i>
    <i r="1">
      <x v="96"/>
    </i>
    <i>
      <x v="97"/>
    </i>
    <i r="1">
      <x v="7"/>
    </i>
    <i r="1">
      <x v="103"/>
    </i>
    <i>
      <x v="98"/>
    </i>
    <i r="1">
      <x v="70"/>
    </i>
    <i>
      <x v="99"/>
    </i>
    <i r="1">
      <x v="109"/>
    </i>
    <i>
      <x v="100"/>
    </i>
    <i r="1">
      <x v="65"/>
    </i>
    <i>
      <x v="101"/>
    </i>
    <i r="1">
      <x v="52"/>
    </i>
    <i>
      <x v="102"/>
    </i>
    <i r="1">
      <x v="42"/>
    </i>
    <i r="1">
      <x v="108"/>
    </i>
    <i>
      <x v="103"/>
    </i>
    <i r="1">
      <x v="65"/>
    </i>
    <i>
      <x v="104"/>
    </i>
    <i r="1">
      <x v="19"/>
    </i>
    <i>
      <x v="105"/>
    </i>
    <i r="1">
      <x v="4"/>
    </i>
    <i>
      <x v="106"/>
    </i>
    <i r="1">
      <x v="19"/>
    </i>
    <i>
      <x v="107"/>
    </i>
    <i r="1">
      <x v="19"/>
    </i>
    <i>
      <x v="108"/>
    </i>
    <i r="1">
      <x v="2"/>
    </i>
    <i>
      <x v="109"/>
    </i>
    <i r="1">
      <x v="19"/>
    </i>
    <i>
      <x v="110"/>
    </i>
    <i r="1">
      <x v="19"/>
    </i>
    <i>
      <x v="111"/>
    </i>
    <i r="1">
      <x v="33"/>
    </i>
    <i>
      <x v="112"/>
    </i>
    <i r="1">
      <x v="30"/>
    </i>
    <i>
      <x v="113"/>
    </i>
    <i r="1">
      <x v="26"/>
    </i>
    <i>
      <x v="114"/>
    </i>
    <i r="1">
      <x v="19"/>
    </i>
    <i>
      <x v="115"/>
    </i>
    <i r="1">
      <x v="51"/>
    </i>
    <i r="1">
      <x v="96"/>
    </i>
    <i r="1">
      <x v="110"/>
    </i>
    <i r="1">
      <x v="120"/>
    </i>
    <i r="1">
      <x v="131"/>
    </i>
    <i>
      <x v="116"/>
    </i>
    <i r="1">
      <x v="61"/>
    </i>
    <i>
      <x v="117"/>
    </i>
    <i r="1">
      <x v="1"/>
    </i>
    <i r="1">
      <x v="57"/>
    </i>
    <i>
      <x v="118"/>
    </i>
    <i r="1">
      <x v="99"/>
    </i>
    <i>
      <x v="119"/>
    </i>
    <i r="1">
      <x v="65"/>
    </i>
    <i>
      <x v="120"/>
    </i>
    <i r="1">
      <x v="96"/>
    </i>
    <i t="grand">
      <x/>
    </i>
  </rowItems>
  <colItems count="1">
    <i/>
  </colItems>
  <pageFields count="1">
    <pageField fld="1" hier="-1"/>
  </pageFields>
  <dataFields count="1">
    <dataField name="Cuenta de Descp" fld="2" subtotal="count" baseField="0" baseItem="0"/>
  </dataFields>
  <chartFormats count="1">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__Hab" sourceName="# Hab">
  <pivotTables>
    <pivotTable tabId="22" name="TablaDinámica20"/>
  </pivotTables>
  <data>
    <tabular pivotCacheId="2">
      <items count="121">
        <i x="68" s="1"/>
        <i x="52" s="1"/>
        <i x="53" s="1"/>
        <i x="36" s="1"/>
        <i x="54" s="1"/>
        <i x="74" s="1"/>
        <i x="21" s="1"/>
        <i x="44" s="1"/>
        <i x="26" s="1"/>
        <i x="12" s="1"/>
        <i x="60" s="1"/>
        <i x="29" s="1"/>
        <i x="94" s="1"/>
        <i x="47" s="1"/>
        <i x="38" s="1"/>
        <i x="51" s="1"/>
        <i x="28" s="1"/>
        <i x="84" s="1"/>
        <i x="42" s="1"/>
        <i x="7" s="1"/>
        <i x="43" s="1"/>
        <i x="15" s="1"/>
        <i x="3" s="1"/>
        <i x="11" s="1"/>
        <i x="66" s="1"/>
        <i x="22" s="1"/>
        <i x="5" s="1"/>
        <i x="19" s="1"/>
        <i x="59" s="1"/>
        <i x="64" s="1"/>
        <i x="14" s="1"/>
        <i x="46" s="1"/>
        <i x="34" s="1"/>
        <i x="58" s="1"/>
        <i x="55" s="1"/>
        <i x="104" s="1"/>
        <i x="117" s="1"/>
        <i x="63" s="1"/>
        <i x="35" s="1"/>
        <i x="62" s="1"/>
        <i x="33" s="1"/>
        <i x="10" s="1"/>
        <i x="17" s="1"/>
        <i x="50" s="1"/>
        <i x="86" s="1"/>
        <i x="109" s="1"/>
        <i x="70" s="1"/>
        <i x="45" s="1"/>
        <i x="48" s="1"/>
        <i x="24" s="1"/>
        <i x="9" s="1"/>
        <i x="8" s="1"/>
        <i x="37" s="1"/>
        <i x="102" s="1"/>
        <i x="23" s="1"/>
        <i x="27" s="1"/>
        <i x="30" s="1"/>
        <i x="20" s="1"/>
        <i x="13" s="1"/>
        <i x="69" s="1"/>
        <i x="103" s="1"/>
        <i x="115" s="1"/>
        <i x="91" s="1"/>
        <i x="32" s="1"/>
        <i x="106" s="1"/>
        <i x="83" s="1"/>
        <i x="40" s="1"/>
        <i x="112" s="1"/>
        <i x="72" s="1"/>
        <i x="39" s="1"/>
        <i x="61" s="1"/>
        <i x="114" s="1"/>
        <i x="16" s="1"/>
        <i x="4" s="1"/>
        <i x="87" s="1"/>
        <i x="41" s="1"/>
        <i x="110" s="1"/>
        <i x="6" s="1"/>
        <i x="119" s="1"/>
        <i x="75" s="1"/>
        <i x="85" s="1"/>
        <i x="31" s="1"/>
        <i x="88" s="1"/>
        <i x="65" s="1"/>
        <i x="93" s="1"/>
        <i x="0" s="1"/>
        <i x="95" s="1"/>
        <i x="71" s="1"/>
        <i x="116" s="1"/>
        <i x="57" s="1"/>
        <i x="56" s="1"/>
        <i x="49" s="1"/>
        <i x="18" s="1"/>
        <i x="2" s="1"/>
        <i x="25" s="1"/>
        <i x="105" s="1"/>
        <i x="120" s="1"/>
        <i x="107" s="1"/>
        <i x="90" s="1"/>
        <i x="118" s="1"/>
        <i x="101" s="1"/>
        <i x="73" s="1"/>
        <i x="100" s="1"/>
        <i x="97" s="1"/>
        <i x="67" s="1"/>
        <i x="111" s="1"/>
        <i x="96" s="1"/>
        <i x="76" s="1"/>
        <i x="108" s="1"/>
        <i x="89" s="1"/>
        <i x="92" s="1"/>
        <i x="80" s="1"/>
        <i x="113" s="1"/>
        <i x="98" s="1"/>
        <i x="79" s="1"/>
        <i x="77" s="1"/>
        <i x="1" s="1"/>
        <i x="78" s="1"/>
        <i x="99" s="1"/>
        <i x="81" s="1"/>
        <i x="82"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Fecha" sourceName="Fecha">
  <pivotTables>
    <pivotTable tabId="22" name="TablaDinámica20"/>
  </pivotTables>
  <data>
    <tabular pivotCacheId="2">
      <items count="186">
        <i x="55" s="1"/>
        <i x="40" s="1"/>
        <i x="103" s="1"/>
        <i x="77" s="1"/>
        <i x="78" s="1"/>
        <i x="76" s="1"/>
        <i x="8" s="1"/>
        <i x="80" s="1"/>
        <i x="185" s="1"/>
        <i x="184" s="1"/>
        <i x="183" s="1"/>
        <i x="182" s="1"/>
        <i x="181" s="1"/>
        <i x="179" s="1"/>
        <i x="180" s="1"/>
        <i x="130" s="1"/>
        <i x="178" s="1"/>
        <i x="177" s="1"/>
        <i x="176" s="1"/>
        <i x="175" s="1"/>
        <i x="174" s="1"/>
        <i x="173" s="1"/>
        <i x="172" s="1"/>
        <i x="171" s="1"/>
        <i x="156" s="1"/>
        <i x="166" s="1"/>
        <i x="165" s="1"/>
        <i x="170" s="1"/>
        <i x="155" s="1"/>
        <i x="154" s="1"/>
        <i x="153" s="1"/>
        <i x="169" s="1"/>
        <i x="152" s="1"/>
        <i x="168" s="1"/>
        <i x="151" s="1"/>
        <i x="167" s="1"/>
        <i x="164" s="1"/>
        <i x="163" s="1"/>
        <i x="162" s="1"/>
        <i x="161" s="1"/>
        <i x="160" s="1"/>
        <i x="150" s="1"/>
        <i x="149" s="1"/>
        <i x="159" s="1"/>
        <i x="158" s="1"/>
        <i x="148" s="1"/>
        <i x="157" s="1"/>
        <i x="147" s="1"/>
        <i x="146" s="1"/>
        <i x="145" s="1"/>
        <i x="144" s="1"/>
        <i x="141" s="1"/>
        <i x="143" s="1"/>
        <i x="142" s="1"/>
        <i x="138" s="1"/>
        <i x="139" s="1"/>
        <i x="140" s="1"/>
        <i x="137" s="1"/>
        <i x="136" s="1"/>
        <i x="125" s="1"/>
        <i x="135" s="1"/>
        <i x="134" s="1"/>
        <i x="79" s="1"/>
        <i x="133" s="1"/>
        <i x="124" s="1"/>
        <i x="132" s="1"/>
        <i x="131" s="1"/>
        <i x="81" s="1"/>
        <i x="127" s="1"/>
        <i x="129" s="1"/>
        <i x="128" s="1"/>
        <i x="126" s="1"/>
        <i x="123" s="1"/>
        <i x="122" s="1"/>
        <i x="100" s="1"/>
        <i x="99" s="1"/>
        <i x="121" s="1"/>
        <i x="98" s="1"/>
        <i x="120" s="1"/>
        <i x="118" s="1"/>
        <i x="119" s="1"/>
        <i x="117" s="1"/>
        <i x="113" s="1"/>
        <i x="116" s="1"/>
        <i x="115" s="1"/>
        <i x="97" s="1"/>
        <i x="114" s="1"/>
        <i x="112" s="1"/>
        <i x="96" s="1"/>
        <i x="110" s="1"/>
        <i x="109" s="1"/>
        <i x="111" s="1"/>
        <i x="108" s="1"/>
        <i x="106" s="1"/>
        <i x="105" s="1"/>
        <i x="107" s="1"/>
        <i x="104" s="1"/>
        <i x="95" s="1"/>
        <i x="101" s="1"/>
        <i x="102" s="1"/>
        <i x="94" s="1"/>
        <i x="93" s="1"/>
        <i x="92" s="1"/>
        <i x="91" s="1"/>
        <i x="90" s="1"/>
        <i x="88" s="1"/>
        <i x="89" s="1"/>
        <i x="87" s="1"/>
        <i x="85" s="1"/>
        <i x="86" s="1"/>
        <i x="84" s="1"/>
        <i x="83" s="1"/>
        <i x="70" s="1"/>
        <i x="82" s="1"/>
        <i x="73" s="1"/>
        <i x="72" s="1"/>
        <i x="69" s="1"/>
        <i x="75" s="1"/>
        <i x="74" s="1"/>
        <i x="71" s="1"/>
        <i x="68" s="1"/>
        <i x="67" s="1"/>
        <i x="66" s="1"/>
        <i x="64" s="1"/>
        <i x="65" s="1"/>
        <i x="63" s="1"/>
        <i x="62" s="1"/>
        <i x="61" s="1"/>
        <i x="59" s="1"/>
        <i x="60" s="1"/>
        <i x="57" s="1"/>
        <i x="58" s="1"/>
        <i x="56" s="1"/>
        <i x="50" s="1"/>
        <i x="51" s="1"/>
        <i x="54" s="1"/>
        <i x="52" s="1"/>
        <i x="53" s="1"/>
        <i x="49" s="1"/>
        <i x="48" s="1"/>
        <i x="47" s="1"/>
        <i x="46" s="1"/>
        <i x="45" s="1"/>
        <i x="44" s="1"/>
        <i x="43" s="1"/>
        <i x="42" s="1"/>
        <i x="41" s="1"/>
        <i x="39" s="1"/>
        <i x="35" s="1"/>
        <i x="38" s="1"/>
        <i x="37" s="1"/>
        <i x="36" s="1"/>
        <i x="30" s="1"/>
        <i x="34" s="1"/>
        <i x="33" s="1"/>
        <i x="32" s="1"/>
        <i x="29" s="1"/>
        <i x="31" s="1"/>
        <i x="28" s="1"/>
        <i x="27" s="1"/>
        <i x="25" s="1"/>
        <i x="26" s="1"/>
        <i x="24" s="1"/>
        <i x="23" s="1"/>
        <i x="20" s="1"/>
        <i x="22" s="1"/>
        <i x="21" s="1"/>
        <i x="19" s="1"/>
        <i x="18" s="1"/>
        <i x="17" s="1"/>
        <i x="16" s="1"/>
        <i x="15" s="1"/>
        <i x="14" s="1"/>
        <i x="10" s="1"/>
        <i x="13" s="1"/>
        <i x="12" s="1"/>
        <i x="11" s="1"/>
        <i x="9" s="1"/>
        <i x="7" s="1"/>
        <i x="4" s="1"/>
        <i x="6" s="1"/>
        <i x="5" s="1"/>
        <i x="3" s="1"/>
        <i x="2" s="1"/>
        <i x="1" s="1"/>
        <i x="0"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Payaso" sourceName="Payaso">
  <pivotTables>
    <pivotTable tabId="22" name="TablaDinámica20"/>
  </pivotTables>
  <data>
    <tabular pivotCacheId="2">
      <items count="137">
        <i x="29" s="1"/>
        <i x="8" s="1"/>
        <i x="85" s="1"/>
        <i x="58" s="1"/>
        <i x="9" s="1"/>
        <i x="117" s="1"/>
        <i x="116" s="1"/>
        <i x="93" s="1"/>
        <i x="103" s="1"/>
        <i x="31" s="1"/>
        <i x="72" s="1"/>
        <i x="82" s="1"/>
        <i x="78" s="1"/>
        <i x="124" s="1"/>
        <i x="63" s="1"/>
        <i x="134" s="1"/>
        <i x="39" s="1"/>
        <i x="59" s="1"/>
        <i x="32" s="1"/>
        <i x="67" s="1"/>
        <i x="20" s="1"/>
        <i x="19" s="1"/>
        <i x="35" s="1"/>
        <i x="106" s="1"/>
        <i x="21" s="1"/>
        <i x="75" s="1"/>
        <i x="27" s="1"/>
        <i x="121" s="1"/>
        <i x="30" s="1"/>
        <i x="40" s="1"/>
        <i x="115" s="1"/>
        <i x="97" s="1"/>
        <i x="41" s="1"/>
        <i x="86" s="1"/>
        <i x="83" s="1"/>
        <i x="105" s="1"/>
        <i x="10" s="1"/>
        <i x="102" s="1"/>
        <i x="54" s="1"/>
        <i x="108" s="1"/>
        <i x="111" s="1"/>
        <i x="120" s="1"/>
        <i x="48" s="1"/>
        <i x="51" s="1"/>
        <i x="101" s="1"/>
        <i x="70" s="1"/>
        <i x="133" s="1"/>
        <i x="37" s="1"/>
        <i x="77" s="1"/>
        <i x="107" s="1"/>
        <i x="100" s="1"/>
        <i x="109" s="1"/>
        <i x="11" s="1"/>
        <i x="16" s="1"/>
        <i x="135" s="1"/>
        <i x="28" s="1"/>
        <i x="136" s="1"/>
        <i x="45" s="1"/>
        <i x="80" s="1"/>
        <i x="74" s="1"/>
        <i x="7" s="1"/>
        <i x="49" s="1"/>
        <i x="50" s="1"/>
        <i x="114" s="1"/>
        <i x="5" s="1"/>
        <i x="95" s="1"/>
        <i x="56" s="1"/>
        <i x="17" s="1"/>
        <i x="73" s="1"/>
        <i x="126" s="1"/>
        <i x="123" s="1"/>
        <i x="6" s="1"/>
        <i x="24" s="1"/>
        <i x="42" s="1"/>
        <i x="38" s="1"/>
        <i x="130" s="1"/>
        <i x="22" s="1"/>
        <i x="33" s="1"/>
        <i x="122" s="1"/>
        <i x="1" s="1"/>
        <i x="55" s="1"/>
        <i x="13" s="1"/>
        <i x="53" s="1"/>
        <i x="61" s="1"/>
        <i x="0" s="1"/>
        <i x="15" s="1"/>
        <i x="25" s="1"/>
        <i x="62" s="1"/>
        <i x="84" s="1"/>
        <i x="34" s="1"/>
        <i x="64" s="1"/>
        <i x="71" s="1"/>
        <i x="129" s="1"/>
        <i x="88" s="1"/>
        <i x="119" s="1"/>
        <i x="90" s="1"/>
        <i x="44" s="1"/>
        <i x="113" s="1"/>
        <i x="125" s="1"/>
        <i x="89" s="1"/>
        <i x="76" s="1"/>
        <i x="81" s="1"/>
        <i x="96" s="1"/>
        <i x="65" s="1"/>
        <i x="79" s="1"/>
        <i x="87" s="1"/>
        <i x="26" s="1"/>
        <i x="43" s="1"/>
        <i x="118" s="1"/>
        <i x="99" s="1"/>
        <i x="3" s="1"/>
        <i x="131" s="1"/>
        <i x="104" s="1"/>
        <i x="92" s="1"/>
        <i x="12" s="1"/>
        <i x="57" s="1"/>
        <i x="110" s="1"/>
        <i x="91" s="1"/>
        <i x="98" s="1"/>
        <i x="36" s="1"/>
        <i x="2" s="1"/>
        <i x="128" s="1"/>
        <i x="127" s="1"/>
        <i x="52" s="1"/>
        <i x="4" s="1"/>
        <i x="60" s="1"/>
        <i x="47" s="1"/>
        <i x="132" s="1"/>
        <i x="69" s="1"/>
        <i x="68" s="1"/>
        <i x="94" s="1"/>
        <i x="66" s="1"/>
        <i x="18" s="1"/>
        <i x="23" s="1"/>
        <i x="112" s="1"/>
        <i x="46" s="1"/>
        <i x="14"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 Hab" cache="SegmentaciónDeDatos___Hab" caption="# Hab" rowHeight="241300"/>
  <slicer name="Fecha" cache="SegmentaciónDeDatos_Fecha" caption="Fecha" startItem="25" rowHeight="241300"/>
  <slicer name="Payaso" cache="SegmentaciónDeDatos_Payaso" caption="Payaso" startItem="22" rowHeight="241300"/>
</slicers>
</file>

<file path=xl/tables/table1.xml><?xml version="1.0" encoding="utf-8"?>
<table xmlns="http://schemas.openxmlformats.org/spreadsheetml/2006/main" id="3" name="Historico_Registro_Quejas" displayName="Historico_Registro_Quejas" ref="A2:M1162" totalsRowShown="0" headerRowDxfId="18526" headerRowBorderDxfId="18525" tableBorderDxfId="18524" totalsRowBorderDxfId="18523">
  <autoFilter ref="A2:M1162"/>
  <sortState ref="A3:M467">
    <sortCondition descending="1" ref="B3:B467"/>
  </sortState>
  <tableColumns count="13">
    <tableColumn id="1" name="#Queja" dataDxfId="18522"/>
    <tableColumn id="2" name="Fecha" dataDxfId="18521"/>
    <tableColumn id="3" name="Puesta" dataDxfId="18520"/>
    <tableColumn id="4" name="Habitación" dataDxfId="18519"/>
    <tableColumn id="5" name="Tipo Cliente" dataDxfId="18518"/>
    <tableColumn id="6" name="Área de la queja " dataDxfId="18517"/>
    <tableColumn id="7" name="Descripción " dataDxfId="18516"/>
    <tableColumn id="8" name="Solucion Solicitada por el Cliente:" dataDxfId="18515"/>
    <tableColumn id="9" name="Gestion Realizada:" dataDxfId="18514"/>
    <tableColumn id="10" name="Recibida Por:" dataDxfId="18513"/>
    <tableColumn id="11" name="Puesto" dataDxfId="18512"/>
    <tableColumn id="12" name="Capturada" dataDxfId="18511"/>
    <tableColumn id="13" name="# Documento:" dataDxfId="18510"/>
  </tableColumns>
  <tableStyleInfo name="TableStyleMedium2" showFirstColumn="0" showLastColumn="0" showRowStripes="1" showColumnStripes="0"/>
</table>
</file>

<file path=xl/tables/table10.xml><?xml version="1.0" encoding="utf-8"?>
<table xmlns="http://schemas.openxmlformats.org/spreadsheetml/2006/main" id="10" name="Tabla_Resumen_Valoracion" displayName="Tabla_Resumen_Valoracion" ref="B2:C7" totalsRowShown="0" headerRowBorderDxfId="2075" tableBorderDxfId="2074">
  <autoFilter ref="B2:C7"/>
  <tableColumns count="2">
    <tableColumn id="1" name="Descripción" dataDxfId="2073"/>
    <tableColumn id="2" name="Total" dataDxfId="2072">
      <calculatedColumnFormula>COUNTIF(Precentación_Quejas[Valoración],Tabla_Resumen_Valoracion[[#This Row],[Descripción]])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Historico_Registro_Quejas3" displayName="Historico_Registro_Quejas3" ref="A2:W1152" totalsRowShown="0" headerRowDxfId="18509" dataDxfId="18507" headerRowBorderDxfId="18508" tableBorderDxfId="18506" totalsRowBorderDxfId="18505">
  <autoFilter ref="A2:W1152"/>
  <sortState ref="A3:W467">
    <sortCondition descending="1" ref="B3:B467"/>
  </sortState>
  <tableColumns count="23">
    <tableColumn id="1" name="# Queja" dataDxfId="18504"/>
    <tableColumn id="2" name="Fecha2" dataDxfId="18503"/>
    <tableColumn id="3" name="Puesta" dataDxfId="18502"/>
    <tableColumn id="4" name="Habitación" dataDxfId="18501"/>
    <tableColumn id="5" name="Tipo Cliente" dataDxfId="18500"/>
    <tableColumn id="6" name="Área de la queja " dataDxfId="18499"/>
    <tableColumn id="7" name="Descripción " dataDxfId="18498"/>
    <tableColumn id="8" name="Solucion Solicitada por el Cliente:" dataDxfId="18497"/>
    <tableColumn id="9" name="Gestion Realizada:" dataDxfId="18496"/>
    <tableColumn id="10" name="Recibida Por:" dataDxfId="18495"/>
    <tableColumn id="11" name="Puesto" dataDxfId="18494"/>
    <tableColumn id="12" name="Capturada" dataDxfId="18493"/>
    <tableColumn id="13" name="# Documento:" dataDxfId="18492"/>
    <tableColumn id="14" name="SEMANA DE_x000a_EVALUACIÓN" dataDxfId="18491"/>
    <tableColumn id="15" name="Valoración" dataDxfId="18490"/>
    <tableColumn id="16" name="ACCIÓN POR REALIZAR" dataDxfId="18489"/>
    <tableColumn id="17" name="DEPARTAMENTO" dataDxfId="18488"/>
    <tableColumn id="18" name="SEGUIMIENTO COMITÉ" dataDxfId="18487"/>
    <tableColumn id="19" name="SUGERENCIA / QUEJA" dataDxfId="18486"/>
    <tableColumn id="20" name="RESUELTO" dataDxfId="18485"/>
    <tableColumn id="21" name="DUPLICADO" dataDxfId="18484"/>
    <tableColumn id="22" name="PAYASO" dataDxfId="18483"/>
    <tableColumn id="23" name="Columna1" dataDxfId="18482"/>
  </tableColumns>
  <tableStyleInfo name="TableStyleMedium2" showFirstColumn="0" showLastColumn="0" showRowStripes="1" showColumnStripes="0"/>
</table>
</file>

<file path=xl/tables/table3.xml><?xml version="1.0" encoding="utf-8"?>
<table xmlns="http://schemas.openxmlformats.org/spreadsheetml/2006/main" id="4" name="Resumen_quejas_imprimir" displayName="Resumen_quejas_imprimir" ref="A2:XFD1153" totalsRowShown="0" headerRowDxfId="18481" dataDxfId="18479" headerRowBorderDxfId="18480" tableBorderDxfId="18478" totalsRowBorderDxfId="18477" headerRowCellStyle="Normal 3" dataCellStyle="Normal 3">
  <autoFilter ref="A2:XFD1153">
    <filterColumn colId="4">
      <filters>
        <filter val="Asignar Oscar Retana"/>
      </filters>
    </filterColumn>
  </autoFilter>
  <tableColumns count="16384">
    <tableColumn id="1" name="Fecha" dataDxfId="18476" dataCellStyle="Normal 3"/>
    <tableColumn id="2" name="#¡VALOR!" dataDxfId="18475" dataCellStyle="Normal 3"/>
    <tableColumn id="3" name="Hab" dataDxfId="18474" dataCellStyle="Normal 3"/>
    <tableColumn id="4" name="Descripción de la Queja" dataDxfId="18473" dataCellStyle="Normal 3"/>
    <tableColumn id="5" name="            " dataDxfId="18472" dataCellStyle="Normal 3"/>
    <tableColumn id="6" name="Acciones Correctivas" dataDxfId="18471" dataCellStyle="Normal 3"/>
    <tableColumn id="7" name="Propuesta Solución Queja" dataDxfId="18470" dataCellStyle="Normal 3"/>
    <tableColumn id="8" name="Resultado" dataDxfId="18469" dataCellStyle="Normal 3"/>
    <tableColumn id="9" name="información" dataDxfId="18468" dataCellStyle="Normal 3"/>
    <tableColumn id="10" name="Folio" dataDxfId="18467" dataCellStyle="Normal 3"/>
    <tableColumn id="11" name="Payaso" dataDxfId="18466" dataCellStyle="Normal 3"/>
    <tableColumn id="12" name="Columna1" dataDxfId="18465" dataCellStyle="Normal 3"/>
    <tableColumn id="13" name="Columna2" dataDxfId="18464" dataCellStyle="Normal 3"/>
    <tableColumn id="14" name="Columna3" dataDxfId="18463" dataCellStyle="Normal 3"/>
    <tableColumn id="15" name="Columna4" dataDxfId="18462" dataCellStyle="Normal 3"/>
    <tableColumn id="16" name="Columna5" dataDxfId="18461" dataCellStyle="Normal 3"/>
    <tableColumn id="17" name="Columna6" dataDxfId="18460" dataCellStyle="Normal 3"/>
    <tableColumn id="18" name="Columna7" dataDxfId="18459" dataCellStyle="Normal 3"/>
    <tableColumn id="19" name="Columna8" dataDxfId="18458" dataCellStyle="Normal 3"/>
    <tableColumn id="20" name="Columna9" dataDxfId="18457" dataCellStyle="Normal 3"/>
    <tableColumn id="21" name="Columna10" dataDxfId="18456" dataCellStyle="Normal 3"/>
    <tableColumn id="22" name="Columna11" dataDxfId="18455" dataCellStyle="Normal 3"/>
    <tableColumn id="23" name="Columna12" dataDxfId="18454" dataCellStyle="Normal 3"/>
    <tableColumn id="24" name="Columna13" dataDxfId="18453" dataCellStyle="Normal 3"/>
    <tableColumn id="25" name="Columna14" dataDxfId="18452" dataCellStyle="Normal 3"/>
    <tableColumn id="26" name="Columna15" dataDxfId="18451" dataCellStyle="Normal 3"/>
    <tableColumn id="27" name="Columna16" dataDxfId="18450" dataCellStyle="Normal 3"/>
    <tableColumn id="28" name="Columna17" dataDxfId="18449" dataCellStyle="Normal 3"/>
    <tableColumn id="29" name="Columna18" dataDxfId="18448" dataCellStyle="Normal 3"/>
    <tableColumn id="30" name="Columna19" dataDxfId="18447" dataCellStyle="Normal 3"/>
    <tableColumn id="31" name="Columna20" dataDxfId="18446" dataCellStyle="Normal 3"/>
    <tableColumn id="32" name="Columna21" dataDxfId="18445" dataCellStyle="Normal 3"/>
    <tableColumn id="33" name="Columna22" dataDxfId="18444" dataCellStyle="Normal 3"/>
    <tableColumn id="34" name="Columna23" dataDxfId="18443" dataCellStyle="Normal 3"/>
    <tableColumn id="35" name="Columna24" dataDxfId="18442" dataCellStyle="Normal 3"/>
    <tableColumn id="36" name="Columna25" dataDxfId="18441" dataCellStyle="Normal 3"/>
    <tableColumn id="37" name="Columna26" dataDxfId="18440" dataCellStyle="Normal 3"/>
    <tableColumn id="38" name="Columna27" dataDxfId="18439" dataCellStyle="Normal 3"/>
    <tableColumn id="39" name="Columna28" dataDxfId="18438" dataCellStyle="Normal 3"/>
    <tableColumn id="40" name="Columna29" dataDxfId="18437" dataCellStyle="Normal 3"/>
    <tableColumn id="41" name="Columna30" dataDxfId="18436" dataCellStyle="Normal 3"/>
    <tableColumn id="42" name="Columna31" dataDxfId="18435" dataCellStyle="Normal 3"/>
    <tableColumn id="43" name="Columna32" dataDxfId="18434" dataCellStyle="Normal 3"/>
    <tableColumn id="44" name="Columna33" dataDxfId="18433" dataCellStyle="Normal 3"/>
    <tableColumn id="45" name="Columna34" dataDxfId="18432" dataCellStyle="Normal 3"/>
    <tableColumn id="46" name="Columna35" dataDxfId="18431" dataCellStyle="Normal 3"/>
    <tableColumn id="47" name="Columna36" dataDxfId="18430" dataCellStyle="Normal 3"/>
    <tableColumn id="48" name="Columna37" dataDxfId="18429" dataCellStyle="Normal 3"/>
    <tableColumn id="49" name="Columna38" dataDxfId="18428" dataCellStyle="Normal 3"/>
    <tableColumn id="50" name="Columna39" dataDxfId="18427" dataCellStyle="Normal 3"/>
    <tableColumn id="51" name="Columna40" dataDxfId="18426" dataCellStyle="Normal 3"/>
    <tableColumn id="52" name="Columna41" dataDxfId="18425" dataCellStyle="Normal 3"/>
    <tableColumn id="53" name="Columna42" dataDxfId="18424" dataCellStyle="Normal 3"/>
    <tableColumn id="54" name="Columna43" dataDxfId="18423" dataCellStyle="Normal 3"/>
    <tableColumn id="55" name="Columna44" dataDxfId="18422" dataCellStyle="Normal 3"/>
    <tableColumn id="56" name="Columna45" dataDxfId="18421" dataCellStyle="Normal 3"/>
    <tableColumn id="57" name="Columna46" dataDxfId="18420" dataCellStyle="Normal 3"/>
    <tableColumn id="58" name="Columna47" dataDxfId="18419" dataCellStyle="Normal 3"/>
    <tableColumn id="59" name="Columna48" dataDxfId="18418" dataCellStyle="Normal 3"/>
    <tableColumn id="60" name="Columna49" dataDxfId="18417" dataCellStyle="Normal 3"/>
    <tableColumn id="61" name="Columna50" dataDxfId="18416" dataCellStyle="Normal 3"/>
    <tableColumn id="62" name="Columna51" dataDxfId="18415" dataCellStyle="Normal 3"/>
    <tableColumn id="63" name="Columna52" dataDxfId="18414" dataCellStyle="Normal 3"/>
    <tableColumn id="64" name="Columna53" dataDxfId="18413" dataCellStyle="Normal 3"/>
    <tableColumn id="65" name="Columna54" dataDxfId="18412" dataCellStyle="Normal 3"/>
    <tableColumn id="66" name="Columna55" dataDxfId="18411" dataCellStyle="Normal 3"/>
    <tableColumn id="67" name="Columna56" dataDxfId="18410" dataCellStyle="Normal 3"/>
    <tableColumn id="68" name="Columna57" dataDxfId="18409" dataCellStyle="Normal 3"/>
    <tableColumn id="69" name="Columna58" dataDxfId="18408" dataCellStyle="Normal 3"/>
    <tableColumn id="70" name="Columna59" dataDxfId="18407" dataCellStyle="Normal 3"/>
    <tableColumn id="71" name="Columna60" dataDxfId="18406" dataCellStyle="Normal 3"/>
    <tableColumn id="72" name="Columna61" dataDxfId="18405" dataCellStyle="Normal 3"/>
    <tableColumn id="73" name="Columna62" dataDxfId="18404" dataCellStyle="Normal 3"/>
    <tableColumn id="74" name="Columna63" dataDxfId="18403" dataCellStyle="Normal 3"/>
    <tableColumn id="75" name="Columna64" dataDxfId="18402" dataCellStyle="Normal 3"/>
    <tableColumn id="76" name="Columna65" dataDxfId="18401" dataCellStyle="Normal 3"/>
    <tableColumn id="77" name="Columna66" dataDxfId="18400" dataCellStyle="Normal 3"/>
    <tableColumn id="78" name="Columna67" dataDxfId="18399" dataCellStyle="Normal 3"/>
    <tableColumn id="79" name="Columna68" dataDxfId="18398" dataCellStyle="Normal 3"/>
    <tableColumn id="80" name="Columna69" dataDxfId="18397" dataCellStyle="Normal 3"/>
    <tableColumn id="81" name="Columna70" dataDxfId="18396" dataCellStyle="Normal 3"/>
    <tableColumn id="82" name="Columna71" dataDxfId="18395" dataCellStyle="Normal 3"/>
    <tableColumn id="83" name="Columna72" dataDxfId="18394" dataCellStyle="Normal 3"/>
    <tableColumn id="84" name="Columna73" dataDxfId="18393" dataCellStyle="Normal 3"/>
    <tableColumn id="85" name="Columna74" dataDxfId="18392" dataCellStyle="Normal 3"/>
    <tableColumn id="86" name="Columna75" dataDxfId="18391" dataCellStyle="Normal 3"/>
    <tableColumn id="87" name="Columna76" dataDxfId="18390" dataCellStyle="Normal 3"/>
    <tableColumn id="88" name="Columna77" dataDxfId="18389" dataCellStyle="Normal 3"/>
    <tableColumn id="89" name="Columna78" dataDxfId="18388" dataCellStyle="Normal 3"/>
    <tableColumn id="90" name="Columna79" dataDxfId="18387" dataCellStyle="Normal 3"/>
    <tableColumn id="91" name="Columna80" dataDxfId="18386" dataCellStyle="Normal 3"/>
    <tableColumn id="92" name="Columna81" dataDxfId="18385" dataCellStyle="Normal 3"/>
    <tableColumn id="93" name="Columna82" dataDxfId="18384" dataCellStyle="Normal 3"/>
    <tableColumn id="94" name="Columna83" dataDxfId="18383" dataCellStyle="Normal 3"/>
    <tableColumn id="95" name="Columna84" dataDxfId="18382" dataCellStyle="Normal 3"/>
    <tableColumn id="96" name="Columna85" dataDxfId="18381" dataCellStyle="Normal 3"/>
    <tableColumn id="97" name="Columna86" dataDxfId="18380" dataCellStyle="Normal 3"/>
    <tableColumn id="98" name="Columna87" dataDxfId="18379" dataCellStyle="Normal 3"/>
    <tableColumn id="99" name="Columna88" dataDxfId="18378" dataCellStyle="Normal 3"/>
    <tableColumn id="100" name="Columna89" dataDxfId="18377" dataCellStyle="Normal 3"/>
    <tableColumn id="101" name="Columna90" dataDxfId="18376" dataCellStyle="Normal 3"/>
    <tableColumn id="102" name="Columna91" dataDxfId="18375" dataCellStyle="Normal 3"/>
    <tableColumn id="103" name="Columna92" dataDxfId="18374" dataCellStyle="Normal 3"/>
    <tableColumn id="104" name="Columna93" dataDxfId="18373" dataCellStyle="Normal 3"/>
    <tableColumn id="105" name="Columna94" dataDxfId="18372" dataCellStyle="Normal 3"/>
    <tableColumn id="106" name="Columna95" dataDxfId="18371" dataCellStyle="Normal 3"/>
    <tableColumn id="107" name="Columna96" dataDxfId="18370" dataCellStyle="Normal 3"/>
    <tableColumn id="108" name="Columna97" dataDxfId="18369" dataCellStyle="Normal 3"/>
    <tableColumn id="109" name="Columna98" dataDxfId="18368" dataCellStyle="Normal 3"/>
    <tableColumn id="110" name="Columna99" dataDxfId="18367" dataCellStyle="Normal 3"/>
    <tableColumn id="111" name="Columna100" dataDxfId="18366" dataCellStyle="Normal 3"/>
    <tableColumn id="112" name="Columna101" dataDxfId="18365" dataCellStyle="Normal 3"/>
    <tableColumn id="113" name="Columna102" dataDxfId="18364" dataCellStyle="Normal 3"/>
    <tableColumn id="114" name="Columna103" dataDxfId="18363" dataCellStyle="Normal 3"/>
    <tableColumn id="115" name="Columna104" dataDxfId="18362" dataCellStyle="Normal 3"/>
    <tableColumn id="116" name="Columna105" dataDxfId="18361" dataCellStyle="Normal 3"/>
    <tableColumn id="117" name="Columna106" dataDxfId="18360" dataCellStyle="Normal 3"/>
    <tableColumn id="118" name="Columna107" dataDxfId="18359" dataCellStyle="Normal 3"/>
    <tableColumn id="119" name="Columna108" dataDxfId="18358" dataCellStyle="Normal 3"/>
    <tableColumn id="120" name="Columna109" dataDxfId="18357" dataCellStyle="Normal 3"/>
    <tableColumn id="121" name="Columna110" dataDxfId="18356" dataCellStyle="Normal 3"/>
    <tableColumn id="122" name="Columna111" dataDxfId="18355" dataCellStyle="Normal 3"/>
    <tableColumn id="123" name="Columna112" dataDxfId="18354" dataCellStyle="Normal 3"/>
    <tableColumn id="124" name="Columna113" dataDxfId="18353" dataCellStyle="Normal 3"/>
    <tableColumn id="125" name="Columna114" dataDxfId="18352" dataCellStyle="Normal 3"/>
    <tableColumn id="126" name="Columna115" dataDxfId="18351" dataCellStyle="Normal 3"/>
    <tableColumn id="127" name="Columna116" dataDxfId="18350" dataCellStyle="Normal 3"/>
    <tableColumn id="128" name="Columna117" dataDxfId="18349" dataCellStyle="Normal 3"/>
    <tableColumn id="129" name="Columna118" dataDxfId="18348" dataCellStyle="Normal 3"/>
    <tableColumn id="130" name="Columna119" dataDxfId="18347" dataCellStyle="Normal 3"/>
    <tableColumn id="131" name="Columna120" dataDxfId="18346" dataCellStyle="Normal 3"/>
    <tableColumn id="132" name="Columna121" dataDxfId="18345" dataCellStyle="Normal 3"/>
    <tableColumn id="133" name="Columna122" dataDxfId="18344" dataCellStyle="Normal 3"/>
    <tableColumn id="134" name="Columna123" dataDxfId="18343" dataCellStyle="Normal 3"/>
    <tableColumn id="135" name="Columna124" dataDxfId="18342" dataCellStyle="Normal 3"/>
    <tableColumn id="136" name="Columna125" dataDxfId="18341" dataCellStyle="Normal 3"/>
    <tableColumn id="137" name="Columna126" dataDxfId="18340" dataCellStyle="Normal 3"/>
    <tableColumn id="138" name="Columna127" dataDxfId="18339" dataCellStyle="Normal 3"/>
    <tableColumn id="139" name="Columna128" dataDxfId="18338" dataCellStyle="Normal 3"/>
    <tableColumn id="140" name="Columna129" dataDxfId="18337" dataCellStyle="Normal 3"/>
    <tableColumn id="141" name="Columna130" dataDxfId="18336" dataCellStyle="Normal 3"/>
    <tableColumn id="142" name="Columna131" dataDxfId="18335" dataCellStyle="Normal 3"/>
    <tableColumn id="143" name="Columna132" dataDxfId="18334" dataCellStyle="Normal 3"/>
    <tableColumn id="144" name="Columna133" dataDxfId="18333" dataCellStyle="Normal 3"/>
    <tableColumn id="145" name="Columna134" dataDxfId="18332" dataCellStyle="Normal 3"/>
    <tableColumn id="146" name="Columna135" dataDxfId="18331" dataCellStyle="Normal 3"/>
    <tableColumn id="147" name="Columna136" dataDxfId="18330" dataCellStyle="Normal 3"/>
    <tableColumn id="148" name="Columna137" dataDxfId="18329" dataCellStyle="Normal 3"/>
    <tableColumn id="149" name="Columna138" dataDxfId="18328" dataCellStyle="Normal 3"/>
    <tableColumn id="150" name="Columna139" dataDxfId="18327" dataCellStyle="Normal 3"/>
    <tableColumn id="151" name="Columna140" dataDxfId="18326" dataCellStyle="Normal 3"/>
    <tableColumn id="152" name="Columna141" dataDxfId="18325" dataCellStyle="Normal 3"/>
    <tableColumn id="153" name="Columna142" dataDxfId="18324" dataCellStyle="Normal 3"/>
    <tableColumn id="154" name="Columna143" dataDxfId="18323" dataCellStyle="Normal 3"/>
    <tableColumn id="155" name="Columna144" dataDxfId="18322" dataCellStyle="Normal 3"/>
    <tableColumn id="156" name="Columna145" dataDxfId="18321" dataCellStyle="Normal 3"/>
    <tableColumn id="157" name="Columna146" dataDxfId="18320" dataCellStyle="Normal 3"/>
    <tableColumn id="158" name="Columna147" dataDxfId="18319" dataCellStyle="Normal 3"/>
    <tableColumn id="159" name="Columna148" dataDxfId="18318" dataCellStyle="Normal 3"/>
    <tableColumn id="160" name="Columna149" dataDxfId="18317" dataCellStyle="Normal 3"/>
    <tableColumn id="161" name="Columna150" dataDxfId="18316" dataCellStyle="Normal 3"/>
    <tableColumn id="162" name="Columna151" dataDxfId="18315" dataCellStyle="Normal 3"/>
    <tableColumn id="163" name="Columna152" dataDxfId="18314" dataCellStyle="Normal 3"/>
    <tableColumn id="164" name="Columna153" dataDxfId="18313" dataCellStyle="Normal 3"/>
    <tableColumn id="165" name="Columna154" dataDxfId="18312" dataCellStyle="Normal 3"/>
    <tableColumn id="166" name="Columna155" dataDxfId="18311" dataCellStyle="Normal 3"/>
    <tableColumn id="167" name="Columna156" dataDxfId="18310" dataCellStyle="Normal 3"/>
    <tableColumn id="168" name="Columna157" dataDxfId="18309" dataCellStyle="Normal 3"/>
    <tableColumn id="169" name="Columna158" dataDxfId="18308" dataCellStyle="Normal 3"/>
    <tableColumn id="170" name="Columna159" dataDxfId="18307" dataCellStyle="Normal 3"/>
    <tableColumn id="171" name="Columna160" dataDxfId="18306" dataCellStyle="Normal 3"/>
    <tableColumn id="172" name="Columna161" dataDxfId="18305" dataCellStyle="Normal 3"/>
    <tableColumn id="173" name="Columna162" dataDxfId="18304" dataCellStyle="Normal 3"/>
    <tableColumn id="174" name="Columna163" dataDxfId="18303" dataCellStyle="Normal 3"/>
    <tableColumn id="175" name="Columna164" dataDxfId="18302" dataCellStyle="Normal 3"/>
    <tableColumn id="176" name="Columna165" dataDxfId="18301" dataCellStyle="Normal 3"/>
    <tableColumn id="177" name="Columna166" dataDxfId="18300" dataCellStyle="Normal 3"/>
    <tableColumn id="178" name="Columna167" dataDxfId="18299" dataCellStyle="Normal 3"/>
    <tableColumn id="179" name="Columna168" dataDxfId="18298" dataCellStyle="Normal 3"/>
    <tableColumn id="180" name="Columna169" dataDxfId="18297" dataCellStyle="Normal 3"/>
    <tableColumn id="181" name="Columna170" dataDxfId="18296" dataCellStyle="Normal 3"/>
    <tableColumn id="182" name="Columna171" dataDxfId="18295" dataCellStyle="Normal 3"/>
    <tableColumn id="183" name="Columna172" dataDxfId="18294" dataCellStyle="Normal 3"/>
    <tableColumn id="184" name="Columna173" dataDxfId="18293" dataCellStyle="Normal 3"/>
    <tableColumn id="185" name="Columna174" dataDxfId="18292" dataCellStyle="Normal 3"/>
    <tableColumn id="186" name="Columna175" dataDxfId="18291" dataCellStyle="Normal 3"/>
    <tableColumn id="187" name="Columna176" dataDxfId="18290" dataCellStyle="Normal 3"/>
    <tableColumn id="188" name="Columna177" dataDxfId="18289" dataCellStyle="Normal 3"/>
    <tableColumn id="189" name="Columna178" dataDxfId="18288" dataCellStyle="Normal 3"/>
    <tableColumn id="190" name="Columna179" dataDxfId="18287" dataCellStyle="Normal 3"/>
    <tableColumn id="191" name="Columna180" dataDxfId="18286" dataCellStyle="Normal 3"/>
    <tableColumn id="192" name="Columna181" dataDxfId="18285" dataCellStyle="Normal 3"/>
    <tableColumn id="193" name="Columna182" dataDxfId="18284" dataCellStyle="Normal 3"/>
    <tableColumn id="194" name="Columna183" dataDxfId="18283" dataCellStyle="Normal 3"/>
    <tableColumn id="195" name="Columna184" dataDxfId="18282" dataCellStyle="Normal 3"/>
    <tableColumn id="196" name="Columna185" dataDxfId="18281" dataCellStyle="Normal 3"/>
    <tableColumn id="197" name="Columna186" dataDxfId="18280" dataCellStyle="Normal 3"/>
    <tableColumn id="198" name="Columna187" dataDxfId="18279" dataCellStyle="Normal 3"/>
    <tableColumn id="199" name="Columna188" dataDxfId="18278" dataCellStyle="Normal 3"/>
    <tableColumn id="200" name="Columna189" dataDxfId="18277" dataCellStyle="Normal 3"/>
    <tableColumn id="201" name="Columna190" dataDxfId="18276" dataCellStyle="Normal 3"/>
    <tableColumn id="202" name="Columna191" dataDxfId="18275" dataCellStyle="Normal 3"/>
    <tableColumn id="203" name="Columna192" dataDxfId="18274" dataCellStyle="Normal 3"/>
    <tableColumn id="204" name="Columna193" dataDxfId="18273" dataCellStyle="Normal 3"/>
    <tableColumn id="205" name="Columna194" dataDxfId="18272" dataCellStyle="Normal 3"/>
    <tableColumn id="206" name="Columna195" dataDxfId="18271" dataCellStyle="Normal 3"/>
    <tableColumn id="207" name="Columna196" dataDxfId="18270" dataCellStyle="Normal 3"/>
    <tableColumn id="208" name="Columna197" dataDxfId="18269" dataCellStyle="Normal 3"/>
    <tableColumn id="209" name="Columna198" dataDxfId="18268" dataCellStyle="Normal 3"/>
    <tableColumn id="210" name="Columna199" dataDxfId="18267" dataCellStyle="Normal 3"/>
    <tableColumn id="211" name="Columna200" dataDxfId="18266" dataCellStyle="Normal 3"/>
    <tableColumn id="212" name="Columna201" dataDxfId="18265" dataCellStyle="Normal 3"/>
    <tableColumn id="213" name="Columna202" dataDxfId="18264" dataCellStyle="Normal 3"/>
    <tableColumn id="214" name="Columna203" dataDxfId="18263" dataCellStyle="Normal 3"/>
    <tableColumn id="215" name="Columna204" dataDxfId="18262" dataCellStyle="Normal 3"/>
    <tableColumn id="216" name="Columna205" dataDxfId="18261" dataCellStyle="Normal 3"/>
    <tableColumn id="217" name="Columna206" dataDxfId="18260" dataCellStyle="Normal 3"/>
    <tableColumn id="218" name="Columna207" dataDxfId="18259" dataCellStyle="Normal 3"/>
    <tableColumn id="219" name="Columna208" dataDxfId="18258" dataCellStyle="Normal 3"/>
    <tableColumn id="220" name="Columna209" dataDxfId="18257" dataCellStyle="Normal 3"/>
    <tableColumn id="221" name="Columna210" dataDxfId="18256" dataCellStyle="Normal 3"/>
    <tableColumn id="222" name="Columna211" dataDxfId="18255" dataCellStyle="Normal 3"/>
    <tableColumn id="223" name="Columna212" dataDxfId="18254" dataCellStyle="Normal 3"/>
    <tableColumn id="224" name="Columna213" dataDxfId="18253" dataCellStyle="Normal 3"/>
    <tableColumn id="225" name="Columna214" dataDxfId="18252" dataCellStyle="Normal 3"/>
    <tableColumn id="226" name="Columna215" dataDxfId="18251" dataCellStyle="Normal 3"/>
    <tableColumn id="227" name="Columna216" dataDxfId="18250" dataCellStyle="Normal 3"/>
    <tableColumn id="228" name="Columna217" dataDxfId="18249" dataCellStyle="Normal 3"/>
    <tableColumn id="229" name="Columna218" dataDxfId="18248" dataCellStyle="Normal 3"/>
    <tableColumn id="230" name="Columna219" dataDxfId="18247" dataCellStyle="Normal 3"/>
    <tableColumn id="231" name="Columna220" dataDxfId="18246" dataCellStyle="Normal 3"/>
    <tableColumn id="232" name="Columna221" dataDxfId="18245" dataCellStyle="Normal 3"/>
    <tableColumn id="233" name="Columna222" dataDxfId="18244" dataCellStyle="Normal 3"/>
    <tableColumn id="234" name="Columna223" dataDxfId="18243" dataCellStyle="Normal 3"/>
    <tableColumn id="235" name="Columna224" dataDxfId="18242" dataCellStyle="Normal 3"/>
    <tableColumn id="236" name="Columna225" dataDxfId="18241" dataCellStyle="Normal 3"/>
    <tableColumn id="237" name="Columna226" dataDxfId="18240" dataCellStyle="Normal 3"/>
    <tableColumn id="238" name="Columna227" dataDxfId="18239" dataCellStyle="Normal 3"/>
    <tableColumn id="239" name="Columna228" dataDxfId="18238" dataCellStyle="Normal 3"/>
    <tableColumn id="240" name="Columna229" dataDxfId="18237" dataCellStyle="Normal 3"/>
    <tableColumn id="241" name="Columna230" dataDxfId="18236" dataCellStyle="Normal 3"/>
    <tableColumn id="242" name="Columna231" dataDxfId="18235" dataCellStyle="Normal 3"/>
    <tableColumn id="243" name="Columna232" dataDxfId="18234" dataCellStyle="Normal 3"/>
    <tableColumn id="244" name="Columna233" dataDxfId="18233" dataCellStyle="Normal 3"/>
    <tableColumn id="245" name="Columna234" dataDxfId="18232" dataCellStyle="Normal 3"/>
    <tableColumn id="246" name="Columna235" dataDxfId="18231" dataCellStyle="Normal 3"/>
    <tableColumn id="247" name="Columna236" dataDxfId="18230" dataCellStyle="Normal 3"/>
    <tableColumn id="248" name="Columna237" dataDxfId="18229" dataCellStyle="Normal 3"/>
    <tableColumn id="249" name="Columna238" dataDxfId="18228" dataCellStyle="Normal 3"/>
    <tableColumn id="250" name="Columna239" dataDxfId="18227" dataCellStyle="Normal 3"/>
    <tableColumn id="251" name="Columna240" dataDxfId="18226" dataCellStyle="Normal 3"/>
    <tableColumn id="252" name="Columna241" dataDxfId="18225" dataCellStyle="Normal 3"/>
    <tableColumn id="253" name="Columna242" dataDxfId="18224" dataCellStyle="Normal 3"/>
    <tableColumn id="254" name="Columna243" dataDxfId="18223" dataCellStyle="Normal 3"/>
    <tableColumn id="255" name="Columna244" dataDxfId="18222" dataCellStyle="Normal 3"/>
    <tableColumn id="256" name="Columna245" dataDxfId="18221" dataCellStyle="Normal 3"/>
    <tableColumn id="257" name="Columna246" dataDxfId="18220" dataCellStyle="Normal 3"/>
    <tableColumn id="258" name="Columna247" dataDxfId="18219" dataCellStyle="Normal 3"/>
    <tableColumn id="259" name="Columna248" dataDxfId="18218" dataCellStyle="Normal 3"/>
    <tableColumn id="260" name="Columna249" dataDxfId="18217" dataCellStyle="Normal 3"/>
    <tableColumn id="261" name="Columna250" dataDxfId="18216" dataCellStyle="Normal 3"/>
    <tableColumn id="262" name="Columna251" dataDxfId="18215" dataCellStyle="Normal 3"/>
    <tableColumn id="263" name="Columna252" dataDxfId="18214" dataCellStyle="Normal 3"/>
    <tableColumn id="264" name="Columna253" dataDxfId="18213" dataCellStyle="Normal 3"/>
    <tableColumn id="265" name="Columna254" dataDxfId="18212" dataCellStyle="Normal 3"/>
    <tableColumn id="266" name="Columna255" dataDxfId="18211" dataCellStyle="Normal 3"/>
    <tableColumn id="267" name="Columna256" dataDxfId="18210" dataCellStyle="Normal 3"/>
    <tableColumn id="268" name="Columna257" dataDxfId="18209" dataCellStyle="Normal 3"/>
    <tableColumn id="269" name="Columna258" dataDxfId="18208" dataCellStyle="Normal 3"/>
    <tableColumn id="270" name="Columna259" dataDxfId="18207" dataCellStyle="Normal 3"/>
    <tableColumn id="271" name="Columna260" dataDxfId="18206" dataCellStyle="Normal 3"/>
    <tableColumn id="272" name="Columna261" dataDxfId="18205" dataCellStyle="Normal 3"/>
    <tableColumn id="273" name="Columna262" dataDxfId="18204" dataCellStyle="Normal 3"/>
    <tableColumn id="274" name="Columna263" dataDxfId="18203" dataCellStyle="Normal 3"/>
    <tableColumn id="275" name="Columna264" dataDxfId="18202" dataCellStyle="Normal 3"/>
    <tableColumn id="276" name="Columna265" dataDxfId="18201" dataCellStyle="Normal 3"/>
    <tableColumn id="277" name="Columna266" dataDxfId="18200" dataCellStyle="Normal 3"/>
    <tableColumn id="278" name="Columna267" dataDxfId="18199" dataCellStyle="Normal 3"/>
    <tableColumn id="279" name="Columna268" dataDxfId="18198" dataCellStyle="Normal 3"/>
    <tableColumn id="280" name="Columna269" dataDxfId="18197" dataCellStyle="Normal 3"/>
    <tableColumn id="281" name="Columna270" dataDxfId="18196" dataCellStyle="Normal 3"/>
    <tableColumn id="282" name="Columna271" dataDxfId="18195" dataCellStyle="Normal 3"/>
    <tableColumn id="283" name="Columna272" dataDxfId="18194" dataCellStyle="Normal 3"/>
    <tableColumn id="284" name="Columna273" dataDxfId="18193" dataCellStyle="Normal 3"/>
    <tableColumn id="285" name="Columna274" dataDxfId="18192" dataCellStyle="Normal 3"/>
    <tableColumn id="286" name="Columna275" dataDxfId="18191" dataCellStyle="Normal 3"/>
    <tableColumn id="287" name="Columna276" dataDxfId="18190" dataCellStyle="Normal 3"/>
    <tableColumn id="288" name="Columna277" dataDxfId="18189" dataCellStyle="Normal 3"/>
    <tableColumn id="289" name="Columna278" dataDxfId="18188" dataCellStyle="Normal 3"/>
    <tableColumn id="290" name="Columna279" dataDxfId="18187" dataCellStyle="Normal 3"/>
    <tableColumn id="291" name="Columna280" dataDxfId="18186" dataCellStyle="Normal 3"/>
    <tableColumn id="292" name="Columna281" dataDxfId="18185" dataCellStyle="Normal 3"/>
    <tableColumn id="293" name="Columna282" dataDxfId="18184" dataCellStyle="Normal 3"/>
    <tableColumn id="294" name="Columna283" dataDxfId="18183" dataCellStyle="Normal 3"/>
    <tableColumn id="295" name="Columna284" dataDxfId="18182" dataCellStyle="Normal 3"/>
    <tableColumn id="296" name="Columna285" dataDxfId="18181" dataCellStyle="Normal 3"/>
    <tableColumn id="297" name="Columna286" dataDxfId="18180" dataCellStyle="Normal 3"/>
    <tableColumn id="298" name="Columna287" dataDxfId="18179" dataCellStyle="Normal 3"/>
    <tableColumn id="299" name="Columna288" dataDxfId="18178" dataCellStyle="Normal 3"/>
    <tableColumn id="300" name="Columna289" dataDxfId="18177" dataCellStyle="Normal 3"/>
    <tableColumn id="301" name="Columna290" dataDxfId="18176" dataCellStyle="Normal 3"/>
    <tableColumn id="302" name="Columna291" dataDxfId="18175" dataCellStyle="Normal 3"/>
    <tableColumn id="303" name="Columna292" dataDxfId="18174" dataCellStyle="Normal 3"/>
    <tableColumn id="304" name="Columna293" dataDxfId="18173" dataCellStyle="Normal 3"/>
    <tableColumn id="305" name="Columna294" dataDxfId="18172" dataCellStyle="Normal 3"/>
    <tableColumn id="306" name="Columna295" dataDxfId="18171" dataCellStyle="Normal 3"/>
    <tableColumn id="307" name="Columna296" dataDxfId="18170" dataCellStyle="Normal 3"/>
    <tableColumn id="308" name="Columna297" dataDxfId="18169" dataCellStyle="Normal 3"/>
    <tableColumn id="309" name="Columna298" dataDxfId="18168" dataCellStyle="Normal 3"/>
    <tableColumn id="310" name="Columna299" dataDxfId="18167" dataCellStyle="Normal 3"/>
    <tableColumn id="311" name="Columna300" dataDxfId="18166" dataCellStyle="Normal 3"/>
    <tableColumn id="312" name="Columna301" dataDxfId="18165" dataCellStyle="Normal 3"/>
    <tableColumn id="313" name="Columna302" dataDxfId="18164" dataCellStyle="Normal 3"/>
    <tableColumn id="314" name="Columna303" dataDxfId="18163" dataCellStyle="Normal 3"/>
    <tableColumn id="315" name="Columna304" dataDxfId="18162" dataCellStyle="Normal 3"/>
    <tableColumn id="316" name="Columna305" dataDxfId="18161" dataCellStyle="Normal 3"/>
    <tableColumn id="317" name="Columna306" dataDxfId="18160" dataCellStyle="Normal 3"/>
    <tableColumn id="318" name="Columna307" dataDxfId="18159" dataCellStyle="Normal 3"/>
    <tableColumn id="319" name="Columna308" dataDxfId="18158" dataCellStyle="Normal 3"/>
    <tableColumn id="320" name="Columna309" dataDxfId="18157" dataCellStyle="Normal 3"/>
    <tableColumn id="321" name="Columna310" dataDxfId="18156" dataCellStyle="Normal 3"/>
    <tableColumn id="322" name="Columna311" dataDxfId="18155" dataCellStyle="Normal 3"/>
    <tableColumn id="323" name="Columna312" dataDxfId="18154" dataCellStyle="Normal 3"/>
    <tableColumn id="324" name="Columna313" dataDxfId="18153" dataCellStyle="Normal 3"/>
    <tableColumn id="325" name="Columna314" dataDxfId="18152" dataCellStyle="Normal 3"/>
    <tableColumn id="326" name="Columna315" dataDxfId="18151" dataCellStyle="Normal 3"/>
    <tableColumn id="327" name="Columna316" dataDxfId="18150" dataCellStyle="Normal 3"/>
    <tableColumn id="328" name="Columna317" dataDxfId="18149" dataCellStyle="Normal 3"/>
    <tableColumn id="329" name="Columna318" dataDxfId="18148" dataCellStyle="Normal 3"/>
    <tableColumn id="330" name="Columna319" dataDxfId="18147" dataCellStyle="Normal 3"/>
    <tableColumn id="331" name="Columna320" dataDxfId="18146" dataCellStyle="Normal 3"/>
    <tableColumn id="332" name="Columna321" dataDxfId="18145" dataCellStyle="Normal 3"/>
    <tableColumn id="333" name="Columna322" dataDxfId="18144" dataCellStyle="Normal 3"/>
    <tableColumn id="334" name="Columna323" dataDxfId="18143" dataCellStyle="Normal 3"/>
    <tableColumn id="335" name="Columna324" dataDxfId="18142" dataCellStyle="Normal 3"/>
    <tableColumn id="336" name="Columna325" dataDxfId="18141" dataCellStyle="Normal 3"/>
    <tableColumn id="337" name="Columna326" dataDxfId="18140" dataCellStyle="Normal 3"/>
    <tableColumn id="338" name="Columna327" dataDxfId="18139" dataCellStyle="Normal 3"/>
    <tableColumn id="339" name="Columna328" dataDxfId="18138" dataCellStyle="Normal 3"/>
    <tableColumn id="340" name="Columna329" dataDxfId="18137" dataCellStyle="Normal 3"/>
    <tableColumn id="341" name="Columna330" dataDxfId="18136" dataCellStyle="Normal 3"/>
    <tableColumn id="342" name="Columna331" dataDxfId="18135" dataCellStyle="Normal 3"/>
    <tableColumn id="343" name="Columna332" dataDxfId="18134" dataCellStyle="Normal 3"/>
    <tableColumn id="344" name="Columna333" dataDxfId="18133" dataCellStyle="Normal 3"/>
    <tableColumn id="345" name="Columna334" dataDxfId="18132" dataCellStyle="Normal 3"/>
    <tableColumn id="346" name="Columna335" dataDxfId="18131" dataCellStyle="Normal 3"/>
    <tableColumn id="347" name="Columna336" dataDxfId="18130" dataCellStyle="Normal 3"/>
    <tableColumn id="348" name="Columna337" dataDxfId="18129" dataCellStyle="Normal 3"/>
    <tableColumn id="349" name="Columna338" dataDxfId="18128" dataCellStyle="Normal 3"/>
    <tableColumn id="350" name="Columna339" dataDxfId="18127" dataCellStyle="Normal 3"/>
    <tableColumn id="351" name="Columna340" dataDxfId="18126" dataCellStyle="Normal 3"/>
    <tableColumn id="352" name="Columna341" dataDxfId="18125" dataCellStyle="Normal 3"/>
    <tableColumn id="353" name="Columna342" dataDxfId="18124" dataCellStyle="Normal 3"/>
    <tableColumn id="354" name="Columna343" dataDxfId="18123" dataCellStyle="Normal 3"/>
    <tableColumn id="355" name="Columna344" dataDxfId="18122" dataCellStyle="Normal 3"/>
    <tableColumn id="356" name="Columna345" dataDxfId="18121" dataCellStyle="Normal 3"/>
    <tableColumn id="357" name="Columna346" dataDxfId="18120" dataCellStyle="Normal 3"/>
    <tableColumn id="358" name="Columna347" dataDxfId="18119" dataCellStyle="Normal 3"/>
    <tableColumn id="359" name="Columna348" dataDxfId="18118" dataCellStyle="Normal 3"/>
    <tableColumn id="360" name="Columna349" dataDxfId="18117" dataCellStyle="Normal 3"/>
    <tableColumn id="361" name="Columna350" dataDxfId="18116" dataCellStyle="Normal 3"/>
    <tableColumn id="362" name="Columna351" dataDxfId="18115" dataCellStyle="Normal 3"/>
    <tableColumn id="363" name="Columna352" dataDxfId="18114" dataCellStyle="Normal 3"/>
    <tableColumn id="364" name="Columna353" dataDxfId="18113" dataCellStyle="Normal 3"/>
    <tableColumn id="365" name="Columna354" dataDxfId="18112" dataCellStyle="Normal 3"/>
    <tableColumn id="366" name="Columna355" dataDxfId="18111" dataCellStyle="Normal 3"/>
    <tableColumn id="367" name="Columna356" dataDxfId="18110" dataCellStyle="Normal 3"/>
    <tableColumn id="368" name="Columna357" dataDxfId="18109" dataCellStyle="Normal 3"/>
    <tableColumn id="369" name="Columna358" dataDxfId="18108" dataCellStyle="Normal 3"/>
    <tableColumn id="370" name="Columna359" dataDxfId="18107" dataCellStyle="Normal 3"/>
    <tableColumn id="371" name="Columna360" dataDxfId="18106" dataCellStyle="Normal 3"/>
    <tableColumn id="372" name="Columna361" dataDxfId="18105" dataCellStyle="Normal 3"/>
    <tableColumn id="373" name="Columna362" dataDxfId="18104" dataCellStyle="Normal 3"/>
    <tableColumn id="374" name="Columna363" dataDxfId="18103" dataCellStyle="Normal 3"/>
    <tableColumn id="375" name="Columna364" dataDxfId="18102" dataCellStyle="Normal 3"/>
    <tableColumn id="376" name="Columna365" dataDxfId="18101" dataCellStyle="Normal 3"/>
    <tableColumn id="377" name="Columna366" dataDxfId="18100" dataCellStyle="Normal 3"/>
    <tableColumn id="378" name="Columna367" dataDxfId="18099" dataCellStyle="Normal 3"/>
    <tableColumn id="379" name="Columna368" dataDxfId="18098" dataCellStyle="Normal 3"/>
    <tableColumn id="380" name="Columna369" dataDxfId="18097" dataCellStyle="Normal 3"/>
    <tableColumn id="381" name="Columna370" dataDxfId="18096" dataCellStyle="Normal 3"/>
    <tableColumn id="382" name="Columna371" dataDxfId="18095" dataCellStyle="Normal 3"/>
    <tableColumn id="383" name="Columna372" dataDxfId="18094" dataCellStyle="Normal 3"/>
    <tableColumn id="384" name="Columna373" dataDxfId="18093" dataCellStyle="Normal 3"/>
    <tableColumn id="385" name="Columna374" dataDxfId="18092" dataCellStyle="Normal 3"/>
    <tableColumn id="386" name="Columna375" dataDxfId="18091" dataCellStyle="Normal 3"/>
    <tableColumn id="387" name="Columna376" dataDxfId="18090" dataCellStyle="Normal 3"/>
    <tableColumn id="388" name="Columna377" dataDxfId="18089" dataCellStyle="Normal 3"/>
    <tableColumn id="389" name="Columna378" dataDxfId="18088" dataCellStyle="Normal 3"/>
    <tableColumn id="390" name="Columna379" dataDxfId="18087" dataCellStyle="Normal 3"/>
    <tableColumn id="391" name="Columna380" dataDxfId="18086" dataCellStyle="Normal 3"/>
    <tableColumn id="392" name="Columna381" dataDxfId="18085" dataCellStyle="Normal 3"/>
    <tableColumn id="393" name="Columna382" dataDxfId="18084" dataCellStyle="Normal 3"/>
    <tableColumn id="394" name="Columna383" dataDxfId="18083" dataCellStyle="Normal 3"/>
    <tableColumn id="395" name="Columna384" dataDxfId="18082" dataCellStyle="Normal 3"/>
    <tableColumn id="396" name="Columna385" dataDxfId="18081" dataCellStyle="Normal 3"/>
    <tableColumn id="397" name="Columna386" dataDxfId="18080" dataCellStyle="Normal 3"/>
    <tableColumn id="398" name="Columna387" dataDxfId="18079" dataCellStyle="Normal 3"/>
    <tableColumn id="399" name="Columna388" dataDxfId="18078" dataCellStyle="Normal 3"/>
    <tableColumn id="400" name="Columna389" dataDxfId="18077" dataCellStyle="Normal 3"/>
    <tableColumn id="401" name="Columna390" dataDxfId="18076" dataCellStyle="Normal 3"/>
    <tableColumn id="402" name="Columna391" dataDxfId="18075" dataCellStyle="Normal 3"/>
    <tableColumn id="403" name="Columna392" dataDxfId="18074" dataCellStyle="Normal 3"/>
    <tableColumn id="404" name="Columna393" dataDxfId="18073" dataCellStyle="Normal 3"/>
    <tableColumn id="405" name="Columna394" dataDxfId="18072" dataCellStyle="Normal 3"/>
    <tableColumn id="406" name="Columna395" dataDxfId="18071" dataCellStyle="Normal 3"/>
    <tableColumn id="407" name="Columna396" dataDxfId="18070" dataCellStyle="Normal 3"/>
    <tableColumn id="408" name="Columna397" dataDxfId="18069" dataCellStyle="Normal 3"/>
    <tableColumn id="409" name="Columna398" dataDxfId="18068" dataCellStyle="Normal 3"/>
    <tableColumn id="410" name="Columna399" dataDxfId="18067" dataCellStyle="Normal 3"/>
    <tableColumn id="411" name="Columna400" dataDxfId="18066" dataCellStyle="Normal 3"/>
    <tableColumn id="412" name="Columna401" dataDxfId="18065" dataCellStyle="Normal 3"/>
    <tableColumn id="413" name="Columna402" dataDxfId="18064" dataCellStyle="Normal 3"/>
    <tableColumn id="414" name="Columna403" dataDxfId="18063" dataCellStyle="Normal 3"/>
    <tableColumn id="415" name="Columna404" dataDxfId="18062" dataCellStyle="Normal 3"/>
    <tableColumn id="416" name="Columna405" dataDxfId="18061" dataCellStyle="Normal 3"/>
    <tableColumn id="417" name="Columna406" dataDxfId="18060" dataCellStyle="Normal 3"/>
    <tableColumn id="418" name="Columna407" dataDxfId="18059" dataCellStyle="Normal 3"/>
    <tableColumn id="419" name="Columna408" dataDxfId="18058" dataCellStyle="Normal 3"/>
    <tableColumn id="420" name="Columna409" dataDxfId="18057" dataCellStyle="Normal 3"/>
    <tableColumn id="421" name="Columna410" dataDxfId="18056" dataCellStyle="Normal 3"/>
    <tableColumn id="422" name="Columna411" dataDxfId="18055" dataCellStyle="Normal 3"/>
    <tableColumn id="423" name="Columna412" dataDxfId="18054" dataCellStyle="Normal 3"/>
    <tableColumn id="424" name="Columna413" dataDxfId="18053" dataCellStyle="Normal 3"/>
    <tableColumn id="425" name="Columna414" dataDxfId="18052" dataCellStyle="Normal 3"/>
    <tableColumn id="426" name="Columna415" dataDxfId="18051" dataCellStyle="Normal 3"/>
    <tableColumn id="427" name="Columna416" dataDxfId="18050" dataCellStyle="Normal 3"/>
    <tableColumn id="428" name="Columna417" dataDxfId="18049" dataCellStyle="Normal 3"/>
    <tableColumn id="429" name="Columna418" dataDxfId="18048" dataCellStyle="Normal 3"/>
    <tableColumn id="430" name="Columna419" dataDxfId="18047" dataCellStyle="Normal 3"/>
    <tableColumn id="431" name="Columna420" dataDxfId="18046" dataCellStyle="Normal 3"/>
    <tableColumn id="432" name="Columna421" dataDxfId="18045" dataCellStyle="Normal 3"/>
    <tableColumn id="433" name="Columna422" dataDxfId="18044" dataCellStyle="Normal 3"/>
    <tableColumn id="434" name="Columna423" dataDxfId="18043" dataCellStyle="Normal 3"/>
    <tableColumn id="435" name="Columna424" dataDxfId="18042" dataCellStyle="Normal 3"/>
    <tableColumn id="436" name="Columna425" dataDxfId="18041" dataCellStyle="Normal 3"/>
    <tableColumn id="437" name="Columna426" dataDxfId="18040" dataCellStyle="Normal 3"/>
    <tableColumn id="438" name="Columna427" dataDxfId="18039" dataCellStyle="Normal 3"/>
    <tableColumn id="439" name="Columna428" dataDxfId="18038" dataCellStyle="Normal 3"/>
    <tableColumn id="440" name="Columna429" dataDxfId="18037" dataCellStyle="Normal 3"/>
    <tableColumn id="441" name="Columna430" dataDxfId="18036" dataCellStyle="Normal 3"/>
    <tableColumn id="442" name="Columna431" dataDxfId="18035" dataCellStyle="Normal 3"/>
    <tableColumn id="443" name="Columna432" dataDxfId="18034" dataCellStyle="Normal 3"/>
    <tableColumn id="444" name="Columna433" dataDxfId="18033" dataCellStyle="Normal 3"/>
    <tableColumn id="445" name="Columna434" dataDxfId="18032" dataCellStyle="Normal 3"/>
    <tableColumn id="446" name="Columna435" dataDxfId="18031" dataCellStyle="Normal 3"/>
    <tableColumn id="447" name="Columna436" dataDxfId="18030" dataCellStyle="Normal 3"/>
    <tableColumn id="448" name="Columna437" dataDxfId="18029" dataCellStyle="Normal 3"/>
    <tableColumn id="449" name="Columna438" dataDxfId="18028" dataCellStyle="Normal 3"/>
    <tableColumn id="450" name="Columna439" dataDxfId="18027" dataCellStyle="Normal 3"/>
    <tableColumn id="451" name="Columna440" dataDxfId="18026" dataCellStyle="Normal 3"/>
    <tableColumn id="452" name="Columna441" dataDxfId="18025" dataCellStyle="Normal 3"/>
    <tableColumn id="453" name="Columna442" dataDxfId="18024" dataCellStyle="Normal 3"/>
    <tableColumn id="454" name="Columna443" dataDxfId="18023" dataCellStyle="Normal 3"/>
    <tableColumn id="455" name="Columna444" dataDxfId="18022" dataCellStyle="Normal 3"/>
    <tableColumn id="456" name="Columna445" dataDxfId="18021" dataCellStyle="Normal 3"/>
    <tableColumn id="457" name="Columna446" dataDxfId="18020" dataCellStyle="Normal 3"/>
    <tableColumn id="458" name="Columna447" dataDxfId="18019" dataCellStyle="Normal 3"/>
    <tableColumn id="459" name="Columna448" dataDxfId="18018" dataCellStyle="Normal 3"/>
    <tableColumn id="460" name="Columna449" dataDxfId="18017" dataCellStyle="Normal 3"/>
    <tableColumn id="461" name="Columna450" dataDxfId="18016" dataCellStyle="Normal 3"/>
    <tableColumn id="462" name="Columna451" dataDxfId="18015" dataCellStyle="Normal 3"/>
    <tableColumn id="463" name="Columna452" dataDxfId="18014" dataCellStyle="Normal 3"/>
    <tableColumn id="464" name="Columna453" dataDxfId="18013" dataCellStyle="Normal 3"/>
    <tableColumn id="465" name="Columna454" dataDxfId="18012" dataCellStyle="Normal 3"/>
    <tableColumn id="466" name="Columna455" dataDxfId="18011" dataCellStyle="Normal 3"/>
    <tableColumn id="467" name="Columna456" dataDxfId="18010" dataCellStyle="Normal 3"/>
    <tableColumn id="468" name="Columna457" dataDxfId="18009" dataCellStyle="Normal 3"/>
    <tableColumn id="469" name="Columna458" dataDxfId="18008" dataCellStyle="Normal 3"/>
    <tableColumn id="470" name="Columna459" dataDxfId="18007" dataCellStyle="Normal 3"/>
    <tableColumn id="471" name="Columna460" dataDxfId="18006" dataCellStyle="Normal 3"/>
    <tableColumn id="472" name="Columna461" dataDxfId="18005" dataCellStyle="Normal 3"/>
    <tableColumn id="473" name="Columna462" dataDxfId="18004" dataCellStyle="Normal 3"/>
    <tableColumn id="474" name="Columna463" dataDxfId="18003" dataCellStyle="Normal 3"/>
    <tableColumn id="475" name="Columna464" dataDxfId="18002" dataCellStyle="Normal 3"/>
    <tableColumn id="476" name="Columna465" dataDxfId="18001" dataCellStyle="Normal 3"/>
    <tableColumn id="477" name="Columna466" dataDxfId="18000" dataCellStyle="Normal 3"/>
    <tableColumn id="478" name="Columna467" dataDxfId="17999" dataCellStyle="Normal 3"/>
    <tableColumn id="479" name="Columna468" dataDxfId="17998" dataCellStyle="Normal 3"/>
    <tableColumn id="480" name="Columna469" dataDxfId="17997" dataCellStyle="Normal 3"/>
    <tableColumn id="481" name="Columna470" dataDxfId="17996" dataCellStyle="Normal 3"/>
    <tableColumn id="482" name="Columna471" dataDxfId="17995" dataCellStyle="Normal 3"/>
    <tableColumn id="483" name="Columna472" dataDxfId="17994" dataCellStyle="Normal 3"/>
    <tableColumn id="484" name="Columna473" dataDxfId="17993" dataCellStyle="Normal 3"/>
    <tableColumn id="485" name="Columna474" dataDxfId="17992" dataCellStyle="Normal 3"/>
    <tableColumn id="486" name="Columna475" dataDxfId="17991" dataCellStyle="Normal 3"/>
    <tableColumn id="487" name="Columna476" dataDxfId="17990" dataCellStyle="Normal 3"/>
    <tableColumn id="488" name="Columna477" dataDxfId="17989" dataCellStyle="Normal 3"/>
    <tableColumn id="489" name="Columna478" dataDxfId="17988" dataCellStyle="Normal 3"/>
    <tableColumn id="490" name="Columna479" dataDxfId="17987" dataCellStyle="Normal 3"/>
    <tableColumn id="491" name="Columna480" dataDxfId="17986" dataCellStyle="Normal 3"/>
    <tableColumn id="492" name="Columna481" dataDxfId="17985" dataCellStyle="Normal 3"/>
    <tableColumn id="493" name="Columna482" dataDxfId="17984" dataCellStyle="Normal 3"/>
    <tableColumn id="494" name="Columna483" dataDxfId="17983" dataCellStyle="Normal 3"/>
    <tableColumn id="495" name="Columna484" dataDxfId="17982" dataCellStyle="Normal 3"/>
    <tableColumn id="496" name="Columna485" dataDxfId="17981" dataCellStyle="Normal 3"/>
    <tableColumn id="497" name="Columna486" dataDxfId="17980" dataCellStyle="Normal 3"/>
    <tableColumn id="498" name="Columna487" dataDxfId="17979" dataCellStyle="Normal 3"/>
    <tableColumn id="499" name="Columna488" dataDxfId="17978" dataCellStyle="Normal 3"/>
    <tableColumn id="500" name="Columna489" dataDxfId="17977" dataCellStyle="Normal 3"/>
    <tableColumn id="501" name="Columna490" dataDxfId="17976" dataCellStyle="Normal 3"/>
    <tableColumn id="502" name="Columna491" dataDxfId="17975" dataCellStyle="Normal 3"/>
    <tableColumn id="503" name="Columna492" dataDxfId="17974" dataCellStyle="Normal 3"/>
    <tableColumn id="504" name="Columna493" dataDxfId="17973" dataCellStyle="Normal 3"/>
    <tableColumn id="505" name="Columna494" dataDxfId="17972" dataCellStyle="Normal 3"/>
    <tableColumn id="506" name="Columna495" dataDxfId="17971" dataCellStyle="Normal 3"/>
    <tableColumn id="507" name="Columna496" dataDxfId="17970" dataCellStyle="Normal 3"/>
    <tableColumn id="508" name="Columna497" dataDxfId="17969" dataCellStyle="Normal 3"/>
    <tableColumn id="509" name="Columna498" dataDxfId="17968" dataCellStyle="Normal 3"/>
    <tableColumn id="510" name="Columna499" dataDxfId="17967" dataCellStyle="Normal 3"/>
    <tableColumn id="511" name="Columna500" dataDxfId="17966" dataCellStyle="Normal 3"/>
    <tableColumn id="512" name="Columna501" dataDxfId="17965" dataCellStyle="Normal 3"/>
    <tableColumn id="513" name="Columna502" dataDxfId="17964" dataCellStyle="Normal 3"/>
    <tableColumn id="514" name="Columna503" dataDxfId="17963" dataCellStyle="Normal 3"/>
    <tableColumn id="515" name="Columna504" dataDxfId="17962" dataCellStyle="Normal 3"/>
    <tableColumn id="516" name="Columna505" dataDxfId="17961" dataCellStyle="Normal 3"/>
    <tableColumn id="517" name="Columna506" dataDxfId="17960" dataCellStyle="Normal 3"/>
    <tableColumn id="518" name="Columna507" dataDxfId="17959" dataCellStyle="Normal 3"/>
    <tableColumn id="519" name="Columna508" dataDxfId="17958" dataCellStyle="Normal 3"/>
    <tableColumn id="520" name="Columna509" dataDxfId="17957" dataCellStyle="Normal 3"/>
    <tableColumn id="521" name="Columna510" dataDxfId="17956" dataCellStyle="Normal 3"/>
    <tableColumn id="522" name="Columna511" dataDxfId="17955" dataCellStyle="Normal 3"/>
    <tableColumn id="523" name="Columna512" dataDxfId="17954" dataCellStyle="Normal 3"/>
    <tableColumn id="524" name="Columna513" dataDxfId="17953" dataCellStyle="Normal 3"/>
    <tableColumn id="525" name="Columna514" dataDxfId="17952" dataCellStyle="Normal 3"/>
    <tableColumn id="526" name="Columna515" dataDxfId="17951" dataCellStyle="Normal 3"/>
    <tableColumn id="527" name="Columna516" dataDxfId="17950" dataCellStyle="Normal 3"/>
    <tableColumn id="528" name="Columna517" dataDxfId="17949" dataCellStyle="Normal 3"/>
    <tableColumn id="529" name="Columna518" dataDxfId="17948" dataCellStyle="Normal 3"/>
    <tableColumn id="530" name="Columna519" dataDxfId="17947" dataCellStyle="Normal 3"/>
    <tableColumn id="531" name="Columna520" dataDxfId="17946" dataCellStyle="Normal 3"/>
    <tableColumn id="532" name="Columna521" dataDxfId="17945" dataCellStyle="Normal 3"/>
    <tableColumn id="533" name="Columna522" dataDxfId="17944" dataCellStyle="Normal 3"/>
    <tableColumn id="534" name="Columna523" dataDxfId="17943" dataCellStyle="Normal 3"/>
    <tableColumn id="535" name="Columna524" dataDxfId="17942" dataCellStyle="Normal 3"/>
    <tableColumn id="536" name="Columna525" dataDxfId="17941" dataCellStyle="Normal 3"/>
    <tableColumn id="537" name="Columna526" dataDxfId="17940" dataCellStyle="Normal 3"/>
    <tableColumn id="538" name="Columna527" dataDxfId="17939" dataCellStyle="Normal 3"/>
    <tableColumn id="539" name="Columna528" dataDxfId="17938" dataCellStyle="Normal 3"/>
    <tableColumn id="540" name="Columna529" dataDxfId="17937" dataCellStyle="Normal 3"/>
    <tableColumn id="541" name="Columna530" dataDxfId="17936" dataCellStyle="Normal 3"/>
    <tableColumn id="542" name="Columna531" dataDxfId="17935" dataCellStyle="Normal 3"/>
    <tableColumn id="543" name="Columna532" dataDxfId="17934" dataCellStyle="Normal 3"/>
    <tableColumn id="544" name="Columna533" dataDxfId="17933" dataCellStyle="Normal 3"/>
    <tableColumn id="545" name="Columna534" dataDxfId="17932" dataCellStyle="Normal 3"/>
    <tableColumn id="546" name="Columna535" dataDxfId="17931" dataCellStyle="Normal 3"/>
    <tableColumn id="547" name="Columna536" dataDxfId="17930" dataCellStyle="Normal 3"/>
    <tableColumn id="548" name="Columna537" dataDxfId="17929" dataCellStyle="Normal 3"/>
    <tableColumn id="549" name="Columna538" dataDxfId="17928" dataCellStyle="Normal 3"/>
    <tableColumn id="550" name="Columna539" dataDxfId="17927" dataCellStyle="Normal 3"/>
    <tableColumn id="551" name="Columna540" dataDxfId="17926" dataCellStyle="Normal 3"/>
    <tableColumn id="552" name="Columna541" dataDxfId="17925" dataCellStyle="Normal 3"/>
    <tableColumn id="553" name="Columna542" dataDxfId="17924" dataCellStyle="Normal 3"/>
    <tableColumn id="554" name="Columna543" dataDxfId="17923" dataCellStyle="Normal 3"/>
    <tableColumn id="555" name="Columna544" dataDxfId="17922" dataCellStyle="Normal 3"/>
    <tableColumn id="556" name="Columna545" dataDxfId="17921" dataCellStyle="Normal 3"/>
    <tableColumn id="557" name="Columna546" dataDxfId="17920" dataCellStyle="Normal 3"/>
    <tableColumn id="558" name="Columna547" dataDxfId="17919" dataCellStyle="Normal 3"/>
    <tableColumn id="559" name="Columna548" dataDxfId="17918" dataCellStyle="Normal 3"/>
    <tableColumn id="560" name="Columna549" dataDxfId="17917" dataCellStyle="Normal 3"/>
    <tableColumn id="561" name="Columna550" dataDxfId="17916" dataCellStyle="Normal 3"/>
    <tableColumn id="562" name="Columna551" dataDxfId="17915" dataCellStyle="Normal 3"/>
    <tableColumn id="563" name="Columna552" dataDxfId="17914" dataCellStyle="Normal 3"/>
    <tableColumn id="564" name="Columna553" dataDxfId="17913" dataCellStyle="Normal 3"/>
    <tableColumn id="565" name="Columna554" dataDxfId="17912" dataCellStyle="Normal 3"/>
    <tableColumn id="566" name="Columna555" dataDxfId="17911" dataCellStyle="Normal 3"/>
    <tableColumn id="567" name="Columna556" dataDxfId="17910" dataCellStyle="Normal 3"/>
    <tableColumn id="568" name="Columna557" dataDxfId="17909" dataCellStyle="Normal 3"/>
    <tableColumn id="569" name="Columna558" dataDxfId="17908" dataCellStyle="Normal 3"/>
    <tableColumn id="570" name="Columna559" dataDxfId="17907" dataCellStyle="Normal 3"/>
    <tableColumn id="571" name="Columna560" dataDxfId="17906" dataCellStyle="Normal 3"/>
    <tableColumn id="572" name="Columna561" dataDxfId="17905" dataCellStyle="Normal 3"/>
    <tableColumn id="573" name="Columna562" dataDxfId="17904" dataCellStyle="Normal 3"/>
    <tableColumn id="574" name="Columna563" dataDxfId="17903" dataCellStyle="Normal 3"/>
    <tableColumn id="575" name="Columna564" dataDxfId="17902" dataCellStyle="Normal 3"/>
    <tableColumn id="576" name="Columna565" dataDxfId="17901" dataCellStyle="Normal 3"/>
    <tableColumn id="577" name="Columna566" dataDxfId="17900" dataCellStyle="Normal 3"/>
    <tableColumn id="578" name="Columna567" dataDxfId="17899" dataCellStyle="Normal 3"/>
    <tableColumn id="579" name="Columna568" dataDxfId="17898" dataCellStyle="Normal 3"/>
    <tableColumn id="580" name="Columna569" dataDxfId="17897" dataCellStyle="Normal 3"/>
    <tableColumn id="581" name="Columna570" dataDxfId="17896" dataCellStyle="Normal 3"/>
    <tableColumn id="582" name="Columna571" dataDxfId="17895" dataCellStyle="Normal 3"/>
    <tableColumn id="583" name="Columna572" dataDxfId="17894" dataCellStyle="Normal 3"/>
    <tableColumn id="584" name="Columna573" dataDxfId="17893" dataCellStyle="Normal 3"/>
    <tableColumn id="585" name="Columna574" dataDxfId="17892" dataCellStyle="Normal 3"/>
    <tableColumn id="586" name="Columna575" dataDxfId="17891" dataCellStyle="Normal 3"/>
    <tableColumn id="587" name="Columna576" dataDxfId="17890" dataCellStyle="Normal 3"/>
    <tableColumn id="588" name="Columna577" dataDxfId="17889" dataCellStyle="Normal 3"/>
    <tableColumn id="589" name="Columna578" dataDxfId="17888" dataCellStyle="Normal 3"/>
    <tableColumn id="590" name="Columna579" dataDxfId="17887" dataCellStyle="Normal 3"/>
    <tableColumn id="591" name="Columna580" dataDxfId="17886" dataCellStyle="Normal 3"/>
    <tableColumn id="592" name="Columna581" dataDxfId="17885" dataCellStyle="Normal 3"/>
    <tableColumn id="593" name="Columna582" dataDxfId="17884" dataCellStyle="Normal 3"/>
    <tableColumn id="594" name="Columna583" dataDxfId="17883" dataCellStyle="Normal 3"/>
    <tableColumn id="595" name="Columna584" dataDxfId="17882" dataCellStyle="Normal 3"/>
    <tableColumn id="596" name="Columna585" dataDxfId="17881" dataCellStyle="Normal 3"/>
    <tableColumn id="597" name="Columna586" dataDxfId="17880" dataCellStyle="Normal 3"/>
    <tableColumn id="598" name="Columna587" dataDxfId="17879" dataCellStyle="Normal 3"/>
    <tableColumn id="599" name="Columna588" dataDxfId="17878" dataCellStyle="Normal 3"/>
    <tableColumn id="600" name="Columna589" dataDxfId="17877" dataCellStyle="Normal 3"/>
    <tableColumn id="601" name="Columna590" dataDxfId="17876" dataCellStyle="Normal 3"/>
    <tableColumn id="602" name="Columna591" dataDxfId="17875" dataCellStyle="Normal 3"/>
    <tableColumn id="603" name="Columna592" dataDxfId="17874" dataCellStyle="Normal 3"/>
    <tableColumn id="604" name="Columna593" dataDxfId="17873" dataCellStyle="Normal 3"/>
    <tableColumn id="605" name="Columna594" dataDxfId="17872" dataCellStyle="Normal 3"/>
    <tableColumn id="606" name="Columna595" dataDxfId="17871" dataCellStyle="Normal 3"/>
    <tableColumn id="607" name="Columna596" dataDxfId="17870" dataCellStyle="Normal 3"/>
    <tableColumn id="608" name="Columna597" dataDxfId="17869" dataCellStyle="Normal 3"/>
    <tableColumn id="609" name="Columna598" dataDxfId="17868" dataCellStyle="Normal 3"/>
    <tableColumn id="610" name="Columna599" dataDxfId="17867" dataCellStyle="Normal 3"/>
    <tableColumn id="611" name="Columna600" dataDxfId="17866" dataCellStyle="Normal 3"/>
    <tableColumn id="612" name="Columna601" dataDxfId="17865" dataCellStyle="Normal 3"/>
    <tableColumn id="613" name="Columna602" dataDxfId="17864" dataCellStyle="Normal 3"/>
    <tableColumn id="614" name="Columna603" dataDxfId="17863" dataCellStyle="Normal 3"/>
    <tableColumn id="615" name="Columna604" dataDxfId="17862" dataCellStyle="Normal 3"/>
    <tableColumn id="616" name="Columna605" dataDxfId="17861" dataCellStyle="Normal 3"/>
    <tableColumn id="617" name="Columna606" dataDxfId="17860" dataCellStyle="Normal 3"/>
    <tableColumn id="618" name="Columna607" dataDxfId="17859" dataCellStyle="Normal 3"/>
    <tableColumn id="619" name="Columna608" dataDxfId="17858" dataCellStyle="Normal 3"/>
    <tableColumn id="620" name="Columna609" dataDxfId="17857" dataCellStyle="Normal 3"/>
    <tableColumn id="621" name="Columna610" dataDxfId="17856" dataCellStyle="Normal 3"/>
    <tableColumn id="622" name="Columna611" dataDxfId="17855" dataCellStyle="Normal 3"/>
    <tableColumn id="623" name="Columna612" dataDxfId="17854" dataCellStyle="Normal 3"/>
    <tableColumn id="624" name="Columna613" dataDxfId="17853" dataCellStyle="Normal 3"/>
    <tableColumn id="625" name="Columna614" dataDxfId="17852" dataCellStyle="Normal 3"/>
    <tableColumn id="626" name="Columna615" dataDxfId="17851" dataCellStyle="Normal 3"/>
    <tableColumn id="627" name="Columna616" dataDxfId="17850" dataCellStyle="Normal 3"/>
    <tableColumn id="628" name="Columna617" dataDxfId="17849" dataCellStyle="Normal 3"/>
    <tableColumn id="629" name="Columna618" dataDxfId="17848" dataCellStyle="Normal 3"/>
    <tableColumn id="630" name="Columna619" dataDxfId="17847" dataCellStyle="Normal 3"/>
    <tableColumn id="631" name="Columna620" dataDxfId="17846" dataCellStyle="Normal 3"/>
    <tableColumn id="632" name="Columna621" dataDxfId="17845" dataCellStyle="Normal 3"/>
    <tableColumn id="633" name="Columna622" dataDxfId="17844" dataCellStyle="Normal 3"/>
    <tableColumn id="634" name="Columna623" dataDxfId="17843" dataCellStyle="Normal 3"/>
    <tableColumn id="635" name="Columna624" dataDxfId="17842" dataCellStyle="Normal 3"/>
    <tableColumn id="636" name="Columna625" dataDxfId="17841" dataCellStyle="Normal 3"/>
    <tableColumn id="637" name="Columna626" dataDxfId="17840" dataCellStyle="Normal 3"/>
    <tableColumn id="638" name="Columna627" dataDxfId="17839" dataCellStyle="Normal 3"/>
    <tableColumn id="639" name="Columna628" dataDxfId="17838" dataCellStyle="Normal 3"/>
    <tableColumn id="640" name="Columna629" dataDxfId="17837" dataCellStyle="Normal 3"/>
    <tableColumn id="641" name="Columna630" dataDxfId="17836" dataCellStyle="Normal 3"/>
    <tableColumn id="642" name="Columna631" dataDxfId="17835" dataCellStyle="Normal 3"/>
    <tableColumn id="643" name="Columna632" dataDxfId="17834" dataCellStyle="Normal 3"/>
    <tableColumn id="644" name="Columna633" dataDxfId="17833" dataCellStyle="Normal 3"/>
    <tableColumn id="645" name="Columna634" dataDxfId="17832" dataCellStyle="Normal 3"/>
    <tableColumn id="646" name="Columna635" dataDxfId="17831" dataCellStyle="Normal 3"/>
    <tableColumn id="647" name="Columna636" dataDxfId="17830" dataCellStyle="Normal 3"/>
    <tableColumn id="648" name="Columna637" dataDxfId="17829" dataCellStyle="Normal 3"/>
    <tableColumn id="649" name="Columna638" dataDxfId="17828" dataCellStyle="Normal 3"/>
    <tableColumn id="650" name="Columna639" dataDxfId="17827" dataCellStyle="Normal 3"/>
    <tableColumn id="651" name="Columna640" dataDxfId="17826" dataCellStyle="Normal 3"/>
    <tableColumn id="652" name="Columna641" dataDxfId="17825" dataCellStyle="Normal 3"/>
    <tableColumn id="653" name="Columna642" dataDxfId="17824" dataCellStyle="Normal 3"/>
    <tableColumn id="654" name="Columna643" dataDxfId="17823" dataCellStyle="Normal 3"/>
    <tableColumn id="655" name="Columna644" dataDxfId="17822" dataCellStyle="Normal 3"/>
    <tableColumn id="656" name="Columna645" dataDxfId="17821" dataCellStyle="Normal 3"/>
    <tableColumn id="657" name="Columna646" dataDxfId="17820" dataCellStyle="Normal 3"/>
    <tableColumn id="658" name="Columna647" dataDxfId="17819" dataCellStyle="Normal 3"/>
    <tableColumn id="659" name="Columna648" dataDxfId="17818" dataCellStyle="Normal 3"/>
    <tableColumn id="660" name="Columna649" dataDxfId="17817" dataCellStyle="Normal 3"/>
    <tableColumn id="661" name="Columna650" dataDxfId="17816" dataCellStyle="Normal 3"/>
    <tableColumn id="662" name="Columna651" dataDxfId="17815" dataCellStyle="Normal 3"/>
    <tableColumn id="663" name="Columna652" dataDxfId="17814" dataCellStyle="Normal 3"/>
    <tableColumn id="664" name="Columna653" dataDxfId="17813" dataCellStyle="Normal 3"/>
    <tableColumn id="665" name="Columna654" dataDxfId="17812" dataCellStyle="Normal 3"/>
    <tableColumn id="666" name="Columna655" dataDxfId="17811" dataCellStyle="Normal 3"/>
    <tableColumn id="667" name="Columna656" dataDxfId="17810" dataCellStyle="Normal 3"/>
    <tableColumn id="668" name="Columna657" dataDxfId="17809" dataCellStyle="Normal 3"/>
    <tableColumn id="669" name="Columna658" dataDxfId="17808" dataCellStyle="Normal 3"/>
    <tableColumn id="670" name="Columna659" dataDxfId="17807" dataCellStyle="Normal 3"/>
    <tableColumn id="671" name="Columna660" dataDxfId="17806" dataCellStyle="Normal 3"/>
    <tableColumn id="672" name="Columna661" dataDxfId="17805" dataCellStyle="Normal 3"/>
    <tableColumn id="673" name="Columna662" dataDxfId="17804" dataCellStyle="Normal 3"/>
    <tableColumn id="674" name="Columna663" dataDxfId="17803" dataCellStyle="Normal 3"/>
    <tableColumn id="675" name="Columna664" dataDxfId="17802" dataCellStyle="Normal 3"/>
    <tableColumn id="676" name="Columna665" dataDxfId="17801" dataCellStyle="Normal 3"/>
    <tableColumn id="677" name="Columna666" dataDxfId="17800" dataCellStyle="Normal 3"/>
    <tableColumn id="678" name="Columna667" dataDxfId="17799" dataCellStyle="Normal 3"/>
    <tableColumn id="679" name="Columna668" dataDxfId="17798" dataCellStyle="Normal 3"/>
    <tableColumn id="680" name="Columna669" dataDxfId="17797" dataCellStyle="Normal 3"/>
    <tableColumn id="681" name="Columna670" dataDxfId="17796" dataCellStyle="Normal 3"/>
    <tableColumn id="682" name="Columna671" dataDxfId="17795" dataCellStyle="Normal 3"/>
    <tableColumn id="683" name="Columna672" dataDxfId="17794" dataCellStyle="Normal 3"/>
    <tableColumn id="684" name="Columna673" dataDxfId="17793" dataCellStyle="Normal 3"/>
    <tableColumn id="685" name="Columna674" dataDxfId="17792" dataCellStyle="Normal 3"/>
    <tableColumn id="686" name="Columna675" dataDxfId="17791" dataCellStyle="Normal 3"/>
    <tableColumn id="687" name="Columna676" dataDxfId="17790" dataCellStyle="Normal 3"/>
    <tableColumn id="688" name="Columna677" dataDxfId="17789" dataCellStyle="Normal 3"/>
    <tableColumn id="689" name="Columna678" dataDxfId="17788" dataCellStyle="Normal 3"/>
    <tableColumn id="690" name="Columna679" dataDxfId="17787" dataCellStyle="Normal 3"/>
    <tableColumn id="691" name="Columna680" dataDxfId="17786" dataCellStyle="Normal 3"/>
    <tableColumn id="692" name="Columna681" dataDxfId="17785" dataCellStyle="Normal 3"/>
    <tableColumn id="693" name="Columna682" dataDxfId="17784" dataCellStyle="Normal 3"/>
    <tableColumn id="694" name="Columna683" dataDxfId="17783" dataCellStyle="Normal 3"/>
    <tableColumn id="695" name="Columna684" dataDxfId="17782" dataCellStyle="Normal 3"/>
    <tableColumn id="696" name="Columna685" dataDxfId="17781" dataCellStyle="Normal 3"/>
    <tableColumn id="697" name="Columna686" dataDxfId="17780" dataCellStyle="Normal 3"/>
    <tableColumn id="698" name="Columna687" dataDxfId="17779" dataCellStyle="Normal 3"/>
    <tableColumn id="699" name="Columna688" dataDxfId="17778" dataCellStyle="Normal 3"/>
    <tableColumn id="700" name="Columna689" dataDxfId="17777" dataCellStyle="Normal 3"/>
    <tableColumn id="701" name="Columna690" dataDxfId="17776" dataCellStyle="Normal 3"/>
    <tableColumn id="702" name="Columna691" dataDxfId="17775" dataCellStyle="Normal 3"/>
    <tableColumn id="703" name="Columna692" dataDxfId="17774" dataCellStyle="Normal 3"/>
    <tableColumn id="704" name="Columna693" dataDxfId="17773" dataCellStyle="Normal 3"/>
    <tableColumn id="705" name="Columna694" dataDxfId="17772" dataCellStyle="Normal 3"/>
    <tableColumn id="706" name="Columna695" dataDxfId="17771" dataCellStyle="Normal 3"/>
    <tableColumn id="707" name="Columna696" dataDxfId="17770" dataCellStyle="Normal 3"/>
    <tableColumn id="708" name="Columna697" dataDxfId="17769" dataCellStyle="Normal 3"/>
    <tableColumn id="709" name="Columna698" dataDxfId="17768" dataCellStyle="Normal 3"/>
    <tableColumn id="710" name="Columna699" dataDxfId="17767" dataCellStyle="Normal 3"/>
    <tableColumn id="711" name="Columna700" dataDxfId="17766" dataCellStyle="Normal 3"/>
    <tableColumn id="712" name="Columna701" dataDxfId="17765" dataCellStyle="Normal 3"/>
    <tableColumn id="713" name="Columna702" dataDxfId="17764" dataCellStyle="Normal 3"/>
    <tableColumn id="714" name="Columna703" dataDxfId="17763" dataCellStyle="Normal 3"/>
    <tableColumn id="715" name="Columna704" dataDxfId="17762" dataCellStyle="Normal 3"/>
    <tableColumn id="716" name="Columna705" dataDxfId="17761" dataCellStyle="Normal 3"/>
    <tableColumn id="717" name="Columna706" dataDxfId="17760" dataCellStyle="Normal 3"/>
    <tableColumn id="718" name="Columna707" dataDxfId="17759" dataCellStyle="Normal 3"/>
    <tableColumn id="719" name="Columna708" dataDxfId="17758" dataCellStyle="Normal 3"/>
    <tableColumn id="720" name="Columna709" dataDxfId="17757" dataCellStyle="Normal 3"/>
    <tableColumn id="721" name="Columna710" dataDxfId="17756" dataCellStyle="Normal 3"/>
    <tableColumn id="722" name="Columna711" dataDxfId="17755" dataCellStyle="Normal 3"/>
    <tableColumn id="723" name="Columna712" dataDxfId="17754" dataCellStyle="Normal 3"/>
    <tableColumn id="724" name="Columna713" dataDxfId="17753" dataCellStyle="Normal 3"/>
    <tableColumn id="725" name="Columna714" dataDxfId="17752" dataCellStyle="Normal 3"/>
    <tableColumn id="726" name="Columna715" dataDxfId="17751" dataCellStyle="Normal 3"/>
    <tableColumn id="727" name="Columna716" dataDxfId="17750" dataCellStyle="Normal 3"/>
    <tableColumn id="728" name="Columna717" dataDxfId="17749" dataCellStyle="Normal 3"/>
    <tableColumn id="729" name="Columna718" dataDxfId="17748" dataCellStyle="Normal 3"/>
    <tableColumn id="730" name="Columna719" dataDxfId="17747" dataCellStyle="Normal 3"/>
    <tableColumn id="731" name="Columna720" dataDxfId="17746" dataCellStyle="Normal 3"/>
    <tableColumn id="732" name="Columna721" dataDxfId="17745" dataCellStyle="Normal 3"/>
    <tableColumn id="733" name="Columna722" dataDxfId="17744" dataCellStyle="Normal 3"/>
    <tableColumn id="734" name="Columna723" dataDxfId="17743" dataCellStyle="Normal 3"/>
    <tableColumn id="735" name="Columna724" dataDxfId="17742" dataCellStyle="Normal 3"/>
    <tableColumn id="736" name="Columna725" dataDxfId="17741" dataCellStyle="Normal 3"/>
    <tableColumn id="737" name="Columna726" dataDxfId="17740" dataCellStyle="Normal 3"/>
    <tableColumn id="738" name="Columna727" dataDxfId="17739" dataCellStyle="Normal 3"/>
    <tableColumn id="739" name="Columna728" dataDxfId="17738" dataCellStyle="Normal 3"/>
    <tableColumn id="740" name="Columna729" dataDxfId="17737" dataCellStyle="Normal 3"/>
    <tableColumn id="741" name="Columna730" dataDxfId="17736" dataCellStyle="Normal 3"/>
    <tableColumn id="742" name="Columna731" dataDxfId="17735" dataCellStyle="Normal 3"/>
    <tableColumn id="743" name="Columna732" dataDxfId="17734" dataCellStyle="Normal 3"/>
    <tableColumn id="744" name="Columna733" dataDxfId="17733" dataCellStyle="Normal 3"/>
    <tableColumn id="745" name="Columna734" dataDxfId="17732" dataCellStyle="Normal 3"/>
    <tableColumn id="746" name="Columna735" dataDxfId="17731" dataCellStyle="Normal 3"/>
    <tableColumn id="747" name="Columna736" dataDxfId="17730" dataCellStyle="Normal 3"/>
    <tableColumn id="748" name="Columna737" dataDxfId="17729" dataCellStyle="Normal 3"/>
    <tableColumn id="749" name="Columna738" dataDxfId="17728" dataCellStyle="Normal 3"/>
    <tableColumn id="750" name="Columna739" dataDxfId="17727" dataCellStyle="Normal 3"/>
    <tableColumn id="751" name="Columna740" dataDxfId="17726" dataCellStyle="Normal 3"/>
    <tableColumn id="752" name="Columna741" dataDxfId="17725" dataCellStyle="Normal 3"/>
    <tableColumn id="753" name="Columna742" dataDxfId="17724" dataCellStyle="Normal 3"/>
    <tableColumn id="754" name="Columna743" dataDxfId="17723" dataCellStyle="Normal 3"/>
    <tableColumn id="755" name="Columna744" dataDxfId="17722" dataCellStyle="Normal 3"/>
    <tableColumn id="756" name="Columna745" dataDxfId="17721" dataCellStyle="Normal 3"/>
    <tableColumn id="757" name="Columna746" dataDxfId="17720" dataCellStyle="Normal 3"/>
    <tableColumn id="758" name="Columna747" dataDxfId="17719" dataCellStyle="Normal 3"/>
    <tableColumn id="759" name="Columna748" dataDxfId="17718" dataCellStyle="Normal 3"/>
    <tableColumn id="760" name="Columna749" dataDxfId="17717" dataCellStyle="Normal 3"/>
    <tableColumn id="761" name="Columna750" dataDxfId="17716" dataCellStyle="Normal 3"/>
    <tableColumn id="762" name="Columna751" dataDxfId="17715" dataCellStyle="Normal 3"/>
    <tableColumn id="763" name="Columna752" dataDxfId="17714" dataCellStyle="Normal 3"/>
    <tableColumn id="764" name="Columna753" dataDxfId="17713" dataCellStyle="Normal 3"/>
    <tableColumn id="765" name="Columna754" dataDxfId="17712" dataCellStyle="Normal 3"/>
    <tableColumn id="766" name="Columna755" dataDxfId="17711" dataCellStyle="Normal 3"/>
    <tableColumn id="767" name="Columna756" dataDxfId="17710" dataCellStyle="Normal 3"/>
    <tableColumn id="768" name="Columna757" dataDxfId="17709" dataCellStyle="Normal 3"/>
    <tableColumn id="769" name="Columna758" dataDxfId="17708" dataCellStyle="Normal 3"/>
    <tableColumn id="770" name="Columna759" dataDxfId="17707" dataCellStyle="Normal 3"/>
    <tableColumn id="771" name="Columna760" dataDxfId="17706" dataCellStyle="Normal 3"/>
    <tableColumn id="772" name="Columna761" dataDxfId="17705" dataCellStyle="Normal 3"/>
    <tableColumn id="773" name="Columna762" dataDxfId="17704" dataCellStyle="Normal 3"/>
    <tableColumn id="774" name="Columna763" dataDxfId="17703" dataCellStyle="Normal 3"/>
    <tableColumn id="775" name="Columna764" dataDxfId="17702" dataCellStyle="Normal 3"/>
    <tableColumn id="776" name="Columna765" dataDxfId="17701" dataCellStyle="Normal 3"/>
    <tableColumn id="777" name="Columna766" dataDxfId="17700" dataCellStyle="Normal 3"/>
    <tableColumn id="778" name="Columna767" dataDxfId="17699" dataCellStyle="Normal 3"/>
    <tableColumn id="779" name="Columna768" dataDxfId="17698" dataCellStyle="Normal 3"/>
    <tableColumn id="780" name="Columna769" dataDxfId="17697" dataCellStyle="Normal 3"/>
    <tableColumn id="781" name="Columna770" dataDxfId="17696" dataCellStyle="Normal 3"/>
    <tableColumn id="782" name="Columna771" dataDxfId="17695" dataCellStyle="Normal 3"/>
    <tableColumn id="783" name="Columna772" dataDxfId="17694" dataCellStyle="Normal 3"/>
    <tableColumn id="784" name="Columna773" dataDxfId="17693" dataCellStyle="Normal 3"/>
    <tableColumn id="785" name="Columna774" dataDxfId="17692" dataCellStyle="Normal 3"/>
    <tableColumn id="786" name="Columna775" dataDxfId="17691" dataCellStyle="Normal 3"/>
    <tableColumn id="787" name="Columna776" dataDxfId="17690" dataCellStyle="Normal 3"/>
    <tableColumn id="788" name="Columna777" dataDxfId="17689" dataCellStyle="Normal 3"/>
    <tableColumn id="789" name="Columna778" dataDxfId="17688" dataCellStyle="Normal 3"/>
    <tableColumn id="790" name="Columna779" dataDxfId="17687" dataCellStyle="Normal 3"/>
    <tableColumn id="791" name="Columna780" dataDxfId="17686" dataCellStyle="Normal 3"/>
    <tableColumn id="792" name="Columna781" dataDxfId="17685" dataCellStyle="Normal 3"/>
    <tableColumn id="793" name="Columna782" dataDxfId="17684" dataCellStyle="Normal 3"/>
    <tableColumn id="794" name="Columna783" dataDxfId="17683" dataCellStyle="Normal 3"/>
    <tableColumn id="795" name="Columna784" dataDxfId="17682" dataCellStyle="Normal 3"/>
    <tableColumn id="796" name="Columna785" dataDxfId="17681" dataCellStyle="Normal 3"/>
    <tableColumn id="797" name="Columna786" dataDxfId="17680" dataCellStyle="Normal 3"/>
    <tableColumn id="798" name="Columna787" dataDxfId="17679" dataCellStyle="Normal 3"/>
    <tableColumn id="799" name="Columna788" dataDxfId="17678" dataCellStyle="Normal 3"/>
    <tableColumn id="800" name="Columna789" dataDxfId="17677" dataCellStyle="Normal 3"/>
    <tableColumn id="801" name="Columna790" dataDxfId="17676" dataCellStyle="Normal 3"/>
    <tableColumn id="802" name="Columna791" dataDxfId="17675" dataCellStyle="Normal 3"/>
    <tableColumn id="803" name="Columna792" dataDxfId="17674" dataCellStyle="Normal 3"/>
    <tableColumn id="804" name="Columna793" dataDxfId="17673" dataCellStyle="Normal 3"/>
    <tableColumn id="805" name="Columna794" dataDxfId="17672" dataCellStyle="Normal 3"/>
    <tableColumn id="806" name="Columna795" dataDxfId="17671" dataCellStyle="Normal 3"/>
    <tableColumn id="807" name="Columna796" dataDxfId="17670" dataCellStyle="Normal 3"/>
    <tableColumn id="808" name="Columna797" dataDxfId="17669" dataCellStyle="Normal 3"/>
    <tableColumn id="809" name="Columna798" dataDxfId="17668" dataCellStyle="Normal 3"/>
    <tableColumn id="810" name="Columna799" dataDxfId="17667" dataCellStyle="Normal 3"/>
    <tableColumn id="811" name="Columna800" dataDxfId="17666" dataCellStyle="Normal 3"/>
    <tableColumn id="812" name="Columna801" dataDxfId="17665" dataCellStyle="Normal 3"/>
    <tableColumn id="813" name="Columna802" dataDxfId="17664" dataCellStyle="Normal 3"/>
    <tableColumn id="814" name="Columna803" dataDxfId="17663" dataCellStyle="Normal 3"/>
    <tableColumn id="815" name="Columna804" dataDxfId="17662" dataCellStyle="Normal 3"/>
    <tableColumn id="816" name="Columna805" dataDxfId="17661" dataCellStyle="Normal 3"/>
    <tableColumn id="817" name="Columna806" dataDxfId="17660" dataCellStyle="Normal 3"/>
    <tableColumn id="818" name="Columna807" dataDxfId="17659" dataCellStyle="Normal 3"/>
    <tableColumn id="819" name="Columna808" dataDxfId="17658" dataCellStyle="Normal 3"/>
    <tableColumn id="820" name="Columna809" dataDxfId="17657" dataCellStyle="Normal 3"/>
    <tableColumn id="821" name="Columna810" dataDxfId="17656" dataCellStyle="Normal 3"/>
    <tableColumn id="822" name="Columna811" dataDxfId="17655" dataCellStyle="Normal 3"/>
    <tableColumn id="823" name="Columna812" dataDxfId="17654" dataCellStyle="Normal 3"/>
    <tableColumn id="824" name="Columna813" dataDxfId="17653" dataCellStyle="Normal 3"/>
    <tableColumn id="825" name="Columna814" dataDxfId="17652" dataCellStyle="Normal 3"/>
    <tableColumn id="826" name="Columna815" dataDxfId="17651" dataCellStyle="Normal 3"/>
    <tableColumn id="827" name="Columna816" dataDxfId="17650" dataCellStyle="Normal 3"/>
    <tableColumn id="828" name="Columna817" dataDxfId="17649" dataCellStyle="Normal 3"/>
    <tableColumn id="829" name="Columna818" dataDxfId="17648" dataCellStyle="Normal 3"/>
    <tableColumn id="830" name="Columna819" dataDxfId="17647" dataCellStyle="Normal 3"/>
    <tableColumn id="831" name="Columna820" dataDxfId="17646" dataCellStyle="Normal 3"/>
    <tableColumn id="832" name="Columna821" dataDxfId="17645" dataCellStyle="Normal 3"/>
    <tableColumn id="833" name="Columna822" dataDxfId="17644" dataCellStyle="Normal 3"/>
    <tableColumn id="834" name="Columna823" dataDxfId="17643" dataCellStyle="Normal 3"/>
    <tableColumn id="835" name="Columna824" dataDxfId="17642" dataCellStyle="Normal 3"/>
    <tableColumn id="836" name="Columna825" dataDxfId="17641" dataCellStyle="Normal 3"/>
    <tableColumn id="837" name="Columna826" dataDxfId="17640" dataCellStyle="Normal 3"/>
    <tableColumn id="838" name="Columna827" dataDxfId="17639" dataCellStyle="Normal 3"/>
    <tableColumn id="839" name="Columna828" dataDxfId="17638" dataCellStyle="Normal 3"/>
    <tableColumn id="840" name="Columna829" dataDxfId="17637" dataCellStyle="Normal 3"/>
    <tableColumn id="841" name="Columna830" dataDxfId="17636" dataCellStyle="Normal 3"/>
    <tableColumn id="842" name="Columna831" dataDxfId="17635" dataCellStyle="Normal 3"/>
    <tableColumn id="843" name="Columna832" dataDxfId="17634" dataCellStyle="Normal 3"/>
    <tableColumn id="844" name="Columna833" dataDxfId="17633" dataCellStyle="Normal 3"/>
    <tableColumn id="845" name="Columna834" dataDxfId="17632" dataCellStyle="Normal 3"/>
    <tableColumn id="846" name="Columna835" dataDxfId="17631" dataCellStyle="Normal 3"/>
    <tableColumn id="847" name="Columna836" dataDxfId="17630" dataCellStyle="Normal 3"/>
    <tableColumn id="848" name="Columna837" dataDxfId="17629" dataCellStyle="Normal 3"/>
    <tableColumn id="849" name="Columna838" dataDxfId="17628" dataCellStyle="Normal 3"/>
    <tableColumn id="850" name="Columna839" dataDxfId="17627" dataCellStyle="Normal 3"/>
    <tableColumn id="851" name="Columna840" dataDxfId="17626" dataCellStyle="Normal 3"/>
    <tableColumn id="852" name="Columna841" dataDxfId="17625" dataCellStyle="Normal 3"/>
    <tableColumn id="853" name="Columna842" dataDxfId="17624" dataCellStyle="Normal 3"/>
    <tableColumn id="854" name="Columna843" dataDxfId="17623" dataCellStyle="Normal 3"/>
    <tableColumn id="855" name="Columna844" dataDxfId="17622" dataCellStyle="Normal 3"/>
    <tableColumn id="856" name="Columna845" dataDxfId="17621" dataCellStyle="Normal 3"/>
    <tableColumn id="857" name="Columna846" dataDxfId="17620" dataCellStyle="Normal 3"/>
    <tableColumn id="858" name="Columna847" dataDxfId="17619" dataCellStyle="Normal 3"/>
    <tableColumn id="859" name="Columna848" dataDxfId="17618" dataCellStyle="Normal 3"/>
    <tableColumn id="860" name="Columna849" dataDxfId="17617" dataCellStyle="Normal 3"/>
    <tableColumn id="861" name="Columna850" dataDxfId="17616" dataCellStyle="Normal 3"/>
    <tableColumn id="862" name="Columna851" dataDxfId="17615" dataCellStyle="Normal 3"/>
    <tableColumn id="863" name="Columna852" dataDxfId="17614" dataCellStyle="Normal 3"/>
    <tableColumn id="864" name="Columna853" dataDxfId="17613" dataCellStyle="Normal 3"/>
    <tableColumn id="865" name="Columna854" dataDxfId="17612" dataCellStyle="Normal 3"/>
    <tableColumn id="866" name="Columna855" dataDxfId="17611" dataCellStyle="Normal 3"/>
    <tableColumn id="867" name="Columna856" dataDxfId="17610" dataCellStyle="Normal 3"/>
    <tableColumn id="868" name="Columna857" dataDxfId="17609" dataCellStyle="Normal 3"/>
    <tableColumn id="869" name="Columna858" dataDxfId="17608" dataCellStyle="Normal 3"/>
    <tableColumn id="870" name="Columna859" dataDxfId="17607" dataCellStyle="Normal 3"/>
    <tableColumn id="871" name="Columna860" dataDxfId="17606" dataCellStyle="Normal 3"/>
    <tableColumn id="872" name="Columna861" dataDxfId="17605" dataCellStyle="Normal 3"/>
    <tableColumn id="873" name="Columna862" dataDxfId="17604" dataCellStyle="Normal 3"/>
    <tableColumn id="874" name="Columna863" dataDxfId="17603" dataCellStyle="Normal 3"/>
    <tableColumn id="875" name="Columna864" dataDxfId="17602" dataCellStyle="Normal 3"/>
    <tableColumn id="876" name="Columna865" dataDxfId="17601" dataCellStyle="Normal 3"/>
    <tableColumn id="877" name="Columna866" dataDxfId="17600" dataCellStyle="Normal 3"/>
    <tableColumn id="878" name="Columna867" dataDxfId="17599" dataCellStyle="Normal 3"/>
    <tableColumn id="879" name="Columna868" dataDxfId="17598" dataCellStyle="Normal 3"/>
    <tableColumn id="880" name="Columna869" dataDxfId="17597" dataCellStyle="Normal 3"/>
    <tableColumn id="881" name="Columna870" dataDxfId="17596" dataCellStyle="Normal 3"/>
    <tableColumn id="882" name="Columna871" dataDxfId="17595" dataCellStyle="Normal 3"/>
    <tableColumn id="883" name="Columna872" dataDxfId="17594" dataCellStyle="Normal 3"/>
    <tableColumn id="884" name="Columna873" dataDxfId="17593" dataCellStyle="Normal 3"/>
    <tableColumn id="885" name="Columna874" dataDxfId="17592" dataCellStyle="Normal 3"/>
    <tableColumn id="886" name="Columna875" dataDxfId="17591" dataCellStyle="Normal 3"/>
    <tableColumn id="887" name="Columna876" dataDxfId="17590" dataCellStyle="Normal 3"/>
    <tableColumn id="888" name="Columna877" dataDxfId="17589" dataCellStyle="Normal 3"/>
    <tableColumn id="889" name="Columna878" dataDxfId="17588" dataCellStyle="Normal 3"/>
    <tableColumn id="890" name="Columna879" dataDxfId="17587" dataCellStyle="Normal 3"/>
    <tableColumn id="891" name="Columna880" dataDxfId="17586" dataCellStyle="Normal 3"/>
    <tableColumn id="892" name="Columna881" dataDxfId="17585" dataCellStyle="Normal 3"/>
    <tableColumn id="893" name="Columna882" dataDxfId="17584" dataCellStyle="Normal 3"/>
    <tableColumn id="894" name="Columna883" dataDxfId="17583" dataCellStyle="Normal 3"/>
    <tableColumn id="895" name="Columna884" dataDxfId="17582" dataCellStyle="Normal 3"/>
    <tableColumn id="896" name="Columna885" dataDxfId="17581" dataCellStyle="Normal 3"/>
    <tableColumn id="897" name="Columna886" dataDxfId="17580" dataCellStyle="Normal 3"/>
    <tableColumn id="898" name="Columna887" dataDxfId="17579" dataCellStyle="Normal 3"/>
    <tableColumn id="899" name="Columna888" dataDxfId="17578" dataCellStyle="Normal 3"/>
    <tableColumn id="900" name="Columna889" dataDxfId="17577" dataCellStyle="Normal 3"/>
    <tableColumn id="901" name="Columna890" dataDxfId="17576" dataCellStyle="Normal 3"/>
    <tableColumn id="902" name="Columna891" dataDxfId="17575" dataCellStyle="Normal 3"/>
    <tableColumn id="903" name="Columna892" dataDxfId="17574" dataCellStyle="Normal 3"/>
    <tableColumn id="904" name="Columna893" dataDxfId="17573" dataCellStyle="Normal 3"/>
    <tableColumn id="905" name="Columna894" dataDxfId="17572" dataCellStyle="Normal 3"/>
    <tableColumn id="906" name="Columna895" dataDxfId="17571" dataCellStyle="Normal 3"/>
    <tableColumn id="907" name="Columna896" dataDxfId="17570" dataCellStyle="Normal 3"/>
    <tableColumn id="908" name="Columna897" dataDxfId="17569" dataCellStyle="Normal 3"/>
    <tableColumn id="909" name="Columna898" dataDxfId="17568" dataCellStyle="Normal 3"/>
    <tableColumn id="910" name="Columna899" dataDxfId="17567" dataCellStyle="Normal 3"/>
    <tableColumn id="911" name="Columna900" dataDxfId="17566" dataCellStyle="Normal 3"/>
    <tableColumn id="912" name="Columna901" dataDxfId="17565" dataCellStyle="Normal 3"/>
    <tableColumn id="913" name="Columna902" dataDxfId="17564" dataCellStyle="Normal 3"/>
    <tableColumn id="914" name="Columna903" dataDxfId="17563" dataCellStyle="Normal 3"/>
    <tableColumn id="915" name="Columna904" dataDxfId="17562" dataCellStyle="Normal 3"/>
    <tableColumn id="916" name="Columna905" dataDxfId="17561" dataCellStyle="Normal 3"/>
    <tableColumn id="917" name="Columna906" dataDxfId="17560" dataCellStyle="Normal 3"/>
    <tableColumn id="918" name="Columna907" dataDxfId="17559" dataCellStyle="Normal 3"/>
    <tableColumn id="919" name="Columna908" dataDxfId="17558" dataCellStyle="Normal 3"/>
    <tableColumn id="920" name="Columna909" dataDxfId="17557" dataCellStyle="Normal 3"/>
    <tableColumn id="921" name="Columna910" dataDxfId="17556" dataCellStyle="Normal 3"/>
    <tableColumn id="922" name="Columna911" dataDxfId="17555" dataCellStyle="Normal 3"/>
    <tableColumn id="923" name="Columna912" dataDxfId="17554" dataCellStyle="Normal 3"/>
    <tableColumn id="924" name="Columna913" dataDxfId="17553" dataCellStyle="Normal 3"/>
    <tableColumn id="925" name="Columna914" dataDxfId="17552" dataCellStyle="Normal 3"/>
    <tableColumn id="926" name="Columna915" dataDxfId="17551" dataCellStyle="Normal 3"/>
    <tableColumn id="927" name="Columna916" dataDxfId="17550" dataCellStyle="Normal 3"/>
    <tableColumn id="928" name="Columna917" dataDxfId="17549" dataCellStyle="Normal 3"/>
    <tableColumn id="929" name="Columna918" dataDxfId="17548" dataCellStyle="Normal 3"/>
    <tableColumn id="930" name="Columna919" dataDxfId="17547" dataCellStyle="Normal 3"/>
    <tableColumn id="931" name="Columna920" dataDxfId="17546" dataCellStyle="Normal 3"/>
    <tableColumn id="932" name="Columna921" dataDxfId="17545" dataCellStyle="Normal 3"/>
    <tableColumn id="933" name="Columna922" dataDxfId="17544" dataCellStyle="Normal 3"/>
    <tableColumn id="934" name="Columna923" dataDxfId="17543" dataCellStyle="Normal 3"/>
    <tableColumn id="935" name="Columna924" dataDxfId="17542" dataCellStyle="Normal 3"/>
    <tableColumn id="936" name="Columna925" dataDxfId="17541" dataCellStyle="Normal 3"/>
    <tableColumn id="937" name="Columna926" dataDxfId="17540" dataCellStyle="Normal 3"/>
    <tableColumn id="938" name="Columna927" dataDxfId="17539" dataCellStyle="Normal 3"/>
    <tableColumn id="939" name="Columna928" dataDxfId="17538" dataCellStyle="Normal 3"/>
    <tableColumn id="940" name="Columna929" dataDxfId="17537" dataCellStyle="Normal 3"/>
    <tableColumn id="941" name="Columna930" dataDxfId="17536" dataCellStyle="Normal 3"/>
    <tableColumn id="942" name="Columna931" dataDxfId="17535" dataCellStyle="Normal 3"/>
    <tableColumn id="943" name="Columna932" dataDxfId="17534" dataCellStyle="Normal 3"/>
    <tableColumn id="944" name="Columna933" dataDxfId="17533" dataCellStyle="Normal 3"/>
    <tableColumn id="945" name="Columna934" dataDxfId="17532" dataCellStyle="Normal 3"/>
    <tableColumn id="946" name="Columna935" dataDxfId="17531" dataCellStyle="Normal 3"/>
    <tableColumn id="947" name="Columna936" dataDxfId="17530" dataCellStyle="Normal 3"/>
    <tableColumn id="948" name="Columna937" dataDxfId="17529" dataCellStyle="Normal 3"/>
    <tableColumn id="949" name="Columna938" dataDxfId="17528" dataCellStyle="Normal 3"/>
    <tableColumn id="950" name="Columna939" dataDxfId="17527" dataCellStyle="Normal 3"/>
    <tableColumn id="951" name="Columna940" dataDxfId="17526" dataCellStyle="Normal 3"/>
    <tableColumn id="952" name="Columna941" dataDxfId="17525" dataCellStyle="Normal 3"/>
    <tableColumn id="953" name="Columna942" dataDxfId="17524" dataCellStyle="Normal 3"/>
    <tableColumn id="954" name="Columna943" dataDxfId="17523" dataCellStyle="Normal 3"/>
    <tableColumn id="955" name="Columna944" dataDxfId="17522" dataCellStyle="Normal 3"/>
    <tableColumn id="956" name="Columna945" dataDxfId="17521" dataCellStyle="Normal 3"/>
    <tableColumn id="957" name="Columna946" dataDxfId="17520" dataCellStyle="Normal 3"/>
    <tableColumn id="958" name="Columna947" dataDxfId="17519" dataCellStyle="Normal 3"/>
    <tableColumn id="959" name="Columna948" dataDxfId="17518" dataCellStyle="Normal 3"/>
    <tableColumn id="960" name="Columna949" dataDxfId="17517" dataCellStyle="Normal 3"/>
    <tableColumn id="961" name="Columna950" dataDxfId="17516" dataCellStyle="Normal 3"/>
    <tableColumn id="962" name="Columna951" dataDxfId="17515" dataCellStyle="Normal 3"/>
    <tableColumn id="963" name="Columna952" dataDxfId="17514" dataCellStyle="Normal 3"/>
    <tableColumn id="964" name="Columna953" dataDxfId="17513" dataCellStyle="Normal 3"/>
    <tableColumn id="965" name="Columna954" dataDxfId="17512" dataCellStyle="Normal 3"/>
    <tableColumn id="966" name="Columna955" dataDxfId="17511" dataCellStyle="Normal 3"/>
    <tableColumn id="967" name="Columna956" dataDxfId="17510" dataCellStyle="Normal 3"/>
    <tableColumn id="968" name="Columna957" dataDxfId="17509" dataCellStyle="Normal 3"/>
    <tableColumn id="969" name="Columna958" dataDxfId="17508" dataCellStyle="Normal 3"/>
    <tableColumn id="970" name="Columna959" dataDxfId="17507" dataCellStyle="Normal 3"/>
    <tableColumn id="971" name="Columna960" dataDxfId="17506" dataCellStyle="Normal 3"/>
    <tableColumn id="972" name="Columna961" dataDxfId="17505" dataCellStyle="Normal 3"/>
    <tableColumn id="973" name="Columna962" dataDxfId="17504" dataCellStyle="Normal 3"/>
    <tableColumn id="974" name="Columna963" dataDxfId="17503" dataCellStyle="Normal 3"/>
    <tableColumn id="975" name="Columna964" dataDxfId="17502" dataCellStyle="Normal 3"/>
    <tableColumn id="976" name="Columna965" dataDxfId="17501" dataCellStyle="Normal 3"/>
    <tableColumn id="977" name="Columna966" dataDxfId="17500" dataCellStyle="Normal 3"/>
    <tableColumn id="978" name="Columna967" dataDxfId="17499" dataCellStyle="Normal 3"/>
    <tableColumn id="979" name="Columna968" dataDxfId="17498" dataCellStyle="Normal 3"/>
    <tableColumn id="980" name="Columna969" dataDxfId="17497" dataCellStyle="Normal 3"/>
    <tableColumn id="981" name="Columna970" dataDxfId="17496" dataCellStyle="Normal 3"/>
    <tableColumn id="982" name="Columna971" dataDxfId="17495" dataCellStyle="Normal 3"/>
    <tableColumn id="983" name="Columna972" dataDxfId="17494" dataCellStyle="Normal 3"/>
    <tableColumn id="984" name="Columna973" dataDxfId="17493" dataCellStyle="Normal 3"/>
    <tableColumn id="985" name="Columna974" dataDxfId="17492" dataCellStyle="Normal 3"/>
    <tableColumn id="986" name="Columna975" dataDxfId="17491" dataCellStyle="Normal 3"/>
    <tableColumn id="987" name="Columna976" dataDxfId="17490" dataCellStyle="Normal 3"/>
    <tableColumn id="988" name="Columna977" dataDxfId="17489" dataCellStyle="Normal 3"/>
    <tableColumn id="989" name="Columna978" dataDxfId="17488" dataCellStyle="Normal 3"/>
    <tableColumn id="990" name="Columna979" dataDxfId="17487" dataCellStyle="Normal 3"/>
    <tableColumn id="991" name="Columna980" dataDxfId="17486" dataCellStyle="Normal 3"/>
    <tableColumn id="992" name="Columna981" dataDxfId="17485" dataCellStyle="Normal 3"/>
    <tableColumn id="993" name="Columna982" dataDxfId="17484" dataCellStyle="Normal 3"/>
    <tableColumn id="994" name="Columna983" dataDxfId="17483" dataCellStyle="Normal 3"/>
    <tableColumn id="995" name="Columna984" dataDxfId="17482" dataCellStyle="Normal 3"/>
    <tableColumn id="996" name="Columna985" dataDxfId="17481" dataCellStyle="Normal 3"/>
    <tableColumn id="997" name="Columna986" dataDxfId="17480" dataCellStyle="Normal 3"/>
    <tableColumn id="998" name="Columna987" dataDxfId="17479" dataCellStyle="Normal 3"/>
    <tableColumn id="999" name="Columna988" dataDxfId="17478" dataCellStyle="Normal 3"/>
    <tableColumn id="1000" name="Columna989" dataDxfId="17477" dataCellStyle="Normal 3"/>
    <tableColumn id="1001" name="Columna990" dataDxfId="17476" dataCellStyle="Normal 3"/>
    <tableColumn id="1002" name="Columna991" dataDxfId="17475" dataCellStyle="Normal 3"/>
    <tableColumn id="1003" name="Columna992" dataDxfId="17474" dataCellStyle="Normal 3"/>
    <tableColumn id="1004" name="Columna993" dataDxfId="17473" dataCellStyle="Normal 3"/>
    <tableColumn id="1005" name="Columna994" dataDxfId="17472" dataCellStyle="Normal 3"/>
    <tableColumn id="1006" name="Columna995" dataDxfId="17471" dataCellStyle="Normal 3"/>
    <tableColumn id="1007" name="Columna996" dataDxfId="17470" dataCellStyle="Normal 3"/>
    <tableColumn id="1008" name="Columna997" dataDxfId="17469" dataCellStyle="Normal 3"/>
    <tableColumn id="1009" name="Columna998" dataDxfId="17468" dataCellStyle="Normal 3"/>
    <tableColumn id="1010" name="Columna999" dataDxfId="17467" dataCellStyle="Normal 3"/>
    <tableColumn id="1011" name="Columna1000" dataDxfId="17466" dataCellStyle="Normal 3"/>
    <tableColumn id="1012" name="Columna1001" dataDxfId="17465" dataCellStyle="Normal 3"/>
    <tableColumn id="1013" name="Columna1002" dataDxfId="17464" dataCellStyle="Normal 3"/>
    <tableColumn id="1014" name="Columna1003" dataDxfId="17463" dataCellStyle="Normal 3"/>
    <tableColumn id="1015" name="Columna1004" dataDxfId="17462" dataCellStyle="Normal 3"/>
    <tableColumn id="1016" name="Columna1005" dataDxfId="17461" dataCellStyle="Normal 3"/>
    <tableColumn id="1017" name="Columna1006" dataDxfId="17460" dataCellStyle="Normal 3"/>
    <tableColumn id="1018" name="Columna1007" dataDxfId="17459" dataCellStyle="Normal 3"/>
    <tableColumn id="1019" name="Columna1008" dataDxfId="17458" dataCellStyle="Normal 3"/>
    <tableColumn id="1020" name="Columna1009" dataDxfId="17457" dataCellStyle="Normal 3"/>
    <tableColumn id="1021" name="Columna1010" dataDxfId="17456" dataCellStyle="Normal 3"/>
    <tableColumn id="1022" name="Columna1011" dataDxfId="17455" dataCellStyle="Normal 3"/>
    <tableColumn id="1023" name="Columna1012" dataDxfId="17454" dataCellStyle="Normal 3"/>
    <tableColumn id="1024" name="Columna1013" dataDxfId="17453" dataCellStyle="Normal 3"/>
    <tableColumn id="1025" name="Columna1014" dataDxfId="17452" dataCellStyle="Normal 3"/>
    <tableColumn id="1026" name="Columna1015" dataDxfId="17451" dataCellStyle="Normal 3"/>
    <tableColumn id="1027" name="Columna1016" dataDxfId="17450" dataCellStyle="Normal 3"/>
    <tableColumn id="1028" name="Columna1017" dataDxfId="17449" dataCellStyle="Normal 3"/>
    <tableColumn id="1029" name="Columna1018" dataDxfId="17448" dataCellStyle="Normal 3"/>
    <tableColumn id="1030" name="Columna1019" dataDxfId="17447" dataCellStyle="Normal 3"/>
    <tableColumn id="1031" name="Columna1020" dataDxfId="17446" dataCellStyle="Normal 3"/>
    <tableColumn id="1032" name="Columna1021" dataDxfId="17445" dataCellStyle="Normal 3"/>
    <tableColumn id="1033" name="Columna1022" dataDxfId="17444" dataCellStyle="Normal 3"/>
    <tableColumn id="1034" name="Columna1023" dataDxfId="17443" dataCellStyle="Normal 3"/>
    <tableColumn id="1035" name="Columna1024" dataDxfId="17442" dataCellStyle="Normal 3"/>
    <tableColumn id="1036" name="Columna1025" dataDxfId="17441" dataCellStyle="Normal 3"/>
    <tableColumn id="1037" name="Columna1026" dataDxfId="17440" dataCellStyle="Normal 3"/>
    <tableColumn id="1038" name="Columna1027" dataDxfId="17439" dataCellStyle="Normal 3"/>
    <tableColumn id="1039" name="Columna1028" dataDxfId="17438" dataCellStyle="Normal 3"/>
    <tableColumn id="1040" name="Columna1029" dataDxfId="17437" dataCellStyle="Normal 3"/>
    <tableColumn id="1041" name="Columna1030" dataDxfId="17436" dataCellStyle="Normal 3"/>
    <tableColumn id="1042" name="Columna1031" dataDxfId="17435" dataCellStyle="Normal 3"/>
    <tableColumn id="1043" name="Columna1032" dataDxfId="17434" dataCellStyle="Normal 3"/>
    <tableColumn id="1044" name="Columna1033" dataDxfId="17433" dataCellStyle="Normal 3"/>
    <tableColumn id="1045" name="Columna1034" dataDxfId="17432" dataCellStyle="Normal 3"/>
    <tableColumn id="1046" name="Columna1035" dataDxfId="17431" dataCellStyle="Normal 3"/>
    <tableColumn id="1047" name="Columna1036" dataDxfId="17430" dataCellStyle="Normal 3"/>
    <tableColumn id="1048" name="Columna1037" dataDxfId="17429" dataCellStyle="Normal 3"/>
    <tableColumn id="1049" name="Columna1038" dataDxfId="17428" dataCellStyle="Normal 3"/>
    <tableColumn id="1050" name="Columna1039" dataDxfId="17427" dataCellStyle="Normal 3"/>
    <tableColumn id="1051" name="Columna1040" dataDxfId="17426" dataCellStyle="Normal 3"/>
    <tableColumn id="1052" name="Columna1041" dataDxfId="17425" dataCellStyle="Normal 3"/>
    <tableColumn id="1053" name="Columna1042" dataDxfId="17424" dataCellStyle="Normal 3"/>
    <tableColumn id="1054" name="Columna1043" dataDxfId="17423" dataCellStyle="Normal 3"/>
    <tableColumn id="1055" name="Columna1044" dataDxfId="17422" dataCellStyle="Normal 3"/>
    <tableColumn id="1056" name="Columna1045" dataDxfId="17421" dataCellStyle="Normal 3"/>
    <tableColumn id="1057" name="Columna1046" dataDxfId="17420" dataCellStyle="Normal 3"/>
    <tableColumn id="1058" name="Columna1047" dataDxfId="17419" dataCellStyle="Normal 3"/>
    <tableColumn id="1059" name="Columna1048" dataDxfId="17418" dataCellStyle="Normal 3"/>
    <tableColumn id="1060" name="Columna1049" dataDxfId="17417" dataCellStyle="Normal 3"/>
    <tableColumn id="1061" name="Columna1050" dataDxfId="17416" dataCellStyle="Normal 3"/>
    <tableColumn id="1062" name="Columna1051" dataDxfId="17415" dataCellStyle="Normal 3"/>
    <tableColumn id="1063" name="Columna1052" dataDxfId="17414" dataCellStyle="Normal 3"/>
    <tableColumn id="1064" name="Columna1053" dataDxfId="17413" dataCellStyle="Normal 3"/>
    <tableColumn id="1065" name="Columna1054" dataDxfId="17412" dataCellStyle="Normal 3"/>
    <tableColumn id="1066" name="Columna1055" dataDxfId="17411" dataCellStyle="Normal 3"/>
    <tableColumn id="1067" name="Columna1056" dataDxfId="17410" dataCellStyle="Normal 3"/>
    <tableColumn id="1068" name="Columna1057" dataDxfId="17409" dataCellStyle="Normal 3"/>
    <tableColumn id="1069" name="Columna1058" dataDxfId="17408" dataCellStyle="Normal 3"/>
    <tableColumn id="1070" name="Columna1059" dataDxfId="17407" dataCellStyle="Normal 3"/>
    <tableColumn id="1071" name="Columna1060" dataDxfId="17406" dataCellStyle="Normal 3"/>
    <tableColumn id="1072" name="Columna1061" dataDxfId="17405" dataCellStyle="Normal 3"/>
    <tableColumn id="1073" name="Columna1062" dataDxfId="17404" dataCellStyle="Normal 3"/>
    <tableColumn id="1074" name="Columna1063" dataDxfId="17403" dataCellStyle="Normal 3"/>
    <tableColumn id="1075" name="Columna1064" dataDxfId="17402" dataCellStyle="Normal 3"/>
    <tableColumn id="1076" name="Columna1065" dataDxfId="17401" dataCellStyle="Normal 3"/>
    <tableColumn id="1077" name="Columna1066" dataDxfId="17400" dataCellStyle="Normal 3"/>
    <tableColumn id="1078" name="Columna1067" dataDxfId="17399" dataCellStyle="Normal 3"/>
    <tableColumn id="1079" name="Columna1068" dataDxfId="17398" dataCellStyle="Normal 3"/>
    <tableColumn id="1080" name="Columna1069" dataDxfId="17397" dataCellStyle="Normal 3"/>
    <tableColumn id="1081" name="Columna1070" dataDxfId="17396" dataCellStyle="Normal 3"/>
    <tableColumn id="1082" name="Columna1071" dataDxfId="17395" dataCellStyle="Normal 3"/>
    <tableColumn id="1083" name="Columna1072" dataDxfId="17394" dataCellStyle="Normal 3"/>
    <tableColumn id="1084" name="Columna1073" dataDxfId="17393" dataCellStyle="Normal 3"/>
    <tableColumn id="1085" name="Columna1074" dataDxfId="17392" dataCellStyle="Normal 3"/>
    <tableColumn id="1086" name="Columna1075" dataDxfId="17391" dataCellStyle="Normal 3"/>
    <tableColumn id="1087" name="Columna1076" dataDxfId="17390" dataCellStyle="Normal 3"/>
    <tableColumn id="1088" name="Columna1077" dataDxfId="17389" dataCellStyle="Normal 3"/>
    <tableColumn id="1089" name="Columna1078" dataDxfId="17388" dataCellStyle="Normal 3"/>
    <tableColumn id="1090" name="Columna1079" dataDxfId="17387" dataCellStyle="Normal 3"/>
    <tableColumn id="1091" name="Columna1080" dataDxfId="17386" dataCellStyle="Normal 3"/>
    <tableColumn id="1092" name="Columna1081" dataDxfId="17385" dataCellStyle="Normal 3"/>
    <tableColumn id="1093" name="Columna1082" dataDxfId="17384" dataCellStyle="Normal 3"/>
    <tableColumn id="1094" name="Columna1083" dataDxfId="17383" dataCellStyle="Normal 3"/>
    <tableColumn id="1095" name="Columna1084" dataDxfId="17382" dataCellStyle="Normal 3"/>
    <tableColumn id="1096" name="Columna1085" dataDxfId="17381" dataCellStyle="Normal 3"/>
    <tableColumn id="1097" name="Columna1086" dataDxfId="17380" dataCellStyle="Normal 3"/>
    <tableColumn id="1098" name="Columna1087" dataDxfId="17379" dataCellStyle="Normal 3"/>
    <tableColumn id="1099" name="Columna1088" dataDxfId="17378" dataCellStyle="Normal 3"/>
    <tableColumn id="1100" name="Columna1089" dataDxfId="17377" dataCellStyle="Normal 3"/>
    <tableColumn id="1101" name="Columna1090" dataDxfId="17376" dataCellStyle="Normal 3"/>
    <tableColumn id="1102" name="Columna1091" dataDxfId="17375" dataCellStyle="Normal 3"/>
    <tableColumn id="1103" name="Columna1092" dataDxfId="17374" dataCellStyle="Normal 3"/>
    <tableColumn id="1104" name="Columna1093" dataDxfId="17373" dataCellStyle="Normal 3"/>
    <tableColumn id="1105" name="Columna1094" dataDxfId="17372" dataCellStyle="Normal 3"/>
    <tableColumn id="1106" name="Columna1095" dataDxfId="17371" dataCellStyle="Normal 3"/>
    <tableColumn id="1107" name="Columna1096" dataDxfId="17370" dataCellStyle="Normal 3"/>
    <tableColumn id="1108" name="Columna1097" dataDxfId="17369" dataCellStyle="Normal 3"/>
    <tableColumn id="1109" name="Columna1098" dataDxfId="17368" dataCellStyle="Normal 3"/>
    <tableColumn id="1110" name="Columna1099" dataDxfId="17367" dataCellStyle="Normal 3"/>
    <tableColumn id="1111" name="Columna1100" dataDxfId="17366" dataCellStyle="Normal 3"/>
    <tableColumn id="1112" name="Columna1101" dataDxfId="17365" dataCellStyle="Normal 3"/>
    <tableColumn id="1113" name="Columna1102" dataDxfId="17364" dataCellStyle="Normal 3"/>
    <tableColumn id="1114" name="Columna1103" dataDxfId="17363" dataCellStyle="Normal 3"/>
    <tableColumn id="1115" name="Columna1104" dataDxfId="17362" dataCellStyle="Normal 3"/>
    <tableColumn id="1116" name="Columna1105" dataDxfId="17361" dataCellStyle="Normal 3"/>
    <tableColumn id="1117" name="Columna1106" dataDxfId="17360" dataCellStyle="Normal 3"/>
    <tableColumn id="1118" name="Columna1107" dataDxfId="17359" dataCellStyle="Normal 3"/>
    <tableColumn id="1119" name="Columna1108" dataDxfId="17358" dataCellStyle="Normal 3"/>
    <tableColumn id="1120" name="Columna1109" dataDxfId="17357" dataCellStyle="Normal 3"/>
    <tableColumn id="1121" name="Columna1110" dataDxfId="17356" dataCellStyle="Normal 3"/>
    <tableColumn id="1122" name="Columna1111" dataDxfId="17355" dataCellStyle="Normal 3"/>
    <tableColumn id="1123" name="Columna1112" dataDxfId="17354" dataCellStyle="Normal 3"/>
    <tableColumn id="1124" name="Columna1113" dataDxfId="17353" dataCellStyle="Normal 3"/>
    <tableColumn id="1125" name="Columna1114" dataDxfId="17352" dataCellStyle="Normal 3"/>
    <tableColumn id="1126" name="Columna1115" dataDxfId="17351" dataCellStyle="Normal 3"/>
    <tableColumn id="1127" name="Columna1116" dataDxfId="17350" dataCellStyle="Normal 3"/>
    <tableColumn id="1128" name="Columna1117" dataDxfId="17349" dataCellStyle="Normal 3"/>
    <tableColumn id="1129" name="Columna1118" dataDxfId="17348" dataCellStyle="Normal 3"/>
    <tableColumn id="1130" name="Columna1119" dataDxfId="17347" dataCellStyle="Normal 3"/>
    <tableColumn id="1131" name="Columna1120" dataDxfId="17346" dataCellStyle="Normal 3"/>
    <tableColumn id="1132" name="Columna1121" dataDxfId="17345" dataCellStyle="Normal 3"/>
    <tableColumn id="1133" name="Columna1122" dataDxfId="17344" dataCellStyle="Normal 3"/>
    <tableColumn id="1134" name="Columna1123" dataDxfId="17343" dataCellStyle="Normal 3"/>
    <tableColumn id="1135" name="Columna1124" dataDxfId="17342" dataCellStyle="Normal 3"/>
    <tableColumn id="1136" name="Columna1125" dataDxfId="17341" dataCellStyle="Normal 3"/>
    <tableColumn id="1137" name="Columna1126" dataDxfId="17340" dataCellStyle="Normal 3"/>
    <tableColumn id="1138" name="Columna1127" dataDxfId="17339" dataCellStyle="Normal 3"/>
    <tableColumn id="1139" name="Columna1128" dataDxfId="17338" dataCellStyle="Normal 3"/>
    <tableColumn id="1140" name="Columna1129" dataDxfId="17337" dataCellStyle="Normal 3"/>
    <tableColumn id="1141" name="Columna1130" dataDxfId="17336" dataCellStyle="Normal 3"/>
    <tableColumn id="1142" name="Columna1131" dataDxfId="17335" dataCellStyle="Normal 3"/>
    <tableColumn id="1143" name="Columna1132" dataDxfId="17334" dataCellStyle="Normal 3"/>
    <tableColumn id="1144" name="Columna1133" dataDxfId="17333" dataCellStyle="Normal 3"/>
    <tableColumn id="1145" name="Columna1134" dataDxfId="17332" dataCellStyle="Normal 3"/>
    <tableColumn id="1146" name="Columna1135" dataDxfId="17331" dataCellStyle="Normal 3"/>
    <tableColumn id="1147" name="Columna1136" dataDxfId="17330" dataCellStyle="Normal 3"/>
    <tableColumn id="1148" name="Columna1137" dataDxfId="17329" dataCellStyle="Normal 3"/>
    <tableColumn id="1149" name="Columna1138" dataDxfId="17328" dataCellStyle="Normal 3"/>
    <tableColumn id="1150" name="Columna1139" dataDxfId="17327" dataCellStyle="Normal 3"/>
    <tableColumn id="1151" name="Columna1140" dataDxfId="17326" dataCellStyle="Normal 3"/>
    <tableColumn id="1152" name="Columna1141" dataDxfId="17325" dataCellStyle="Normal 3"/>
    <tableColumn id="1153" name="Columna1142" dataDxfId="17324" dataCellStyle="Normal 3"/>
    <tableColumn id="1154" name="Columna1143" dataDxfId="17323" dataCellStyle="Normal 3"/>
    <tableColumn id="1155" name="Columna1144" dataDxfId="17322" dataCellStyle="Normal 3"/>
    <tableColumn id="1156" name="Columna1145" dataDxfId="17321" dataCellStyle="Normal 3"/>
    <tableColumn id="1157" name="Columna1146" dataDxfId="17320" dataCellStyle="Normal 3"/>
    <tableColumn id="1158" name="Columna1147" dataDxfId="17319" dataCellStyle="Normal 3"/>
    <tableColumn id="1159" name="Columna1148" dataDxfId="17318" dataCellStyle="Normal 3"/>
    <tableColumn id="1160" name="Columna1149" dataDxfId="17317" dataCellStyle="Normal 3"/>
    <tableColumn id="1161" name="Columna1150" dataDxfId="17316" dataCellStyle="Normal 3"/>
    <tableColumn id="1162" name="Columna1151" dataDxfId="17315" dataCellStyle="Normal 3"/>
    <tableColumn id="1163" name="Columna1152" dataDxfId="17314" dataCellStyle="Normal 3"/>
    <tableColumn id="1164" name="Columna1153" dataDxfId="17313" dataCellStyle="Normal 3"/>
    <tableColumn id="1165" name="Columna1154" dataDxfId="17312" dataCellStyle="Normal 3"/>
    <tableColumn id="1166" name="Columna1155" dataDxfId="17311" dataCellStyle="Normal 3"/>
    <tableColumn id="1167" name="Columna1156" dataDxfId="17310" dataCellStyle="Normal 3"/>
    <tableColumn id="1168" name="Columna1157" dataDxfId="17309" dataCellStyle="Normal 3"/>
    <tableColumn id="1169" name="Columna1158" dataDxfId="17308" dataCellStyle="Normal 3"/>
    <tableColumn id="1170" name="Columna1159" dataDxfId="17307" dataCellStyle="Normal 3"/>
    <tableColumn id="1171" name="Columna1160" dataDxfId="17306" dataCellStyle="Normal 3"/>
    <tableColumn id="1172" name="Columna1161" dataDxfId="17305" dataCellStyle="Normal 3"/>
    <tableColumn id="1173" name="Columna1162" dataDxfId="17304" dataCellStyle="Normal 3"/>
    <tableColumn id="1174" name="Columna1163" dataDxfId="17303" dataCellStyle="Normal 3"/>
    <tableColumn id="1175" name="Columna1164" dataDxfId="17302" dataCellStyle="Normal 3"/>
    <tableColumn id="1176" name="Columna1165" dataDxfId="17301" dataCellStyle="Normal 3"/>
    <tableColumn id="1177" name="Columna1166" dataDxfId="17300" dataCellStyle="Normal 3"/>
    <tableColumn id="1178" name="Columna1167" dataDxfId="17299" dataCellStyle="Normal 3"/>
    <tableColumn id="1179" name="Columna1168" dataDxfId="17298" dataCellStyle="Normal 3"/>
    <tableColumn id="1180" name="Columna1169" dataDxfId="17297" dataCellStyle="Normal 3"/>
    <tableColumn id="1181" name="Columna1170" dataDxfId="17296" dataCellStyle="Normal 3"/>
    <tableColumn id="1182" name="Columna1171" dataDxfId="17295" dataCellStyle="Normal 3"/>
    <tableColumn id="1183" name="Columna1172" dataDxfId="17294" dataCellStyle="Normal 3"/>
    <tableColumn id="1184" name="Columna1173" dataDxfId="17293" dataCellStyle="Normal 3"/>
    <tableColumn id="1185" name="Columna1174" dataDxfId="17292" dataCellStyle="Normal 3"/>
    <tableColumn id="1186" name="Columna1175" dataDxfId="17291" dataCellStyle="Normal 3"/>
    <tableColumn id="1187" name="Columna1176" dataDxfId="17290" dataCellStyle="Normal 3"/>
    <tableColumn id="1188" name="Columna1177" dataDxfId="17289" dataCellStyle="Normal 3"/>
    <tableColumn id="1189" name="Columna1178" dataDxfId="17288" dataCellStyle="Normal 3"/>
    <tableColumn id="1190" name="Columna1179" dataDxfId="17287" dataCellStyle="Normal 3"/>
    <tableColumn id="1191" name="Columna1180" dataDxfId="17286" dataCellStyle="Normal 3"/>
    <tableColumn id="1192" name="Columna1181" dataDxfId="17285" dataCellStyle="Normal 3"/>
    <tableColumn id="1193" name="Columna1182" dataDxfId="17284" dataCellStyle="Normal 3"/>
    <tableColumn id="1194" name="Columna1183" dataDxfId="17283" dataCellStyle="Normal 3"/>
    <tableColumn id="1195" name="Columna1184" dataDxfId="17282" dataCellStyle="Normal 3"/>
    <tableColumn id="1196" name="Columna1185" dataDxfId="17281" dataCellStyle="Normal 3"/>
    <tableColumn id="1197" name="Columna1186" dataDxfId="17280" dataCellStyle="Normal 3"/>
    <tableColumn id="1198" name="Columna1187" dataDxfId="17279" dataCellStyle="Normal 3"/>
    <tableColumn id="1199" name="Columna1188" dataDxfId="17278" dataCellStyle="Normal 3"/>
    <tableColumn id="1200" name="Columna1189" dataDxfId="17277" dataCellStyle="Normal 3"/>
    <tableColumn id="1201" name="Columna1190" dataDxfId="17276" dataCellStyle="Normal 3"/>
    <tableColumn id="1202" name="Columna1191" dataDxfId="17275" dataCellStyle="Normal 3"/>
    <tableColumn id="1203" name="Columna1192" dataDxfId="17274" dataCellStyle="Normal 3"/>
    <tableColumn id="1204" name="Columna1193" dataDxfId="17273" dataCellStyle="Normal 3"/>
    <tableColumn id="1205" name="Columna1194" dataDxfId="17272" dataCellStyle="Normal 3"/>
    <tableColumn id="1206" name="Columna1195" dataDxfId="17271" dataCellStyle="Normal 3"/>
    <tableColumn id="1207" name="Columna1196" dataDxfId="17270" dataCellStyle="Normal 3"/>
    <tableColumn id="1208" name="Columna1197" dataDxfId="17269" dataCellStyle="Normal 3"/>
    <tableColumn id="1209" name="Columna1198" dataDxfId="17268" dataCellStyle="Normal 3"/>
    <tableColumn id="1210" name="Columna1199" dataDxfId="17267" dataCellStyle="Normal 3"/>
    <tableColumn id="1211" name="Columna1200" dataDxfId="17266" dataCellStyle="Normal 3"/>
    <tableColumn id="1212" name="Columna1201" dataDxfId="17265" dataCellStyle="Normal 3"/>
    <tableColumn id="1213" name="Columna1202" dataDxfId="17264" dataCellStyle="Normal 3"/>
    <tableColumn id="1214" name="Columna1203" dataDxfId="17263" dataCellStyle="Normal 3"/>
    <tableColumn id="1215" name="Columna1204" dataDxfId="17262" dataCellStyle="Normal 3"/>
    <tableColumn id="1216" name="Columna1205" dataDxfId="17261" dataCellStyle="Normal 3"/>
    <tableColumn id="1217" name="Columna1206" dataDxfId="17260" dataCellStyle="Normal 3"/>
    <tableColumn id="1218" name="Columna1207" dataDxfId="17259" dataCellStyle="Normal 3"/>
    <tableColumn id="1219" name="Columna1208" dataDxfId="17258" dataCellStyle="Normal 3"/>
    <tableColumn id="1220" name="Columna1209" dataDxfId="17257" dataCellStyle="Normal 3"/>
    <tableColumn id="1221" name="Columna1210" dataDxfId="17256" dataCellStyle="Normal 3"/>
    <tableColumn id="1222" name="Columna1211" dataDxfId="17255" dataCellStyle="Normal 3"/>
    <tableColumn id="1223" name="Columna1212" dataDxfId="17254" dataCellStyle="Normal 3"/>
    <tableColumn id="1224" name="Columna1213" dataDxfId="17253" dataCellStyle="Normal 3"/>
    <tableColumn id="1225" name="Columna1214" dataDxfId="17252" dataCellStyle="Normal 3"/>
    <tableColumn id="1226" name="Columna1215" dataDxfId="17251" dataCellStyle="Normal 3"/>
    <tableColumn id="1227" name="Columna1216" dataDxfId="17250" dataCellStyle="Normal 3"/>
    <tableColumn id="1228" name="Columna1217" dataDxfId="17249" dataCellStyle="Normal 3"/>
    <tableColumn id="1229" name="Columna1218" dataDxfId="17248" dataCellStyle="Normal 3"/>
    <tableColumn id="1230" name="Columna1219" dataDxfId="17247" dataCellStyle="Normal 3"/>
    <tableColumn id="1231" name="Columna1220" dataDxfId="17246" dataCellStyle="Normal 3"/>
    <tableColumn id="1232" name="Columna1221" dataDxfId="17245" dataCellStyle="Normal 3"/>
    <tableColumn id="1233" name="Columna1222" dataDxfId="17244" dataCellStyle="Normal 3"/>
    <tableColumn id="1234" name="Columna1223" dataDxfId="17243" dataCellStyle="Normal 3"/>
    <tableColumn id="1235" name="Columna1224" dataDxfId="17242" dataCellStyle="Normal 3"/>
    <tableColumn id="1236" name="Columna1225" dataDxfId="17241" dataCellStyle="Normal 3"/>
    <tableColumn id="1237" name="Columna1226" dataDxfId="17240" dataCellStyle="Normal 3"/>
    <tableColumn id="1238" name="Columna1227" dataDxfId="17239" dataCellStyle="Normal 3"/>
    <tableColumn id="1239" name="Columna1228" dataDxfId="17238" dataCellStyle="Normal 3"/>
    <tableColumn id="1240" name="Columna1229" dataDxfId="17237" dataCellStyle="Normal 3"/>
    <tableColumn id="1241" name="Columna1230" dataDxfId="17236" dataCellStyle="Normal 3"/>
    <tableColumn id="1242" name="Columna1231" dataDxfId="17235" dataCellStyle="Normal 3"/>
    <tableColumn id="1243" name="Columna1232" dataDxfId="17234" dataCellStyle="Normal 3"/>
    <tableColumn id="1244" name="Columna1233" dataDxfId="17233" dataCellStyle="Normal 3"/>
    <tableColumn id="1245" name="Columna1234" dataDxfId="17232" dataCellStyle="Normal 3"/>
    <tableColumn id="1246" name="Columna1235" dataDxfId="17231" dataCellStyle="Normal 3"/>
    <tableColumn id="1247" name="Columna1236" dataDxfId="17230" dataCellStyle="Normal 3"/>
    <tableColumn id="1248" name="Columna1237" dataDxfId="17229" dataCellStyle="Normal 3"/>
    <tableColumn id="1249" name="Columna1238" dataDxfId="17228" dataCellStyle="Normal 3"/>
    <tableColumn id="1250" name="Columna1239" dataDxfId="17227" dataCellStyle="Normal 3"/>
    <tableColumn id="1251" name="Columna1240" dataDxfId="17226" dataCellStyle="Normal 3"/>
    <tableColumn id="1252" name="Columna1241" dataDxfId="17225" dataCellStyle="Normal 3"/>
    <tableColumn id="1253" name="Columna1242" dataDxfId="17224" dataCellStyle="Normal 3"/>
    <tableColumn id="1254" name="Columna1243" dataDxfId="17223" dataCellStyle="Normal 3"/>
    <tableColumn id="1255" name="Columna1244" dataDxfId="17222" dataCellStyle="Normal 3"/>
    <tableColumn id="1256" name="Columna1245" dataDxfId="17221" dataCellStyle="Normal 3"/>
    <tableColumn id="1257" name="Columna1246" dataDxfId="17220" dataCellStyle="Normal 3"/>
    <tableColumn id="1258" name="Columna1247" dataDxfId="17219" dataCellStyle="Normal 3"/>
    <tableColumn id="1259" name="Columna1248" dataDxfId="17218" dataCellStyle="Normal 3"/>
    <tableColumn id="1260" name="Columna1249" dataDxfId="17217" dataCellStyle="Normal 3"/>
    <tableColumn id="1261" name="Columna1250" dataDxfId="17216" dataCellStyle="Normal 3"/>
    <tableColumn id="1262" name="Columna1251" dataDxfId="17215" dataCellStyle="Normal 3"/>
    <tableColumn id="1263" name="Columna1252" dataDxfId="17214" dataCellStyle="Normal 3"/>
    <tableColumn id="1264" name="Columna1253" dataDxfId="17213" dataCellStyle="Normal 3"/>
    <tableColumn id="1265" name="Columna1254" dataDxfId="17212" dataCellStyle="Normal 3"/>
    <tableColumn id="1266" name="Columna1255" dataDxfId="17211" dataCellStyle="Normal 3"/>
    <tableColumn id="1267" name="Columna1256" dataDxfId="17210" dataCellStyle="Normal 3"/>
    <tableColumn id="1268" name="Columna1257" dataDxfId="17209" dataCellStyle="Normal 3"/>
    <tableColumn id="1269" name="Columna1258" dataDxfId="17208" dataCellStyle="Normal 3"/>
    <tableColumn id="1270" name="Columna1259" dataDxfId="17207" dataCellStyle="Normal 3"/>
    <tableColumn id="1271" name="Columna1260" dataDxfId="17206" dataCellStyle="Normal 3"/>
    <tableColumn id="1272" name="Columna1261" dataDxfId="17205" dataCellStyle="Normal 3"/>
    <tableColumn id="1273" name="Columna1262" dataDxfId="17204" dataCellStyle="Normal 3"/>
    <tableColumn id="1274" name="Columna1263" dataDxfId="17203" dataCellStyle="Normal 3"/>
    <tableColumn id="1275" name="Columna1264" dataDxfId="17202" dataCellStyle="Normal 3"/>
    <tableColumn id="1276" name="Columna1265" dataDxfId="17201" dataCellStyle="Normal 3"/>
    <tableColumn id="1277" name="Columna1266" dataDxfId="17200" dataCellStyle="Normal 3"/>
    <tableColumn id="1278" name="Columna1267" dataDxfId="17199" dataCellStyle="Normal 3"/>
    <tableColumn id="1279" name="Columna1268" dataDxfId="17198" dataCellStyle="Normal 3"/>
    <tableColumn id="1280" name="Columna1269" dataDxfId="17197" dataCellStyle="Normal 3"/>
    <tableColumn id="1281" name="Columna1270" dataDxfId="17196" dataCellStyle="Normal 3"/>
    <tableColumn id="1282" name="Columna1271" dataDxfId="17195" dataCellStyle="Normal 3"/>
    <tableColumn id="1283" name="Columna1272" dataDxfId="17194" dataCellStyle="Normal 3"/>
    <tableColumn id="1284" name="Columna1273" dataDxfId="17193" dataCellStyle="Normal 3"/>
    <tableColumn id="1285" name="Columna1274" dataDxfId="17192" dataCellStyle="Normal 3"/>
    <tableColumn id="1286" name="Columna1275" dataDxfId="17191" dataCellStyle="Normal 3"/>
    <tableColumn id="1287" name="Columna1276" dataDxfId="17190" dataCellStyle="Normal 3"/>
    <tableColumn id="1288" name="Columna1277" dataDxfId="17189" dataCellStyle="Normal 3"/>
    <tableColumn id="1289" name="Columna1278" dataDxfId="17188" dataCellStyle="Normal 3"/>
    <tableColumn id="1290" name="Columna1279" dataDxfId="17187" dataCellStyle="Normal 3"/>
    <tableColumn id="1291" name="Columna1280" dataDxfId="17186" dataCellStyle="Normal 3"/>
    <tableColumn id="1292" name="Columna1281" dataDxfId="17185" dataCellStyle="Normal 3"/>
    <tableColumn id="1293" name="Columna1282" dataDxfId="17184" dataCellStyle="Normal 3"/>
    <tableColumn id="1294" name="Columna1283" dataDxfId="17183" dataCellStyle="Normal 3"/>
    <tableColumn id="1295" name="Columna1284" dataDxfId="17182" dataCellStyle="Normal 3"/>
    <tableColumn id="1296" name="Columna1285" dataDxfId="17181" dataCellStyle="Normal 3"/>
    <tableColumn id="1297" name="Columna1286" dataDxfId="17180" dataCellStyle="Normal 3"/>
    <tableColumn id="1298" name="Columna1287" dataDxfId="17179" dataCellStyle="Normal 3"/>
    <tableColumn id="1299" name="Columna1288" dataDxfId="17178" dataCellStyle="Normal 3"/>
    <tableColumn id="1300" name="Columna1289" dataDxfId="17177" dataCellStyle="Normal 3"/>
    <tableColumn id="1301" name="Columna1290" dataDxfId="17176" dataCellStyle="Normal 3"/>
    <tableColumn id="1302" name="Columna1291" dataDxfId="17175" dataCellStyle="Normal 3"/>
    <tableColumn id="1303" name="Columna1292" dataDxfId="17174" dataCellStyle="Normal 3"/>
    <tableColumn id="1304" name="Columna1293" dataDxfId="17173" dataCellStyle="Normal 3"/>
    <tableColumn id="1305" name="Columna1294" dataDxfId="17172" dataCellStyle="Normal 3"/>
    <tableColumn id="1306" name="Columna1295" dataDxfId="17171" dataCellStyle="Normal 3"/>
    <tableColumn id="1307" name="Columna1296" dataDxfId="17170" dataCellStyle="Normal 3"/>
    <tableColumn id="1308" name="Columna1297" dataDxfId="17169" dataCellStyle="Normal 3"/>
    <tableColumn id="1309" name="Columna1298" dataDxfId="17168" dataCellStyle="Normal 3"/>
    <tableColumn id="1310" name="Columna1299" dataDxfId="17167" dataCellStyle="Normal 3"/>
    <tableColumn id="1311" name="Columna1300" dataDxfId="17166" dataCellStyle="Normal 3"/>
    <tableColumn id="1312" name="Columna1301" dataDxfId="17165" dataCellStyle="Normal 3"/>
    <tableColumn id="1313" name="Columna1302" dataDxfId="17164" dataCellStyle="Normal 3"/>
    <tableColumn id="1314" name="Columna1303" dataDxfId="17163" dataCellStyle="Normal 3"/>
    <tableColumn id="1315" name="Columna1304" dataDxfId="17162" dataCellStyle="Normal 3"/>
    <tableColumn id="1316" name="Columna1305" dataDxfId="17161" dataCellStyle="Normal 3"/>
    <tableColumn id="1317" name="Columna1306" dataDxfId="17160" dataCellStyle="Normal 3"/>
    <tableColumn id="1318" name="Columna1307" dataDxfId="17159" dataCellStyle="Normal 3"/>
    <tableColumn id="1319" name="Columna1308" dataDxfId="17158" dataCellStyle="Normal 3"/>
    <tableColumn id="1320" name="Columna1309" dataDxfId="17157" dataCellStyle="Normal 3"/>
    <tableColumn id="1321" name="Columna1310" dataDxfId="17156" dataCellStyle="Normal 3"/>
    <tableColumn id="1322" name="Columna1311" dataDxfId="17155" dataCellStyle="Normal 3"/>
    <tableColumn id="1323" name="Columna1312" dataDxfId="17154" dataCellStyle="Normal 3"/>
    <tableColumn id="1324" name="Columna1313" dataDxfId="17153" dataCellStyle="Normal 3"/>
    <tableColumn id="1325" name="Columna1314" dataDxfId="17152" dataCellStyle="Normal 3"/>
    <tableColumn id="1326" name="Columna1315" dataDxfId="17151" dataCellStyle="Normal 3"/>
    <tableColumn id="1327" name="Columna1316" dataDxfId="17150" dataCellStyle="Normal 3"/>
    <tableColumn id="1328" name="Columna1317" dataDxfId="17149" dataCellStyle="Normal 3"/>
    <tableColumn id="1329" name="Columna1318" dataDxfId="17148" dataCellStyle="Normal 3"/>
    <tableColumn id="1330" name="Columna1319" dataDxfId="17147" dataCellStyle="Normal 3"/>
    <tableColumn id="1331" name="Columna1320" dataDxfId="17146" dataCellStyle="Normal 3"/>
    <tableColumn id="1332" name="Columna1321" dataDxfId="17145" dataCellStyle="Normal 3"/>
    <tableColumn id="1333" name="Columna1322" dataDxfId="17144" dataCellStyle="Normal 3"/>
    <tableColumn id="1334" name="Columna1323" dataDxfId="17143" dataCellStyle="Normal 3"/>
    <tableColumn id="1335" name="Columna1324" dataDxfId="17142" dataCellStyle="Normal 3"/>
    <tableColumn id="1336" name="Columna1325" dataDxfId="17141" dataCellStyle="Normal 3"/>
    <tableColumn id="1337" name="Columna1326" dataDxfId="17140" dataCellStyle="Normal 3"/>
    <tableColumn id="1338" name="Columna1327" dataDxfId="17139" dataCellStyle="Normal 3"/>
    <tableColumn id="1339" name="Columna1328" dataDxfId="17138" dataCellStyle="Normal 3"/>
    <tableColumn id="1340" name="Columna1329" dataDxfId="17137" dataCellStyle="Normal 3"/>
    <tableColumn id="1341" name="Columna1330" dataDxfId="17136" dataCellStyle="Normal 3"/>
    <tableColumn id="1342" name="Columna1331" dataDxfId="17135" dataCellStyle="Normal 3"/>
    <tableColumn id="1343" name="Columna1332" dataDxfId="17134" dataCellStyle="Normal 3"/>
    <tableColumn id="1344" name="Columna1333" dataDxfId="17133" dataCellStyle="Normal 3"/>
    <tableColumn id="1345" name="Columna1334" dataDxfId="17132" dataCellStyle="Normal 3"/>
    <tableColumn id="1346" name="Columna1335" dataDxfId="17131" dataCellStyle="Normal 3"/>
    <tableColumn id="1347" name="Columna1336" dataDxfId="17130" dataCellStyle="Normal 3"/>
    <tableColumn id="1348" name="Columna1337" dataDxfId="17129" dataCellStyle="Normal 3"/>
    <tableColumn id="1349" name="Columna1338" dataDxfId="17128" dataCellStyle="Normal 3"/>
    <tableColumn id="1350" name="Columna1339" dataDxfId="17127" dataCellStyle="Normal 3"/>
    <tableColumn id="1351" name="Columna1340" dataDxfId="17126" dataCellStyle="Normal 3"/>
    <tableColumn id="1352" name="Columna1341" dataDxfId="17125" dataCellStyle="Normal 3"/>
    <tableColumn id="1353" name="Columna1342" dataDxfId="17124" dataCellStyle="Normal 3"/>
    <tableColumn id="1354" name="Columna1343" dataDxfId="17123" dataCellStyle="Normal 3"/>
    <tableColumn id="1355" name="Columna1344" dataDxfId="17122" dataCellStyle="Normal 3"/>
    <tableColumn id="1356" name="Columna1345" dataDxfId="17121" dataCellStyle="Normal 3"/>
    <tableColumn id="1357" name="Columna1346" dataDxfId="17120" dataCellStyle="Normal 3"/>
    <tableColumn id="1358" name="Columna1347" dataDxfId="17119" dataCellStyle="Normal 3"/>
    <tableColumn id="1359" name="Columna1348" dataDxfId="17118" dataCellStyle="Normal 3"/>
    <tableColumn id="1360" name="Columna1349" dataDxfId="17117" dataCellStyle="Normal 3"/>
    <tableColumn id="1361" name="Columna1350" dataDxfId="17116" dataCellStyle="Normal 3"/>
    <tableColumn id="1362" name="Columna1351" dataDxfId="17115" dataCellStyle="Normal 3"/>
    <tableColumn id="1363" name="Columna1352" dataDxfId="17114" dataCellStyle="Normal 3"/>
    <tableColumn id="1364" name="Columna1353" dataDxfId="17113" dataCellStyle="Normal 3"/>
    <tableColumn id="1365" name="Columna1354" dataDxfId="17112" dataCellStyle="Normal 3"/>
    <tableColumn id="1366" name="Columna1355" dataDxfId="17111" dataCellStyle="Normal 3"/>
    <tableColumn id="1367" name="Columna1356" dataDxfId="17110" dataCellStyle="Normal 3"/>
    <tableColumn id="1368" name="Columna1357" dataDxfId="17109" dataCellStyle="Normal 3"/>
    <tableColumn id="1369" name="Columna1358" dataDxfId="17108" dataCellStyle="Normal 3"/>
    <tableColumn id="1370" name="Columna1359" dataDxfId="17107" dataCellStyle="Normal 3"/>
    <tableColumn id="1371" name="Columna1360" dataDxfId="17106" dataCellStyle="Normal 3"/>
    <tableColumn id="1372" name="Columna1361" dataDxfId="17105" dataCellStyle="Normal 3"/>
    <tableColumn id="1373" name="Columna1362" dataDxfId="17104" dataCellStyle="Normal 3"/>
    <tableColumn id="1374" name="Columna1363" dataDxfId="17103" dataCellStyle="Normal 3"/>
    <tableColumn id="1375" name="Columna1364" dataDxfId="17102" dataCellStyle="Normal 3"/>
    <tableColumn id="1376" name="Columna1365" dataDxfId="17101" dataCellStyle="Normal 3"/>
    <tableColumn id="1377" name="Columna1366" dataDxfId="17100" dataCellStyle="Normal 3"/>
    <tableColumn id="1378" name="Columna1367" dataDxfId="17099" dataCellStyle="Normal 3"/>
    <tableColumn id="1379" name="Columna1368" dataDxfId="17098" dataCellStyle="Normal 3"/>
    <tableColumn id="1380" name="Columna1369" dataDxfId="17097" dataCellStyle="Normal 3"/>
    <tableColumn id="1381" name="Columna1370" dataDxfId="17096" dataCellStyle="Normal 3"/>
    <tableColumn id="1382" name="Columna1371" dataDxfId="17095" dataCellStyle="Normal 3"/>
    <tableColumn id="1383" name="Columna1372" dataDxfId="17094" dataCellStyle="Normal 3"/>
    <tableColumn id="1384" name="Columna1373" dataDxfId="17093" dataCellStyle="Normal 3"/>
    <tableColumn id="1385" name="Columna1374" dataDxfId="17092" dataCellStyle="Normal 3"/>
    <tableColumn id="1386" name="Columna1375" dataDxfId="17091" dataCellStyle="Normal 3"/>
    <tableColumn id="1387" name="Columna1376" dataDxfId="17090" dataCellStyle="Normal 3"/>
    <tableColumn id="1388" name="Columna1377" dataDxfId="17089" dataCellStyle="Normal 3"/>
    <tableColumn id="1389" name="Columna1378" dataDxfId="17088" dataCellStyle="Normal 3"/>
    <tableColumn id="1390" name="Columna1379" dataDxfId="17087" dataCellStyle="Normal 3"/>
    <tableColumn id="1391" name="Columna1380" dataDxfId="17086" dataCellStyle="Normal 3"/>
    <tableColumn id="1392" name="Columna1381" dataDxfId="17085" dataCellStyle="Normal 3"/>
    <tableColumn id="1393" name="Columna1382" dataDxfId="17084" dataCellStyle="Normal 3"/>
    <tableColumn id="1394" name="Columna1383" dataDxfId="17083" dataCellStyle="Normal 3"/>
    <tableColumn id="1395" name="Columna1384" dataDxfId="17082" dataCellStyle="Normal 3"/>
    <tableColumn id="1396" name="Columna1385" dataDxfId="17081" dataCellStyle="Normal 3"/>
    <tableColumn id="1397" name="Columna1386" dataDxfId="17080" dataCellStyle="Normal 3"/>
    <tableColumn id="1398" name="Columna1387" dataDxfId="17079" dataCellStyle="Normal 3"/>
    <tableColumn id="1399" name="Columna1388" dataDxfId="17078" dataCellStyle="Normal 3"/>
    <tableColumn id="1400" name="Columna1389" dataDxfId="17077" dataCellStyle="Normal 3"/>
    <tableColumn id="1401" name="Columna1390" dataDxfId="17076" dataCellStyle="Normal 3"/>
    <tableColumn id="1402" name="Columna1391" dataDxfId="17075" dataCellStyle="Normal 3"/>
    <tableColumn id="1403" name="Columna1392" dataDxfId="17074" dataCellStyle="Normal 3"/>
    <tableColumn id="1404" name="Columna1393" dataDxfId="17073" dataCellStyle="Normal 3"/>
    <tableColumn id="1405" name="Columna1394" dataDxfId="17072" dataCellStyle="Normal 3"/>
    <tableColumn id="1406" name="Columna1395" dataDxfId="17071" dataCellStyle="Normal 3"/>
    <tableColumn id="1407" name="Columna1396" dataDxfId="17070" dataCellStyle="Normal 3"/>
    <tableColumn id="1408" name="Columna1397" dataDxfId="17069" dataCellStyle="Normal 3"/>
    <tableColumn id="1409" name="Columna1398" dataDxfId="17068" dataCellStyle="Normal 3"/>
    <tableColumn id="1410" name="Columna1399" dataDxfId="17067" dataCellStyle="Normal 3"/>
    <tableColumn id="1411" name="Columna1400" dataDxfId="17066" dataCellStyle="Normal 3"/>
    <tableColumn id="1412" name="Columna1401" dataDxfId="17065" dataCellStyle="Normal 3"/>
    <tableColumn id="1413" name="Columna1402" dataDxfId="17064" dataCellStyle="Normal 3"/>
    <tableColumn id="1414" name="Columna1403" dataDxfId="17063" dataCellStyle="Normal 3"/>
    <tableColumn id="1415" name="Columna1404" dataDxfId="17062" dataCellStyle="Normal 3"/>
    <tableColumn id="1416" name="Columna1405" dataDxfId="17061" dataCellStyle="Normal 3"/>
    <tableColumn id="1417" name="Columna1406" dataDxfId="17060" dataCellStyle="Normal 3"/>
    <tableColumn id="1418" name="Columna1407" dataDxfId="17059" dataCellStyle="Normal 3"/>
    <tableColumn id="1419" name="Columna1408" dataDxfId="17058" dataCellStyle="Normal 3"/>
    <tableColumn id="1420" name="Columna1409" dataDxfId="17057" dataCellStyle="Normal 3"/>
    <tableColumn id="1421" name="Columna1410" dataDxfId="17056" dataCellStyle="Normal 3"/>
    <tableColumn id="1422" name="Columna1411" dataDxfId="17055" dataCellStyle="Normal 3"/>
    <tableColumn id="1423" name="Columna1412" dataDxfId="17054" dataCellStyle="Normal 3"/>
    <tableColumn id="1424" name="Columna1413" dataDxfId="17053" dataCellStyle="Normal 3"/>
    <tableColumn id="1425" name="Columna1414" dataDxfId="17052" dataCellStyle="Normal 3"/>
    <tableColumn id="1426" name="Columna1415" dataDxfId="17051" dataCellStyle="Normal 3"/>
    <tableColumn id="1427" name="Columna1416" dataDxfId="17050" dataCellStyle="Normal 3"/>
    <tableColumn id="1428" name="Columna1417" dataDxfId="17049" dataCellStyle="Normal 3"/>
    <tableColumn id="1429" name="Columna1418" dataDxfId="17048" dataCellStyle="Normal 3"/>
    <tableColumn id="1430" name="Columna1419" dataDxfId="17047" dataCellStyle="Normal 3"/>
    <tableColumn id="1431" name="Columna1420" dataDxfId="17046" dataCellStyle="Normal 3"/>
    <tableColumn id="1432" name="Columna1421" dataDxfId="17045" dataCellStyle="Normal 3"/>
    <tableColumn id="1433" name="Columna1422" dataDxfId="17044" dataCellStyle="Normal 3"/>
    <tableColumn id="1434" name="Columna1423" dataDxfId="17043" dataCellStyle="Normal 3"/>
    <tableColumn id="1435" name="Columna1424" dataDxfId="17042" dataCellStyle="Normal 3"/>
    <tableColumn id="1436" name="Columna1425" dataDxfId="17041" dataCellStyle="Normal 3"/>
    <tableColumn id="1437" name="Columna1426" dataDxfId="17040" dataCellStyle="Normal 3"/>
    <tableColumn id="1438" name="Columna1427" dataDxfId="17039" dataCellStyle="Normal 3"/>
    <tableColumn id="1439" name="Columna1428" dataDxfId="17038" dataCellStyle="Normal 3"/>
    <tableColumn id="1440" name="Columna1429" dataDxfId="17037" dataCellStyle="Normal 3"/>
    <tableColumn id="1441" name="Columna1430" dataDxfId="17036" dataCellStyle="Normal 3"/>
    <tableColumn id="1442" name="Columna1431" dataDxfId="17035" dataCellStyle="Normal 3"/>
    <tableColumn id="1443" name="Columna1432" dataDxfId="17034" dataCellStyle="Normal 3"/>
    <tableColumn id="1444" name="Columna1433" dataDxfId="17033" dataCellStyle="Normal 3"/>
    <tableColumn id="1445" name="Columna1434" dataDxfId="17032" dataCellStyle="Normal 3"/>
    <tableColumn id="1446" name="Columna1435" dataDxfId="17031" dataCellStyle="Normal 3"/>
    <tableColumn id="1447" name="Columna1436" dataDxfId="17030" dataCellStyle="Normal 3"/>
    <tableColumn id="1448" name="Columna1437" dataDxfId="17029" dataCellStyle="Normal 3"/>
    <tableColumn id="1449" name="Columna1438" dataDxfId="17028" dataCellStyle="Normal 3"/>
    <tableColumn id="1450" name="Columna1439" dataDxfId="17027" dataCellStyle="Normal 3"/>
    <tableColumn id="1451" name="Columna1440" dataDxfId="17026" dataCellStyle="Normal 3"/>
    <tableColumn id="1452" name="Columna1441" dataDxfId="17025" dataCellStyle="Normal 3"/>
    <tableColumn id="1453" name="Columna1442" dataDxfId="17024" dataCellStyle="Normal 3"/>
    <tableColumn id="1454" name="Columna1443" dataDxfId="17023" dataCellStyle="Normal 3"/>
    <tableColumn id="1455" name="Columna1444" dataDxfId="17022" dataCellStyle="Normal 3"/>
    <tableColumn id="1456" name="Columna1445" dataDxfId="17021" dataCellStyle="Normal 3"/>
    <tableColumn id="1457" name="Columna1446" dataDxfId="17020" dataCellStyle="Normal 3"/>
    <tableColumn id="1458" name="Columna1447" dataDxfId="17019" dataCellStyle="Normal 3"/>
    <tableColumn id="1459" name="Columna1448" dataDxfId="17018" dataCellStyle="Normal 3"/>
    <tableColumn id="1460" name="Columna1449" dataDxfId="17017" dataCellStyle="Normal 3"/>
    <tableColumn id="1461" name="Columna1450" dataDxfId="17016" dataCellStyle="Normal 3"/>
    <tableColumn id="1462" name="Columna1451" dataDxfId="17015" dataCellStyle="Normal 3"/>
    <tableColumn id="1463" name="Columna1452" dataDxfId="17014" dataCellStyle="Normal 3"/>
    <tableColumn id="1464" name="Columna1453" dataDxfId="17013" dataCellStyle="Normal 3"/>
    <tableColumn id="1465" name="Columna1454" dataDxfId="17012" dataCellStyle="Normal 3"/>
    <tableColumn id="1466" name="Columna1455" dataDxfId="17011" dataCellStyle="Normal 3"/>
    <tableColumn id="1467" name="Columna1456" dataDxfId="17010" dataCellStyle="Normal 3"/>
    <tableColumn id="1468" name="Columna1457" dataDxfId="17009" dataCellStyle="Normal 3"/>
    <tableColumn id="1469" name="Columna1458" dataDxfId="17008" dataCellStyle="Normal 3"/>
    <tableColumn id="1470" name="Columna1459" dataDxfId="17007" dataCellStyle="Normal 3"/>
    <tableColumn id="1471" name="Columna1460" dataDxfId="17006" dataCellStyle="Normal 3"/>
    <tableColumn id="1472" name="Columna1461" dataDxfId="17005" dataCellStyle="Normal 3"/>
    <tableColumn id="1473" name="Columna1462" dataDxfId="17004" dataCellStyle="Normal 3"/>
    <tableColumn id="1474" name="Columna1463" dataDxfId="17003" dataCellStyle="Normal 3"/>
    <tableColumn id="1475" name="Columna1464" dataDxfId="17002" dataCellStyle="Normal 3"/>
    <tableColumn id="1476" name="Columna1465" dataDxfId="17001" dataCellStyle="Normal 3"/>
    <tableColumn id="1477" name="Columna1466" dataDxfId="17000" dataCellStyle="Normal 3"/>
    <tableColumn id="1478" name="Columna1467" dataDxfId="16999" dataCellStyle="Normal 3"/>
    <tableColumn id="1479" name="Columna1468" dataDxfId="16998" dataCellStyle="Normal 3"/>
    <tableColumn id="1480" name="Columna1469" dataDxfId="16997" dataCellStyle="Normal 3"/>
    <tableColumn id="1481" name="Columna1470" dataDxfId="16996" dataCellStyle="Normal 3"/>
    <tableColumn id="1482" name="Columna1471" dataDxfId="16995" dataCellStyle="Normal 3"/>
    <tableColumn id="1483" name="Columna1472" dataDxfId="16994" dataCellStyle="Normal 3"/>
    <tableColumn id="1484" name="Columna1473" dataDxfId="16993" dataCellStyle="Normal 3"/>
    <tableColumn id="1485" name="Columna1474" dataDxfId="16992" dataCellStyle="Normal 3"/>
    <tableColumn id="1486" name="Columna1475" dataDxfId="16991" dataCellStyle="Normal 3"/>
    <tableColumn id="1487" name="Columna1476" dataDxfId="16990" dataCellStyle="Normal 3"/>
    <tableColumn id="1488" name="Columna1477" dataDxfId="16989" dataCellStyle="Normal 3"/>
    <tableColumn id="1489" name="Columna1478" dataDxfId="16988" dataCellStyle="Normal 3"/>
    <tableColumn id="1490" name="Columna1479" dataDxfId="16987" dataCellStyle="Normal 3"/>
    <tableColumn id="1491" name="Columna1480" dataDxfId="16986" dataCellStyle="Normal 3"/>
    <tableColumn id="1492" name="Columna1481" dataDxfId="16985" dataCellStyle="Normal 3"/>
    <tableColumn id="1493" name="Columna1482" dataDxfId="16984" dataCellStyle="Normal 3"/>
    <tableColumn id="1494" name="Columna1483" dataDxfId="16983" dataCellStyle="Normal 3"/>
    <tableColumn id="1495" name="Columna1484" dataDxfId="16982" dataCellStyle="Normal 3"/>
    <tableColumn id="1496" name="Columna1485" dataDxfId="16981" dataCellStyle="Normal 3"/>
    <tableColumn id="1497" name="Columna1486" dataDxfId="16980" dataCellStyle="Normal 3"/>
    <tableColumn id="1498" name="Columna1487" dataDxfId="16979" dataCellStyle="Normal 3"/>
    <tableColumn id="1499" name="Columna1488" dataDxfId="16978" dataCellStyle="Normal 3"/>
    <tableColumn id="1500" name="Columna1489" dataDxfId="16977" dataCellStyle="Normal 3"/>
    <tableColumn id="1501" name="Columna1490" dataDxfId="16976" dataCellStyle="Normal 3"/>
    <tableColumn id="1502" name="Columna1491" dataDxfId="16975" dataCellStyle="Normal 3"/>
    <tableColumn id="1503" name="Columna1492" dataDxfId="16974" dataCellStyle="Normal 3"/>
    <tableColumn id="1504" name="Columna1493" dataDxfId="16973" dataCellStyle="Normal 3"/>
    <tableColumn id="1505" name="Columna1494" dataDxfId="16972" dataCellStyle="Normal 3"/>
    <tableColumn id="1506" name="Columna1495" dataDxfId="16971" dataCellStyle="Normal 3"/>
    <tableColumn id="1507" name="Columna1496" dataDxfId="16970" dataCellStyle="Normal 3"/>
    <tableColumn id="1508" name="Columna1497" dataDxfId="16969" dataCellStyle="Normal 3"/>
    <tableColumn id="1509" name="Columna1498" dataDxfId="16968" dataCellStyle="Normal 3"/>
    <tableColumn id="1510" name="Columna1499" dataDxfId="16967" dataCellStyle="Normal 3"/>
    <tableColumn id="1511" name="Columna1500" dataDxfId="16966" dataCellStyle="Normal 3"/>
    <tableColumn id="1512" name="Columna1501" dataDxfId="16965" dataCellStyle="Normal 3"/>
    <tableColumn id="1513" name="Columna1502" dataDxfId="16964" dataCellStyle="Normal 3"/>
    <tableColumn id="1514" name="Columna1503" dataDxfId="16963" dataCellStyle="Normal 3"/>
    <tableColumn id="1515" name="Columna1504" dataDxfId="16962" dataCellStyle="Normal 3"/>
    <tableColumn id="1516" name="Columna1505" dataDxfId="16961" dataCellStyle="Normal 3"/>
    <tableColumn id="1517" name="Columna1506" dataDxfId="16960" dataCellStyle="Normal 3"/>
    <tableColumn id="1518" name="Columna1507" dataDxfId="16959" dataCellStyle="Normal 3"/>
    <tableColumn id="1519" name="Columna1508" dataDxfId="16958" dataCellStyle="Normal 3"/>
    <tableColumn id="1520" name="Columna1509" dataDxfId="16957" dataCellStyle="Normal 3"/>
    <tableColumn id="1521" name="Columna1510" dataDxfId="16956" dataCellStyle="Normal 3"/>
    <tableColumn id="1522" name="Columna1511" dataDxfId="16955" dataCellStyle="Normal 3"/>
    <tableColumn id="1523" name="Columna1512" dataDxfId="16954" dataCellStyle="Normal 3"/>
    <tableColumn id="1524" name="Columna1513" dataDxfId="16953" dataCellStyle="Normal 3"/>
    <tableColumn id="1525" name="Columna1514" dataDxfId="16952" dataCellStyle="Normal 3"/>
    <tableColumn id="1526" name="Columna1515" dataDxfId="16951" dataCellStyle="Normal 3"/>
    <tableColumn id="1527" name="Columna1516" dataDxfId="16950" dataCellStyle="Normal 3"/>
    <tableColumn id="1528" name="Columna1517" dataDxfId="16949" dataCellStyle="Normal 3"/>
    <tableColumn id="1529" name="Columna1518" dataDxfId="16948" dataCellStyle="Normal 3"/>
    <tableColumn id="1530" name="Columna1519" dataDxfId="16947" dataCellStyle="Normal 3"/>
    <tableColumn id="1531" name="Columna1520" dataDxfId="16946" dataCellStyle="Normal 3"/>
    <tableColumn id="1532" name="Columna1521" dataDxfId="16945" dataCellStyle="Normal 3"/>
    <tableColumn id="1533" name="Columna1522" dataDxfId="16944" dataCellStyle="Normal 3"/>
    <tableColumn id="1534" name="Columna1523" dataDxfId="16943" dataCellStyle="Normal 3"/>
    <tableColumn id="1535" name="Columna1524" dataDxfId="16942" dataCellStyle="Normal 3"/>
    <tableColumn id="1536" name="Columna1525" dataDxfId="16941" dataCellStyle="Normal 3"/>
    <tableColumn id="1537" name="Columna1526" dataDxfId="16940" dataCellStyle="Normal 3"/>
    <tableColumn id="1538" name="Columna1527" dataDxfId="16939" dataCellStyle="Normal 3"/>
    <tableColumn id="1539" name="Columna1528" dataDxfId="16938" dataCellStyle="Normal 3"/>
    <tableColumn id="1540" name="Columna1529" dataDxfId="16937" dataCellStyle="Normal 3"/>
    <tableColumn id="1541" name="Columna1530" dataDxfId="16936" dataCellStyle="Normal 3"/>
    <tableColumn id="1542" name="Columna1531" dataDxfId="16935" dataCellStyle="Normal 3"/>
    <tableColumn id="1543" name="Columna1532" dataDxfId="16934" dataCellStyle="Normal 3"/>
    <tableColumn id="1544" name="Columna1533" dataDxfId="16933" dataCellStyle="Normal 3"/>
    <tableColumn id="1545" name="Columna1534" dataDxfId="16932" dataCellStyle="Normal 3"/>
    <tableColumn id="1546" name="Columna1535" dataDxfId="16931" dataCellStyle="Normal 3"/>
    <tableColumn id="1547" name="Columna1536" dataDxfId="16930" dataCellStyle="Normal 3"/>
    <tableColumn id="1548" name="Columna1537" dataDxfId="16929" dataCellStyle="Normal 3"/>
    <tableColumn id="1549" name="Columna1538" dataDxfId="16928" dataCellStyle="Normal 3"/>
    <tableColumn id="1550" name="Columna1539" dataDxfId="16927" dataCellStyle="Normal 3"/>
    <tableColumn id="1551" name="Columna1540" dataDxfId="16926" dataCellStyle="Normal 3"/>
    <tableColumn id="1552" name="Columna1541" dataDxfId="16925" dataCellStyle="Normal 3"/>
    <tableColumn id="1553" name="Columna1542" dataDxfId="16924" dataCellStyle="Normal 3"/>
    <tableColumn id="1554" name="Columna1543" dataDxfId="16923" dataCellStyle="Normal 3"/>
    <tableColumn id="1555" name="Columna1544" dataDxfId="16922" dataCellStyle="Normal 3"/>
    <tableColumn id="1556" name="Columna1545" dataDxfId="16921" dataCellStyle="Normal 3"/>
    <tableColumn id="1557" name="Columna1546" dataDxfId="16920" dataCellStyle="Normal 3"/>
    <tableColumn id="1558" name="Columna1547" dataDxfId="16919" dataCellStyle="Normal 3"/>
    <tableColumn id="1559" name="Columna1548" dataDxfId="16918" dataCellStyle="Normal 3"/>
    <tableColumn id="1560" name="Columna1549" dataDxfId="16917" dataCellStyle="Normal 3"/>
    <tableColumn id="1561" name="Columna1550" dataDxfId="16916" dataCellStyle="Normal 3"/>
    <tableColumn id="1562" name="Columna1551" dataDxfId="16915" dataCellStyle="Normal 3"/>
    <tableColumn id="1563" name="Columna1552" dataDxfId="16914" dataCellStyle="Normal 3"/>
    <tableColumn id="1564" name="Columna1553" dataDxfId="16913" dataCellStyle="Normal 3"/>
    <tableColumn id="1565" name="Columna1554" dataDxfId="16912" dataCellStyle="Normal 3"/>
    <tableColumn id="1566" name="Columna1555" dataDxfId="16911" dataCellStyle="Normal 3"/>
    <tableColumn id="1567" name="Columna1556" dataDxfId="16910" dataCellStyle="Normal 3"/>
    <tableColumn id="1568" name="Columna1557" dataDxfId="16909" dataCellStyle="Normal 3"/>
    <tableColumn id="1569" name="Columna1558" dataDxfId="16908" dataCellStyle="Normal 3"/>
    <tableColumn id="1570" name="Columna1559" dataDxfId="16907" dataCellStyle="Normal 3"/>
    <tableColumn id="1571" name="Columna1560" dataDxfId="16906" dataCellStyle="Normal 3"/>
    <tableColumn id="1572" name="Columna1561" dataDxfId="16905" dataCellStyle="Normal 3"/>
    <tableColumn id="1573" name="Columna1562" dataDxfId="16904" dataCellStyle="Normal 3"/>
    <tableColumn id="1574" name="Columna1563" dataDxfId="16903" dataCellStyle="Normal 3"/>
    <tableColumn id="1575" name="Columna1564" dataDxfId="16902" dataCellStyle="Normal 3"/>
    <tableColumn id="1576" name="Columna1565" dataDxfId="16901" dataCellStyle="Normal 3"/>
    <tableColumn id="1577" name="Columna1566" dataDxfId="16900" dataCellStyle="Normal 3"/>
    <tableColumn id="1578" name="Columna1567" dataDxfId="16899" dataCellStyle="Normal 3"/>
    <tableColumn id="1579" name="Columna1568" dataDxfId="16898" dataCellStyle="Normal 3"/>
    <tableColumn id="1580" name="Columna1569" dataDxfId="16897" dataCellStyle="Normal 3"/>
    <tableColumn id="1581" name="Columna1570" dataDxfId="16896" dataCellStyle="Normal 3"/>
    <tableColumn id="1582" name="Columna1571" dataDxfId="16895" dataCellStyle="Normal 3"/>
    <tableColumn id="1583" name="Columna1572" dataDxfId="16894" dataCellStyle="Normal 3"/>
    <tableColumn id="1584" name="Columna1573" dataDxfId="16893" dataCellStyle="Normal 3"/>
    <tableColumn id="1585" name="Columna1574" dataDxfId="16892" dataCellStyle="Normal 3"/>
    <tableColumn id="1586" name="Columna1575" dataDxfId="16891" dataCellStyle="Normal 3"/>
    <tableColumn id="1587" name="Columna1576" dataDxfId="16890" dataCellStyle="Normal 3"/>
    <tableColumn id="1588" name="Columna1577" dataDxfId="16889" dataCellStyle="Normal 3"/>
    <tableColumn id="1589" name="Columna1578" dataDxfId="16888" dataCellStyle="Normal 3"/>
    <tableColumn id="1590" name="Columna1579" dataDxfId="16887" dataCellStyle="Normal 3"/>
    <tableColumn id="1591" name="Columna1580" dataDxfId="16886" dataCellStyle="Normal 3"/>
    <tableColumn id="1592" name="Columna1581" dataDxfId="16885" dataCellStyle="Normal 3"/>
    <tableColumn id="1593" name="Columna1582" dataDxfId="16884" dataCellStyle="Normal 3"/>
    <tableColumn id="1594" name="Columna1583" dataDxfId="16883" dataCellStyle="Normal 3"/>
    <tableColumn id="1595" name="Columna1584" dataDxfId="16882" dataCellStyle="Normal 3"/>
    <tableColumn id="1596" name="Columna1585" dataDxfId="16881" dataCellStyle="Normal 3"/>
    <tableColumn id="1597" name="Columna1586" dataDxfId="16880" dataCellStyle="Normal 3"/>
    <tableColumn id="1598" name="Columna1587" dataDxfId="16879" dataCellStyle="Normal 3"/>
    <tableColumn id="1599" name="Columna1588" dataDxfId="16878" dataCellStyle="Normal 3"/>
    <tableColumn id="1600" name="Columna1589" dataDxfId="16877" dataCellStyle="Normal 3"/>
    <tableColumn id="1601" name="Columna1590" dataDxfId="16876" dataCellStyle="Normal 3"/>
    <tableColumn id="1602" name="Columna1591" dataDxfId="16875" dataCellStyle="Normal 3"/>
    <tableColumn id="1603" name="Columna1592" dataDxfId="16874" dataCellStyle="Normal 3"/>
    <tableColumn id="1604" name="Columna1593" dataDxfId="16873" dataCellStyle="Normal 3"/>
    <tableColumn id="1605" name="Columna1594" dataDxfId="16872" dataCellStyle="Normal 3"/>
    <tableColumn id="1606" name="Columna1595" dataDxfId="16871" dataCellStyle="Normal 3"/>
    <tableColumn id="1607" name="Columna1596" dataDxfId="16870" dataCellStyle="Normal 3"/>
    <tableColumn id="1608" name="Columna1597" dataDxfId="16869" dataCellStyle="Normal 3"/>
    <tableColumn id="1609" name="Columna1598" dataDxfId="16868" dataCellStyle="Normal 3"/>
    <tableColumn id="1610" name="Columna1599" dataDxfId="16867" dataCellStyle="Normal 3"/>
    <tableColumn id="1611" name="Columna1600" dataDxfId="16866" dataCellStyle="Normal 3"/>
    <tableColumn id="1612" name="Columna1601" dataDxfId="16865" dataCellStyle="Normal 3"/>
    <tableColumn id="1613" name="Columna1602" dataDxfId="16864" dataCellStyle="Normal 3"/>
    <tableColumn id="1614" name="Columna1603" dataDxfId="16863" dataCellStyle="Normal 3"/>
    <tableColumn id="1615" name="Columna1604" dataDxfId="16862" dataCellStyle="Normal 3"/>
    <tableColumn id="1616" name="Columna1605" dataDxfId="16861" dataCellStyle="Normal 3"/>
    <tableColumn id="1617" name="Columna1606" dataDxfId="16860" dataCellStyle="Normal 3"/>
    <tableColumn id="1618" name="Columna1607" dataDxfId="16859" dataCellStyle="Normal 3"/>
    <tableColumn id="1619" name="Columna1608" dataDxfId="16858" dataCellStyle="Normal 3"/>
    <tableColumn id="1620" name="Columna1609" dataDxfId="16857" dataCellStyle="Normal 3"/>
    <tableColumn id="1621" name="Columna1610" dataDxfId="16856" dataCellStyle="Normal 3"/>
    <tableColumn id="1622" name="Columna1611" dataDxfId="16855" dataCellStyle="Normal 3"/>
    <tableColumn id="1623" name="Columna1612" dataDxfId="16854" dataCellStyle="Normal 3"/>
    <tableColumn id="1624" name="Columna1613" dataDxfId="16853" dataCellStyle="Normal 3"/>
    <tableColumn id="1625" name="Columna1614" dataDxfId="16852" dataCellStyle="Normal 3"/>
    <tableColumn id="1626" name="Columna1615" dataDxfId="16851" dataCellStyle="Normal 3"/>
    <tableColumn id="1627" name="Columna1616" dataDxfId="16850" dataCellStyle="Normal 3"/>
    <tableColumn id="1628" name="Columna1617" dataDxfId="16849" dataCellStyle="Normal 3"/>
    <tableColumn id="1629" name="Columna1618" dataDxfId="16848" dataCellStyle="Normal 3"/>
    <tableColumn id="1630" name="Columna1619" dataDxfId="16847" dataCellStyle="Normal 3"/>
    <tableColumn id="1631" name="Columna1620" dataDxfId="16846" dataCellStyle="Normal 3"/>
    <tableColumn id="1632" name="Columna1621" dataDxfId="16845" dataCellStyle="Normal 3"/>
    <tableColumn id="1633" name="Columna1622" dataDxfId="16844" dataCellStyle="Normal 3"/>
    <tableColumn id="1634" name="Columna1623" dataDxfId="16843" dataCellStyle="Normal 3"/>
    <tableColumn id="1635" name="Columna1624" dataDxfId="16842" dataCellStyle="Normal 3"/>
    <tableColumn id="1636" name="Columna1625" dataDxfId="16841" dataCellStyle="Normal 3"/>
    <tableColumn id="1637" name="Columna1626" dataDxfId="16840" dataCellStyle="Normal 3"/>
    <tableColumn id="1638" name="Columna1627" dataDxfId="16839" dataCellStyle="Normal 3"/>
    <tableColumn id="1639" name="Columna1628" dataDxfId="16838" dataCellStyle="Normal 3"/>
    <tableColumn id="1640" name="Columna1629" dataDxfId="16837" dataCellStyle="Normal 3"/>
    <tableColumn id="1641" name="Columna1630" dataDxfId="16836" dataCellStyle="Normal 3"/>
    <tableColumn id="1642" name="Columna1631" dataDxfId="16835" dataCellStyle="Normal 3"/>
    <tableColumn id="1643" name="Columna1632" dataDxfId="16834" dataCellStyle="Normal 3"/>
    <tableColumn id="1644" name="Columna1633" dataDxfId="16833" dataCellStyle="Normal 3"/>
    <tableColumn id="1645" name="Columna1634" dataDxfId="16832" dataCellStyle="Normal 3"/>
    <tableColumn id="1646" name="Columna1635" dataDxfId="16831" dataCellStyle="Normal 3"/>
    <tableColumn id="1647" name="Columna1636" dataDxfId="16830" dataCellStyle="Normal 3"/>
    <tableColumn id="1648" name="Columna1637" dataDxfId="16829" dataCellStyle="Normal 3"/>
    <tableColumn id="1649" name="Columna1638" dataDxfId="16828" dataCellStyle="Normal 3"/>
    <tableColumn id="1650" name="Columna1639" dataDxfId="16827" dataCellStyle="Normal 3"/>
    <tableColumn id="1651" name="Columna1640" dataDxfId="16826" dataCellStyle="Normal 3"/>
    <tableColumn id="1652" name="Columna1641" dataDxfId="16825" dataCellStyle="Normal 3"/>
    <tableColumn id="1653" name="Columna1642" dataDxfId="16824" dataCellStyle="Normal 3"/>
    <tableColumn id="1654" name="Columna1643" dataDxfId="16823" dataCellStyle="Normal 3"/>
    <tableColumn id="1655" name="Columna1644" dataDxfId="16822" dataCellStyle="Normal 3"/>
    <tableColumn id="1656" name="Columna1645" dataDxfId="16821" dataCellStyle="Normal 3"/>
    <tableColumn id="1657" name="Columna1646" dataDxfId="16820" dataCellStyle="Normal 3"/>
    <tableColumn id="1658" name="Columna1647" dataDxfId="16819" dataCellStyle="Normal 3"/>
    <tableColumn id="1659" name="Columna1648" dataDxfId="16818" dataCellStyle="Normal 3"/>
    <tableColumn id="1660" name="Columna1649" dataDxfId="16817" dataCellStyle="Normal 3"/>
    <tableColumn id="1661" name="Columna1650" dataDxfId="16816" dataCellStyle="Normal 3"/>
    <tableColumn id="1662" name="Columna1651" dataDxfId="16815" dataCellStyle="Normal 3"/>
    <tableColumn id="1663" name="Columna1652" dataDxfId="16814" dataCellStyle="Normal 3"/>
    <tableColumn id="1664" name="Columna1653" dataDxfId="16813" dataCellStyle="Normal 3"/>
    <tableColumn id="1665" name="Columna1654" dataDxfId="16812" dataCellStyle="Normal 3"/>
    <tableColumn id="1666" name="Columna1655" dataDxfId="16811" dataCellStyle="Normal 3"/>
    <tableColumn id="1667" name="Columna1656" dataDxfId="16810" dataCellStyle="Normal 3"/>
    <tableColumn id="1668" name="Columna1657" dataDxfId="16809" dataCellStyle="Normal 3"/>
    <tableColumn id="1669" name="Columna1658" dataDxfId="16808" dataCellStyle="Normal 3"/>
    <tableColumn id="1670" name="Columna1659" dataDxfId="16807" dataCellStyle="Normal 3"/>
    <tableColumn id="1671" name="Columna1660" dataDxfId="16806" dataCellStyle="Normal 3"/>
    <tableColumn id="1672" name="Columna1661" dataDxfId="16805" dataCellStyle="Normal 3"/>
    <tableColumn id="1673" name="Columna1662" dataDxfId="16804" dataCellStyle="Normal 3"/>
    <tableColumn id="1674" name="Columna1663" dataDxfId="16803" dataCellStyle="Normal 3"/>
    <tableColumn id="1675" name="Columna1664" dataDxfId="16802" dataCellStyle="Normal 3"/>
    <tableColumn id="1676" name="Columna1665" dataDxfId="16801" dataCellStyle="Normal 3"/>
    <tableColumn id="1677" name="Columna1666" dataDxfId="16800" dataCellStyle="Normal 3"/>
    <tableColumn id="1678" name="Columna1667" dataDxfId="16799" dataCellStyle="Normal 3"/>
    <tableColumn id="1679" name="Columna1668" dataDxfId="16798" dataCellStyle="Normal 3"/>
    <tableColumn id="1680" name="Columna1669" dataDxfId="16797" dataCellStyle="Normal 3"/>
    <tableColumn id="1681" name="Columna1670" dataDxfId="16796" dataCellStyle="Normal 3"/>
    <tableColumn id="1682" name="Columna1671" dataDxfId="16795" dataCellStyle="Normal 3"/>
    <tableColumn id="1683" name="Columna1672" dataDxfId="16794" dataCellStyle="Normal 3"/>
    <tableColumn id="1684" name="Columna1673" dataDxfId="16793" dataCellStyle="Normal 3"/>
    <tableColumn id="1685" name="Columna1674" dataDxfId="16792" dataCellStyle="Normal 3"/>
    <tableColumn id="1686" name="Columna1675" dataDxfId="16791" dataCellStyle="Normal 3"/>
    <tableColumn id="1687" name="Columna1676" dataDxfId="16790" dataCellStyle="Normal 3"/>
    <tableColumn id="1688" name="Columna1677" dataDxfId="16789" dataCellStyle="Normal 3"/>
    <tableColumn id="1689" name="Columna1678" dataDxfId="16788" dataCellStyle="Normal 3"/>
    <tableColumn id="1690" name="Columna1679" dataDxfId="16787" dataCellStyle="Normal 3"/>
    <tableColumn id="1691" name="Columna1680" dataDxfId="16786" dataCellStyle="Normal 3"/>
    <tableColumn id="1692" name="Columna1681" dataDxfId="16785" dataCellStyle="Normal 3"/>
    <tableColumn id="1693" name="Columna1682" dataDxfId="16784" dataCellStyle="Normal 3"/>
    <tableColumn id="1694" name="Columna1683" dataDxfId="16783" dataCellStyle="Normal 3"/>
    <tableColumn id="1695" name="Columna1684" dataDxfId="16782" dataCellStyle="Normal 3"/>
    <tableColumn id="1696" name="Columna1685" dataDxfId="16781" dataCellStyle="Normal 3"/>
    <tableColumn id="1697" name="Columna1686" dataDxfId="16780" dataCellStyle="Normal 3"/>
    <tableColumn id="1698" name="Columna1687" dataDxfId="16779" dataCellStyle="Normal 3"/>
    <tableColumn id="1699" name="Columna1688" dataDxfId="16778" dataCellStyle="Normal 3"/>
    <tableColumn id="1700" name="Columna1689" dataDxfId="16777" dataCellStyle="Normal 3"/>
    <tableColumn id="1701" name="Columna1690" dataDxfId="16776" dataCellStyle="Normal 3"/>
    <tableColumn id="1702" name="Columna1691" dataDxfId="16775" dataCellStyle="Normal 3"/>
    <tableColumn id="1703" name="Columna1692" dataDxfId="16774" dataCellStyle="Normal 3"/>
    <tableColumn id="1704" name="Columna1693" dataDxfId="16773" dataCellStyle="Normal 3"/>
    <tableColumn id="1705" name="Columna1694" dataDxfId="16772" dataCellStyle="Normal 3"/>
    <tableColumn id="1706" name="Columna1695" dataDxfId="16771" dataCellStyle="Normal 3"/>
    <tableColumn id="1707" name="Columna1696" dataDxfId="16770" dataCellStyle="Normal 3"/>
    <tableColumn id="1708" name="Columna1697" dataDxfId="16769" dataCellStyle="Normal 3"/>
    <tableColumn id="1709" name="Columna1698" dataDxfId="16768" dataCellStyle="Normal 3"/>
    <tableColumn id="1710" name="Columna1699" dataDxfId="16767" dataCellStyle="Normal 3"/>
    <tableColumn id="1711" name="Columna1700" dataDxfId="16766" dataCellStyle="Normal 3"/>
    <tableColumn id="1712" name="Columna1701" dataDxfId="16765" dataCellStyle="Normal 3"/>
    <tableColumn id="1713" name="Columna1702" dataDxfId="16764" dataCellStyle="Normal 3"/>
    <tableColumn id="1714" name="Columna1703" dataDxfId="16763" dataCellStyle="Normal 3"/>
    <tableColumn id="1715" name="Columna1704" dataDxfId="16762" dataCellStyle="Normal 3"/>
    <tableColumn id="1716" name="Columna1705" dataDxfId="16761" dataCellStyle="Normal 3"/>
    <tableColumn id="1717" name="Columna1706" dataDxfId="16760" dataCellStyle="Normal 3"/>
    <tableColumn id="1718" name="Columna1707" dataDxfId="16759" dataCellStyle="Normal 3"/>
    <tableColumn id="1719" name="Columna1708" dataDxfId="16758" dataCellStyle="Normal 3"/>
    <tableColumn id="1720" name="Columna1709" dataDxfId="16757" dataCellStyle="Normal 3"/>
    <tableColumn id="1721" name="Columna1710" dataDxfId="16756" dataCellStyle="Normal 3"/>
    <tableColumn id="1722" name="Columna1711" dataDxfId="16755" dataCellStyle="Normal 3"/>
    <tableColumn id="1723" name="Columna1712" dataDxfId="16754" dataCellStyle="Normal 3"/>
    <tableColumn id="1724" name="Columna1713" dataDxfId="16753" dataCellStyle="Normal 3"/>
    <tableColumn id="1725" name="Columna1714" dataDxfId="16752" dataCellStyle="Normal 3"/>
    <tableColumn id="1726" name="Columna1715" dataDxfId="16751" dataCellStyle="Normal 3"/>
    <tableColumn id="1727" name="Columna1716" dataDxfId="16750" dataCellStyle="Normal 3"/>
    <tableColumn id="1728" name="Columna1717" dataDxfId="16749" dataCellStyle="Normal 3"/>
    <tableColumn id="1729" name="Columna1718" dataDxfId="16748" dataCellStyle="Normal 3"/>
    <tableColumn id="1730" name="Columna1719" dataDxfId="16747" dataCellStyle="Normal 3"/>
    <tableColumn id="1731" name="Columna1720" dataDxfId="16746" dataCellStyle="Normal 3"/>
    <tableColumn id="1732" name="Columna1721" dataDxfId="16745" dataCellStyle="Normal 3"/>
    <tableColumn id="1733" name="Columna1722" dataDxfId="16744" dataCellStyle="Normal 3"/>
    <tableColumn id="1734" name="Columna1723" dataDxfId="16743" dataCellStyle="Normal 3"/>
    <tableColumn id="1735" name="Columna1724" dataDxfId="16742" dataCellStyle="Normal 3"/>
    <tableColumn id="1736" name="Columna1725" dataDxfId="16741" dataCellStyle="Normal 3"/>
    <tableColumn id="1737" name="Columna1726" dataDxfId="16740" dataCellStyle="Normal 3"/>
    <tableColumn id="1738" name="Columna1727" dataDxfId="16739" dataCellStyle="Normal 3"/>
    <tableColumn id="1739" name="Columna1728" dataDxfId="16738" dataCellStyle="Normal 3"/>
    <tableColumn id="1740" name="Columna1729" dataDxfId="16737" dataCellStyle="Normal 3"/>
    <tableColumn id="1741" name="Columna1730" dataDxfId="16736" dataCellStyle="Normal 3"/>
    <tableColumn id="1742" name="Columna1731" dataDxfId="16735" dataCellStyle="Normal 3"/>
    <tableColumn id="1743" name="Columna1732" dataDxfId="16734" dataCellStyle="Normal 3"/>
    <tableColumn id="1744" name="Columna1733" dataDxfId="16733" dataCellStyle="Normal 3"/>
    <tableColumn id="1745" name="Columna1734" dataDxfId="16732" dataCellStyle="Normal 3"/>
    <tableColumn id="1746" name="Columna1735" dataDxfId="16731" dataCellStyle="Normal 3"/>
    <tableColumn id="1747" name="Columna1736" dataDxfId="16730" dataCellStyle="Normal 3"/>
    <tableColumn id="1748" name="Columna1737" dataDxfId="16729" dataCellStyle="Normal 3"/>
    <tableColumn id="1749" name="Columna1738" dataDxfId="16728" dataCellStyle="Normal 3"/>
    <tableColumn id="1750" name="Columna1739" dataDxfId="16727" dataCellStyle="Normal 3"/>
    <tableColumn id="1751" name="Columna1740" dataDxfId="16726" dataCellStyle="Normal 3"/>
    <tableColumn id="1752" name="Columna1741" dataDxfId="16725" dataCellStyle="Normal 3"/>
    <tableColumn id="1753" name="Columna1742" dataDxfId="16724" dataCellStyle="Normal 3"/>
    <tableColumn id="1754" name="Columna1743" dataDxfId="16723" dataCellStyle="Normal 3"/>
    <tableColumn id="1755" name="Columna1744" dataDxfId="16722" dataCellStyle="Normal 3"/>
    <tableColumn id="1756" name="Columna1745" dataDxfId="16721" dataCellStyle="Normal 3"/>
    <tableColumn id="1757" name="Columna1746" dataDxfId="16720" dataCellStyle="Normal 3"/>
    <tableColumn id="1758" name="Columna1747" dataDxfId="16719" dataCellStyle="Normal 3"/>
    <tableColumn id="1759" name="Columna1748" dataDxfId="16718" dataCellStyle="Normal 3"/>
    <tableColumn id="1760" name="Columna1749" dataDxfId="16717" dataCellStyle="Normal 3"/>
    <tableColumn id="1761" name="Columna1750" dataDxfId="16716" dataCellStyle="Normal 3"/>
    <tableColumn id="1762" name="Columna1751" dataDxfId="16715" dataCellStyle="Normal 3"/>
    <tableColumn id="1763" name="Columna1752" dataDxfId="16714" dataCellStyle="Normal 3"/>
    <tableColumn id="1764" name="Columna1753" dataDxfId="16713" dataCellStyle="Normal 3"/>
    <tableColumn id="1765" name="Columna1754" dataDxfId="16712" dataCellStyle="Normal 3"/>
    <tableColumn id="1766" name="Columna1755" dataDxfId="16711" dataCellStyle="Normal 3"/>
    <tableColumn id="1767" name="Columna1756" dataDxfId="16710" dataCellStyle="Normal 3"/>
    <tableColumn id="1768" name="Columna1757" dataDxfId="16709" dataCellStyle="Normal 3"/>
    <tableColumn id="1769" name="Columna1758" dataDxfId="16708" dataCellStyle="Normal 3"/>
    <tableColumn id="1770" name="Columna1759" dataDxfId="16707" dataCellStyle="Normal 3"/>
    <tableColumn id="1771" name="Columna1760" dataDxfId="16706" dataCellStyle="Normal 3"/>
    <tableColumn id="1772" name="Columna1761" dataDxfId="16705" dataCellStyle="Normal 3"/>
    <tableColumn id="1773" name="Columna1762" dataDxfId="16704" dataCellStyle="Normal 3"/>
    <tableColumn id="1774" name="Columna1763" dataDxfId="16703" dataCellStyle="Normal 3"/>
    <tableColumn id="1775" name="Columna1764" dataDxfId="16702" dataCellStyle="Normal 3"/>
    <tableColumn id="1776" name="Columna1765" dataDxfId="16701" dataCellStyle="Normal 3"/>
    <tableColumn id="1777" name="Columna1766" dataDxfId="16700" dataCellStyle="Normal 3"/>
    <tableColumn id="1778" name="Columna1767" dataDxfId="16699" dataCellStyle="Normal 3"/>
    <tableColumn id="1779" name="Columna1768" dataDxfId="16698" dataCellStyle="Normal 3"/>
    <tableColumn id="1780" name="Columna1769" dataDxfId="16697" dataCellStyle="Normal 3"/>
    <tableColumn id="1781" name="Columna1770" dataDxfId="16696" dataCellStyle="Normal 3"/>
    <tableColumn id="1782" name="Columna1771" dataDxfId="16695" dataCellStyle="Normal 3"/>
    <tableColumn id="1783" name="Columna1772" dataDxfId="16694" dataCellStyle="Normal 3"/>
    <tableColumn id="1784" name="Columna1773" dataDxfId="16693" dataCellStyle="Normal 3"/>
    <tableColumn id="1785" name="Columna1774" dataDxfId="16692" dataCellStyle="Normal 3"/>
    <tableColumn id="1786" name="Columna1775" dataDxfId="16691" dataCellStyle="Normal 3"/>
    <tableColumn id="1787" name="Columna1776" dataDxfId="16690" dataCellStyle="Normal 3"/>
    <tableColumn id="1788" name="Columna1777" dataDxfId="16689" dataCellStyle="Normal 3"/>
    <tableColumn id="1789" name="Columna1778" dataDxfId="16688" dataCellStyle="Normal 3"/>
    <tableColumn id="1790" name="Columna1779" dataDxfId="16687" dataCellStyle="Normal 3"/>
    <tableColumn id="1791" name="Columna1780" dataDxfId="16686" dataCellStyle="Normal 3"/>
    <tableColumn id="1792" name="Columna1781" dataDxfId="16685" dataCellStyle="Normal 3"/>
    <tableColumn id="1793" name="Columna1782" dataDxfId="16684" dataCellStyle="Normal 3"/>
    <tableColumn id="1794" name="Columna1783" dataDxfId="16683" dataCellStyle="Normal 3"/>
    <tableColumn id="1795" name="Columna1784" dataDxfId="16682" dataCellStyle="Normal 3"/>
    <tableColumn id="1796" name="Columna1785" dataDxfId="16681" dataCellStyle="Normal 3"/>
    <tableColumn id="1797" name="Columna1786" dataDxfId="16680" dataCellStyle="Normal 3"/>
    <tableColumn id="1798" name="Columna1787" dataDxfId="16679" dataCellStyle="Normal 3"/>
    <tableColumn id="1799" name="Columna1788" dataDxfId="16678" dataCellStyle="Normal 3"/>
    <tableColumn id="1800" name="Columna1789" dataDxfId="16677" dataCellStyle="Normal 3"/>
    <tableColumn id="1801" name="Columna1790" dataDxfId="16676" dataCellStyle="Normal 3"/>
    <tableColumn id="1802" name="Columna1791" dataDxfId="16675" dataCellStyle="Normal 3"/>
    <tableColumn id="1803" name="Columna1792" dataDxfId="16674" dataCellStyle="Normal 3"/>
    <tableColumn id="1804" name="Columna1793" dataDxfId="16673" dataCellStyle="Normal 3"/>
    <tableColumn id="1805" name="Columna1794" dataDxfId="16672" dataCellStyle="Normal 3"/>
    <tableColumn id="1806" name="Columna1795" dataDxfId="16671" dataCellStyle="Normal 3"/>
    <tableColumn id="1807" name="Columna1796" dataDxfId="16670" dataCellStyle="Normal 3"/>
    <tableColumn id="1808" name="Columna1797" dataDxfId="16669" dataCellStyle="Normal 3"/>
    <tableColumn id="1809" name="Columna1798" dataDxfId="16668" dataCellStyle="Normal 3"/>
    <tableColumn id="1810" name="Columna1799" dataDxfId="16667" dataCellStyle="Normal 3"/>
    <tableColumn id="1811" name="Columna1800" dataDxfId="16666" dataCellStyle="Normal 3"/>
    <tableColumn id="1812" name="Columna1801" dataDxfId="16665" dataCellStyle="Normal 3"/>
    <tableColumn id="1813" name="Columna1802" dataDxfId="16664" dataCellStyle="Normal 3"/>
    <tableColumn id="1814" name="Columna1803" dataDxfId="16663" dataCellStyle="Normal 3"/>
    <tableColumn id="1815" name="Columna1804" dataDxfId="16662" dataCellStyle="Normal 3"/>
    <tableColumn id="1816" name="Columna1805" dataDxfId="16661" dataCellStyle="Normal 3"/>
    <tableColumn id="1817" name="Columna1806" dataDxfId="16660" dataCellStyle="Normal 3"/>
    <tableColumn id="1818" name="Columna1807" dataDxfId="16659" dataCellStyle="Normal 3"/>
    <tableColumn id="1819" name="Columna1808" dataDxfId="16658" dataCellStyle="Normal 3"/>
    <tableColumn id="1820" name="Columna1809" dataDxfId="16657" dataCellStyle="Normal 3"/>
    <tableColumn id="1821" name="Columna1810" dataDxfId="16656" dataCellStyle="Normal 3"/>
    <tableColumn id="1822" name="Columna1811" dataDxfId="16655" dataCellStyle="Normal 3"/>
    <tableColumn id="1823" name="Columna1812" dataDxfId="16654" dataCellStyle="Normal 3"/>
    <tableColumn id="1824" name="Columna1813" dataDxfId="16653" dataCellStyle="Normal 3"/>
    <tableColumn id="1825" name="Columna1814" dataDxfId="16652" dataCellStyle="Normal 3"/>
    <tableColumn id="1826" name="Columna1815" dataDxfId="16651" dataCellStyle="Normal 3"/>
    <tableColumn id="1827" name="Columna1816" dataDxfId="16650" dataCellStyle="Normal 3"/>
    <tableColumn id="1828" name="Columna1817" dataDxfId="16649" dataCellStyle="Normal 3"/>
    <tableColumn id="1829" name="Columna1818" dataDxfId="16648" dataCellStyle="Normal 3"/>
    <tableColumn id="1830" name="Columna1819" dataDxfId="16647" dataCellStyle="Normal 3"/>
    <tableColumn id="1831" name="Columna1820" dataDxfId="16646" dataCellStyle="Normal 3"/>
    <tableColumn id="1832" name="Columna1821" dataDxfId="16645" dataCellStyle="Normal 3"/>
    <tableColumn id="1833" name="Columna1822" dataDxfId="16644" dataCellStyle="Normal 3"/>
    <tableColumn id="1834" name="Columna1823" dataDxfId="16643" dataCellStyle="Normal 3"/>
    <tableColumn id="1835" name="Columna1824" dataDxfId="16642" dataCellStyle="Normal 3"/>
    <tableColumn id="1836" name="Columna1825" dataDxfId="16641" dataCellStyle="Normal 3"/>
    <tableColumn id="1837" name="Columna1826" dataDxfId="16640" dataCellStyle="Normal 3"/>
    <tableColumn id="1838" name="Columna1827" dataDxfId="16639" dataCellStyle="Normal 3"/>
    <tableColumn id="1839" name="Columna1828" dataDxfId="16638" dataCellStyle="Normal 3"/>
    <tableColumn id="1840" name="Columna1829" dataDxfId="16637" dataCellStyle="Normal 3"/>
    <tableColumn id="1841" name="Columna1830" dataDxfId="16636" dataCellStyle="Normal 3"/>
    <tableColumn id="1842" name="Columna1831" dataDxfId="16635" dataCellStyle="Normal 3"/>
    <tableColumn id="1843" name="Columna1832" dataDxfId="16634" dataCellStyle="Normal 3"/>
    <tableColumn id="1844" name="Columna1833" dataDxfId="16633" dataCellStyle="Normal 3"/>
    <tableColumn id="1845" name="Columna1834" dataDxfId="16632" dataCellStyle="Normal 3"/>
    <tableColumn id="1846" name="Columna1835" dataDxfId="16631" dataCellStyle="Normal 3"/>
    <tableColumn id="1847" name="Columna1836" dataDxfId="16630" dataCellStyle="Normal 3"/>
    <tableColumn id="1848" name="Columna1837" dataDxfId="16629" dataCellStyle="Normal 3"/>
    <tableColumn id="1849" name="Columna1838" dataDxfId="16628" dataCellStyle="Normal 3"/>
    <tableColumn id="1850" name="Columna1839" dataDxfId="16627" dataCellStyle="Normal 3"/>
    <tableColumn id="1851" name="Columna1840" dataDxfId="16626" dataCellStyle="Normal 3"/>
    <tableColumn id="1852" name="Columna1841" dataDxfId="16625" dataCellStyle="Normal 3"/>
    <tableColumn id="1853" name="Columna1842" dataDxfId="16624" dataCellStyle="Normal 3"/>
    <tableColumn id="1854" name="Columna1843" dataDxfId="16623" dataCellStyle="Normal 3"/>
    <tableColumn id="1855" name="Columna1844" dataDxfId="16622" dataCellStyle="Normal 3"/>
    <tableColumn id="1856" name="Columna1845" dataDxfId="16621" dataCellStyle="Normal 3"/>
    <tableColumn id="1857" name="Columna1846" dataDxfId="16620" dataCellStyle="Normal 3"/>
    <tableColumn id="1858" name="Columna1847" dataDxfId="16619" dataCellStyle="Normal 3"/>
    <tableColumn id="1859" name="Columna1848" dataDxfId="16618" dataCellStyle="Normal 3"/>
    <tableColumn id="1860" name="Columna1849" dataDxfId="16617" dataCellStyle="Normal 3"/>
    <tableColumn id="1861" name="Columna1850" dataDxfId="16616" dataCellStyle="Normal 3"/>
    <tableColumn id="1862" name="Columna1851" dataDxfId="16615" dataCellStyle="Normal 3"/>
    <tableColumn id="1863" name="Columna1852" dataDxfId="16614" dataCellStyle="Normal 3"/>
    <tableColumn id="1864" name="Columna1853" dataDxfId="16613" dataCellStyle="Normal 3"/>
    <tableColumn id="1865" name="Columna1854" dataDxfId="16612" dataCellStyle="Normal 3"/>
    <tableColumn id="1866" name="Columna1855" dataDxfId="16611" dataCellStyle="Normal 3"/>
    <tableColumn id="1867" name="Columna1856" dataDxfId="16610" dataCellStyle="Normal 3"/>
    <tableColumn id="1868" name="Columna1857" dataDxfId="16609" dataCellStyle="Normal 3"/>
    <tableColumn id="1869" name="Columna1858" dataDxfId="16608" dataCellStyle="Normal 3"/>
    <tableColumn id="1870" name="Columna1859" dataDxfId="16607" dataCellStyle="Normal 3"/>
    <tableColumn id="1871" name="Columna1860" dataDxfId="16606" dataCellStyle="Normal 3"/>
    <tableColumn id="1872" name="Columna1861" dataDxfId="16605" dataCellStyle="Normal 3"/>
    <tableColumn id="1873" name="Columna1862" dataDxfId="16604" dataCellStyle="Normal 3"/>
    <tableColumn id="1874" name="Columna1863" dataDxfId="16603" dataCellStyle="Normal 3"/>
    <tableColumn id="1875" name="Columna1864" dataDxfId="16602" dataCellStyle="Normal 3"/>
    <tableColumn id="1876" name="Columna1865" dataDxfId="16601" dataCellStyle="Normal 3"/>
    <tableColumn id="1877" name="Columna1866" dataDxfId="16600" dataCellStyle="Normal 3"/>
    <tableColumn id="1878" name="Columna1867" dataDxfId="16599" dataCellStyle="Normal 3"/>
    <tableColumn id="1879" name="Columna1868" dataDxfId="16598" dataCellStyle="Normal 3"/>
    <tableColumn id="1880" name="Columna1869" dataDxfId="16597" dataCellStyle="Normal 3"/>
    <tableColumn id="1881" name="Columna1870" dataDxfId="16596" dataCellStyle="Normal 3"/>
    <tableColumn id="1882" name="Columna1871" dataDxfId="16595" dataCellStyle="Normal 3"/>
    <tableColumn id="1883" name="Columna1872" dataDxfId="16594" dataCellStyle="Normal 3"/>
    <tableColumn id="1884" name="Columna1873" dataDxfId="16593" dataCellStyle="Normal 3"/>
    <tableColumn id="1885" name="Columna1874" dataDxfId="16592" dataCellStyle="Normal 3"/>
    <tableColumn id="1886" name="Columna1875" dataDxfId="16591" dataCellStyle="Normal 3"/>
    <tableColumn id="1887" name="Columna1876" dataDxfId="16590" dataCellStyle="Normal 3"/>
    <tableColumn id="1888" name="Columna1877" dataDxfId="16589" dataCellStyle="Normal 3"/>
    <tableColumn id="1889" name="Columna1878" dataDxfId="16588" dataCellStyle="Normal 3"/>
    <tableColumn id="1890" name="Columna1879" dataDxfId="16587" dataCellStyle="Normal 3"/>
    <tableColumn id="1891" name="Columna1880" dataDxfId="16586" dataCellStyle="Normal 3"/>
    <tableColumn id="1892" name="Columna1881" dataDxfId="16585" dataCellStyle="Normal 3"/>
    <tableColumn id="1893" name="Columna1882" dataDxfId="16584" dataCellStyle="Normal 3"/>
    <tableColumn id="1894" name="Columna1883" dataDxfId="16583" dataCellStyle="Normal 3"/>
    <tableColumn id="1895" name="Columna1884" dataDxfId="16582" dataCellStyle="Normal 3"/>
    <tableColumn id="1896" name="Columna1885" dataDxfId="16581" dataCellStyle="Normal 3"/>
    <tableColumn id="1897" name="Columna1886" dataDxfId="16580" dataCellStyle="Normal 3"/>
    <tableColumn id="1898" name="Columna1887" dataDxfId="16579" dataCellStyle="Normal 3"/>
    <tableColumn id="1899" name="Columna1888" dataDxfId="16578" dataCellStyle="Normal 3"/>
    <tableColumn id="1900" name="Columna1889" dataDxfId="16577" dataCellStyle="Normal 3"/>
    <tableColumn id="1901" name="Columna1890" dataDxfId="16576" dataCellStyle="Normal 3"/>
    <tableColumn id="1902" name="Columna1891" dataDxfId="16575" dataCellStyle="Normal 3"/>
    <tableColumn id="1903" name="Columna1892" dataDxfId="16574" dataCellStyle="Normal 3"/>
    <tableColumn id="1904" name="Columna1893" dataDxfId="16573" dataCellStyle="Normal 3"/>
    <tableColumn id="1905" name="Columna1894" dataDxfId="16572" dataCellStyle="Normal 3"/>
    <tableColumn id="1906" name="Columna1895" dataDxfId="16571" dataCellStyle="Normal 3"/>
    <tableColumn id="1907" name="Columna1896" dataDxfId="16570" dataCellStyle="Normal 3"/>
    <tableColumn id="1908" name="Columna1897" dataDxfId="16569" dataCellStyle="Normal 3"/>
    <tableColumn id="1909" name="Columna1898" dataDxfId="16568" dataCellStyle="Normal 3"/>
    <tableColumn id="1910" name="Columna1899" dataDxfId="16567" dataCellStyle="Normal 3"/>
    <tableColumn id="1911" name="Columna1900" dataDxfId="16566" dataCellStyle="Normal 3"/>
    <tableColumn id="1912" name="Columna1901" dataDxfId="16565" dataCellStyle="Normal 3"/>
    <tableColumn id="1913" name="Columna1902" dataDxfId="16564" dataCellStyle="Normal 3"/>
    <tableColumn id="1914" name="Columna1903" dataDxfId="16563" dataCellStyle="Normal 3"/>
    <tableColumn id="1915" name="Columna1904" dataDxfId="16562" dataCellStyle="Normal 3"/>
    <tableColumn id="1916" name="Columna1905" dataDxfId="16561" dataCellStyle="Normal 3"/>
    <tableColumn id="1917" name="Columna1906" dataDxfId="16560" dataCellStyle="Normal 3"/>
    <tableColumn id="1918" name="Columna1907" dataDxfId="16559" dataCellStyle="Normal 3"/>
    <tableColumn id="1919" name="Columna1908" dataDxfId="16558" dataCellStyle="Normal 3"/>
    <tableColumn id="1920" name="Columna1909" dataDxfId="16557" dataCellStyle="Normal 3"/>
    <tableColumn id="1921" name="Columna1910" dataDxfId="16556" dataCellStyle="Normal 3"/>
    <tableColumn id="1922" name="Columna1911" dataDxfId="16555" dataCellStyle="Normal 3"/>
    <tableColumn id="1923" name="Columna1912" dataDxfId="16554" dataCellStyle="Normal 3"/>
    <tableColumn id="1924" name="Columna1913" dataDxfId="16553" dataCellStyle="Normal 3"/>
    <tableColumn id="1925" name="Columna1914" dataDxfId="16552" dataCellStyle="Normal 3"/>
    <tableColumn id="1926" name="Columna1915" dataDxfId="16551" dataCellStyle="Normal 3"/>
    <tableColumn id="1927" name="Columna1916" dataDxfId="16550" dataCellStyle="Normal 3"/>
    <tableColumn id="1928" name="Columna1917" dataDxfId="16549" dataCellStyle="Normal 3"/>
    <tableColumn id="1929" name="Columna1918" dataDxfId="16548" dataCellStyle="Normal 3"/>
    <tableColumn id="1930" name="Columna1919" dataDxfId="16547" dataCellStyle="Normal 3"/>
    <tableColumn id="1931" name="Columna1920" dataDxfId="16546" dataCellStyle="Normal 3"/>
    <tableColumn id="1932" name="Columna1921" dataDxfId="16545" dataCellStyle="Normal 3"/>
    <tableColumn id="1933" name="Columna1922" dataDxfId="16544" dataCellStyle="Normal 3"/>
    <tableColumn id="1934" name="Columna1923" dataDxfId="16543" dataCellStyle="Normal 3"/>
    <tableColumn id="1935" name="Columna1924" dataDxfId="16542" dataCellStyle="Normal 3"/>
    <tableColumn id="1936" name="Columna1925" dataDxfId="16541" dataCellStyle="Normal 3"/>
    <tableColumn id="1937" name="Columna1926" dataDxfId="16540" dataCellStyle="Normal 3"/>
    <tableColumn id="1938" name="Columna1927" dataDxfId="16539" dataCellStyle="Normal 3"/>
    <tableColumn id="1939" name="Columna1928" dataDxfId="16538" dataCellStyle="Normal 3"/>
    <tableColumn id="1940" name="Columna1929" dataDxfId="16537" dataCellStyle="Normal 3"/>
    <tableColumn id="1941" name="Columna1930" dataDxfId="16536" dataCellStyle="Normal 3"/>
    <tableColumn id="1942" name="Columna1931" dataDxfId="16535" dataCellStyle="Normal 3"/>
    <tableColumn id="1943" name="Columna1932" dataDxfId="16534" dataCellStyle="Normal 3"/>
    <tableColumn id="1944" name="Columna1933" dataDxfId="16533" dataCellStyle="Normal 3"/>
    <tableColumn id="1945" name="Columna1934" dataDxfId="16532" dataCellStyle="Normal 3"/>
    <tableColumn id="1946" name="Columna1935" dataDxfId="16531" dataCellStyle="Normal 3"/>
    <tableColumn id="1947" name="Columna1936" dataDxfId="16530" dataCellStyle="Normal 3"/>
    <tableColumn id="1948" name="Columna1937" dataDxfId="16529" dataCellStyle="Normal 3"/>
    <tableColumn id="1949" name="Columna1938" dataDxfId="16528" dataCellStyle="Normal 3"/>
    <tableColumn id="1950" name="Columna1939" dataDxfId="16527" dataCellStyle="Normal 3"/>
    <tableColumn id="1951" name="Columna1940" dataDxfId="16526" dataCellStyle="Normal 3"/>
    <tableColumn id="1952" name="Columna1941" dataDxfId="16525" dataCellStyle="Normal 3"/>
    <tableColumn id="1953" name="Columna1942" dataDxfId="16524" dataCellStyle="Normal 3"/>
    <tableColumn id="1954" name="Columna1943" dataDxfId="16523" dataCellStyle="Normal 3"/>
    <tableColumn id="1955" name="Columna1944" dataDxfId="16522" dataCellStyle="Normal 3"/>
    <tableColumn id="1956" name="Columna1945" dataDxfId="16521" dataCellStyle="Normal 3"/>
    <tableColumn id="1957" name="Columna1946" dataDxfId="16520" dataCellStyle="Normal 3"/>
    <tableColumn id="1958" name="Columna1947" dataDxfId="16519" dataCellStyle="Normal 3"/>
    <tableColumn id="1959" name="Columna1948" dataDxfId="16518" dataCellStyle="Normal 3"/>
    <tableColumn id="1960" name="Columna1949" dataDxfId="16517" dataCellStyle="Normal 3"/>
    <tableColumn id="1961" name="Columna1950" dataDxfId="16516" dataCellStyle="Normal 3"/>
    <tableColumn id="1962" name="Columna1951" dataDxfId="16515" dataCellStyle="Normal 3"/>
    <tableColumn id="1963" name="Columna1952" dataDxfId="16514" dataCellStyle="Normal 3"/>
    <tableColumn id="1964" name="Columna1953" dataDxfId="16513" dataCellStyle="Normal 3"/>
    <tableColumn id="1965" name="Columna1954" dataDxfId="16512" dataCellStyle="Normal 3"/>
    <tableColumn id="1966" name="Columna1955" dataDxfId="16511" dataCellStyle="Normal 3"/>
    <tableColumn id="1967" name="Columna1956" dataDxfId="16510" dataCellStyle="Normal 3"/>
    <tableColumn id="1968" name="Columna1957" dataDxfId="16509" dataCellStyle="Normal 3"/>
    <tableColumn id="1969" name="Columna1958" dataDxfId="16508" dataCellStyle="Normal 3"/>
    <tableColumn id="1970" name="Columna1959" dataDxfId="16507" dataCellStyle="Normal 3"/>
    <tableColumn id="1971" name="Columna1960" dataDxfId="16506" dataCellStyle="Normal 3"/>
    <tableColumn id="1972" name="Columna1961" dataDxfId="16505" dataCellStyle="Normal 3"/>
    <tableColumn id="1973" name="Columna1962" dataDxfId="16504" dataCellStyle="Normal 3"/>
    <tableColumn id="1974" name="Columna1963" dataDxfId="16503" dataCellStyle="Normal 3"/>
    <tableColumn id="1975" name="Columna1964" dataDxfId="16502" dataCellStyle="Normal 3"/>
    <tableColumn id="1976" name="Columna1965" dataDxfId="16501" dataCellStyle="Normal 3"/>
    <tableColumn id="1977" name="Columna1966" dataDxfId="16500" dataCellStyle="Normal 3"/>
    <tableColumn id="1978" name="Columna1967" dataDxfId="16499" dataCellStyle="Normal 3"/>
    <tableColumn id="1979" name="Columna1968" dataDxfId="16498" dataCellStyle="Normal 3"/>
    <tableColumn id="1980" name="Columna1969" dataDxfId="16497" dataCellStyle="Normal 3"/>
    <tableColumn id="1981" name="Columna1970" dataDxfId="16496" dataCellStyle="Normal 3"/>
    <tableColumn id="1982" name="Columna1971" dataDxfId="16495" dataCellStyle="Normal 3"/>
    <tableColumn id="1983" name="Columna1972" dataDxfId="16494" dataCellStyle="Normal 3"/>
    <tableColumn id="1984" name="Columna1973" dataDxfId="16493" dataCellStyle="Normal 3"/>
    <tableColumn id="1985" name="Columna1974" dataDxfId="16492" dataCellStyle="Normal 3"/>
    <tableColumn id="1986" name="Columna1975" dataDxfId="16491" dataCellStyle="Normal 3"/>
    <tableColumn id="1987" name="Columna1976" dataDxfId="16490" dataCellStyle="Normal 3"/>
    <tableColumn id="1988" name="Columna1977" dataDxfId="16489" dataCellStyle="Normal 3"/>
    <tableColumn id="1989" name="Columna1978" dataDxfId="16488" dataCellStyle="Normal 3"/>
    <tableColumn id="1990" name="Columna1979" dataDxfId="16487" dataCellStyle="Normal 3"/>
    <tableColumn id="1991" name="Columna1980" dataDxfId="16486" dataCellStyle="Normal 3"/>
    <tableColumn id="1992" name="Columna1981" dataDxfId="16485" dataCellStyle="Normal 3"/>
    <tableColumn id="1993" name="Columna1982" dataDxfId="16484" dataCellStyle="Normal 3"/>
    <tableColumn id="1994" name="Columna1983" dataDxfId="16483" dataCellStyle="Normal 3"/>
    <tableColumn id="1995" name="Columna1984" dataDxfId="16482" dataCellStyle="Normal 3"/>
    <tableColumn id="1996" name="Columna1985" dataDxfId="16481" dataCellStyle="Normal 3"/>
    <tableColumn id="1997" name="Columna1986" dataDxfId="16480" dataCellStyle="Normal 3"/>
    <tableColumn id="1998" name="Columna1987" dataDxfId="16479" dataCellStyle="Normal 3"/>
    <tableColumn id="1999" name="Columna1988" dataDxfId="16478" dataCellStyle="Normal 3"/>
    <tableColumn id="2000" name="Columna1989" dataDxfId="16477" dataCellStyle="Normal 3"/>
    <tableColumn id="2001" name="Columna1990" dataDxfId="16476" dataCellStyle="Normal 3"/>
    <tableColumn id="2002" name="Columna1991" dataDxfId="16475" dataCellStyle="Normal 3"/>
    <tableColumn id="2003" name="Columna1992" dataDxfId="16474" dataCellStyle="Normal 3"/>
    <tableColumn id="2004" name="Columna1993" dataDxfId="16473" dataCellStyle="Normal 3"/>
    <tableColumn id="2005" name="Columna1994" dataDxfId="16472" dataCellStyle="Normal 3"/>
    <tableColumn id="2006" name="Columna1995" dataDxfId="16471" dataCellStyle="Normal 3"/>
    <tableColumn id="2007" name="Columna1996" dataDxfId="16470" dataCellStyle="Normal 3"/>
    <tableColumn id="2008" name="Columna1997" dataDxfId="16469" dataCellStyle="Normal 3"/>
    <tableColumn id="2009" name="Columna1998" dataDxfId="16468" dataCellStyle="Normal 3"/>
    <tableColumn id="2010" name="Columna1999" dataDxfId="16467" dataCellStyle="Normal 3"/>
    <tableColumn id="2011" name="Columna2000" dataDxfId="16466" dataCellStyle="Normal 3"/>
    <tableColumn id="2012" name="Columna2001" dataDxfId="16465" dataCellStyle="Normal 3"/>
    <tableColumn id="2013" name="Columna2002" dataDxfId="16464" dataCellStyle="Normal 3"/>
    <tableColumn id="2014" name="Columna2003" dataDxfId="16463" dataCellStyle="Normal 3"/>
    <tableColumn id="2015" name="Columna2004" dataDxfId="16462" dataCellStyle="Normal 3"/>
    <tableColumn id="2016" name="Columna2005" dataDxfId="16461" dataCellStyle="Normal 3"/>
    <tableColumn id="2017" name="Columna2006" dataDxfId="16460" dataCellStyle="Normal 3"/>
    <tableColumn id="2018" name="Columna2007" dataDxfId="16459" dataCellStyle="Normal 3"/>
    <tableColumn id="2019" name="Columna2008" dataDxfId="16458" dataCellStyle="Normal 3"/>
    <tableColumn id="2020" name="Columna2009" dataDxfId="16457" dataCellStyle="Normal 3"/>
    <tableColumn id="2021" name="Columna2010" dataDxfId="16456" dataCellStyle="Normal 3"/>
    <tableColumn id="2022" name="Columna2011" dataDxfId="16455" dataCellStyle="Normal 3"/>
    <tableColumn id="2023" name="Columna2012" dataDxfId="16454" dataCellStyle="Normal 3"/>
    <tableColumn id="2024" name="Columna2013" dataDxfId="16453" dataCellStyle="Normal 3"/>
    <tableColumn id="2025" name="Columna2014" dataDxfId="16452" dataCellStyle="Normal 3"/>
    <tableColumn id="2026" name="Columna2015" dataDxfId="16451" dataCellStyle="Normal 3"/>
    <tableColumn id="2027" name="Columna2016" dataDxfId="16450" dataCellStyle="Normal 3"/>
    <tableColumn id="2028" name="Columna2017" dataDxfId="16449" dataCellStyle="Normal 3"/>
    <tableColumn id="2029" name="Columna2018" dataDxfId="16448" dataCellStyle="Normal 3"/>
    <tableColumn id="2030" name="Columna2019" dataDxfId="16447" dataCellStyle="Normal 3"/>
    <tableColumn id="2031" name="Columna2020" dataDxfId="16446" dataCellStyle="Normal 3"/>
    <tableColumn id="2032" name="Columna2021" dataDxfId="16445" dataCellStyle="Normal 3"/>
    <tableColumn id="2033" name="Columna2022" dataDxfId="16444" dataCellStyle="Normal 3"/>
    <tableColumn id="2034" name="Columna2023" dataDxfId="16443" dataCellStyle="Normal 3"/>
    <tableColumn id="2035" name="Columna2024" dataDxfId="16442" dataCellStyle="Normal 3"/>
    <tableColumn id="2036" name="Columna2025" dataDxfId="16441" dataCellStyle="Normal 3"/>
    <tableColumn id="2037" name="Columna2026" dataDxfId="16440" dataCellStyle="Normal 3"/>
    <tableColumn id="2038" name="Columna2027" dataDxfId="16439" dataCellStyle="Normal 3"/>
    <tableColumn id="2039" name="Columna2028" dataDxfId="16438" dataCellStyle="Normal 3"/>
    <tableColumn id="2040" name="Columna2029" dataDxfId="16437" dataCellStyle="Normal 3"/>
    <tableColumn id="2041" name="Columna2030" dataDxfId="16436" dataCellStyle="Normal 3"/>
    <tableColumn id="2042" name="Columna2031" dataDxfId="16435" dataCellStyle="Normal 3"/>
    <tableColumn id="2043" name="Columna2032" dataDxfId="16434" dataCellStyle="Normal 3"/>
    <tableColumn id="2044" name="Columna2033" dataDxfId="16433" dataCellStyle="Normal 3"/>
    <tableColumn id="2045" name="Columna2034" dataDxfId="16432" dataCellStyle="Normal 3"/>
    <tableColumn id="2046" name="Columna2035" dataDxfId="16431" dataCellStyle="Normal 3"/>
    <tableColumn id="2047" name="Columna2036" dataDxfId="16430" dataCellStyle="Normal 3"/>
    <tableColumn id="2048" name="Columna2037" dataDxfId="16429" dataCellStyle="Normal 3"/>
    <tableColumn id="2049" name="Columna2038" dataDxfId="16428" dataCellStyle="Normal 3"/>
    <tableColumn id="2050" name="Columna2039" dataDxfId="16427" dataCellStyle="Normal 3"/>
    <tableColumn id="2051" name="Columna2040" dataDxfId="16426" dataCellStyle="Normal 3"/>
    <tableColumn id="2052" name="Columna2041" dataDxfId="16425" dataCellStyle="Normal 3"/>
    <tableColumn id="2053" name="Columna2042" dataDxfId="16424" dataCellStyle="Normal 3"/>
    <tableColumn id="2054" name="Columna2043" dataDxfId="16423" dataCellStyle="Normal 3"/>
    <tableColumn id="2055" name="Columna2044" dataDxfId="16422" dataCellStyle="Normal 3"/>
    <tableColumn id="2056" name="Columna2045" dataDxfId="16421" dataCellStyle="Normal 3"/>
    <tableColumn id="2057" name="Columna2046" dataDxfId="16420" dataCellStyle="Normal 3"/>
    <tableColumn id="2058" name="Columna2047" dataDxfId="16419" dataCellStyle="Normal 3"/>
    <tableColumn id="2059" name="Columna2048" dataDxfId="16418" dataCellStyle="Normal 3"/>
    <tableColumn id="2060" name="Columna2049" dataDxfId="16417" dataCellStyle="Normal 3"/>
    <tableColumn id="2061" name="Columna2050" dataDxfId="16416" dataCellStyle="Normal 3"/>
    <tableColumn id="2062" name="Columna2051" dataDxfId="16415" dataCellStyle="Normal 3"/>
    <tableColumn id="2063" name="Columna2052" dataDxfId="16414" dataCellStyle="Normal 3"/>
    <tableColumn id="2064" name="Columna2053" dataDxfId="16413" dataCellStyle="Normal 3"/>
    <tableColumn id="2065" name="Columna2054" dataDxfId="16412" dataCellStyle="Normal 3"/>
    <tableColumn id="2066" name="Columna2055" dataDxfId="16411" dataCellStyle="Normal 3"/>
    <tableColumn id="2067" name="Columna2056" dataDxfId="16410" dataCellStyle="Normal 3"/>
    <tableColumn id="2068" name="Columna2057" dataDxfId="16409" dataCellStyle="Normal 3"/>
    <tableColumn id="2069" name="Columna2058" dataDxfId="16408" dataCellStyle="Normal 3"/>
    <tableColumn id="2070" name="Columna2059" dataDxfId="16407" dataCellStyle="Normal 3"/>
    <tableColumn id="2071" name="Columna2060" dataDxfId="16406" dataCellStyle="Normal 3"/>
    <tableColumn id="2072" name="Columna2061" dataDxfId="16405" dataCellStyle="Normal 3"/>
    <tableColumn id="2073" name="Columna2062" dataDxfId="16404" dataCellStyle="Normal 3"/>
    <tableColumn id="2074" name="Columna2063" dataDxfId="16403" dataCellStyle="Normal 3"/>
    <tableColumn id="2075" name="Columna2064" dataDxfId="16402" dataCellStyle="Normal 3"/>
    <tableColumn id="2076" name="Columna2065" dataDxfId="16401" dataCellStyle="Normal 3"/>
    <tableColumn id="2077" name="Columna2066" dataDxfId="16400" dataCellStyle="Normal 3"/>
    <tableColumn id="2078" name="Columna2067" dataDxfId="16399" dataCellStyle="Normal 3"/>
    <tableColumn id="2079" name="Columna2068" dataDxfId="16398" dataCellStyle="Normal 3"/>
    <tableColumn id="2080" name="Columna2069" dataDxfId="16397" dataCellStyle="Normal 3"/>
    <tableColumn id="2081" name="Columna2070" dataDxfId="16396" dataCellStyle="Normal 3"/>
    <tableColumn id="2082" name="Columna2071" dataDxfId="16395" dataCellStyle="Normal 3"/>
    <tableColumn id="2083" name="Columna2072" dataDxfId="16394" dataCellStyle="Normal 3"/>
    <tableColumn id="2084" name="Columna2073" dataDxfId="16393" dataCellStyle="Normal 3"/>
    <tableColumn id="2085" name="Columna2074" dataDxfId="16392" dataCellStyle="Normal 3"/>
    <tableColumn id="2086" name="Columna2075" dataDxfId="16391" dataCellStyle="Normal 3"/>
    <tableColumn id="2087" name="Columna2076" dataDxfId="16390" dataCellStyle="Normal 3"/>
    <tableColumn id="2088" name="Columna2077" dataDxfId="16389" dataCellStyle="Normal 3"/>
    <tableColumn id="2089" name="Columna2078" dataDxfId="16388" dataCellStyle="Normal 3"/>
    <tableColumn id="2090" name="Columna2079" dataDxfId="16387" dataCellStyle="Normal 3"/>
    <tableColumn id="2091" name="Columna2080" dataDxfId="16386" dataCellStyle="Normal 3"/>
    <tableColumn id="2092" name="Columna2081" dataDxfId="16385" dataCellStyle="Normal 3"/>
    <tableColumn id="2093" name="Columna2082" dataDxfId="16384" dataCellStyle="Normal 3"/>
    <tableColumn id="2094" name="Columna2083" dataDxfId="16383" dataCellStyle="Normal 3"/>
    <tableColumn id="2095" name="Columna2084" dataDxfId="16382" dataCellStyle="Normal 3"/>
    <tableColumn id="2096" name="Columna2085" dataDxfId="16381" dataCellStyle="Normal 3"/>
    <tableColumn id="2097" name="Columna2086" dataDxfId="16380" dataCellStyle="Normal 3"/>
    <tableColumn id="2098" name="Columna2087" dataDxfId="16379" dataCellStyle="Normal 3"/>
    <tableColumn id="2099" name="Columna2088" dataDxfId="16378" dataCellStyle="Normal 3"/>
    <tableColumn id="2100" name="Columna2089" dataDxfId="16377" dataCellStyle="Normal 3"/>
    <tableColumn id="2101" name="Columna2090" dataDxfId="16376" dataCellStyle="Normal 3"/>
    <tableColumn id="2102" name="Columna2091" dataDxfId="16375" dataCellStyle="Normal 3"/>
    <tableColumn id="2103" name="Columna2092" dataDxfId="16374" dataCellStyle="Normal 3"/>
    <tableColumn id="2104" name="Columna2093" dataDxfId="16373" dataCellStyle="Normal 3"/>
    <tableColumn id="2105" name="Columna2094" dataDxfId="16372" dataCellStyle="Normal 3"/>
    <tableColumn id="2106" name="Columna2095" dataDxfId="16371" dataCellStyle="Normal 3"/>
    <tableColumn id="2107" name="Columna2096" dataDxfId="16370" dataCellStyle="Normal 3"/>
    <tableColumn id="2108" name="Columna2097" dataDxfId="16369" dataCellStyle="Normal 3"/>
    <tableColumn id="2109" name="Columna2098" dataDxfId="16368" dataCellStyle="Normal 3"/>
    <tableColumn id="2110" name="Columna2099" dataDxfId="16367" dataCellStyle="Normal 3"/>
    <tableColumn id="2111" name="Columna2100" dataDxfId="16366" dataCellStyle="Normal 3"/>
    <tableColumn id="2112" name="Columna2101" dataDxfId="16365" dataCellStyle="Normal 3"/>
    <tableColumn id="2113" name="Columna2102" dataDxfId="16364" dataCellStyle="Normal 3"/>
    <tableColumn id="2114" name="Columna2103" dataDxfId="16363" dataCellStyle="Normal 3"/>
    <tableColumn id="2115" name="Columna2104" dataDxfId="16362" dataCellStyle="Normal 3"/>
    <tableColumn id="2116" name="Columna2105" dataDxfId="16361" dataCellStyle="Normal 3"/>
    <tableColumn id="2117" name="Columna2106" dataDxfId="16360" dataCellStyle="Normal 3"/>
    <tableColumn id="2118" name="Columna2107" dataDxfId="16359" dataCellStyle="Normal 3"/>
    <tableColumn id="2119" name="Columna2108" dataDxfId="16358" dataCellStyle="Normal 3"/>
    <tableColumn id="2120" name="Columna2109" dataDxfId="16357" dataCellStyle="Normal 3"/>
    <tableColumn id="2121" name="Columna2110" dataDxfId="16356" dataCellStyle="Normal 3"/>
    <tableColumn id="2122" name="Columna2111" dataDxfId="16355" dataCellStyle="Normal 3"/>
    <tableColumn id="2123" name="Columna2112" dataDxfId="16354" dataCellStyle="Normal 3"/>
    <tableColumn id="2124" name="Columna2113" dataDxfId="16353" dataCellStyle="Normal 3"/>
    <tableColumn id="2125" name="Columna2114" dataDxfId="16352" dataCellStyle="Normal 3"/>
    <tableColumn id="2126" name="Columna2115" dataDxfId="16351" dataCellStyle="Normal 3"/>
    <tableColumn id="2127" name="Columna2116" dataDxfId="16350" dataCellStyle="Normal 3"/>
    <tableColumn id="2128" name="Columna2117" dataDxfId="16349" dataCellStyle="Normal 3"/>
    <tableColumn id="2129" name="Columna2118" dataDxfId="16348" dataCellStyle="Normal 3"/>
    <tableColumn id="2130" name="Columna2119" dataDxfId="16347" dataCellStyle="Normal 3"/>
    <tableColumn id="2131" name="Columna2120" dataDxfId="16346" dataCellStyle="Normal 3"/>
    <tableColumn id="2132" name="Columna2121" dataDxfId="16345" dataCellStyle="Normal 3"/>
    <tableColumn id="2133" name="Columna2122" dataDxfId="16344" dataCellStyle="Normal 3"/>
    <tableColumn id="2134" name="Columna2123" dataDxfId="16343" dataCellStyle="Normal 3"/>
    <tableColumn id="2135" name="Columna2124" dataDxfId="16342" dataCellStyle="Normal 3"/>
    <tableColumn id="2136" name="Columna2125" dataDxfId="16341" dataCellStyle="Normal 3"/>
    <tableColumn id="2137" name="Columna2126" dataDxfId="16340" dataCellStyle="Normal 3"/>
    <tableColumn id="2138" name="Columna2127" dataDxfId="16339" dataCellStyle="Normal 3"/>
    <tableColumn id="2139" name="Columna2128" dataDxfId="16338" dataCellStyle="Normal 3"/>
    <tableColumn id="2140" name="Columna2129" dataDxfId="16337" dataCellStyle="Normal 3"/>
    <tableColumn id="2141" name="Columna2130" dataDxfId="16336" dataCellStyle="Normal 3"/>
    <tableColumn id="2142" name="Columna2131" dataDxfId="16335" dataCellStyle="Normal 3"/>
    <tableColumn id="2143" name="Columna2132" dataDxfId="16334" dataCellStyle="Normal 3"/>
    <tableColumn id="2144" name="Columna2133" dataDxfId="16333" dataCellStyle="Normal 3"/>
    <tableColumn id="2145" name="Columna2134" dataDxfId="16332" dataCellStyle="Normal 3"/>
    <tableColumn id="2146" name="Columna2135" dataDxfId="16331" dataCellStyle="Normal 3"/>
    <tableColumn id="2147" name="Columna2136" dataDxfId="16330" dataCellStyle="Normal 3"/>
    <tableColumn id="2148" name="Columna2137" dataDxfId="16329" dataCellStyle="Normal 3"/>
    <tableColumn id="2149" name="Columna2138" dataDxfId="16328" dataCellStyle="Normal 3"/>
    <tableColumn id="2150" name="Columna2139" dataDxfId="16327" dataCellStyle="Normal 3"/>
    <tableColumn id="2151" name="Columna2140" dataDxfId="16326" dataCellStyle="Normal 3"/>
    <tableColumn id="2152" name="Columna2141" dataDxfId="16325" dataCellStyle="Normal 3"/>
    <tableColumn id="2153" name="Columna2142" dataDxfId="16324" dataCellStyle="Normal 3"/>
    <tableColumn id="2154" name="Columna2143" dataDxfId="16323" dataCellStyle="Normal 3"/>
    <tableColumn id="2155" name="Columna2144" dataDxfId="16322" dataCellStyle="Normal 3"/>
    <tableColumn id="2156" name="Columna2145" dataDxfId="16321" dataCellStyle="Normal 3"/>
    <tableColumn id="2157" name="Columna2146" dataDxfId="16320" dataCellStyle="Normal 3"/>
    <tableColumn id="2158" name="Columna2147" dataDxfId="16319" dataCellStyle="Normal 3"/>
    <tableColumn id="2159" name="Columna2148" dataDxfId="16318" dataCellStyle="Normal 3"/>
    <tableColumn id="2160" name="Columna2149" dataDxfId="16317" dataCellStyle="Normal 3"/>
    <tableColumn id="2161" name="Columna2150" dataDxfId="16316" dataCellStyle="Normal 3"/>
    <tableColumn id="2162" name="Columna2151" dataDxfId="16315" dataCellStyle="Normal 3"/>
    <tableColumn id="2163" name="Columna2152" dataDxfId="16314" dataCellStyle="Normal 3"/>
    <tableColumn id="2164" name="Columna2153" dataDxfId="16313" dataCellStyle="Normal 3"/>
    <tableColumn id="2165" name="Columna2154" dataDxfId="16312" dataCellStyle="Normal 3"/>
    <tableColumn id="2166" name="Columna2155" dataDxfId="16311" dataCellStyle="Normal 3"/>
    <tableColumn id="2167" name="Columna2156" dataDxfId="16310" dataCellStyle="Normal 3"/>
    <tableColumn id="2168" name="Columna2157" dataDxfId="16309" dataCellStyle="Normal 3"/>
    <tableColumn id="2169" name="Columna2158" dataDxfId="16308" dataCellStyle="Normal 3"/>
    <tableColumn id="2170" name="Columna2159" dataDxfId="16307" dataCellStyle="Normal 3"/>
    <tableColumn id="2171" name="Columna2160" dataDxfId="16306" dataCellStyle="Normal 3"/>
    <tableColumn id="2172" name="Columna2161" dataDxfId="16305" dataCellStyle="Normal 3"/>
    <tableColumn id="2173" name="Columna2162" dataDxfId="16304" dataCellStyle="Normal 3"/>
    <tableColumn id="2174" name="Columna2163" dataDxfId="16303" dataCellStyle="Normal 3"/>
    <tableColumn id="2175" name="Columna2164" dataDxfId="16302" dataCellStyle="Normal 3"/>
    <tableColumn id="2176" name="Columna2165" dataDxfId="16301" dataCellStyle="Normal 3"/>
    <tableColumn id="2177" name="Columna2166" dataDxfId="16300" dataCellStyle="Normal 3"/>
    <tableColumn id="2178" name="Columna2167" dataDxfId="16299" dataCellStyle="Normal 3"/>
    <tableColumn id="2179" name="Columna2168" dataDxfId="16298" dataCellStyle="Normal 3"/>
    <tableColumn id="2180" name="Columna2169" dataDxfId="16297" dataCellStyle="Normal 3"/>
    <tableColumn id="2181" name="Columna2170" dataDxfId="16296" dataCellStyle="Normal 3"/>
    <tableColumn id="2182" name="Columna2171" dataDxfId="16295" dataCellStyle="Normal 3"/>
    <tableColumn id="2183" name="Columna2172" dataDxfId="16294" dataCellStyle="Normal 3"/>
    <tableColumn id="2184" name="Columna2173" dataDxfId="16293" dataCellStyle="Normal 3"/>
    <tableColumn id="2185" name="Columna2174" dataDxfId="16292" dataCellStyle="Normal 3"/>
    <tableColumn id="2186" name="Columna2175" dataDxfId="16291" dataCellStyle="Normal 3"/>
    <tableColumn id="2187" name="Columna2176" dataDxfId="16290" dataCellStyle="Normal 3"/>
    <tableColumn id="2188" name="Columna2177" dataDxfId="16289" dataCellStyle="Normal 3"/>
    <tableColumn id="2189" name="Columna2178" dataDxfId="16288" dataCellStyle="Normal 3"/>
    <tableColumn id="2190" name="Columna2179" dataDxfId="16287" dataCellStyle="Normal 3"/>
    <tableColumn id="2191" name="Columna2180" dataDxfId="16286" dataCellStyle="Normal 3"/>
    <tableColumn id="2192" name="Columna2181" dataDxfId="16285" dataCellStyle="Normal 3"/>
    <tableColumn id="2193" name="Columna2182" dataDxfId="16284" dataCellStyle="Normal 3"/>
    <tableColumn id="2194" name="Columna2183" dataDxfId="16283" dataCellStyle="Normal 3"/>
    <tableColumn id="2195" name="Columna2184" dataDxfId="16282" dataCellStyle="Normal 3"/>
    <tableColumn id="2196" name="Columna2185" dataDxfId="16281" dataCellStyle="Normal 3"/>
    <tableColumn id="2197" name="Columna2186" dataDxfId="16280" dataCellStyle="Normal 3"/>
    <tableColumn id="2198" name="Columna2187" dataDxfId="16279" dataCellStyle="Normal 3"/>
    <tableColumn id="2199" name="Columna2188" dataDxfId="16278" dataCellStyle="Normal 3"/>
    <tableColumn id="2200" name="Columna2189" dataDxfId="16277" dataCellStyle="Normal 3"/>
    <tableColumn id="2201" name="Columna2190" dataDxfId="16276" dataCellStyle="Normal 3"/>
    <tableColumn id="2202" name="Columna2191" dataDxfId="16275" dataCellStyle="Normal 3"/>
    <tableColumn id="2203" name="Columna2192" dataDxfId="16274" dataCellStyle="Normal 3"/>
    <tableColumn id="2204" name="Columna2193" dataDxfId="16273" dataCellStyle="Normal 3"/>
    <tableColumn id="2205" name="Columna2194" dataDxfId="16272" dataCellStyle="Normal 3"/>
    <tableColumn id="2206" name="Columna2195" dataDxfId="16271" dataCellStyle="Normal 3"/>
    <tableColumn id="2207" name="Columna2196" dataDxfId="16270" dataCellStyle="Normal 3"/>
    <tableColumn id="2208" name="Columna2197" dataDxfId="16269" dataCellStyle="Normal 3"/>
    <tableColumn id="2209" name="Columna2198" dataDxfId="16268" dataCellStyle="Normal 3"/>
    <tableColumn id="2210" name="Columna2199" dataDxfId="16267" dataCellStyle="Normal 3"/>
    <tableColumn id="2211" name="Columna2200" dataDxfId="16266" dataCellStyle="Normal 3"/>
    <tableColumn id="2212" name="Columna2201" dataDxfId="16265" dataCellStyle="Normal 3"/>
    <tableColumn id="2213" name="Columna2202" dataDxfId="16264" dataCellStyle="Normal 3"/>
    <tableColumn id="2214" name="Columna2203" dataDxfId="16263" dataCellStyle="Normal 3"/>
    <tableColumn id="2215" name="Columna2204" dataDxfId="16262" dataCellStyle="Normal 3"/>
    <tableColumn id="2216" name="Columna2205" dataDxfId="16261" dataCellStyle="Normal 3"/>
    <tableColumn id="2217" name="Columna2206" dataDxfId="16260" dataCellStyle="Normal 3"/>
    <tableColumn id="2218" name="Columna2207" dataDxfId="16259" dataCellStyle="Normal 3"/>
    <tableColumn id="2219" name="Columna2208" dataDxfId="16258" dataCellStyle="Normal 3"/>
    <tableColumn id="2220" name="Columna2209" dataDxfId="16257" dataCellStyle="Normal 3"/>
    <tableColumn id="2221" name="Columna2210" dataDxfId="16256" dataCellStyle="Normal 3"/>
    <tableColumn id="2222" name="Columna2211" dataDxfId="16255" dataCellStyle="Normal 3"/>
    <tableColumn id="2223" name="Columna2212" dataDxfId="16254" dataCellStyle="Normal 3"/>
    <tableColumn id="2224" name="Columna2213" dataDxfId="16253" dataCellStyle="Normal 3"/>
    <tableColumn id="2225" name="Columna2214" dataDxfId="16252" dataCellStyle="Normal 3"/>
    <tableColumn id="2226" name="Columna2215" dataDxfId="16251" dataCellStyle="Normal 3"/>
    <tableColumn id="2227" name="Columna2216" dataDxfId="16250" dataCellStyle="Normal 3"/>
    <tableColumn id="2228" name="Columna2217" dataDxfId="16249" dataCellStyle="Normal 3"/>
    <tableColumn id="2229" name="Columna2218" dataDxfId="16248" dataCellStyle="Normal 3"/>
    <tableColumn id="2230" name="Columna2219" dataDxfId="16247" dataCellStyle="Normal 3"/>
    <tableColumn id="2231" name="Columna2220" dataDxfId="16246" dataCellStyle="Normal 3"/>
    <tableColumn id="2232" name="Columna2221" dataDxfId="16245" dataCellStyle="Normal 3"/>
    <tableColumn id="2233" name="Columna2222" dataDxfId="16244" dataCellStyle="Normal 3"/>
    <tableColumn id="2234" name="Columna2223" dataDxfId="16243" dataCellStyle="Normal 3"/>
    <tableColumn id="2235" name="Columna2224" dataDxfId="16242" dataCellStyle="Normal 3"/>
    <tableColumn id="2236" name="Columna2225" dataDxfId="16241" dataCellStyle="Normal 3"/>
    <tableColumn id="2237" name="Columna2226" dataDxfId="16240" dataCellStyle="Normal 3"/>
    <tableColumn id="2238" name="Columna2227" dataDxfId="16239" dataCellStyle="Normal 3"/>
    <tableColumn id="2239" name="Columna2228" dataDxfId="16238" dataCellStyle="Normal 3"/>
    <tableColumn id="2240" name="Columna2229" dataDxfId="16237" dataCellStyle="Normal 3"/>
    <tableColumn id="2241" name="Columna2230" dataDxfId="16236" dataCellStyle="Normal 3"/>
    <tableColumn id="2242" name="Columna2231" dataDxfId="16235" dataCellStyle="Normal 3"/>
    <tableColumn id="2243" name="Columna2232" dataDxfId="16234" dataCellStyle="Normal 3"/>
    <tableColumn id="2244" name="Columna2233" dataDxfId="16233" dataCellStyle="Normal 3"/>
    <tableColumn id="2245" name="Columna2234" dataDxfId="16232" dataCellStyle="Normal 3"/>
    <tableColumn id="2246" name="Columna2235" dataDxfId="16231" dataCellStyle="Normal 3"/>
    <tableColumn id="2247" name="Columna2236" dataDxfId="16230" dataCellStyle="Normal 3"/>
    <tableColumn id="2248" name="Columna2237" dataDxfId="16229" dataCellStyle="Normal 3"/>
    <tableColumn id="2249" name="Columna2238" dataDxfId="16228" dataCellStyle="Normal 3"/>
    <tableColumn id="2250" name="Columna2239" dataDxfId="16227" dataCellStyle="Normal 3"/>
    <tableColumn id="2251" name="Columna2240" dataDxfId="16226" dataCellStyle="Normal 3"/>
    <tableColumn id="2252" name="Columna2241" dataDxfId="16225" dataCellStyle="Normal 3"/>
    <tableColumn id="2253" name="Columna2242" dataDxfId="16224" dataCellStyle="Normal 3"/>
    <tableColumn id="2254" name="Columna2243" dataDxfId="16223" dataCellStyle="Normal 3"/>
    <tableColumn id="2255" name="Columna2244" dataDxfId="16222" dataCellStyle="Normal 3"/>
    <tableColumn id="2256" name="Columna2245" dataDxfId="16221" dataCellStyle="Normal 3"/>
    <tableColumn id="2257" name="Columna2246" dataDxfId="16220" dataCellStyle="Normal 3"/>
    <tableColumn id="2258" name="Columna2247" dataDxfId="16219" dataCellStyle="Normal 3"/>
    <tableColumn id="2259" name="Columna2248" dataDxfId="16218" dataCellStyle="Normal 3"/>
    <tableColumn id="2260" name="Columna2249" dataDxfId="16217" dataCellStyle="Normal 3"/>
    <tableColumn id="2261" name="Columna2250" dataDxfId="16216" dataCellStyle="Normal 3"/>
    <tableColumn id="2262" name="Columna2251" dataDxfId="16215" dataCellStyle="Normal 3"/>
    <tableColumn id="2263" name="Columna2252" dataDxfId="16214" dataCellStyle="Normal 3"/>
    <tableColumn id="2264" name="Columna2253" dataDxfId="16213" dataCellStyle="Normal 3"/>
    <tableColumn id="2265" name="Columna2254" dataDxfId="16212" dataCellStyle="Normal 3"/>
    <tableColumn id="2266" name="Columna2255" dataDxfId="16211" dataCellStyle="Normal 3"/>
    <tableColumn id="2267" name="Columna2256" dataDxfId="16210" dataCellStyle="Normal 3"/>
    <tableColumn id="2268" name="Columna2257" dataDxfId="16209" dataCellStyle="Normal 3"/>
    <tableColumn id="2269" name="Columna2258" dataDxfId="16208" dataCellStyle="Normal 3"/>
    <tableColumn id="2270" name="Columna2259" dataDxfId="16207" dataCellStyle="Normal 3"/>
    <tableColumn id="2271" name="Columna2260" dataDxfId="16206" dataCellStyle="Normal 3"/>
    <tableColumn id="2272" name="Columna2261" dataDxfId="16205" dataCellStyle="Normal 3"/>
    <tableColumn id="2273" name="Columna2262" dataDxfId="16204" dataCellStyle="Normal 3"/>
    <tableColumn id="2274" name="Columna2263" dataDxfId="16203" dataCellStyle="Normal 3"/>
    <tableColumn id="2275" name="Columna2264" dataDxfId="16202" dataCellStyle="Normal 3"/>
    <tableColumn id="2276" name="Columna2265" dataDxfId="16201" dataCellStyle="Normal 3"/>
    <tableColumn id="2277" name="Columna2266" dataDxfId="16200" dataCellStyle="Normal 3"/>
    <tableColumn id="2278" name="Columna2267" dataDxfId="16199" dataCellStyle="Normal 3"/>
    <tableColumn id="2279" name="Columna2268" dataDxfId="16198" dataCellStyle="Normal 3"/>
    <tableColumn id="2280" name="Columna2269" dataDxfId="16197" dataCellStyle="Normal 3"/>
    <tableColumn id="2281" name="Columna2270" dataDxfId="16196" dataCellStyle="Normal 3"/>
    <tableColumn id="2282" name="Columna2271" dataDxfId="16195" dataCellStyle="Normal 3"/>
    <tableColumn id="2283" name="Columna2272" dataDxfId="16194" dataCellStyle="Normal 3"/>
    <tableColumn id="2284" name="Columna2273" dataDxfId="16193" dataCellStyle="Normal 3"/>
    <tableColumn id="2285" name="Columna2274" dataDxfId="16192" dataCellStyle="Normal 3"/>
    <tableColumn id="2286" name="Columna2275" dataDxfId="16191" dataCellStyle="Normal 3"/>
    <tableColumn id="2287" name="Columna2276" dataDxfId="16190" dataCellStyle="Normal 3"/>
    <tableColumn id="2288" name="Columna2277" dataDxfId="16189" dataCellStyle="Normal 3"/>
    <tableColumn id="2289" name="Columna2278" dataDxfId="16188" dataCellStyle="Normal 3"/>
    <tableColumn id="2290" name="Columna2279" dataDxfId="16187" dataCellStyle="Normal 3"/>
    <tableColumn id="2291" name="Columna2280" dataDxfId="16186" dataCellStyle="Normal 3"/>
    <tableColumn id="2292" name="Columna2281" dataDxfId="16185" dataCellStyle="Normal 3"/>
    <tableColumn id="2293" name="Columna2282" dataDxfId="16184" dataCellStyle="Normal 3"/>
    <tableColumn id="2294" name="Columna2283" dataDxfId="16183" dataCellStyle="Normal 3"/>
    <tableColumn id="2295" name="Columna2284" dataDxfId="16182" dataCellStyle="Normal 3"/>
    <tableColumn id="2296" name="Columna2285" dataDxfId="16181" dataCellStyle="Normal 3"/>
    <tableColumn id="2297" name="Columna2286" dataDxfId="16180" dataCellStyle="Normal 3"/>
    <tableColumn id="2298" name="Columna2287" dataDxfId="16179" dataCellStyle="Normal 3"/>
    <tableColumn id="2299" name="Columna2288" dataDxfId="16178" dataCellStyle="Normal 3"/>
    <tableColumn id="2300" name="Columna2289" dataDxfId="16177" dataCellStyle="Normal 3"/>
    <tableColumn id="2301" name="Columna2290" dataDxfId="16176" dataCellStyle="Normal 3"/>
    <tableColumn id="2302" name="Columna2291" dataDxfId="16175" dataCellStyle="Normal 3"/>
    <tableColumn id="2303" name="Columna2292" dataDxfId="16174" dataCellStyle="Normal 3"/>
    <tableColumn id="2304" name="Columna2293" dataDxfId="16173" dataCellStyle="Normal 3"/>
    <tableColumn id="2305" name="Columna2294" dataDxfId="16172" dataCellStyle="Normal 3"/>
    <tableColumn id="2306" name="Columna2295" dataDxfId="16171" dataCellStyle="Normal 3"/>
    <tableColumn id="2307" name="Columna2296" dataDxfId="16170" dataCellStyle="Normal 3"/>
    <tableColumn id="2308" name="Columna2297" dataDxfId="16169" dataCellStyle="Normal 3"/>
    <tableColumn id="2309" name="Columna2298" dataDxfId="16168" dataCellStyle="Normal 3"/>
    <tableColumn id="2310" name="Columna2299" dataDxfId="16167" dataCellStyle="Normal 3"/>
    <tableColumn id="2311" name="Columna2300" dataDxfId="16166" dataCellStyle="Normal 3"/>
    <tableColumn id="2312" name="Columna2301" dataDxfId="16165" dataCellStyle="Normal 3"/>
    <tableColumn id="2313" name="Columna2302" dataDxfId="16164" dataCellStyle="Normal 3"/>
    <tableColumn id="2314" name="Columna2303" dataDxfId="16163" dataCellStyle="Normal 3"/>
    <tableColumn id="2315" name="Columna2304" dataDxfId="16162" dataCellStyle="Normal 3"/>
    <tableColumn id="2316" name="Columna2305" dataDxfId="16161" dataCellStyle="Normal 3"/>
    <tableColumn id="2317" name="Columna2306" dataDxfId="16160" dataCellStyle="Normal 3"/>
    <tableColumn id="2318" name="Columna2307" dataDxfId="16159" dataCellStyle="Normal 3"/>
    <tableColumn id="2319" name="Columna2308" dataDxfId="16158" dataCellStyle="Normal 3"/>
    <tableColumn id="2320" name="Columna2309" dataDxfId="16157" dataCellStyle="Normal 3"/>
    <tableColumn id="2321" name="Columna2310" dataDxfId="16156" dataCellStyle="Normal 3"/>
    <tableColumn id="2322" name="Columna2311" dataDxfId="16155" dataCellStyle="Normal 3"/>
    <tableColumn id="2323" name="Columna2312" dataDxfId="16154" dataCellStyle="Normal 3"/>
    <tableColumn id="2324" name="Columna2313" dataDxfId="16153" dataCellStyle="Normal 3"/>
    <tableColumn id="2325" name="Columna2314" dataDxfId="16152" dataCellStyle="Normal 3"/>
    <tableColumn id="2326" name="Columna2315" dataDxfId="16151" dataCellStyle="Normal 3"/>
    <tableColumn id="2327" name="Columna2316" dataDxfId="16150" dataCellStyle="Normal 3"/>
    <tableColumn id="2328" name="Columna2317" dataDxfId="16149" dataCellStyle="Normal 3"/>
    <tableColumn id="2329" name="Columna2318" dataDxfId="16148" dataCellStyle="Normal 3"/>
    <tableColumn id="2330" name="Columna2319" dataDxfId="16147" dataCellStyle="Normal 3"/>
    <tableColumn id="2331" name="Columna2320" dataDxfId="16146" dataCellStyle="Normal 3"/>
    <tableColumn id="2332" name="Columna2321" dataDxfId="16145" dataCellStyle="Normal 3"/>
    <tableColumn id="2333" name="Columna2322" dataDxfId="16144" dataCellStyle="Normal 3"/>
    <tableColumn id="2334" name="Columna2323" dataDxfId="16143" dataCellStyle="Normal 3"/>
    <tableColumn id="2335" name="Columna2324" dataDxfId="16142" dataCellStyle="Normal 3"/>
    <tableColumn id="2336" name="Columna2325" dataDxfId="16141" dataCellStyle="Normal 3"/>
    <tableColumn id="2337" name="Columna2326" dataDxfId="16140" dataCellStyle="Normal 3"/>
    <tableColumn id="2338" name="Columna2327" dataDxfId="16139" dataCellStyle="Normal 3"/>
    <tableColumn id="2339" name="Columna2328" dataDxfId="16138" dataCellStyle="Normal 3"/>
    <tableColumn id="2340" name="Columna2329" dataDxfId="16137" dataCellStyle="Normal 3"/>
    <tableColumn id="2341" name="Columna2330" dataDxfId="16136" dataCellStyle="Normal 3"/>
    <tableColumn id="2342" name="Columna2331" dataDxfId="16135" dataCellStyle="Normal 3"/>
    <tableColumn id="2343" name="Columna2332" dataDxfId="16134" dataCellStyle="Normal 3"/>
    <tableColumn id="2344" name="Columna2333" dataDxfId="16133" dataCellStyle="Normal 3"/>
    <tableColumn id="2345" name="Columna2334" dataDxfId="16132" dataCellStyle="Normal 3"/>
    <tableColumn id="2346" name="Columna2335" dataDxfId="16131" dataCellStyle="Normal 3"/>
    <tableColumn id="2347" name="Columna2336" dataDxfId="16130" dataCellStyle="Normal 3"/>
    <tableColumn id="2348" name="Columna2337" dataDxfId="16129" dataCellStyle="Normal 3"/>
    <tableColumn id="2349" name="Columna2338" dataDxfId="16128" dataCellStyle="Normal 3"/>
    <tableColumn id="2350" name="Columna2339" dataDxfId="16127" dataCellStyle="Normal 3"/>
    <tableColumn id="2351" name="Columna2340" dataDxfId="16126" dataCellStyle="Normal 3"/>
    <tableColumn id="2352" name="Columna2341" dataDxfId="16125" dataCellStyle="Normal 3"/>
    <tableColumn id="2353" name="Columna2342" dataDxfId="16124" dataCellStyle="Normal 3"/>
    <tableColumn id="2354" name="Columna2343" dataDxfId="16123" dataCellStyle="Normal 3"/>
    <tableColumn id="2355" name="Columna2344" dataDxfId="16122" dataCellStyle="Normal 3"/>
    <tableColumn id="2356" name="Columna2345" dataDxfId="16121" dataCellStyle="Normal 3"/>
    <tableColumn id="2357" name="Columna2346" dataDxfId="16120" dataCellStyle="Normal 3"/>
    <tableColumn id="2358" name="Columna2347" dataDxfId="16119" dataCellStyle="Normal 3"/>
    <tableColumn id="2359" name="Columna2348" dataDxfId="16118" dataCellStyle="Normal 3"/>
    <tableColumn id="2360" name="Columna2349" dataDxfId="16117" dataCellStyle="Normal 3"/>
    <tableColumn id="2361" name="Columna2350" dataDxfId="16116" dataCellStyle="Normal 3"/>
    <tableColumn id="2362" name="Columna2351" dataDxfId="16115" dataCellStyle="Normal 3"/>
    <tableColumn id="2363" name="Columna2352" dataDxfId="16114" dataCellStyle="Normal 3"/>
    <tableColumn id="2364" name="Columna2353" dataDxfId="16113" dataCellStyle="Normal 3"/>
    <tableColumn id="2365" name="Columna2354" dataDxfId="16112" dataCellStyle="Normal 3"/>
    <tableColumn id="2366" name="Columna2355" dataDxfId="16111" dataCellStyle="Normal 3"/>
    <tableColumn id="2367" name="Columna2356" dataDxfId="16110" dataCellStyle="Normal 3"/>
    <tableColumn id="2368" name="Columna2357" dataDxfId="16109" dataCellStyle="Normal 3"/>
    <tableColumn id="2369" name="Columna2358" dataDxfId="16108" dataCellStyle="Normal 3"/>
    <tableColumn id="2370" name="Columna2359" dataDxfId="16107" dataCellStyle="Normal 3"/>
    <tableColumn id="2371" name="Columna2360" dataDxfId="16106" dataCellStyle="Normal 3"/>
    <tableColumn id="2372" name="Columna2361" dataDxfId="16105" dataCellStyle="Normal 3"/>
    <tableColumn id="2373" name="Columna2362" dataDxfId="16104" dataCellStyle="Normal 3"/>
    <tableColumn id="2374" name="Columna2363" dataDxfId="16103" dataCellStyle="Normal 3"/>
    <tableColumn id="2375" name="Columna2364" dataDxfId="16102" dataCellStyle="Normal 3"/>
    <tableColumn id="2376" name="Columna2365" dataDxfId="16101" dataCellStyle="Normal 3"/>
    <tableColumn id="2377" name="Columna2366" dataDxfId="16100" dataCellStyle="Normal 3"/>
    <tableColumn id="2378" name="Columna2367" dataDxfId="16099" dataCellStyle="Normal 3"/>
    <tableColumn id="2379" name="Columna2368" dataDxfId="16098" dataCellStyle="Normal 3"/>
    <tableColumn id="2380" name="Columna2369" dataDxfId="16097" dataCellStyle="Normal 3"/>
    <tableColumn id="2381" name="Columna2370" dataDxfId="16096" dataCellStyle="Normal 3"/>
    <tableColumn id="2382" name="Columna2371" dataDxfId="16095" dataCellStyle="Normal 3"/>
    <tableColumn id="2383" name="Columna2372" dataDxfId="16094" dataCellStyle="Normal 3"/>
    <tableColumn id="2384" name="Columna2373" dataDxfId="16093" dataCellStyle="Normal 3"/>
    <tableColumn id="2385" name="Columna2374" dataDxfId="16092" dataCellStyle="Normal 3"/>
    <tableColumn id="2386" name="Columna2375" dataDxfId="16091" dataCellStyle="Normal 3"/>
    <tableColumn id="2387" name="Columna2376" dataDxfId="16090" dataCellStyle="Normal 3"/>
    <tableColumn id="2388" name="Columna2377" dataDxfId="16089" dataCellStyle="Normal 3"/>
    <tableColumn id="2389" name="Columna2378" dataDxfId="16088" dataCellStyle="Normal 3"/>
    <tableColumn id="2390" name="Columna2379" dataDxfId="16087" dataCellStyle="Normal 3"/>
    <tableColumn id="2391" name="Columna2380" dataDxfId="16086" dataCellStyle="Normal 3"/>
    <tableColumn id="2392" name="Columna2381" dataDxfId="16085" dataCellStyle="Normal 3"/>
    <tableColumn id="2393" name="Columna2382" dataDxfId="16084" dataCellStyle="Normal 3"/>
    <tableColumn id="2394" name="Columna2383" dataDxfId="16083" dataCellStyle="Normal 3"/>
    <tableColumn id="2395" name="Columna2384" dataDxfId="16082" dataCellStyle="Normal 3"/>
    <tableColumn id="2396" name="Columna2385" dataDxfId="16081" dataCellStyle="Normal 3"/>
    <tableColumn id="2397" name="Columna2386" dataDxfId="16080" dataCellStyle="Normal 3"/>
    <tableColumn id="2398" name="Columna2387" dataDxfId="16079" dataCellStyle="Normal 3"/>
    <tableColumn id="2399" name="Columna2388" dataDxfId="16078" dataCellStyle="Normal 3"/>
    <tableColumn id="2400" name="Columna2389" dataDxfId="16077" dataCellStyle="Normal 3"/>
    <tableColumn id="2401" name="Columna2390" dataDxfId="16076" dataCellStyle="Normal 3"/>
    <tableColumn id="2402" name="Columna2391" dataDxfId="16075" dataCellStyle="Normal 3"/>
    <tableColumn id="2403" name="Columna2392" dataDxfId="16074" dataCellStyle="Normal 3"/>
    <tableColumn id="2404" name="Columna2393" dataDxfId="16073" dataCellStyle="Normal 3"/>
    <tableColumn id="2405" name="Columna2394" dataDxfId="16072" dataCellStyle="Normal 3"/>
    <tableColumn id="2406" name="Columna2395" dataDxfId="16071" dataCellStyle="Normal 3"/>
    <tableColumn id="2407" name="Columna2396" dataDxfId="16070" dataCellStyle="Normal 3"/>
    <tableColumn id="2408" name="Columna2397" dataDxfId="16069" dataCellStyle="Normal 3"/>
    <tableColumn id="2409" name="Columna2398" dataDxfId="16068" dataCellStyle="Normal 3"/>
    <tableColumn id="2410" name="Columna2399" dataDxfId="16067" dataCellStyle="Normal 3"/>
    <tableColumn id="2411" name="Columna2400" dataDxfId="16066" dataCellStyle="Normal 3"/>
    <tableColumn id="2412" name="Columna2401" dataDxfId="16065" dataCellStyle="Normal 3"/>
    <tableColumn id="2413" name="Columna2402" dataDxfId="16064" dataCellStyle="Normal 3"/>
    <tableColumn id="2414" name="Columna2403" dataDxfId="16063" dataCellStyle="Normal 3"/>
    <tableColumn id="2415" name="Columna2404" dataDxfId="16062" dataCellStyle="Normal 3"/>
    <tableColumn id="2416" name="Columna2405" dataDxfId="16061" dataCellStyle="Normal 3"/>
    <tableColumn id="2417" name="Columna2406" dataDxfId="16060" dataCellStyle="Normal 3"/>
    <tableColumn id="2418" name="Columna2407" dataDxfId="16059" dataCellStyle="Normal 3"/>
    <tableColumn id="2419" name="Columna2408" dataDxfId="16058" dataCellStyle="Normal 3"/>
    <tableColumn id="2420" name="Columna2409" dataDxfId="16057" dataCellStyle="Normal 3"/>
    <tableColumn id="2421" name="Columna2410" dataDxfId="16056" dataCellStyle="Normal 3"/>
    <tableColumn id="2422" name="Columna2411" dataDxfId="16055" dataCellStyle="Normal 3"/>
    <tableColumn id="2423" name="Columna2412" dataDxfId="16054" dataCellStyle="Normal 3"/>
    <tableColumn id="2424" name="Columna2413" dataDxfId="16053" dataCellStyle="Normal 3"/>
    <tableColumn id="2425" name="Columna2414" dataDxfId="16052" dataCellStyle="Normal 3"/>
    <tableColumn id="2426" name="Columna2415" dataDxfId="16051" dataCellStyle="Normal 3"/>
    <tableColumn id="2427" name="Columna2416" dataDxfId="16050" dataCellStyle="Normal 3"/>
    <tableColumn id="2428" name="Columna2417" dataDxfId="16049" dataCellStyle="Normal 3"/>
    <tableColumn id="2429" name="Columna2418" dataDxfId="16048" dataCellStyle="Normal 3"/>
    <tableColumn id="2430" name="Columna2419" dataDxfId="16047" dataCellStyle="Normal 3"/>
    <tableColumn id="2431" name="Columna2420" dataDxfId="16046" dataCellStyle="Normal 3"/>
    <tableColumn id="2432" name="Columna2421" dataDxfId="16045" dataCellStyle="Normal 3"/>
    <tableColumn id="2433" name="Columna2422" dataDxfId="16044" dataCellStyle="Normal 3"/>
    <tableColumn id="2434" name="Columna2423" dataDxfId="16043" dataCellStyle="Normal 3"/>
    <tableColumn id="2435" name="Columna2424" dataDxfId="16042" dataCellStyle="Normal 3"/>
    <tableColumn id="2436" name="Columna2425" dataDxfId="16041" dataCellStyle="Normal 3"/>
    <tableColumn id="2437" name="Columna2426" dataDxfId="16040" dataCellStyle="Normal 3"/>
    <tableColumn id="2438" name="Columna2427" dataDxfId="16039" dataCellStyle="Normal 3"/>
    <tableColumn id="2439" name="Columna2428" dataDxfId="16038" dataCellStyle="Normal 3"/>
    <tableColumn id="2440" name="Columna2429" dataDxfId="16037" dataCellStyle="Normal 3"/>
    <tableColumn id="2441" name="Columna2430" dataDxfId="16036" dataCellStyle="Normal 3"/>
    <tableColumn id="2442" name="Columna2431" dataDxfId="16035" dataCellStyle="Normal 3"/>
    <tableColumn id="2443" name="Columna2432" dataDxfId="16034" dataCellStyle="Normal 3"/>
    <tableColumn id="2444" name="Columna2433" dataDxfId="16033" dataCellStyle="Normal 3"/>
    <tableColumn id="2445" name="Columna2434" dataDxfId="16032" dataCellStyle="Normal 3"/>
    <tableColumn id="2446" name="Columna2435" dataDxfId="16031" dataCellStyle="Normal 3"/>
    <tableColumn id="2447" name="Columna2436" dataDxfId="16030" dataCellStyle="Normal 3"/>
    <tableColumn id="2448" name="Columna2437" dataDxfId="16029" dataCellStyle="Normal 3"/>
    <tableColumn id="2449" name="Columna2438" dataDxfId="16028" dataCellStyle="Normal 3"/>
    <tableColumn id="2450" name="Columna2439" dataDxfId="16027" dataCellStyle="Normal 3"/>
    <tableColumn id="2451" name="Columna2440" dataDxfId="16026" dataCellStyle="Normal 3"/>
    <tableColumn id="2452" name="Columna2441" dataDxfId="16025" dataCellStyle="Normal 3"/>
    <tableColumn id="2453" name="Columna2442" dataDxfId="16024" dataCellStyle="Normal 3"/>
    <tableColumn id="2454" name="Columna2443" dataDxfId="16023" dataCellStyle="Normal 3"/>
    <tableColumn id="2455" name="Columna2444" dataDxfId="16022" dataCellStyle="Normal 3"/>
    <tableColumn id="2456" name="Columna2445" dataDxfId="16021" dataCellStyle="Normal 3"/>
    <tableColumn id="2457" name="Columna2446" dataDxfId="16020" dataCellStyle="Normal 3"/>
    <tableColumn id="2458" name="Columna2447" dataDxfId="16019" dataCellStyle="Normal 3"/>
    <tableColumn id="2459" name="Columna2448" dataDxfId="16018" dataCellStyle="Normal 3"/>
    <tableColumn id="2460" name="Columna2449" dataDxfId="16017" dataCellStyle="Normal 3"/>
    <tableColumn id="2461" name="Columna2450" dataDxfId="16016" dataCellStyle="Normal 3"/>
    <tableColumn id="2462" name="Columna2451" dataDxfId="16015" dataCellStyle="Normal 3"/>
    <tableColumn id="2463" name="Columna2452" dataDxfId="16014" dataCellStyle="Normal 3"/>
    <tableColumn id="2464" name="Columna2453" dataDxfId="16013" dataCellStyle="Normal 3"/>
    <tableColumn id="2465" name="Columna2454" dataDxfId="16012" dataCellStyle="Normal 3"/>
    <tableColumn id="2466" name="Columna2455" dataDxfId="16011" dataCellStyle="Normal 3"/>
    <tableColumn id="2467" name="Columna2456" dataDxfId="16010" dataCellStyle="Normal 3"/>
    <tableColumn id="2468" name="Columna2457" dataDxfId="16009" dataCellStyle="Normal 3"/>
    <tableColumn id="2469" name="Columna2458" dataDxfId="16008" dataCellStyle="Normal 3"/>
    <tableColumn id="2470" name="Columna2459" dataDxfId="16007" dataCellStyle="Normal 3"/>
    <tableColumn id="2471" name="Columna2460" dataDxfId="16006" dataCellStyle="Normal 3"/>
    <tableColumn id="2472" name="Columna2461" dataDxfId="16005" dataCellStyle="Normal 3"/>
    <tableColumn id="2473" name="Columna2462" dataDxfId="16004" dataCellStyle="Normal 3"/>
    <tableColumn id="2474" name="Columna2463" dataDxfId="16003" dataCellStyle="Normal 3"/>
    <tableColumn id="2475" name="Columna2464" dataDxfId="16002" dataCellStyle="Normal 3"/>
    <tableColumn id="2476" name="Columna2465" dataDxfId="16001" dataCellStyle="Normal 3"/>
    <tableColumn id="2477" name="Columna2466" dataDxfId="16000" dataCellStyle="Normal 3"/>
    <tableColumn id="2478" name="Columna2467" dataDxfId="15999" dataCellStyle="Normal 3"/>
    <tableColumn id="2479" name="Columna2468" dataDxfId="15998" dataCellStyle="Normal 3"/>
    <tableColumn id="2480" name="Columna2469" dataDxfId="15997" dataCellStyle="Normal 3"/>
    <tableColumn id="2481" name="Columna2470" dataDxfId="15996" dataCellStyle="Normal 3"/>
    <tableColumn id="2482" name="Columna2471" dataDxfId="15995" dataCellStyle="Normal 3"/>
    <tableColumn id="2483" name="Columna2472" dataDxfId="15994" dataCellStyle="Normal 3"/>
    <tableColumn id="2484" name="Columna2473" dataDxfId="15993" dataCellStyle="Normal 3"/>
    <tableColumn id="2485" name="Columna2474" dataDxfId="15992" dataCellStyle="Normal 3"/>
    <tableColumn id="2486" name="Columna2475" dataDxfId="15991" dataCellStyle="Normal 3"/>
    <tableColumn id="2487" name="Columna2476" dataDxfId="15990" dataCellStyle="Normal 3"/>
    <tableColumn id="2488" name="Columna2477" dataDxfId="15989" dataCellStyle="Normal 3"/>
    <tableColumn id="2489" name="Columna2478" dataDxfId="15988" dataCellStyle="Normal 3"/>
    <tableColumn id="2490" name="Columna2479" dataDxfId="15987" dataCellStyle="Normal 3"/>
    <tableColumn id="2491" name="Columna2480" dataDxfId="15986" dataCellStyle="Normal 3"/>
    <tableColumn id="2492" name="Columna2481" dataDxfId="15985" dataCellStyle="Normal 3"/>
    <tableColumn id="2493" name="Columna2482" dataDxfId="15984" dataCellStyle="Normal 3"/>
    <tableColumn id="2494" name="Columna2483" dataDxfId="15983" dataCellStyle="Normal 3"/>
    <tableColumn id="2495" name="Columna2484" dataDxfId="15982" dataCellStyle="Normal 3"/>
    <tableColumn id="2496" name="Columna2485" dataDxfId="15981" dataCellStyle="Normal 3"/>
    <tableColumn id="2497" name="Columna2486" dataDxfId="15980" dataCellStyle="Normal 3"/>
    <tableColumn id="2498" name="Columna2487" dataDxfId="15979" dataCellStyle="Normal 3"/>
    <tableColumn id="2499" name="Columna2488" dataDxfId="15978" dataCellStyle="Normal 3"/>
    <tableColumn id="2500" name="Columna2489" dataDxfId="15977" dataCellStyle="Normal 3"/>
    <tableColumn id="2501" name="Columna2490" dataDxfId="15976" dataCellStyle="Normal 3"/>
    <tableColumn id="2502" name="Columna2491" dataDxfId="15975" dataCellStyle="Normal 3"/>
    <tableColumn id="2503" name="Columna2492" dataDxfId="15974" dataCellStyle="Normal 3"/>
    <tableColumn id="2504" name="Columna2493" dataDxfId="15973" dataCellStyle="Normal 3"/>
    <tableColumn id="2505" name="Columna2494" dataDxfId="15972" dataCellStyle="Normal 3"/>
    <tableColumn id="2506" name="Columna2495" dataDxfId="15971" dataCellStyle="Normal 3"/>
    <tableColumn id="2507" name="Columna2496" dataDxfId="15970" dataCellStyle="Normal 3"/>
    <tableColumn id="2508" name="Columna2497" dataDxfId="15969" dataCellStyle="Normal 3"/>
    <tableColumn id="2509" name="Columna2498" dataDxfId="15968" dataCellStyle="Normal 3"/>
    <tableColumn id="2510" name="Columna2499" dataDxfId="15967" dataCellStyle="Normal 3"/>
    <tableColumn id="2511" name="Columna2500" dataDxfId="15966" dataCellStyle="Normal 3"/>
    <tableColumn id="2512" name="Columna2501" dataDxfId="15965" dataCellStyle="Normal 3"/>
    <tableColumn id="2513" name="Columna2502" dataDxfId="15964" dataCellStyle="Normal 3"/>
    <tableColumn id="2514" name="Columna2503" dataDxfId="15963" dataCellStyle="Normal 3"/>
    <tableColumn id="2515" name="Columna2504" dataDxfId="15962" dataCellStyle="Normal 3"/>
    <tableColumn id="2516" name="Columna2505" dataDxfId="15961" dataCellStyle="Normal 3"/>
    <tableColumn id="2517" name="Columna2506" dataDxfId="15960" dataCellStyle="Normal 3"/>
    <tableColumn id="2518" name="Columna2507" dataDxfId="15959" dataCellStyle="Normal 3"/>
    <tableColumn id="2519" name="Columna2508" dataDxfId="15958" dataCellStyle="Normal 3"/>
    <tableColumn id="2520" name="Columna2509" dataDxfId="15957" dataCellStyle="Normal 3"/>
    <tableColumn id="2521" name="Columna2510" dataDxfId="15956" dataCellStyle="Normal 3"/>
    <tableColumn id="2522" name="Columna2511" dataDxfId="15955" dataCellStyle="Normal 3"/>
    <tableColumn id="2523" name="Columna2512" dataDxfId="15954" dataCellStyle="Normal 3"/>
    <tableColumn id="2524" name="Columna2513" dataDxfId="15953" dataCellStyle="Normal 3"/>
    <tableColumn id="2525" name="Columna2514" dataDxfId="15952" dataCellStyle="Normal 3"/>
    <tableColumn id="2526" name="Columna2515" dataDxfId="15951" dataCellStyle="Normal 3"/>
    <tableColumn id="2527" name="Columna2516" dataDxfId="15950" dataCellStyle="Normal 3"/>
    <tableColumn id="2528" name="Columna2517" dataDxfId="15949" dataCellStyle="Normal 3"/>
    <tableColumn id="2529" name="Columna2518" dataDxfId="15948" dataCellStyle="Normal 3"/>
    <tableColumn id="2530" name="Columna2519" dataDxfId="15947" dataCellStyle="Normal 3"/>
    <tableColumn id="2531" name="Columna2520" dataDxfId="15946" dataCellStyle="Normal 3"/>
    <tableColumn id="2532" name="Columna2521" dataDxfId="15945" dataCellStyle="Normal 3"/>
    <tableColumn id="2533" name="Columna2522" dataDxfId="15944" dataCellStyle="Normal 3"/>
    <tableColumn id="2534" name="Columna2523" dataDxfId="15943" dataCellStyle="Normal 3"/>
    <tableColumn id="2535" name="Columna2524" dataDxfId="15942" dataCellStyle="Normal 3"/>
    <tableColumn id="2536" name="Columna2525" dataDxfId="15941" dataCellStyle="Normal 3"/>
    <tableColumn id="2537" name="Columna2526" dataDxfId="15940" dataCellStyle="Normal 3"/>
    <tableColumn id="2538" name="Columna2527" dataDxfId="15939" dataCellStyle="Normal 3"/>
    <tableColumn id="2539" name="Columna2528" dataDxfId="15938" dataCellStyle="Normal 3"/>
    <tableColumn id="2540" name="Columna2529" dataDxfId="15937" dataCellStyle="Normal 3"/>
    <tableColumn id="2541" name="Columna2530" dataDxfId="15936" dataCellStyle="Normal 3"/>
    <tableColumn id="2542" name="Columna2531" dataDxfId="15935" dataCellStyle="Normal 3"/>
    <tableColumn id="2543" name="Columna2532" dataDxfId="15934" dataCellStyle="Normal 3"/>
    <tableColumn id="2544" name="Columna2533" dataDxfId="15933" dataCellStyle="Normal 3"/>
    <tableColumn id="2545" name="Columna2534" dataDxfId="15932" dataCellStyle="Normal 3"/>
    <tableColumn id="2546" name="Columna2535" dataDxfId="15931" dataCellStyle="Normal 3"/>
    <tableColumn id="2547" name="Columna2536" dataDxfId="15930" dataCellStyle="Normal 3"/>
    <tableColumn id="2548" name="Columna2537" dataDxfId="15929" dataCellStyle="Normal 3"/>
    <tableColumn id="2549" name="Columna2538" dataDxfId="15928" dataCellStyle="Normal 3"/>
    <tableColumn id="2550" name="Columna2539" dataDxfId="15927" dataCellStyle="Normal 3"/>
    <tableColumn id="2551" name="Columna2540" dataDxfId="15926" dataCellStyle="Normal 3"/>
    <tableColumn id="2552" name="Columna2541" dataDxfId="15925" dataCellStyle="Normal 3"/>
    <tableColumn id="2553" name="Columna2542" dataDxfId="15924" dataCellStyle="Normal 3"/>
    <tableColumn id="2554" name="Columna2543" dataDxfId="15923" dataCellStyle="Normal 3"/>
    <tableColumn id="2555" name="Columna2544" dataDxfId="15922" dataCellStyle="Normal 3"/>
    <tableColumn id="2556" name="Columna2545" dataDxfId="15921" dataCellStyle="Normal 3"/>
    <tableColumn id="2557" name="Columna2546" dataDxfId="15920" dataCellStyle="Normal 3"/>
    <tableColumn id="2558" name="Columna2547" dataDxfId="15919" dataCellStyle="Normal 3"/>
    <tableColumn id="2559" name="Columna2548" dataDxfId="15918" dataCellStyle="Normal 3"/>
    <tableColumn id="2560" name="Columna2549" dataDxfId="15917" dataCellStyle="Normal 3"/>
    <tableColumn id="2561" name="Columna2550" dataDxfId="15916" dataCellStyle="Normal 3"/>
    <tableColumn id="2562" name="Columna2551" dataDxfId="15915" dataCellStyle="Normal 3"/>
    <tableColumn id="2563" name="Columna2552" dataDxfId="15914" dataCellStyle="Normal 3"/>
    <tableColumn id="2564" name="Columna2553" dataDxfId="15913" dataCellStyle="Normal 3"/>
    <tableColumn id="2565" name="Columna2554" dataDxfId="15912" dataCellStyle="Normal 3"/>
    <tableColumn id="2566" name="Columna2555" dataDxfId="15911" dataCellStyle="Normal 3"/>
    <tableColumn id="2567" name="Columna2556" dataDxfId="15910" dataCellStyle="Normal 3"/>
    <tableColumn id="2568" name="Columna2557" dataDxfId="15909" dataCellStyle="Normal 3"/>
    <tableColumn id="2569" name="Columna2558" dataDxfId="15908" dataCellStyle="Normal 3"/>
    <tableColumn id="2570" name="Columna2559" dataDxfId="15907" dataCellStyle="Normal 3"/>
    <tableColumn id="2571" name="Columna2560" dataDxfId="15906" dataCellStyle="Normal 3"/>
    <tableColumn id="2572" name="Columna2561" dataDxfId="15905" dataCellStyle="Normal 3"/>
    <tableColumn id="2573" name="Columna2562" dataDxfId="15904" dataCellStyle="Normal 3"/>
    <tableColumn id="2574" name="Columna2563" dataDxfId="15903" dataCellStyle="Normal 3"/>
    <tableColumn id="2575" name="Columna2564" dataDxfId="15902" dataCellStyle="Normal 3"/>
    <tableColumn id="2576" name="Columna2565" dataDxfId="15901" dataCellStyle="Normal 3"/>
    <tableColumn id="2577" name="Columna2566" dataDxfId="15900" dataCellStyle="Normal 3"/>
    <tableColumn id="2578" name="Columna2567" dataDxfId="15899" dataCellStyle="Normal 3"/>
    <tableColumn id="2579" name="Columna2568" dataDxfId="15898" dataCellStyle="Normal 3"/>
    <tableColumn id="2580" name="Columna2569" dataDxfId="15897" dataCellStyle="Normal 3"/>
    <tableColumn id="2581" name="Columna2570" dataDxfId="15896" dataCellStyle="Normal 3"/>
    <tableColumn id="2582" name="Columna2571" dataDxfId="15895" dataCellStyle="Normal 3"/>
    <tableColumn id="2583" name="Columna2572" dataDxfId="15894" dataCellStyle="Normal 3"/>
    <tableColumn id="2584" name="Columna2573" dataDxfId="15893" dataCellStyle="Normal 3"/>
    <tableColumn id="2585" name="Columna2574" dataDxfId="15892" dataCellStyle="Normal 3"/>
    <tableColumn id="2586" name="Columna2575" dataDxfId="15891" dataCellStyle="Normal 3"/>
    <tableColumn id="2587" name="Columna2576" dataDxfId="15890" dataCellStyle="Normal 3"/>
    <tableColumn id="2588" name="Columna2577" dataDxfId="15889" dataCellStyle="Normal 3"/>
    <tableColumn id="2589" name="Columna2578" dataDxfId="15888" dataCellStyle="Normal 3"/>
    <tableColumn id="2590" name="Columna2579" dataDxfId="15887" dataCellStyle="Normal 3"/>
    <tableColumn id="2591" name="Columna2580" dataDxfId="15886" dataCellStyle="Normal 3"/>
    <tableColumn id="2592" name="Columna2581" dataDxfId="15885" dataCellStyle="Normal 3"/>
    <tableColumn id="2593" name="Columna2582" dataDxfId="15884" dataCellStyle="Normal 3"/>
    <tableColumn id="2594" name="Columna2583" dataDxfId="15883" dataCellStyle="Normal 3"/>
    <tableColumn id="2595" name="Columna2584" dataDxfId="15882" dataCellStyle="Normal 3"/>
    <tableColumn id="2596" name="Columna2585" dataDxfId="15881" dataCellStyle="Normal 3"/>
    <tableColumn id="2597" name="Columna2586" dataDxfId="15880" dataCellStyle="Normal 3"/>
    <tableColumn id="2598" name="Columna2587" dataDxfId="15879" dataCellStyle="Normal 3"/>
    <tableColumn id="2599" name="Columna2588" dataDxfId="15878" dataCellStyle="Normal 3"/>
    <tableColumn id="2600" name="Columna2589" dataDxfId="15877" dataCellStyle="Normal 3"/>
    <tableColumn id="2601" name="Columna2590" dataDxfId="15876" dataCellStyle="Normal 3"/>
    <tableColumn id="2602" name="Columna2591" dataDxfId="15875" dataCellStyle="Normal 3"/>
    <tableColumn id="2603" name="Columna2592" dataDxfId="15874" dataCellStyle="Normal 3"/>
    <tableColumn id="2604" name="Columna2593" dataDxfId="15873" dataCellStyle="Normal 3"/>
    <tableColumn id="2605" name="Columna2594" dataDxfId="15872" dataCellStyle="Normal 3"/>
    <tableColumn id="2606" name="Columna2595" dataDxfId="15871" dataCellStyle="Normal 3"/>
    <tableColumn id="2607" name="Columna2596" dataDxfId="15870" dataCellStyle="Normal 3"/>
    <tableColumn id="2608" name="Columna2597" dataDxfId="15869" dataCellStyle="Normal 3"/>
    <tableColumn id="2609" name="Columna2598" dataDxfId="15868" dataCellStyle="Normal 3"/>
    <tableColumn id="2610" name="Columna2599" dataDxfId="15867" dataCellStyle="Normal 3"/>
    <tableColumn id="2611" name="Columna2600" dataDxfId="15866" dataCellStyle="Normal 3"/>
    <tableColumn id="2612" name="Columna2601" dataDxfId="15865" dataCellStyle="Normal 3"/>
    <tableColumn id="2613" name="Columna2602" dataDxfId="15864" dataCellStyle="Normal 3"/>
    <tableColumn id="2614" name="Columna2603" dataDxfId="15863" dataCellStyle="Normal 3"/>
    <tableColumn id="2615" name="Columna2604" dataDxfId="15862" dataCellStyle="Normal 3"/>
    <tableColumn id="2616" name="Columna2605" dataDxfId="15861" dataCellStyle="Normal 3"/>
    <tableColumn id="2617" name="Columna2606" dataDxfId="15860" dataCellStyle="Normal 3"/>
    <tableColumn id="2618" name="Columna2607" dataDxfId="15859" dataCellStyle="Normal 3"/>
    <tableColumn id="2619" name="Columna2608" dataDxfId="15858" dataCellStyle="Normal 3"/>
    <tableColumn id="2620" name="Columna2609" dataDxfId="15857" dataCellStyle="Normal 3"/>
    <tableColumn id="2621" name="Columna2610" dataDxfId="15856" dataCellStyle="Normal 3"/>
    <tableColumn id="2622" name="Columna2611" dataDxfId="15855" dataCellStyle="Normal 3"/>
    <tableColumn id="2623" name="Columna2612" dataDxfId="15854" dataCellStyle="Normal 3"/>
    <tableColumn id="2624" name="Columna2613" dataDxfId="15853" dataCellStyle="Normal 3"/>
    <tableColumn id="2625" name="Columna2614" dataDxfId="15852" dataCellStyle="Normal 3"/>
    <tableColumn id="2626" name="Columna2615" dataDxfId="15851" dataCellStyle="Normal 3"/>
    <tableColumn id="2627" name="Columna2616" dataDxfId="15850" dataCellStyle="Normal 3"/>
    <tableColumn id="2628" name="Columna2617" dataDxfId="15849" dataCellStyle="Normal 3"/>
    <tableColumn id="2629" name="Columna2618" dataDxfId="15848" dataCellStyle="Normal 3"/>
    <tableColumn id="2630" name="Columna2619" dataDxfId="15847" dataCellStyle="Normal 3"/>
    <tableColumn id="2631" name="Columna2620" dataDxfId="15846" dataCellStyle="Normal 3"/>
    <tableColumn id="2632" name="Columna2621" dataDxfId="15845" dataCellStyle="Normal 3"/>
    <tableColumn id="2633" name="Columna2622" dataDxfId="15844" dataCellStyle="Normal 3"/>
    <tableColumn id="2634" name="Columna2623" dataDxfId="15843" dataCellStyle="Normal 3"/>
    <tableColumn id="2635" name="Columna2624" dataDxfId="15842" dataCellStyle="Normal 3"/>
    <tableColumn id="2636" name="Columna2625" dataDxfId="15841" dataCellStyle="Normal 3"/>
    <tableColumn id="2637" name="Columna2626" dataDxfId="15840" dataCellStyle="Normal 3"/>
    <tableColumn id="2638" name="Columna2627" dataDxfId="15839" dataCellStyle="Normal 3"/>
    <tableColumn id="2639" name="Columna2628" dataDxfId="15838" dataCellStyle="Normal 3"/>
    <tableColumn id="2640" name="Columna2629" dataDxfId="15837" dataCellStyle="Normal 3"/>
    <tableColumn id="2641" name="Columna2630" dataDxfId="15836" dataCellStyle="Normal 3"/>
    <tableColumn id="2642" name="Columna2631" dataDxfId="15835" dataCellStyle="Normal 3"/>
    <tableColumn id="2643" name="Columna2632" dataDxfId="15834" dataCellStyle="Normal 3"/>
    <tableColumn id="2644" name="Columna2633" dataDxfId="15833" dataCellStyle="Normal 3"/>
    <tableColumn id="2645" name="Columna2634" dataDxfId="15832" dataCellStyle="Normal 3"/>
    <tableColumn id="2646" name="Columna2635" dataDxfId="15831" dataCellStyle="Normal 3"/>
    <tableColumn id="2647" name="Columna2636" dataDxfId="15830" dataCellStyle="Normal 3"/>
    <tableColumn id="2648" name="Columna2637" dataDxfId="15829" dataCellStyle="Normal 3"/>
    <tableColumn id="2649" name="Columna2638" dataDxfId="15828" dataCellStyle="Normal 3"/>
    <tableColumn id="2650" name="Columna2639" dataDxfId="15827" dataCellStyle="Normal 3"/>
    <tableColumn id="2651" name="Columna2640" dataDxfId="15826" dataCellStyle="Normal 3"/>
    <tableColumn id="2652" name="Columna2641" dataDxfId="15825" dataCellStyle="Normal 3"/>
    <tableColumn id="2653" name="Columna2642" dataDxfId="15824" dataCellStyle="Normal 3"/>
    <tableColumn id="2654" name="Columna2643" dataDxfId="15823" dataCellStyle="Normal 3"/>
    <tableColumn id="2655" name="Columna2644" dataDxfId="15822" dataCellStyle="Normal 3"/>
    <tableColumn id="2656" name="Columna2645" dataDxfId="15821" dataCellStyle="Normal 3"/>
    <tableColumn id="2657" name="Columna2646" dataDxfId="15820" dataCellStyle="Normal 3"/>
    <tableColumn id="2658" name="Columna2647" dataDxfId="15819" dataCellStyle="Normal 3"/>
    <tableColumn id="2659" name="Columna2648" dataDxfId="15818" dataCellStyle="Normal 3"/>
    <tableColumn id="2660" name="Columna2649" dataDxfId="15817" dataCellStyle="Normal 3"/>
    <tableColumn id="2661" name="Columna2650" dataDxfId="15816" dataCellStyle="Normal 3"/>
    <tableColumn id="2662" name="Columna2651" dataDxfId="15815" dataCellStyle="Normal 3"/>
    <tableColumn id="2663" name="Columna2652" dataDxfId="15814" dataCellStyle="Normal 3"/>
    <tableColumn id="2664" name="Columna2653" dataDxfId="15813" dataCellStyle="Normal 3"/>
    <tableColumn id="2665" name="Columna2654" dataDxfId="15812" dataCellStyle="Normal 3"/>
    <tableColumn id="2666" name="Columna2655" dataDxfId="15811" dataCellStyle="Normal 3"/>
    <tableColumn id="2667" name="Columna2656" dataDxfId="15810" dataCellStyle="Normal 3"/>
    <tableColumn id="2668" name="Columna2657" dataDxfId="15809" dataCellStyle="Normal 3"/>
    <tableColumn id="2669" name="Columna2658" dataDxfId="15808" dataCellStyle="Normal 3"/>
    <tableColumn id="2670" name="Columna2659" dataDxfId="15807" dataCellStyle="Normal 3"/>
    <tableColumn id="2671" name="Columna2660" dataDxfId="15806" dataCellStyle="Normal 3"/>
    <tableColumn id="2672" name="Columna2661" dataDxfId="15805" dataCellStyle="Normal 3"/>
    <tableColumn id="2673" name="Columna2662" dataDxfId="15804" dataCellStyle="Normal 3"/>
    <tableColumn id="2674" name="Columna2663" dataDxfId="15803" dataCellStyle="Normal 3"/>
    <tableColumn id="2675" name="Columna2664" dataDxfId="15802" dataCellStyle="Normal 3"/>
    <tableColumn id="2676" name="Columna2665" dataDxfId="15801" dataCellStyle="Normal 3"/>
    <tableColumn id="2677" name="Columna2666" dataDxfId="15800" dataCellStyle="Normal 3"/>
    <tableColumn id="2678" name="Columna2667" dataDxfId="15799" dataCellStyle="Normal 3"/>
    <tableColumn id="2679" name="Columna2668" dataDxfId="15798" dataCellStyle="Normal 3"/>
    <tableColumn id="2680" name="Columna2669" dataDxfId="15797" dataCellStyle="Normal 3"/>
    <tableColumn id="2681" name="Columna2670" dataDxfId="15796" dataCellStyle="Normal 3"/>
    <tableColumn id="2682" name="Columna2671" dataDxfId="15795" dataCellStyle="Normal 3"/>
    <tableColumn id="2683" name="Columna2672" dataDxfId="15794" dataCellStyle="Normal 3"/>
    <tableColumn id="2684" name="Columna2673" dataDxfId="15793" dataCellStyle="Normal 3"/>
    <tableColumn id="2685" name="Columna2674" dataDxfId="15792" dataCellStyle="Normal 3"/>
    <tableColumn id="2686" name="Columna2675" dataDxfId="15791" dataCellStyle="Normal 3"/>
    <tableColumn id="2687" name="Columna2676" dataDxfId="15790" dataCellStyle="Normal 3"/>
    <tableColumn id="2688" name="Columna2677" dataDxfId="15789" dataCellStyle="Normal 3"/>
    <tableColumn id="2689" name="Columna2678" dataDxfId="15788" dataCellStyle="Normal 3"/>
    <tableColumn id="2690" name="Columna2679" dataDxfId="15787" dataCellStyle="Normal 3"/>
    <tableColumn id="2691" name="Columna2680" dataDxfId="15786" dataCellStyle="Normal 3"/>
    <tableColumn id="2692" name="Columna2681" dataDxfId="15785" dataCellStyle="Normal 3"/>
    <tableColumn id="2693" name="Columna2682" dataDxfId="15784" dataCellStyle="Normal 3"/>
    <tableColumn id="2694" name="Columna2683" dataDxfId="15783" dataCellStyle="Normal 3"/>
    <tableColumn id="2695" name="Columna2684" dataDxfId="15782" dataCellStyle="Normal 3"/>
    <tableColumn id="2696" name="Columna2685" dataDxfId="15781" dataCellStyle="Normal 3"/>
    <tableColumn id="2697" name="Columna2686" dataDxfId="15780" dataCellStyle="Normal 3"/>
    <tableColumn id="2698" name="Columna2687" dataDxfId="15779" dataCellStyle="Normal 3"/>
    <tableColumn id="2699" name="Columna2688" dataDxfId="15778" dataCellStyle="Normal 3"/>
    <tableColumn id="2700" name="Columna2689" dataDxfId="15777" dataCellStyle="Normal 3"/>
    <tableColumn id="2701" name="Columna2690" dataDxfId="15776" dataCellStyle="Normal 3"/>
    <tableColumn id="2702" name="Columna2691" dataDxfId="15775" dataCellStyle="Normal 3"/>
    <tableColumn id="2703" name="Columna2692" dataDxfId="15774" dataCellStyle="Normal 3"/>
    <tableColumn id="2704" name="Columna2693" dataDxfId="15773" dataCellStyle="Normal 3"/>
    <tableColumn id="2705" name="Columna2694" dataDxfId="15772" dataCellStyle="Normal 3"/>
    <tableColumn id="2706" name="Columna2695" dataDxfId="15771" dataCellStyle="Normal 3"/>
    <tableColumn id="2707" name="Columna2696" dataDxfId="15770" dataCellStyle="Normal 3"/>
    <tableColumn id="2708" name="Columna2697" dataDxfId="15769" dataCellStyle="Normal 3"/>
    <tableColumn id="2709" name="Columna2698" dataDxfId="15768" dataCellStyle="Normal 3"/>
    <tableColumn id="2710" name="Columna2699" dataDxfId="15767" dataCellStyle="Normal 3"/>
    <tableColumn id="2711" name="Columna2700" dataDxfId="15766" dataCellStyle="Normal 3"/>
    <tableColumn id="2712" name="Columna2701" dataDxfId="15765" dataCellStyle="Normal 3"/>
    <tableColumn id="2713" name="Columna2702" dataDxfId="15764" dataCellStyle="Normal 3"/>
    <tableColumn id="2714" name="Columna2703" dataDxfId="15763" dataCellStyle="Normal 3"/>
    <tableColumn id="2715" name="Columna2704" dataDxfId="15762" dataCellStyle="Normal 3"/>
    <tableColumn id="2716" name="Columna2705" dataDxfId="15761" dataCellStyle="Normal 3"/>
    <tableColumn id="2717" name="Columna2706" dataDxfId="15760" dataCellStyle="Normal 3"/>
    <tableColumn id="2718" name="Columna2707" dataDxfId="15759" dataCellStyle="Normal 3"/>
    <tableColumn id="2719" name="Columna2708" dataDxfId="15758" dataCellStyle="Normal 3"/>
    <tableColumn id="2720" name="Columna2709" dataDxfId="15757" dataCellStyle="Normal 3"/>
    <tableColumn id="2721" name="Columna2710" dataDxfId="15756" dataCellStyle="Normal 3"/>
    <tableColumn id="2722" name="Columna2711" dataDxfId="15755" dataCellStyle="Normal 3"/>
    <tableColumn id="2723" name="Columna2712" dataDxfId="15754" dataCellStyle="Normal 3"/>
    <tableColumn id="2724" name="Columna2713" dataDxfId="15753" dataCellStyle="Normal 3"/>
    <tableColumn id="2725" name="Columna2714" dataDxfId="15752" dataCellStyle="Normal 3"/>
    <tableColumn id="2726" name="Columna2715" dataDxfId="15751" dataCellStyle="Normal 3"/>
    <tableColumn id="2727" name="Columna2716" dataDxfId="15750" dataCellStyle="Normal 3"/>
    <tableColumn id="2728" name="Columna2717" dataDxfId="15749" dataCellStyle="Normal 3"/>
    <tableColumn id="2729" name="Columna2718" dataDxfId="15748" dataCellStyle="Normal 3"/>
    <tableColumn id="2730" name="Columna2719" dataDxfId="15747" dataCellStyle="Normal 3"/>
    <tableColumn id="2731" name="Columna2720" dataDxfId="15746" dataCellStyle="Normal 3"/>
    <tableColumn id="2732" name="Columna2721" dataDxfId="15745" dataCellStyle="Normal 3"/>
    <tableColumn id="2733" name="Columna2722" dataDxfId="15744" dataCellStyle="Normal 3"/>
    <tableColumn id="2734" name="Columna2723" dataDxfId="15743" dataCellStyle="Normal 3"/>
    <tableColumn id="2735" name="Columna2724" dataDxfId="15742" dataCellStyle="Normal 3"/>
    <tableColumn id="2736" name="Columna2725" dataDxfId="15741" dataCellStyle="Normal 3"/>
    <tableColumn id="2737" name="Columna2726" dataDxfId="15740" dataCellStyle="Normal 3"/>
    <tableColumn id="2738" name="Columna2727" dataDxfId="15739" dataCellStyle="Normal 3"/>
    <tableColumn id="2739" name="Columna2728" dataDxfId="15738" dataCellStyle="Normal 3"/>
    <tableColumn id="2740" name="Columna2729" dataDxfId="15737" dataCellStyle="Normal 3"/>
    <tableColumn id="2741" name="Columna2730" dataDxfId="15736" dataCellStyle="Normal 3"/>
    <tableColumn id="2742" name="Columna2731" dataDxfId="15735" dataCellStyle="Normal 3"/>
    <tableColumn id="2743" name="Columna2732" dataDxfId="15734" dataCellStyle="Normal 3"/>
    <tableColumn id="2744" name="Columna2733" dataDxfId="15733" dataCellStyle="Normal 3"/>
    <tableColumn id="2745" name="Columna2734" dataDxfId="15732" dataCellStyle="Normal 3"/>
    <tableColumn id="2746" name="Columna2735" dataDxfId="15731" dataCellStyle="Normal 3"/>
    <tableColumn id="2747" name="Columna2736" dataDxfId="15730" dataCellStyle="Normal 3"/>
    <tableColumn id="2748" name="Columna2737" dataDxfId="15729" dataCellStyle="Normal 3"/>
    <tableColumn id="2749" name="Columna2738" dataDxfId="15728" dataCellStyle="Normal 3"/>
    <tableColumn id="2750" name="Columna2739" dataDxfId="15727" dataCellStyle="Normal 3"/>
    <tableColumn id="2751" name="Columna2740" dataDxfId="15726" dataCellStyle="Normal 3"/>
    <tableColumn id="2752" name="Columna2741" dataDxfId="15725" dataCellStyle="Normal 3"/>
    <tableColumn id="2753" name="Columna2742" dataDxfId="15724" dataCellStyle="Normal 3"/>
    <tableColumn id="2754" name="Columna2743" dataDxfId="15723" dataCellStyle="Normal 3"/>
    <tableColumn id="2755" name="Columna2744" dataDxfId="15722" dataCellStyle="Normal 3"/>
    <tableColumn id="2756" name="Columna2745" dataDxfId="15721" dataCellStyle="Normal 3"/>
    <tableColumn id="2757" name="Columna2746" dataDxfId="15720" dataCellStyle="Normal 3"/>
    <tableColumn id="2758" name="Columna2747" dataDxfId="15719" dataCellStyle="Normal 3"/>
    <tableColumn id="2759" name="Columna2748" dataDxfId="15718" dataCellStyle="Normal 3"/>
    <tableColumn id="2760" name="Columna2749" dataDxfId="15717" dataCellStyle="Normal 3"/>
    <tableColumn id="2761" name="Columna2750" dataDxfId="15716" dataCellStyle="Normal 3"/>
    <tableColumn id="2762" name="Columna2751" dataDxfId="15715" dataCellStyle="Normal 3"/>
    <tableColumn id="2763" name="Columna2752" dataDxfId="15714" dataCellStyle="Normal 3"/>
    <tableColumn id="2764" name="Columna2753" dataDxfId="15713" dataCellStyle="Normal 3"/>
    <tableColumn id="2765" name="Columna2754" dataDxfId="15712" dataCellStyle="Normal 3"/>
    <tableColumn id="2766" name="Columna2755" dataDxfId="15711" dataCellStyle="Normal 3"/>
    <tableColumn id="2767" name="Columna2756" dataDxfId="15710" dataCellStyle="Normal 3"/>
    <tableColumn id="2768" name="Columna2757" dataDxfId="15709" dataCellStyle="Normal 3"/>
    <tableColumn id="2769" name="Columna2758" dataDxfId="15708" dataCellStyle="Normal 3"/>
    <tableColumn id="2770" name="Columna2759" dataDxfId="15707" dataCellStyle="Normal 3"/>
    <tableColumn id="2771" name="Columna2760" dataDxfId="15706" dataCellStyle="Normal 3"/>
    <tableColumn id="2772" name="Columna2761" dataDxfId="15705" dataCellStyle="Normal 3"/>
    <tableColumn id="2773" name="Columna2762" dataDxfId="15704" dataCellStyle="Normal 3"/>
    <tableColumn id="2774" name="Columna2763" dataDxfId="15703" dataCellStyle="Normal 3"/>
    <tableColumn id="2775" name="Columna2764" dataDxfId="15702" dataCellStyle="Normal 3"/>
    <tableColumn id="2776" name="Columna2765" dataDxfId="15701" dataCellStyle="Normal 3"/>
    <tableColumn id="2777" name="Columna2766" dataDxfId="15700" dataCellStyle="Normal 3"/>
    <tableColumn id="2778" name="Columna2767" dataDxfId="15699" dataCellStyle="Normal 3"/>
    <tableColumn id="2779" name="Columna2768" dataDxfId="15698" dataCellStyle="Normal 3"/>
    <tableColumn id="2780" name="Columna2769" dataDxfId="15697" dataCellStyle="Normal 3"/>
    <tableColumn id="2781" name="Columna2770" dataDxfId="15696" dataCellStyle="Normal 3"/>
    <tableColumn id="2782" name="Columna2771" dataDxfId="15695" dataCellStyle="Normal 3"/>
    <tableColumn id="2783" name="Columna2772" dataDxfId="15694" dataCellStyle="Normal 3"/>
    <tableColumn id="2784" name="Columna2773" dataDxfId="15693" dataCellStyle="Normal 3"/>
    <tableColumn id="2785" name="Columna2774" dataDxfId="15692" dataCellStyle="Normal 3"/>
    <tableColumn id="2786" name="Columna2775" dataDxfId="15691" dataCellStyle="Normal 3"/>
    <tableColumn id="2787" name="Columna2776" dataDxfId="15690" dataCellStyle="Normal 3"/>
    <tableColumn id="2788" name="Columna2777" dataDxfId="15689" dataCellStyle="Normal 3"/>
    <tableColumn id="2789" name="Columna2778" dataDxfId="15688" dataCellStyle="Normal 3"/>
    <tableColumn id="2790" name="Columna2779" dataDxfId="15687" dataCellStyle="Normal 3"/>
    <tableColumn id="2791" name="Columna2780" dataDxfId="15686" dataCellStyle="Normal 3"/>
    <tableColumn id="2792" name="Columna2781" dataDxfId="15685" dataCellStyle="Normal 3"/>
    <tableColumn id="2793" name="Columna2782" dataDxfId="15684" dataCellStyle="Normal 3"/>
    <tableColumn id="2794" name="Columna2783" dataDxfId="15683" dataCellStyle="Normal 3"/>
    <tableColumn id="2795" name="Columna2784" dataDxfId="15682" dataCellStyle="Normal 3"/>
    <tableColumn id="2796" name="Columna2785" dataDxfId="15681" dataCellStyle="Normal 3"/>
    <tableColumn id="2797" name="Columna2786" dataDxfId="15680" dataCellStyle="Normal 3"/>
    <tableColumn id="2798" name="Columna2787" dataDxfId="15679" dataCellStyle="Normal 3"/>
    <tableColumn id="2799" name="Columna2788" dataDxfId="15678" dataCellStyle="Normal 3"/>
    <tableColumn id="2800" name="Columna2789" dataDxfId="15677" dataCellStyle="Normal 3"/>
    <tableColumn id="2801" name="Columna2790" dataDxfId="15676" dataCellStyle="Normal 3"/>
    <tableColumn id="2802" name="Columna2791" dataDxfId="15675" dataCellStyle="Normal 3"/>
    <tableColumn id="2803" name="Columna2792" dataDxfId="15674" dataCellStyle="Normal 3"/>
    <tableColumn id="2804" name="Columna2793" dataDxfId="15673" dataCellStyle="Normal 3"/>
    <tableColumn id="2805" name="Columna2794" dataDxfId="15672" dataCellStyle="Normal 3"/>
    <tableColumn id="2806" name="Columna2795" dataDxfId="15671" dataCellStyle="Normal 3"/>
    <tableColumn id="2807" name="Columna2796" dataDxfId="15670" dataCellStyle="Normal 3"/>
    <tableColumn id="2808" name="Columna2797" dataDxfId="15669" dataCellStyle="Normal 3"/>
    <tableColumn id="2809" name="Columna2798" dataDxfId="15668" dataCellStyle="Normal 3"/>
    <tableColumn id="2810" name="Columna2799" dataDxfId="15667" dataCellStyle="Normal 3"/>
    <tableColumn id="2811" name="Columna2800" dataDxfId="15666" dataCellStyle="Normal 3"/>
    <tableColumn id="2812" name="Columna2801" dataDxfId="15665" dataCellStyle="Normal 3"/>
    <tableColumn id="2813" name="Columna2802" dataDxfId="15664" dataCellStyle="Normal 3"/>
    <tableColumn id="2814" name="Columna2803" dataDxfId="15663" dataCellStyle="Normal 3"/>
    <tableColumn id="2815" name="Columna2804" dataDxfId="15662" dataCellStyle="Normal 3"/>
    <tableColumn id="2816" name="Columna2805" dataDxfId="15661" dataCellStyle="Normal 3"/>
    <tableColumn id="2817" name="Columna2806" dataDxfId="15660" dataCellStyle="Normal 3"/>
    <tableColumn id="2818" name="Columna2807" dataDxfId="15659" dataCellStyle="Normal 3"/>
    <tableColumn id="2819" name="Columna2808" dataDxfId="15658" dataCellStyle="Normal 3"/>
    <tableColumn id="2820" name="Columna2809" dataDxfId="15657" dataCellStyle="Normal 3"/>
    <tableColumn id="2821" name="Columna2810" dataDxfId="15656" dataCellStyle="Normal 3"/>
    <tableColumn id="2822" name="Columna2811" dataDxfId="15655" dataCellStyle="Normal 3"/>
    <tableColumn id="2823" name="Columna2812" dataDxfId="15654" dataCellStyle="Normal 3"/>
    <tableColumn id="2824" name="Columna2813" dataDxfId="15653" dataCellStyle="Normal 3"/>
    <tableColumn id="2825" name="Columna2814" dataDxfId="15652" dataCellStyle="Normal 3"/>
    <tableColumn id="2826" name="Columna2815" dataDxfId="15651" dataCellStyle="Normal 3"/>
    <tableColumn id="2827" name="Columna2816" dataDxfId="15650" dataCellStyle="Normal 3"/>
    <tableColumn id="2828" name="Columna2817" dataDxfId="15649" dataCellStyle="Normal 3"/>
    <tableColumn id="2829" name="Columna2818" dataDxfId="15648" dataCellStyle="Normal 3"/>
    <tableColumn id="2830" name="Columna2819" dataDxfId="15647" dataCellStyle="Normal 3"/>
    <tableColumn id="2831" name="Columna2820" dataDxfId="15646" dataCellStyle="Normal 3"/>
    <tableColumn id="2832" name="Columna2821" dataDxfId="15645" dataCellStyle="Normal 3"/>
    <tableColumn id="2833" name="Columna2822" dataDxfId="15644" dataCellStyle="Normal 3"/>
    <tableColumn id="2834" name="Columna2823" dataDxfId="15643" dataCellStyle="Normal 3"/>
    <tableColumn id="2835" name="Columna2824" dataDxfId="15642" dataCellStyle="Normal 3"/>
    <tableColumn id="2836" name="Columna2825" dataDxfId="15641" dataCellStyle="Normal 3"/>
    <tableColumn id="2837" name="Columna2826" dataDxfId="15640" dataCellStyle="Normal 3"/>
    <tableColumn id="2838" name="Columna2827" dataDxfId="15639" dataCellStyle="Normal 3"/>
    <tableColumn id="2839" name="Columna2828" dataDxfId="15638" dataCellStyle="Normal 3"/>
    <tableColumn id="2840" name="Columna2829" dataDxfId="15637" dataCellStyle="Normal 3"/>
    <tableColumn id="2841" name="Columna2830" dataDxfId="15636" dataCellStyle="Normal 3"/>
    <tableColumn id="2842" name="Columna2831" dataDxfId="15635" dataCellStyle="Normal 3"/>
    <tableColumn id="2843" name="Columna2832" dataDxfId="15634" dataCellStyle="Normal 3"/>
    <tableColumn id="2844" name="Columna2833" dataDxfId="15633" dataCellStyle="Normal 3"/>
    <tableColumn id="2845" name="Columna2834" dataDxfId="15632" dataCellStyle="Normal 3"/>
    <tableColumn id="2846" name="Columna2835" dataDxfId="15631" dataCellStyle="Normal 3"/>
    <tableColumn id="2847" name="Columna2836" dataDxfId="15630" dataCellStyle="Normal 3"/>
    <tableColumn id="2848" name="Columna2837" dataDxfId="15629" dataCellStyle="Normal 3"/>
    <tableColumn id="2849" name="Columna2838" dataDxfId="15628" dataCellStyle="Normal 3"/>
    <tableColumn id="2850" name="Columna2839" dataDxfId="15627" dataCellStyle="Normal 3"/>
    <tableColumn id="2851" name="Columna2840" dataDxfId="15626" dataCellStyle="Normal 3"/>
    <tableColumn id="2852" name="Columna2841" dataDxfId="15625" dataCellStyle="Normal 3"/>
    <tableColumn id="2853" name="Columna2842" dataDxfId="15624" dataCellStyle="Normal 3"/>
    <tableColumn id="2854" name="Columna2843" dataDxfId="15623" dataCellStyle="Normal 3"/>
    <tableColumn id="2855" name="Columna2844" dataDxfId="15622" dataCellStyle="Normal 3"/>
    <tableColumn id="2856" name="Columna2845" dataDxfId="15621" dataCellStyle="Normal 3"/>
    <tableColumn id="2857" name="Columna2846" dataDxfId="15620" dataCellStyle="Normal 3"/>
    <tableColumn id="2858" name="Columna2847" dataDxfId="15619" dataCellStyle="Normal 3"/>
    <tableColumn id="2859" name="Columna2848" dataDxfId="15618" dataCellStyle="Normal 3"/>
    <tableColumn id="2860" name="Columna2849" dataDxfId="15617" dataCellStyle="Normal 3"/>
    <tableColumn id="2861" name="Columna2850" dataDxfId="15616" dataCellStyle="Normal 3"/>
    <tableColumn id="2862" name="Columna2851" dataDxfId="15615" dataCellStyle="Normal 3"/>
    <tableColumn id="2863" name="Columna2852" dataDxfId="15614" dataCellStyle="Normal 3"/>
    <tableColumn id="2864" name="Columna2853" dataDxfId="15613" dataCellStyle="Normal 3"/>
    <tableColumn id="2865" name="Columna2854" dataDxfId="15612" dataCellStyle="Normal 3"/>
    <tableColumn id="2866" name="Columna2855" dataDxfId="15611" dataCellStyle="Normal 3"/>
    <tableColumn id="2867" name="Columna2856" dataDxfId="15610" dataCellStyle="Normal 3"/>
    <tableColumn id="2868" name="Columna2857" dataDxfId="15609" dataCellStyle="Normal 3"/>
    <tableColumn id="2869" name="Columna2858" dataDxfId="15608" dataCellStyle="Normal 3"/>
    <tableColumn id="2870" name="Columna2859" dataDxfId="15607" dataCellStyle="Normal 3"/>
    <tableColumn id="2871" name="Columna2860" dataDxfId="15606" dataCellStyle="Normal 3"/>
    <tableColumn id="2872" name="Columna2861" dataDxfId="15605" dataCellStyle="Normal 3"/>
    <tableColumn id="2873" name="Columna2862" dataDxfId="15604" dataCellStyle="Normal 3"/>
    <tableColumn id="2874" name="Columna2863" dataDxfId="15603" dataCellStyle="Normal 3"/>
    <tableColumn id="2875" name="Columna2864" dataDxfId="15602" dataCellStyle="Normal 3"/>
    <tableColumn id="2876" name="Columna2865" dataDxfId="15601" dataCellStyle="Normal 3"/>
    <tableColumn id="2877" name="Columna2866" dataDxfId="15600" dataCellStyle="Normal 3"/>
    <tableColumn id="2878" name="Columna2867" dataDxfId="15599" dataCellStyle="Normal 3"/>
    <tableColumn id="2879" name="Columna2868" dataDxfId="15598" dataCellStyle="Normal 3"/>
    <tableColumn id="2880" name="Columna2869" dataDxfId="15597" dataCellStyle="Normal 3"/>
    <tableColumn id="2881" name="Columna2870" dataDxfId="15596" dataCellStyle="Normal 3"/>
    <tableColumn id="2882" name="Columna2871" dataDxfId="15595" dataCellStyle="Normal 3"/>
    <tableColumn id="2883" name="Columna2872" dataDxfId="15594" dataCellStyle="Normal 3"/>
    <tableColumn id="2884" name="Columna2873" dataDxfId="15593" dataCellStyle="Normal 3"/>
    <tableColumn id="2885" name="Columna2874" dataDxfId="15592" dataCellStyle="Normal 3"/>
    <tableColumn id="2886" name="Columna2875" dataDxfId="15591" dataCellStyle="Normal 3"/>
    <tableColumn id="2887" name="Columna2876" dataDxfId="15590" dataCellStyle="Normal 3"/>
    <tableColumn id="2888" name="Columna2877" dataDxfId="15589" dataCellStyle="Normal 3"/>
    <tableColumn id="2889" name="Columna2878" dataDxfId="15588" dataCellStyle="Normal 3"/>
    <tableColumn id="2890" name="Columna2879" dataDxfId="15587" dataCellStyle="Normal 3"/>
    <tableColumn id="2891" name="Columna2880" dataDxfId="15586" dataCellStyle="Normal 3"/>
    <tableColumn id="2892" name="Columna2881" dataDxfId="15585" dataCellStyle="Normal 3"/>
    <tableColumn id="2893" name="Columna2882" dataDxfId="15584" dataCellStyle="Normal 3"/>
    <tableColumn id="2894" name="Columna2883" dataDxfId="15583" dataCellStyle="Normal 3"/>
    <tableColumn id="2895" name="Columna2884" dataDxfId="15582" dataCellStyle="Normal 3"/>
    <tableColumn id="2896" name="Columna2885" dataDxfId="15581" dataCellStyle="Normal 3"/>
    <tableColumn id="2897" name="Columna2886" dataDxfId="15580" dataCellStyle="Normal 3"/>
    <tableColumn id="2898" name="Columna2887" dataDxfId="15579" dataCellStyle="Normal 3"/>
    <tableColumn id="2899" name="Columna2888" dataDxfId="15578" dataCellStyle="Normal 3"/>
    <tableColumn id="2900" name="Columna2889" dataDxfId="15577" dataCellStyle="Normal 3"/>
    <tableColumn id="2901" name="Columna2890" dataDxfId="15576" dataCellStyle="Normal 3"/>
    <tableColumn id="2902" name="Columna2891" dataDxfId="15575" dataCellStyle="Normal 3"/>
    <tableColumn id="2903" name="Columna2892" dataDxfId="15574" dataCellStyle="Normal 3"/>
    <tableColumn id="2904" name="Columna2893" dataDxfId="15573" dataCellStyle="Normal 3"/>
    <tableColumn id="2905" name="Columna2894" dataDxfId="15572" dataCellStyle="Normal 3"/>
    <tableColumn id="2906" name="Columna2895" dataDxfId="15571" dataCellStyle="Normal 3"/>
    <tableColumn id="2907" name="Columna2896" dataDxfId="15570" dataCellStyle="Normal 3"/>
    <tableColumn id="2908" name="Columna2897" dataDxfId="15569" dataCellStyle="Normal 3"/>
    <tableColumn id="2909" name="Columna2898" dataDxfId="15568" dataCellStyle="Normal 3"/>
    <tableColumn id="2910" name="Columna2899" dataDxfId="15567" dataCellStyle="Normal 3"/>
    <tableColumn id="2911" name="Columna2900" dataDxfId="15566" dataCellStyle="Normal 3"/>
    <tableColumn id="2912" name="Columna2901" dataDxfId="15565" dataCellStyle="Normal 3"/>
    <tableColumn id="2913" name="Columna2902" dataDxfId="15564" dataCellStyle="Normal 3"/>
    <tableColumn id="2914" name="Columna2903" dataDxfId="15563" dataCellStyle="Normal 3"/>
    <tableColumn id="2915" name="Columna2904" dataDxfId="15562" dataCellStyle="Normal 3"/>
    <tableColumn id="2916" name="Columna2905" dataDxfId="15561" dataCellStyle="Normal 3"/>
    <tableColumn id="2917" name="Columna2906" dataDxfId="15560" dataCellStyle="Normal 3"/>
    <tableColumn id="2918" name="Columna2907" dataDxfId="15559" dataCellStyle="Normal 3"/>
    <tableColumn id="2919" name="Columna2908" dataDxfId="15558" dataCellStyle="Normal 3"/>
    <tableColumn id="2920" name="Columna2909" dataDxfId="15557" dataCellStyle="Normal 3"/>
    <tableColumn id="2921" name="Columna2910" dataDxfId="15556" dataCellStyle="Normal 3"/>
    <tableColumn id="2922" name="Columna2911" dataDxfId="15555" dataCellStyle="Normal 3"/>
    <tableColumn id="2923" name="Columna2912" dataDxfId="15554" dataCellStyle="Normal 3"/>
    <tableColumn id="2924" name="Columna2913" dataDxfId="15553" dataCellStyle="Normal 3"/>
    <tableColumn id="2925" name="Columna2914" dataDxfId="15552" dataCellStyle="Normal 3"/>
    <tableColumn id="2926" name="Columna2915" dataDxfId="15551" dataCellStyle="Normal 3"/>
    <tableColumn id="2927" name="Columna2916" dataDxfId="15550" dataCellStyle="Normal 3"/>
    <tableColumn id="2928" name="Columna2917" dataDxfId="15549" dataCellStyle="Normal 3"/>
    <tableColumn id="2929" name="Columna2918" dataDxfId="15548" dataCellStyle="Normal 3"/>
    <tableColumn id="2930" name="Columna2919" dataDxfId="15547" dataCellStyle="Normal 3"/>
    <tableColumn id="2931" name="Columna2920" dataDxfId="15546" dataCellStyle="Normal 3"/>
    <tableColumn id="2932" name="Columna2921" dataDxfId="15545" dataCellStyle="Normal 3"/>
    <tableColumn id="2933" name="Columna2922" dataDxfId="15544" dataCellStyle="Normal 3"/>
    <tableColumn id="2934" name="Columna2923" dataDxfId="15543" dataCellStyle="Normal 3"/>
    <tableColumn id="2935" name="Columna2924" dataDxfId="15542" dataCellStyle="Normal 3"/>
    <tableColumn id="2936" name="Columna2925" dataDxfId="15541" dataCellStyle="Normal 3"/>
    <tableColumn id="2937" name="Columna2926" dataDxfId="15540" dataCellStyle="Normal 3"/>
    <tableColumn id="2938" name="Columna2927" dataDxfId="15539" dataCellStyle="Normal 3"/>
    <tableColumn id="2939" name="Columna2928" dataDxfId="15538" dataCellStyle="Normal 3"/>
    <tableColumn id="2940" name="Columna2929" dataDxfId="15537" dataCellStyle="Normal 3"/>
    <tableColumn id="2941" name="Columna2930" dataDxfId="15536" dataCellStyle="Normal 3"/>
    <tableColumn id="2942" name="Columna2931" dataDxfId="15535" dataCellStyle="Normal 3"/>
    <tableColumn id="2943" name="Columna2932" dataDxfId="15534" dataCellStyle="Normal 3"/>
    <tableColumn id="2944" name="Columna2933" dataDxfId="15533" dataCellStyle="Normal 3"/>
    <tableColumn id="2945" name="Columna2934" dataDxfId="15532" dataCellStyle="Normal 3"/>
    <tableColumn id="2946" name="Columna2935" dataDxfId="15531" dataCellStyle="Normal 3"/>
    <tableColumn id="2947" name="Columna2936" dataDxfId="15530" dataCellStyle="Normal 3"/>
    <tableColumn id="2948" name="Columna2937" dataDxfId="15529" dataCellStyle="Normal 3"/>
    <tableColumn id="2949" name="Columna2938" dataDxfId="15528" dataCellStyle="Normal 3"/>
    <tableColumn id="2950" name="Columna2939" dataDxfId="15527" dataCellStyle="Normal 3"/>
    <tableColumn id="2951" name="Columna2940" dataDxfId="15526" dataCellStyle="Normal 3"/>
    <tableColumn id="2952" name="Columna2941" dataDxfId="15525" dataCellStyle="Normal 3"/>
    <tableColumn id="2953" name="Columna2942" dataDxfId="15524" dataCellStyle="Normal 3"/>
    <tableColumn id="2954" name="Columna2943" dataDxfId="15523" dataCellStyle="Normal 3"/>
    <tableColumn id="2955" name="Columna2944" dataDxfId="15522" dataCellStyle="Normal 3"/>
    <tableColumn id="2956" name="Columna2945" dataDxfId="15521" dataCellStyle="Normal 3"/>
    <tableColumn id="2957" name="Columna2946" dataDxfId="15520" dataCellStyle="Normal 3"/>
    <tableColumn id="2958" name="Columna2947" dataDxfId="15519" dataCellStyle="Normal 3"/>
    <tableColumn id="2959" name="Columna2948" dataDxfId="15518" dataCellStyle="Normal 3"/>
    <tableColumn id="2960" name="Columna2949" dataDxfId="15517" dataCellStyle="Normal 3"/>
    <tableColumn id="2961" name="Columna2950" dataDxfId="15516" dataCellStyle="Normal 3"/>
    <tableColumn id="2962" name="Columna2951" dataDxfId="15515" dataCellStyle="Normal 3"/>
    <tableColumn id="2963" name="Columna2952" dataDxfId="15514" dataCellStyle="Normal 3"/>
    <tableColumn id="2964" name="Columna2953" dataDxfId="15513" dataCellStyle="Normal 3"/>
    <tableColumn id="2965" name="Columna2954" dataDxfId="15512" dataCellStyle="Normal 3"/>
    <tableColumn id="2966" name="Columna2955" dataDxfId="15511" dataCellStyle="Normal 3"/>
    <tableColumn id="2967" name="Columna2956" dataDxfId="15510" dataCellStyle="Normal 3"/>
    <tableColumn id="2968" name="Columna2957" dataDxfId="15509" dataCellStyle="Normal 3"/>
    <tableColumn id="2969" name="Columna2958" dataDxfId="15508" dataCellStyle="Normal 3"/>
    <tableColumn id="2970" name="Columna2959" dataDxfId="15507" dataCellStyle="Normal 3"/>
    <tableColumn id="2971" name="Columna2960" dataDxfId="15506" dataCellStyle="Normal 3"/>
    <tableColumn id="2972" name="Columna2961" dataDxfId="15505" dataCellStyle="Normal 3"/>
    <tableColumn id="2973" name="Columna2962" dataDxfId="15504" dataCellStyle="Normal 3"/>
    <tableColumn id="2974" name="Columna2963" dataDxfId="15503" dataCellStyle="Normal 3"/>
    <tableColumn id="2975" name="Columna2964" dataDxfId="15502" dataCellStyle="Normal 3"/>
    <tableColumn id="2976" name="Columna2965" dataDxfId="15501" dataCellStyle="Normal 3"/>
    <tableColumn id="2977" name="Columna2966" dataDxfId="15500" dataCellStyle="Normal 3"/>
    <tableColumn id="2978" name="Columna2967" dataDxfId="15499" dataCellStyle="Normal 3"/>
    <tableColumn id="2979" name="Columna2968" dataDxfId="15498" dataCellStyle="Normal 3"/>
    <tableColumn id="2980" name="Columna2969" dataDxfId="15497" dataCellStyle="Normal 3"/>
    <tableColumn id="2981" name="Columna2970" dataDxfId="15496" dataCellStyle="Normal 3"/>
    <tableColumn id="2982" name="Columna2971" dataDxfId="15495" dataCellStyle="Normal 3"/>
    <tableColumn id="2983" name="Columna2972" dataDxfId="15494" dataCellStyle="Normal 3"/>
    <tableColumn id="2984" name="Columna2973" dataDxfId="15493" dataCellStyle="Normal 3"/>
    <tableColumn id="2985" name="Columna2974" dataDxfId="15492" dataCellStyle="Normal 3"/>
    <tableColumn id="2986" name="Columna2975" dataDxfId="15491" dataCellStyle="Normal 3"/>
    <tableColumn id="2987" name="Columna2976" dataDxfId="15490" dataCellStyle="Normal 3"/>
    <tableColumn id="2988" name="Columna2977" dataDxfId="15489" dataCellStyle="Normal 3"/>
    <tableColumn id="2989" name="Columna2978" dataDxfId="15488" dataCellStyle="Normal 3"/>
    <tableColumn id="2990" name="Columna2979" dataDxfId="15487" dataCellStyle="Normal 3"/>
    <tableColumn id="2991" name="Columna2980" dataDxfId="15486" dataCellStyle="Normal 3"/>
    <tableColumn id="2992" name="Columna2981" dataDxfId="15485" dataCellStyle="Normal 3"/>
    <tableColumn id="2993" name="Columna2982" dataDxfId="15484" dataCellStyle="Normal 3"/>
    <tableColumn id="2994" name="Columna2983" dataDxfId="15483" dataCellStyle="Normal 3"/>
    <tableColumn id="2995" name="Columna2984" dataDxfId="15482" dataCellStyle="Normal 3"/>
    <tableColumn id="2996" name="Columna2985" dataDxfId="15481" dataCellStyle="Normal 3"/>
    <tableColumn id="2997" name="Columna2986" dataDxfId="15480" dataCellStyle="Normal 3"/>
    <tableColumn id="2998" name="Columna2987" dataDxfId="15479" dataCellStyle="Normal 3"/>
    <tableColumn id="2999" name="Columna2988" dataDxfId="15478" dataCellStyle="Normal 3"/>
    <tableColumn id="3000" name="Columna2989" dataDxfId="15477" dataCellStyle="Normal 3"/>
    <tableColumn id="3001" name="Columna2990" dataDxfId="15476" dataCellStyle="Normal 3"/>
    <tableColumn id="3002" name="Columna2991" dataDxfId="15475" dataCellStyle="Normal 3"/>
    <tableColumn id="3003" name="Columna2992" dataDxfId="15474" dataCellStyle="Normal 3"/>
    <tableColumn id="3004" name="Columna2993" dataDxfId="15473" dataCellStyle="Normal 3"/>
    <tableColumn id="3005" name="Columna2994" dataDxfId="15472" dataCellStyle="Normal 3"/>
    <tableColumn id="3006" name="Columna2995" dataDxfId="15471" dataCellStyle="Normal 3"/>
    <tableColumn id="3007" name="Columna2996" dataDxfId="15470" dataCellStyle="Normal 3"/>
    <tableColumn id="3008" name="Columna2997" dataDxfId="15469" dataCellStyle="Normal 3"/>
    <tableColumn id="3009" name="Columna2998" dataDxfId="15468" dataCellStyle="Normal 3"/>
    <tableColumn id="3010" name="Columna2999" dataDxfId="15467" dataCellStyle="Normal 3"/>
    <tableColumn id="3011" name="Columna3000" dataDxfId="15466" dataCellStyle="Normal 3"/>
    <tableColumn id="3012" name="Columna3001" dataDxfId="15465" dataCellStyle="Normal 3"/>
    <tableColumn id="3013" name="Columna3002" dataDxfId="15464" dataCellStyle="Normal 3"/>
    <tableColumn id="3014" name="Columna3003" dataDxfId="15463" dataCellStyle="Normal 3"/>
    <tableColumn id="3015" name="Columna3004" dataDxfId="15462" dataCellStyle="Normal 3"/>
    <tableColumn id="3016" name="Columna3005" dataDxfId="15461" dataCellStyle="Normal 3"/>
    <tableColumn id="3017" name="Columna3006" dataDxfId="15460" dataCellStyle="Normal 3"/>
    <tableColumn id="3018" name="Columna3007" dataDxfId="15459" dataCellStyle="Normal 3"/>
    <tableColumn id="3019" name="Columna3008" dataDxfId="15458" dataCellStyle="Normal 3"/>
    <tableColumn id="3020" name="Columna3009" dataDxfId="15457" dataCellStyle="Normal 3"/>
    <tableColumn id="3021" name="Columna3010" dataDxfId="15456" dataCellStyle="Normal 3"/>
    <tableColumn id="3022" name="Columna3011" dataDxfId="15455" dataCellStyle="Normal 3"/>
    <tableColumn id="3023" name="Columna3012" dataDxfId="15454" dataCellStyle="Normal 3"/>
    <tableColumn id="3024" name="Columna3013" dataDxfId="15453" dataCellStyle="Normal 3"/>
    <tableColumn id="3025" name="Columna3014" dataDxfId="15452" dataCellStyle="Normal 3"/>
    <tableColumn id="3026" name="Columna3015" dataDxfId="15451" dataCellStyle="Normal 3"/>
    <tableColumn id="3027" name="Columna3016" dataDxfId="15450" dataCellStyle="Normal 3"/>
    <tableColumn id="3028" name="Columna3017" dataDxfId="15449" dataCellStyle="Normal 3"/>
    <tableColumn id="3029" name="Columna3018" dataDxfId="15448" dataCellStyle="Normal 3"/>
    <tableColumn id="3030" name="Columna3019" dataDxfId="15447" dataCellStyle="Normal 3"/>
    <tableColumn id="3031" name="Columna3020" dataDxfId="15446" dataCellStyle="Normal 3"/>
    <tableColumn id="3032" name="Columna3021" dataDxfId="15445" dataCellStyle="Normal 3"/>
    <tableColumn id="3033" name="Columna3022" dataDxfId="15444" dataCellStyle="Normal 3"/>
    <tableColumn id="3034" name="Columna3023" dataDxfId="15443" dataCellStyle="Normal 3"/>
    <tableColumn id="3035" name="Columna3024" dataDxfId="15442" dataCellStyle="Normal 3"/>
    <tableColumn id="3036" name="Columna3025" dataDxfId="15441" dataCellStyle="Normal 3"/>
    <tableColumn id="3037" name="Columna3026" dataDxfId="15440" dataCellStyle="Normal 3"/>
    <tableColumn id="3038" name="Columna3027" dataDxfId="15439" dataCellStyle="Normal 3"/>
    <tableColumn id="3039" name="Columna3028" dataDxfId="15438" dataCellStyle="Normal 3"/>
    <tableColumn id="3040" name="Columna3029" dataDxfId="15437" dataCellStyle="Normal 3"/>
    <tableColumn id="3041" name="Columna3030" dataDxfId="15436" dataCellStyle="Normal 3"/>
    <tableColumn id="3042" name="Columna3031" dataDxfId="15435" dataCellStyle="Normal 3"/>
    <tableColumn id="3043" name="Columna3032" dataDxfId="15434" dataCellStyle="Normal 3"/>
    <tableColumn id="3044" name="Columna3033" dataDxfId="15433" dataCellStyle="Normal 3"/>
    <tableColumn id="3045" name="Columna3034" dataDxfId="15432" dataCellStyle="Normal 3"/>
    <tableColumn id="3046" name="Columna3035" dataDxfId="15431" dataCellStyle="Normal 3"/>
    <tableColumn id="3047" name="Columna3036" dataDxfId="15430" dataCellStyle="Normal 3"/>
    <tableColumn id="3048" name="Columna3037" dataDxfId="15429" dataCellStyle="Normal 3"/>
    <tableColumn id="3049" name="Columna3038" dataDxfId="15428" dataCellStyle="Normal 3"/>
    <tableColumn id="3050" name="Columna3039" dataDxfId="15427" dataCellStyle="Normal 3"/>
    <tableColumn id="3051" name="Columna3040" dataDxfId="15426" dataCellStyle="Normal 3"/>
    <tableColumn id="3052" name="Columna3041" dataDxfId="15425" dataCellStyle="Normal 3"/>
    <tableColumn id="3053" name="Columna3042" dataDxfId="15424" dataCellStyle="Normal 3"/>
    <tableColumn id="3054" name="Columna3043" dataDxfId="15423" dataCellStyle="Normal 3"/>
    <tableColumn id="3055" name="Columna3044" dataDxfId="15422" dataCellStyle="Normal 3"/>
    <tableColumn id="3056" name="Columna3045" dataDxfId="15421" dataCellStyle="Normal 3"/>
    <tableColumn id="3057" name="Columna3046" dataDxfId="15420" dataCellStyle="Normal 3"/>
    <tableColumn id="3058" name="Columna3047" dataDxfId="15419" dataCellStyle="Normal 3"/>
    <tableColumn id="3059" name="Columna3048" dataDxfId="15418" dataCellStyle="Normal 3"/>
    <tableColumn id="3060" name="Columna3049" dataDxfId="15417" dataCellStyle="Normal 3"/>
    <tableColumn id="3061" name="Columna3050" dataDxfId="15416" dataCellStyle="Normal 3"/>
    <tableColumn id="3062" name="Columna3051" dataDxfId="15415" dataCellStyle="Normal 3"/>
    <tableColumn id="3063" name="Columna3052" dataDxfId="15414" dataCellStyle="Normal 3"/>
    <tableColumn id="3064" name="Columna3053" dataDxfId="15413" dataCellStyle="Normal 3"/>
    <tableColumn id="3065" name="Columna3054" dataDxfId="15412" dataCellStyle="Normal 3"/>
    <tableColumn id="3066" name="Columna3055" dataDxfId="15411" dataCellStyle="Normal 3"/>
    <tableColumn id="3067" name="Columna3056" dataDxfId="15410" dataCellStyle="Normal 3"/>
    <tableColumn id="3068" name="Columna3057" dataDxfId="15409" dataCellStyle="Normal 3"/>
    <tableColumn id="3069" name="Columna3058" dataDxfId="15408" dataCellStyle="Normal 3"/>
    <tableColumn id="3070" name="Columna3059" dataDxfId="15407" dataCellStyle="Normal 3"/>
    <tableColumn id="3071" name="Columna3060" dataDxfId="15406" dataCellStyle="Normal 3"/>
    <tableColumn id="3072" name="Columna3061" dataDxfId="15405" dataCellStyle="Normal 3"/>
    <tableColumn id="3073" name="Columna3062" dataDxfId="15404" dataCellStyle="Normal 3"/>
    <tableColumn id="3074" name="Columna3063" dataDxfId="15403" dataCellStyle="Normal 3"/>
    <tableColumn id="3075" name="Columna3064" dataDxfId="15402" dataCellStyle="Normal 3"/>
    <tableColumn id="3076" name="Columna3065" dataDxfId="15401" dataCellStyle="Normal 3"/>
    <tableColumn id="3077" name="Columna3066" dataDxfId="15400" dataCellStyle="Normal 3"/>
    <tableColumn id="3078" name="Columna3067" dataDxfId="15399" dataCellStyle="Normal 3"/>
    <tableColumn id="3079" name="Columna3068" dataDxfId="15398" dataCellStyle="Normal 3"/>
    <tableColumn id="3080" name="Columna3069" dataDxfId="15397" dataCellStyle="Normal 3"/>
    <tableColumn id="3081" name="Columna3070" dataDxfId="15396" dataCellStyle="Normal 3"/>
    <tableColumn id="3082" name="Columna3071" dataDxfId="15395" dataCellStyle="Normal 3"/>
    <tableColumn id="3083" name="Columna3072" dataDxfId="15394" dataCellStyle="Normal 3"/>
    <tableColumn id="3084" name="Columna3073" dataDxfId="15393" dataCellStyle="Normal 3"/>
    <tableColumn id="3085" name="Columna3074" dataDxfId="15392" dataCellStyle="Normal 3"/>
    <tableColumn id="3086" name="Columna3075" dataDxfId="15391" dataCellStyle="Normal 3"/>
    <tableColumn id="3087" name="Columna3076" dataDxfId="15390" dataCellStyle="Normal 3"/>
    <tableColumn id="3088" name="Columna3077" dataDxfId="15389" dataCellStyle="Normal 3"/>
    <tableColumn id="3089" name="Columna3078" dataDxfId="15388" dataCellStyle="Normal 3"/>
    <tableColumn id="3090" name="Columna3079" dataDxfId="15387" dataCellStyle="Normal 3"/>
    <tableColumn id="3091" name="Columna3080" dataDxfId="15386" dataCellStyle="Normal 3"/>
    <tableColumn id="3092" name="Columna3081" dataDxfId="15385" dataCellStyle="Normal 3"/>
    <tableColumn id="3093" name="Columna3082" dataDxfId="15384" dataCellStyle="Normal 3"/>
    <tableColumn id="3094" name="Columna3083" dataDxfId="15383" dataCellStyle="Normal 3"/>
    <tableColumn id="3095" name="Columna3084" dataDxfId="15382" dataCellStyle="Normal 3"/>
    <tableColumn id="3096" name="Columna3085" dataDxfId="15381" dataCellStyle="Normal 3"/>
    <tableColumn id="3097" name="Columna3086" dataDxfId="15380" dataCellStyle="Normal 3"/>
    <tableColumn id="3098" name="Columna3087" dataDxfId="15379" dataCellStyle="Normal 3"/>
    <tableColumn id="3099" name="Columna3088" dataDxfId="15378" dataCellStyle="Normal 3"/>
    <tableColumn id="3100" name="Columna3089" dataDxfId="15377" dataCellStyle="Normal 3"/>
    <tableColumn id="3101" name="Columna3090" dataDxfId="15376" dataCellStyle="Normal 3"/>
    <tableColumn id="3102" name="Columna3091" dataDxfId="15375" dataCellStyle="Normal 3"/>
    <tableColumn id="3103" name="Columna3092" dataDxfId="15374" dataCellStyle="Normal 3"/>
    <tableColumn id="3104" name="Columna3093" dataDxfId="15373" dataCellStyle="Normal 3"/>
    <tableColumn id="3105" name="Columna3094" dataDxfId="15372" dataCellStyle="Normal 3"/>
    <tableColumn id="3106" name="Columna3095" dataDxfId="15371" dataCellStyle="Normal 3"/>
    <tableColumn id="3107" name="Columna3096" dataDxfId="15370" dataCellStyle="Normal 3"/>
    <tableColumn id="3108" name="Columna3097" dataDxfId="15369" dataCellStyle="Normal 3"/>
    <tableColumn id="3109" name="Columna3098" dataDxfId="15368" dataCellStyle="Normal 3"/>
    <tableColumn id="3110" name="Columna3099" dataDxfId="15367" dataCellStyle="Normal 3"/>
    <tableColumn id="3111" name="Columna3100" dataDxfId="15366" dataCellStyle="Normal 3"/>
    <tableColumn id="3112" name="Columna3101" dataDxfId="15365" dataCellStyle="Normal 3"/>
    <tableColumn id="3113" name="Columna3102" dataDxfId="15364" dataCellStyle="Normal 3"/>
    <tableColumn id="3114" name="Columna3103" dataDxfId="15363" dataCellStyle="Normal 3"/>
    <tableColumn id="3115" name="Columna3104" dataDxfId="15362" dataCellStyle="Normal 3"/>
    <tableColumn id="3116" name="Columna3105" dataDxfId="15361" dataCellStyle="Normal 3"/>
    <tableColumn id="3117" name="Columna3106" dataDxfId="15360" dataCellStyle="Normal 3"/>
    <tableColumn id="3118" name="Columna3107" dataDxfId="15359" dataCellStyle="Normal 3"/>
    <tableColumn id="3119" name="Columna3108" dataDxfId="15358" dataCellStyle="Normal 3"/>
    <tableColumn id="3120" name="Columna3109" dataDxfId="15357" dataCellStyle="Normal 3"/>
    <tableColumn id="3121" name="Columna3110" dataDxfId="15356" dataCellStyle="Normal 3"/>
    <tableColumn id="3122" name="Columna3111" dataDxfId="15355" dataCellStyle="Normal 3"/>
    <tableColumn id="3123" name="Columna3112" dataDxfId="15354" dataCellStyle="Normal 3"/>
    <tableColumn id="3124" name="Columna3113" dataDxfId="15353" dataCellStyle="Normal 3"/>
    <tableColumn id="3125" name="Columna3114" dataDxfId="15352" dataCellStyle="Normal 3"/>
    <tableColumn id="3126" name="Columna3115" dataDxfId="15351" dataCellStyle="Normal 3"/>
    <tableColumn id="3127" name="Columna3116" dataDxfId="15350" dataCellStyle="Normal 3"/>
    <tableColumn id="3128" name="Columna3117" dataDxfId="15349" dataCellStyle="Normal 3"/>
    <tableColumn id="3129" name="Columna3118" dataDxfId="15348" dataCellStyle="Normal 3"/>
    <tableColumn id="3130" name="Columna3119" dataDxfId="15347" dataCellStyle="Normal 3"/>
    <tableColumn id="3131" name="Columna3120" dataDxfId="15346" dataCellStyle="Normal 3"/>
    <tableColumn id="3132" name="Columna3121" dataDxfId="15345" dataCellStyle="Normal 3"/>
    <tableColumn id="3133" name="Columna3122" dataDxfId="15344" dataCellStyle="Normal 3"/>
    <tableColumn id="3134" name="Columna3123" dataDxfId="15343" dataCellStyle="Normal 3"/>
    <tableColumn id="3135" name="Columna3124" dataDxfId="15342" dataCellStyle="Normal 3"/>
    <tableColumn id="3136" name="Columna3125" dataDxfId="15341" dataCellStyle="Normal 3"/>
    <tableColumn id="3137" name="Columna3126" dataDxfId="15340" dataCellStyle="Normal 3"/>
    <tableColumn id="3138" name="Columna3127" dataDxfId="15339" dataCellStyle="Normal 3"/>
    <tableColumn id="3139" name="Columna3128" dataDxfId="15338" dataCellStyle="Normal 3"/>
    <tableColumn id="3140" name="Columna3129" dataDxfId="15337" dataCellStyle="Normal 3"/>
    <tableColumn id="3141" name="Columna3130" dataDxfId="15336" dataCellStyle="Normal 3"/>
    <tableColumn id="3142" name="Columna3131" dataDxfId="15335" dataCellStyle="Normal 3"/>
    <tableColumn id="3143" name="Columna3132" dataDxfId="15334" dataCellStyle="Normal 3"/>
    <tableColumn id="3144" name="Columna3133" dataDxfId="15333" dataCellStyle="Normal 3"/>
    <tableColumn id="3145" name="Columna3134" dataDxfId="15332" dataCellStyle="Normal 3"/>
    <tableColumn id="3146" name="Columna3135" dataDxfId="15331" dataCellStyle="Normal 3"/>
    <tableColumn id="3147" name="Columna3136" dataDxfId="15330" dataCellStyle="Normal 3"/>
    <tableColumn id="3148" name="Columna3137" dataDxfId="15329" dataCellStyle="Normal 3"/>
    <tableColumn id="3149" name="Columna3138" dataDxfId="15328" dataCellStyle="Normal 3"/>
    <tableColumn id="3150" name="Columna3139" dataDxfId="15327" dataCellStyle="Normal 3"/>
    <tableColumn id="3151" name="Columna3140" dataDxfId="15326" dataCellStyle="Normal 3"/>
    <tableColumn id="3152" name="Columna3141" dataDxfId="15325" dataCellStyle="Normal 3"/>
    <tableColumn id="3153" name="Columna3142" dataDxfId="15324" dataCellStyle="Normal 3"/>
    <tableColumn id="3154" name="Columna3143" dataDxfId="15323" dataCellStyle="Normal 3"/>
    <tableColumn id="3155" name="Columna3144" dataDxfId="15322" dataCellStyle="Normal 3"/>
    <tableColumn id="3156" name="Columna3145" dataDxfId="15321" dataCellStyle="Normal 3"/>
    <tableColumn id="3157" name="Columna3146" dataDxfId="15320" dataCellStyle="Normal 3"/>
    <tableColumn id="3158" name="Columna3147" dataDxfId="15319" dataCellStyle="Normal 3"/>
    <tableColumn id="3159" name="Columna3148" dataDxfId="15318" dataCellStyle="Normal 3"/>
    <tableColumn id="3160" name="Columna3149" dataDxfId="15317" dataCellStyle="Normal 3"/>
    <tableColumn id="3161" name="Columna3150" dataDxfId="15316" dataCellStyle="Normal 3"/>
    <tableColumn id="3162" name="Columna3151" dataDxfId="15315" dataCellStyle="Normal 3"/>
    <tableColumn id="3163" name="Columna3152" dataDxfId="15314" dataCellStyle="Normal 3"/>
    <tableColumn id="3164" name="Columna3153" dataDxfId="15313" dataCellStyle="Normal 3"/>
    <tableColumn id="3165" name="Columna3154" dataDxfId="15312" dataCellStyle="Normal 3"/>
    <tableColumn id="3166" name="Columna3155" dataDxfId="15311" dataCellStyle="Normal 3"/>
    <tableColumn id="3167" name="Columna3156" dataDxfId="15310" dataCellStyle="Normal 3"/>
    <tableColumn id="3168" name="Columna3157" dataDxfId="15309" dataCellStyle="Normal 3"/>
    <tableColumn id="3169" name="Columna3158" dataDxfId="15308" dataCellStyle="Normal 3"/>
    <tableColumn id="3170" name="Columna3159" dataDxfId="15307" dataCellStyle="Normal 3"/>
    <tableColumn id="3171" name="Columna3160" dataDxfId="15306" dataCellStyle="Normal 3"/>
    <tableColumn id="3172" name="Columna3161" dataDxfId="15305" dataCellStyle="Normal 3"/>
    <tableColumn id="3173" name="Columna3162" dataDxfId="15304" dataCellStyle="Normal 3"/>
    <tableColumn id="3174" name="Columna3163" dataDxfId="15303" dataCellStyle="Normal 3"/>
    <tableColumn id="3175" name="Columna3164" dataDxfId="15302" dataCellStyle="Normal 3"/>
    <tableColumn id="3176" name="Columna3165" dataDxfId="15301" dataCellStyle="Normal 3"/>
    <tableColumn id="3177" name="Columna3166" dataDxfId="15300" dataCellStyle="Normal 3"/>
    <tableColumn id="3178" name="Columna3167" dataDxfId="15299" dataCellStyle="Normal 3"/>
    <tableColumn id="3179" name="Columna3168" dataDxfId="15298" dataCellStyle="Normal 3"/>
    <tableColumn id="3180" name="Columna3169" dataDxfId="15297" dataCellStyle="Normal 3"/>
    <tableColumn id="3181" name="Columna3170" dataDxfId="15296" dataCellStyle="Normal 3"/>
    <tableColumn id="3182" name="Columna3171" dataDxfId="15295" dataCellStyle="Normal 3"/>
    <tableColumn id="3183" name="Columna3172" dataDxfId="15294" dataCellStyle="Normal 3"/>
    <tableColumn id="3184" name="Columna3173" dataDxfId="15293" dataCellStyle="Normal 3"/>
    <tableColumn id="3185" name="Columna3174" dataDxfId="15292" dataCellStyle="Normal 3"/>
    <tableColumn id="3186" name="Columna3175" dataDxfId="15291" dataCellStyle="Normal 3"/>
    <tableColumn id="3187" name="Columna3176" dataDxfId="15290" dataCellStyle="Normal 3"/>
    <tableColumn id="3188" name="Columna3177" dataDxfId="15289" dataCellStyle="Normal 3"/>
    <tableColumn id="3189" name="Columna3178" dataDxfId="15288" dataCellStyle="Normal 3"/>
    <tableColumn id="3190" name="Columna3179" dataDxfId="15287" dataCellStyle="Normal 3"/>
    <tableColumn id="3191" name="Columna3180" dataDxfId="15286" dataCellStyle="Normal 3"/>
    <tableColumn id="3192" name="Columna3181" dataDxfId="15285" dataCellStyle="Normal 3"/>
    <tableColumn id="3193" name="Columna3182" dataDxfId="15284" dataCellStyle="Normal 3"/>
    <tableColumn id="3194" name="Columna3183" dataDxfId="15283" dataCellStyle="Normal 3"/>
    <tableColumn id="3195" name="Columna3184" dataDxfId="15282" dataCellStyle="Normal 3"/>
    <tableColumn id="3196" name="Columna3185" dataDxfId="15281" dataCellStyle="Normal 3"/>
    <tableColumn id="3197" name="Columna3186" dataDxfId="15280" dataCellStyle="Normal 3"/>
    <tableColumn id="3198" name="Columna3187" dataDxfId="15279" dataCellStyle="Normal 3"/>
    <tableColumn id="3199" name="Columna3188" dataDxfId="15278" dataCellStyle="Normal 3"/>
    <tableColumn id="3200" name="Columna3189" dataDxfId="15277" dataCellStyle="Normal 3"/>
    <tableColumn id="3201" name="Columna3190" dataDxfId="15276" dataCellStyle="Normal 3"/>
    <tableColumn id="3202" name="Columna3191" dataDxfId="15275" dataCellStyle="Normal 3"/>
    <tableColumn id="3203" name="Columna3192" dataDxfId="15274" dataCellStyle="Normal 3"/>
    <tableColumn id="3204" name="Columna3193" dataDxfId="15273" dataCellStyle="Normal 3"/>
    <tableColumn id="3205" name="Columna3194" dataDxfId="15272" dataCellStyle="Normal 3"/>
    <tableColumn id="3206" name="Columna3195" dataDxfId="15271" dataCellStyle="Normal 3"/>
    <tableColumn id="3207" name="Columna3196" dataDxfId="15270" dataCellStyle="Normal 3"/>
    <tableColumn id="3208" name="Columna3197" dataDxfId="15269" dataCellStyle="Normal 3"/>
    <tableColumn id="3209" name="Columna3198" dataDxfId="15268" dataCellStyle="Normal 3"/>
    <tableColumn id="3210" name="Columna3199" dataDxfId="15267" dataCellStyle="Normal 3"/>
    <tableColumn id="3211" name="Columna3200" dataDxfId="15266" dataCellStyle="Normal 3"/>
    <tableColumn id="3212" name="Columna3201" dataDxfId="15265" dataCellStyle="Normal 3"/>
    <tableColumn id="3213" name="Columna3202" dataDxfId="15264" dataCellStyle="Normal 3"/>
    <tableColumn id="3214" name="Columna3203" dataDxfId="15263" dataCellStyle="Normal 3"/>
    <tableColumn id="3215" name="Columna3204" dataDxfId="15262" dataCellStyle="Normal 3"/>
    <tableColumn id="3216" name="Columna3205" dataDxfId="15261" dataCellStyle="Normal 3"/>
    <tableColumn id="3217" name="Columna3206" dataDxfId="15260" dataCellStyle="Normal 3"/>
    <tableColumn id="3218" name="Columna3207" dataDxfId="15259" dataCellStyle="Normal 3"/>
    <tableColumn id="3219" name="Columna3208" dataDxfId="15258" dataCellStyle="Normal 3"/>
    <tableColumn id="3220" name="Columna3209" dataDxfId="15257" dataCellStyle="Normal 3"/>
    <tableColumn id="3221" name="Columna3210" dataDxfId="15256" dataCellStyle="Normal 3"/>
    <tableColumn id="3222" name="Columna3211" dataDxfId="15255" dataCellStyle="Normal 3"/>
    <tableColumn id="3223" name="Columna3212" dataDxfId="15254" dataCellStyle="Normal 3"/>
    <tableColumn id="3224" name="Columna3213" dataDxfId="15253" dataCellStyle="Normal 3"/>
    <tableColumn id="3225" name="Columna3214" dataDxfId="15252" dataCellStyle="Normal 3"/>
    <tableColumn id="3226" name="Columna3215" dataDxfId="15251" dataCellStyle="Normal 3"/>
    <tableColumn id="3227" name="Columna3216" dataDxfId="15250" dataCellStyle="Normal 3"/>
    <tableColumn id="3228" name="Columna3217" dataDxfId="15249" dataCellStyle="Normal 3"/>
    <tableColumn id="3229" name="Columna3218" dataDxfId="15248" dataCellStyle="Normal 3"/>
    <tableColumn id="3230" name="Columna3219" dataDxfId="15247" dataCellStyle="Normal 3"/>
    <tableColumn id="3231" name="Columna3220" dataDxfId="15246" dataCellStyle="Normal 3"/>
    <tableColumn id="3232" name="Columna3221" dataDxfId="15245" dataCellStyle="Normal 3"/>
    <tableColumn id="3233" name="Columna3222" dataDxfId="15244" dataCellStyle="Normal 3"/>
    <tableColumn id="3234" name="Columna3223" dataDxfId="15243" dataCellStyle="Normal 3"/>
    <tableColumn id="3235" name="Columna3224" dataDxfId="15242" dataCellStyle="Normal 3"/>
    <tableColumn id="3236" name="Columna3225" dataDxfId="15241" dataCellStyle="Normal 3"/>
    <tableColumn id="3237" name="Columna3226" dataDxfId="15240" dataCellStyle="Normal 3"/>
    <tableColumn id="3238" name="Columna3227" dataDxfId="15239" dataCellStyle="Normal 3"/>
    <tableColumn id="3239" name="Columna3228" dataDxfId="15238" dataCellStyle="Normal 3"/>
    <tableColumn id="3240" name="Columna3229" dataDxfId="15237" dataCellStyle="Normal 3"/>
    <tableColumn id="3241" name="Columna3230" dataDxfId="15236" dataCellStyle="Normal 3"/>
    <tableColumn id="3242" name="Columna3231" dataDxfId="15235" dataCellStyle="Normal 3"/>
    <tableColumn id="3243" name="Columna3232" dataDxfId="15234" dataCellStyle="Normal 3"/>
    <tableColumn id="3244" name="Columna3233" dataDxfId="15233" dataCellStyle="Normal 3"/>
    <tableColumn id="3245" name="Columna3234" dataDxfId="15232" dataCellStyle="Normal 3"/>
    <tableColumn id="3246" name="Columna3235" dataDxfId="15231" dataCellStyle="Normal 3"/>
    <tableColumn id="3247" name="Columna3236" dataDxfId="15230" dataCellStyle="Normal 3"/>
    <tableColumn id="3248" name="Columna3237" dataDxfId="15229" dataCellStyle="Normal 3"/>
    <tableColumn id="3249" name="Columna3238" dataDxfId="15228" dataCellStyle="Normal 3"/>
    <tableColumn id="3250" name="Columna3239" dataDxfId="15227" dataCellStyle="Normal 3"/>
    <tableColumn id="3251" name="Columna3240" dataDxfId="15226" dataCellStyle="Normal 3"/>
    <tableColumn id="3252" name="Columna3241" dataDxfId="15225" dataCellStyle="Normal 3"/>
    <tableColumn id="3253" name="Columna3242" dataDxfId="15224" dataCellStyle="Normal 3"/>
    <tableColumn id="3254" name="Columna3243" dataDxfId="15223" dataCellStyle="Normal 3"/>
    <tableColumn id="3255" name="Columna3244" dataDxfId="15222" dataCellStyle="Normal 3"/>
    <tableColumn id="3256" name="Columna3245" dataDxfId="15221" dataCellStyle="Normal 3"/>
    <tableColumn id="3257" name="Columna3246" dataDxfId="15220" dataCellStyle="Normal 3"/>
    <tableColumn id="3258" name="Columna3247" dataDxfId="15219" dataCellStyle="Normal 3"/>
    <tableColumn id="3259" name="Columna3248" dataDxfId="15218" dataCellStyle="Normal 3"/>
    <tableColumn id="3260" name="Columna3249" dataDxfId="15217" dataCellStyle="Normal 3"/>
    <tableColumn id="3261" name="Columna3250" dataDxfId="15216" dataCellStyle="Normal 3"/>
    <tableColumn id="3262" name="Columna3251" dataDxfId="15215" dataCellStyle="Normal 3"/>
    <tableColumn id="3263" name="Columna3252" dataDxfId="15214" dataCellStyle="Normal 3"/>
    <tableColumn id="3264" name="Columna3253" dataDxfId="15213" dataCellStyle="Normal 3"/>
    <tableColumn id="3265" name="Columna3254" dataDxfId="15212" dataCellStyle="Normal 3"/>
    <tableColumn id="3266" name="Columna3255" dataDxfId="15211" dataCellStyle="Normal 3"/>
    <tableColumn id="3267" name="Columna3256" dataDxfId="15210" dataCellStyle="Normal 3"/>
    <tableColumn id="3268" name="Columna3257" dataDxfId="15209" dataCellStyle="Normal 3"/>
    <tableColumn id="3269" name="Columna3258" dataDxfId="15208" dataCellStyle="Normal 3"/>
    <tableColumn id="3270" name="Columna3259" dataDxfId="15207" dataCellStyle="Normal 3"/>
    <tableColumn id="3271" name="Columna3260" dataDxfId="15206" dataCellStyle="Normal 3"/>
    <tableColumn id="3272" name="Columna3261" dataDxfId="15205" dataCellStyle="Normal 3"/>
    <tableColumn id="3273" name="Columna3262" dataDxfId="15204" dataCellStyle="Normal 3"/>
    <tableColumn id="3274" name="Columna3263" dataDxfId="15203" dataCellStyle="Normal 3"/>
    <tableColumn id="3275" name="Columna3264" dataDxfId="15202" dataCellStyle="Normal 3"/>
    <tableColumn id="3276" name="Columna3265" dataDxfId="15201" dataCellStyle="Normal 3"/>
    <tableColumn id="3277" name="Columna3266" dataDxfId="15200" dataCellStyle="Normal 3"/>
    <tableColumn id="3278" name="Columna3267" dataDxfId="15199" dataCellStyle="Normal 3"/>
    <tableColumn id="3279" name="Columna3268" dataDxfId="15198" dataCellStyle="Normal 3"/>
    <tableColumn id="3280" name="Columna3269" dataDxfId="15197" dataCellStyle="Normal 3"/>
    <tableColumn id="3281" name="Columna3270" dataDxfId="15196" dataCellStyle="Normal 3"/>
    <tableColumn id="3282" name="Columna3271" dataDxfId="15195" dataCellStyle="Normal 3"/>
    <tableColumn id="3283" name="Columna3272" dataDxfId="15194" dataCellStyle="Normal 3"/>
    <tableColumn id="3284" name="Columna3273" dataDxfId="15193" dataCellStyle="Normal 3"/>
    <tableColumn id="3285" name="Columna3274" dataDxfId="15192" dataCellStyle="Normal 3"/>
    <tableColumn id="3286" name="Columna3275" dataDxfId="15191" dataCellStyle="Normal 3"/>
    <tableColumn id="3287" name="Columna3276" dataDxfId="15190" dataCellStyle="Normal 3"/>
    <tableColumn id="3288" name="Columna3277" dataDxfId="15189" dataCellStyle="Normal 3"/>
    <tableColumn id="3289" name="Columna3278" dataDxfId="15188" dataCellStyle="Normal 3"/>
    <tableColumn id="3290" name="Columna3279" dataDxfId="15187" dataCellStyle="Normal 3"/>
    <tableColumn id="3291" name="Columna3280" dataDxfId="15186" dataCellStyle="Normal 3"/>
    <tableColumn id="3292" name="Columna3281" dataDxfId="15185" dataCellStyle="Normal 3"/>
    <tableColumn id="3293" name="Columna3282" dataDxfId="15184" dataCellStyle="Normal 3"/>
    <tableColumn id="3294" name="Columna3283" dataDxfId="15183" dataCellStyle="Normal 3"/>
    <tableColumn id="3295" name="Columna3284" dataDxfId="15182" dataCellStyle="Normal 3"/>
    <tableColumn id="3296" name="Columna3285" dataDxfId="15181" dataCellStyle="Normal 3"/>
    <tableColumn id="3297" name="Columna3286" dataDxfId="15180" dataCellStyle="Normal 3"/>
    <tableColumn id="3298" name="Columna3287" dataDxfId="15179" dataCellStyle="Normal 3"/>
    <tableColumn id="3299" name="Columna3288" dataDxfId="15178" dataCellStyle="Normal 3"/>
    <tableColumn id="3300" name="Columna3289" dataDxfId="15177" dataCellStyle="Normal 3"/>
    <tableColumn id="3301" name="Columna3290" dataDxfId="15176" dataCellStyle="Normal 3"/>
    <tableColumn id="3302" name="Columna3291" dataDxfId="15175" dataCellStyle="Normal 3"/>
    <tableColumn id="3303" name="Columna3292" dataDxfId="15174" dataCellStyle="Normal 3"/>
    <tableColumn id="3304" name="Columna3293" dataDxfId="15173" dataCellStyle="Normal 3"/>
    <tableColumn id="3305" name="Columna3294" dataDxfId="15172" dataCellStyle="Normal 3"/>
    <tableColumn id="3306" name="Columna3295" dataDxfId="15171" dataCellStyle="Normal 3"/>
    <tableColumn id="3307" name="Columna3296" dataDxfId="15170" dataCellStyle="Normal 3"/>
    <tableColumn id="3308" name="Columna3297" dataDxfId="15169" dataCellStyle="Normal 3"/>
    <tableColumn id="3309" name="Columna3298" dataDxfId="15168" dataCellStyle="Normal 3"/>
    <tableColumn id="3310" name="Columna3299" dataDxfId="15167" dataCellStyle="Normal 3"/>
    <tableColumn id="3311" name="Columna3300" dataDxfId="15166" dataCellStyle="Normal 3"/>
    <tableColumn id="3312" name="Columna3301" dataDxfId="15165" dataCellStyle="Normal 3"/>
    <tableColumn id="3313" name="Columna3302" dataDxfId="15164" dataCellStyle="Normal 3"/>
    <tableColumn id="3314" name="Columna3303" dataDxfId="15163" dataCellStyle="Normal 3"/>
    <tableColumn id="3315" name="Columna3304" dataDxfId="15162" dataCellStyle="Normal 3"/>
    <tableColumn id="3316" name="Columna3305" dataDxfId="15161" dataCellStyle="Normal 3"/>
    <tableColumn id="3317" name="Columna3306" dataDxfId="15160" dataCellStyle="Normal 3"/>
    <tableColumn id="3318" name="Columna3307" dataDxfId="15159" dataCellStyle="Normal 3"/>
    <tableColumn id="3319" name="Columna3308" dataDxfId="15158" dataCellStyle="Normal 3"/>
    <tableColumn id="3320" name="Columna3309" dataDxfId="15157" dataCellStyle="Normal 3"/>
    <tableColumn id="3321" name="Columna3310" dataDxfId="15156" dataCellStyle="Normal 3"/>
    <tableColumn id="3322" name="Columna3311" dataDxfId="15155" dataCellStyle="Normal 3"/>
    <tableColumn id="3323" name="Columna3312" dataDxfId="15154" dataCellStyle="Normal 3"/>
    <tableColumn id="3324" name="Columna3313" dataDxfId="15153" dataCellStyle="Normal 3"/>
    <tableColumn id="3325" name="Columna3314" dataDxfId="15152" dataCellStyle="Normal 3"/>
    <tableColumn id="3326" name="Columna3315" dataDxfId="15151" dataCellStyle="Normal 3"/>
    <tableColumn id="3327" name="Columna3316" dataDxfId="15150" dataCellStyle="Normal 3"/>
    <tableColumn id="3328" name="Columna3317" dataDxfId="15149" dataCellStyle="Normal 3"/>
    <tableColumn id="3329" name="Columna3318" dataDxfId="15148" dataCellStyle="Normal 3"/>
    <tableColumn id="3330" name="Columna3319" dataDxfId="15147" dataCellStyle="Normal 3"/>
    <tableColumn id="3331" name="Columna3320" dataDxfId="15146" dataCellStyle="Normal 3"/>
    <tableColumn id="3332" name="Columna3321" dataDxfId="15145" dataCellStyle="Normal 3"/>
    <tableColumn id="3333" name="Columna3322" dataDxfId="15144" dataCellStyle="Normal 3"/>
    <tableColumn id="3334" name="Columna3323" dataDxfId="15143" dataCellStyle="Normal 3"/>
    <tableColumn id="3335" name="Columna3324" dataDxfId="15142" dataCellStyle="Normal 3"/>
    <tableColumn id="3336" name="Columna3325" dataDxfId="15141" dataCellStyle="Normal 3"/>
    <tableColumn id="3337" name="Columna3326" dataDxfId="15140" dataCellStyle="Normal 3"/>
    <tableColumn id="3338" name="Columna3327" dataDxfId="15139" dataCellStyle="Normal 3"/>
    <tableColumn id="3339" name="Columna3328" dataDxfId="15138" dataCellStyle="Normal 3"/>
    <tableColumn id="3340" name="Columna3329" dataDxfId="15137" dataCellStyle="Normal 3"/>
    <tableColumn id="3341" name="Columna3330" dataDxfId="15136" dataCellStyle="Normal 3"/>
    <tableColumn id="3342" name="Columna3331" dataDxfId="15135" dataCellStyle="Normal 3"/>
    <tableColumn id="3343" name="Columna3332" dataDxfId="15134" dataCellStyle="Normal 3"/>
    <tableColumn id="3344" name="Columna3333" dataDxfId="15133" dataCellStyle="Normal 3"/>
    <tableColumn id="3345" name="Columna3334" dataDxfId="15132" dataCellStyle="Normal 3"/>
    <tableColumn id="3346" name="Columna3335" dataDxfId="15131" dataCellStyle="Normal 3"/>
    <tableColumn id="3347" name="Columna3336" dataDxfId="15130" dataCellStyle="Normal 3"/>
    <tableColumn id="3348" name="Columna3337" dataDxfId="15129" dataCellStyle="Normal 3"/>
    <tableColumn id="3349" name="Columna3338" dataDxfId="15128" dataCellStyle="Normal 3"/>
    <tableColumn id="3350" name="Columna3339" dataDxfId="15127" dataCellStyle="Normal 3"/>
    <tableColumn id="3351" name="Columna3340" dataDxfId="15126" dataCellStyle="Normal 3"/>
    <tableColumn id="3352" name="Columna3341" dataDxfId="15125" dataCellStyle="Normal 3"/>
    <tableColumn id="3353" name="Columna3342" dataDxfId="15124" dataCellStyle="Normal 3"/>
    <tableColumn id="3354" name="Columna3343" dataDxfId="15123" dataCellStyle="Normal 3"/>
    <tableColumn id="3355" name="Columna3344" dataDxfId="15122" dataCellStyle="Normal 3"/>
    <tableColumn id="3356" name="Columna3345" dataDxfId="15121" dataCellStyle="Normal 3"/>
    <tableColumn id="3357" name="Columna3346" dataDxfId="15120" dataCellStyle="Normal 3"/>
    <tableColumn id="3358" name="Columna3347" dataDxfId="15119" dataCellStyle="Normal 3"/>
    <tableColumn id="3359" name="Columna3348" dataDxfId="15118" dataCellStyle="Normal 3"/>
    <tableColumn id="3360" name="Columna3349" dataDxfId="15117" dataCellStyle="Normal 3"/>
    <tableColumn id="3361" name="Columna3350" dataDxfId="15116" dataCellStyle="Normal 3"/>
    <tableColumn id="3362" name="Columna3351" dataDxfId="15115" dataCellStyle="Normal 3"/>
    <tableColumn id="3363" name="Columna3352" dataDxfId="15114" dataCellStyle="Normal 3"/>
    <tableColumn id="3364" name="Columna3353" dataDxfId="15113" dataCellStyle="Normal 3"/>
    <tableColumn id="3365" name="Columna3354" dataDxfId="15112" dataCellStyle="Normal 3"/>
    <tableColumn id="3366" name="Columna3355" dataDxfId="15111" dataCellStyle="Normal 3"/>
    <tableColumn id="3367" name="Columna3356" dataDxfId="15110" dataCellStyle="Normal 3"/>
    <tableColumn id="3368" name="Columna3357" dataDxfId="15109" dataCellStyle="Normal 3"/>
    <tableColumn id="3369" name="Columna3358" dataDxfId="15108" dataCellStyle="Normal 3"/>
    <tableColumn id="3370" name="Columna3359" dataDxfId="15107" dataCellStyle="Normal 3"/>
    <tableColumn id="3371" name="Columna3360" dataDxfId="15106" dataCellStyle="Normal 3"/>
    <tableColumn id="3372" name="Columna3361" dataDxfId="15105" dataCellStyle="Normal 3"/>
    <tableColumn id="3373" name="Columna3362" dataDxfId="15104" dataCellStyle="Normal 3"/>
    <tableColumn id="3374" name="Columna3363" dataDxfId="15103" dataCellStyle="Normal 3"/>
    <tableColumn id="3375" name="Columna3364" dataDxfId="15102" dataCellStyle="Normal 3"/>
    <tableColumn id="3376" name="Columna3365" dataDxfId="15101" dataCellStyle="Normal 3"/>
    <tableColumn id="3377" name="Columna3366" dataDxfId="15100" dataCellStyle="Normal 3"/>
    <tableColumn id="3378" name="Columna3367" dataDxfId="15099" dataCellStyle="Normal 3"/>
    <tableColumn id="3379" name="Columna3368" dataDxfId="15098" dataCellStyle="Normal 3"/>
    <tableColumn id="3380" name="Columna3369" dataDxfId="15097" dataCellStyle="Normal 3"/>
    <tableColumn id="3381" name="Columna3370" dataDxfId="15096" dataCellStyle="Normal 3"/>
    <tableColumn id="3382" name="Columna3371" dataDxfId="15095" dataCellStyle="Normal 3"/>
    <tableColumn id="3383" name="Columna3372" dataDxfId="15094" dataCellStyle="Normal 3"/>
    <tableColumn id="3384" name="Columna3373" dataDxfId="15093" dataCellStyle="Normal 3"/>
    <tableColumn id="3385" name="Columna3374" dataDxfId="15092" dataCellStyle="Normal 3"/>
    <tableColumn id="3386" name="Columna3375" dataDxfId="15091" dataCellStyle="Normal 3"/>
    <tableColumn id="3387" name="Columna3376" dataDxfId="15090" dataCellStyle="Normal 3"/>
    <tableColumn id="3388" name="Columna3377" dataDxfId="15089" dataCellStyle="Normal 3"/>
    <tableColumn id="3389" name="Columna3378" dataDxfId="15088" dataCellStyle="Normal 3"/>
    <tableColumn id="3390" name="Columna3379" dataDxfId="15087" dataCellStyle="Normal 3"/>
    <tableColumn id="3391" name="Columna3380" dataDxfId="15086" dataCellStyle="Normal 3"/>
    <tableColumn id="3392" name="Columna3381" dataDxfId="15085" dataCellStyle="Normal 3"/>
    <tableColumn id="3393" name="Columna3382" dataDxfId="15084" dataCellStyle="Normal 3"/>
    <tableColumn id="3394" name="Columna3383" dataDxfId="15083" dataCellStyle="Normal 3"/>
    <tableColumn id="3395" name="Columna3384" dataDxfId="15082" dataCellStyle="Normal 3"/>
    <tableColumn id="3396" name="Columna3385" dataDxfId="15081" dataCellStyle="Normal 3"/>
    <tableColumn id="3397" name="Columna3386" dataDxfId="15080" dataCellStyle="Normal 3"/>
    <tableColumn id="3398" name="Columna3387" dataDxfId="15079" dataCellStyle="Normal 3"/>
    <tableColumn id="3399" name="Columna3388" dataDxfId="15078" dataCellStyle="Normal 3"/>
    <tableColumn id="3400" name="Columna3389" dataDxfId="15077" dataCellStyle="Normal 3"/>
    <tableColumn id="3401" name="Columna3390" dataDxfId="15076" dataCellStyle="Normal 3"/>
    <tableColumn id="3402" name="Columna3391" dataDxfId="15075" dataCellStyle="Normal 3"/>
    <tableColumn id="3403" name="Columna3392" dataDxfId="15074" dataCellStyle="Normal 3"/>
    <tableColumn id="3404" name="Columna3393" dataDxfId="15073" dataCellStyle="Normal 3"/>
    <tableColumn id="3405" name="Columna3394" dataDxfId="15072" dataCellStyle="Normal 3"/>
    <tableColumn id="3406" name="Columna3395" dataDxfId="15071" dataCellStyle="Normal 3"/>
    <tableColumn id="3407" name="Columna3396" dataDxfId="15070" dataCellStyle="Normal 3"/>
    <tableColumn id="3408" name="Columna3397" dataDxfId="15069" dataCellStyle="Normal 3"/>
    <tableColumn id="3409" name="Columna3398" dataDxfId="15068" dataCellStyle="Normal 3"/>
    <tableColumn id="3410" name="Columna3399" dataDxfId="15067" dataCellStyle="Normal 3"/>
    <tableColumn id="3411" name="Columna3400" dataDxfId="15066" dataCellStyle="Normal 3"/>
    <tableColumn id="3412" name="Columna3401" dataDxfId="15065" dataCellStyle="Normal 3"/>
    <tableColumn id="3413" name="Columna3402" dataDxfId="15064" dataCellStyle="Normal 3"/>
    <tableColumn id="3414" name="Columna3403" dataDxfId="15063" dataCellStyle="Normal 3"/>
    <tableColumn id="3415" name="Columna3404" dataDxfId="15062" dataCellStyle="Normal 3"/>
    <tableColumn id="3416" name="Columna3405" dataDxfId="15061" dataCellStyle="Normal 3"/>
    <tableColumn id="3417" name="Columna3406" dataDxfId="15060" dataCellStyle="Normal 3"/>
    <tableColumn id="3418" name="Columna3407" dataDxfId="15059" dataCellStyle="Normal 3"/>
    <tableColumn id="3419" name="Columna3408" dataDxfId="15058" dataCellStyle="Normal 3"/>
    <tableColumn id="3420" name="Columna3409" dataDxfId="15057" dataCellStyle="Normal 3"/>
    <tableColumn id="3421" name="Columna3410" dataDxfId="15056" dataCellStyle="Normal 3"/>
    <tableColumn id="3422" name="Columna3411" dataDxfId="15055" dataCellStyle="Normal 3"/>
    <tableColumn id="3423" name="Columna3412" dataDxfId="15054" dataCellStyle="Normal 3"/>
    <tableColumn id="3424" name="Columna3413" dataDxfId="15053" dataCellStyle="Normal 3"/>
    <tableColumn id="3425" name="Columna3414" dataDxfId="15052" dataCellStyle="Normal 3"/>
    <tableColumn id="3426" name="Columna3415" dataDxfId="15051" dataCellStyle="Normal 3"/>
    <tableColumn id="3427" name="Columna3416" dataDxfId="15050" dataCellStyle="Normal 3"/>
    <tableColumn id="3428" name="Columna3417" dataDxfId="15049" dataCellStyle="Normal 3"/>
    <tableColumn id="3429" name="Columna3418" dataDxfId="15048" dataCellStyle="Normal 3"/>
    <tableColumn id="3430" name="Columna3419" dataDxfId="15047" dataCellStyle="Normal 3"/>
    <tableColumn id="3431" name="Columna3420" dataDxfId="15046" dataCellStyle="Normal 3"/>
    <tableColumn id="3432" name="Columna3421" dataDxfId="15045" dataCellStyle="Normal 3"/>
    <tableColumn id="3433" name="Columna3422" dataDxfId="15044" dataCellStyle="Normal 3"/>
    <tableColumn id="3434" name="Columna3423" dataDxfId="15043" dataCellStyle="Normal 3"/>
    <tableColumn id="3435" name="Columna3424" dataDxfId="15042" dataCellStyle="Normal 3"/>
    <tableColumn id="3436" name="Columna3425" dataDxfId="15041" dataCellStyle="Normal 3"/>
    <tableColumn id="3437" name="Columna3426" dataDxfId="15040" dataCellStyle="Normal 3"/>
    <tableColumn id="3438" name="Columna3427" dataDxfId="15039" dataCellStyle="Normal 3"/>
    <tableColumn id="3439" name="Columna3428" dataDxfId="15038" dataCellStyle="Normal 3"/>
    <tableColumn id="3440" name="Columna3429" dataDxfId="15037" dataCellStyle="Normal 3"/>
    <tableColumn id="3441" name="Columna3430" dataDxfId="15036" dataCellStyle="Normal 3"/>
    <tableColumn id="3442" name="Columna3431" dataDxfId="15035" dataCellStyle="Normal 3"/>
    <tableColumn id="3443" name="Columna3432" dataDxfId="15034" dataCellStyle="Normal 3"/>
    <tableColumn id="3444" name="Columna3433" dataDxfId="15033" dataCellStyle="Normal 3"/>
    <tableColumn id="3445" name="Columna3434" dataDxfId="15032" dataCellStyle="Normal 3"/>
    <tableColumn id="3446" name="Columna3435" dataDxfId="15031" dataCellStyle="Normal 3"/>
    <tableColumn id="3447" name="Columna3436" dataDxfId="15030" dataCellStyle="Normal 3"/>
    <tableColumn id="3448" name="Columna3437" dataDxfId="15029" dataCellStyle="Normal 3"/>
    <tableColumn id="3449" name="Columna3438" dataDxfId="15028" dataCellStyle="Normal 3"/>
    <tableColumn id="3450" name="Columna3439" dataDxfId="15027" dataCellStyle="Normal 3"/>
    <tableColumn id="3451" name="Columna3440" dataDxfId="15026" dataCellStyle="Normal 3"/>
    <tableColumn id="3452" name="Columna3441" dataDxfId="15025" dataCellStyle="Normal 3"/>
    <tableColumn id="3453" name="Columna3442" dataDxfId="15024" dataCellStyle="Normal 3"/>
    <tableColumn id="3454" name="Columna3443" dataDxfId="15023" dataCellStyle="Normal 3"/>
    <tableColumn id="3455" name="Columna3444" dataDxfId="15022" dataCellStyle="Normal 3"/>
    <tableColumn id="3456" name="Columna3445" dataDxfId="15021" dataCellStyle="Normal 3"/>
    <tableColumn id="3457" name="Columna3446" dataDxfId="15020" dataCellStyle="Normal 3"/>
    <tableColumn id="3458" name="Columna3447" dataDxfId="15019" dataCellStyle="Normal 3"/>
    <tableColumn id="3459" name="Columna3448" dataDxfId="15018" dataCellStyle="Normal 3"/>
    <tableColumn id="3460" name="Columna3449" dataDxfId="15017" dataCellStyle="Normal 3"/>
    <tableColumn id="3461" name="Columna3450" dataDxfId="15016" dataCellStyle="Normal 3"/>
    <tableColumn id="3462" name="Columna3451" dataDxfId="15015" dataCellStyle="Normal 3"/>
    <tableColumn id="3463" name="Columna3452" dataDxfId="15014" dataCellStyle="Normal 3"/>
    <tableColumn id="3464" name="Columna3453" dataDxfId="15013" dataCellStyle="Normal 3"/>
    <tableColumn id="3465" name="Columna3454" dataDxfId="15012" dataCellStyle="Normal 3"/>
    <tableColumn id="3466" name="Columna3455" dataDxfId="15011" dataCellStyle="Normal 3"/>
    <tableColumn id="3467" name="Columna3456" dataDxfId="15010" dataCellStyle="Normal 3"/>
    <tableColumn id="3468" name="Columna3457" dataDxfId="15009" dataCellStyle="Normal 3"/>
    <tableColumn id="3469" name="Columna3458" dataDxfId="15008" dataCellStyle="Normal 3"/>
    <tableColumn id="3470" name="Columna3459" dataDxfId="15007" dataCellStyle="Normal 3"/>
    <tableColumn id="3471" name="Columna3460" dataDxfId="15006" dataCellStyle="Normal 3"/>
    <tableColumn id="3472" name="Columna3461" dataDxfId="15005" dataCellStyle="Normal 3"/>
    <tableColumn id="3473" name="Columna3462" dataDxfId="15004" dataCellStyle="Normal 3"/>
    <tableColumn id="3474" name="Columna3463" dataDxfId="15003" dataCellStyle="Normal 3"/>
    <tableColumn id="3475" name="Columna3464" dataDxfId="15002" dataCellStyle="Normal 3"/>
    <tableColumn id="3476" name="Columna3465" dataDxfId="15001" dataCellStyle="Normal 3"/>
    <tableColumn id="3477" name="Columna3466" dataDxfId="15000" dataCellStyle="Normal 3"/>
    <tableColumn id="3478" name="Columna3467" dataDxfId="14999" dataCellStyle="Normal 3"/>
    <tableColumn id="3479" name="Columna3468" dataDxfId="14998" dataCellStyle="Normal 3"/>
    <tableColumn id="3480" name="Columna3469" dataDxfId="14997" dataCellStyle="Normal 3"/>
    <tableColumn id="3481" name="Columna3470" dataDxfId="14996" dataCellStyle="Normal 3"/>
    <tableColumn id="3482" name="Columna3471" dataDxfId="14995" dataCellStyle="Normal 3"/>
    <tableColumn id="3483" name="Columna3472" dataDxfId="14994" dataCellStyle="Normal 3"/>
    <tableColumn id="3484" name="Columna3473" dataDxfId="14993" dataCellStyle="Normal 3"/>
    <tableColumn id="3485" name="Columna3474" dataDxfId="14992" dataCellStyle="Normal 3"/>
    <tableColumn id="3486" name="Columna3475" dataDxfId="14991" dataCellStyle="Normal 3"/>
    <tableColumn id="3487" name="Columna3476" dataDxfId="14990" dataCellStyle="Normal 3"/>
    <tableColumn id="3488" name="Columna3477" dataDxfId="14989" dataCellStyle="Normal 3"/>
    <tableColumn id="3489" name="Columna3478" dataDxfId="14988" dataCellStyle="Normal 3"/>
    <tableColumn id="3490" name="Columna3479" dataDxfId="14987" dataCellStyle="Normal 3"/>
    <tableColumn id="3491" name="Columna3480" dataDxfId="14986" dataCellStyle="Normal 3"/>
    <tableColumn id="3492" name="Columna3481" dataDxfId="14985" dataCellStyle="Normal 3"/>
    <tableColumn id="3493" name="Columna3482" dataDxfId="14984" dataCellStyle="Normal 3"/>
    <tableColumn id="3494" name="Columna3483" dataDxfId="14983" dataCellStyle="Normal 3"/>
    <tableColumn id="3495" name="Columna3484" dataDxfId="14982" dataCellStyle="Normal 3"/>
    <tableColumn id="3496" name="Columna3485" dataDxfId="14981" dataCellStyle="Normal 3"/>
    <tableColumn id="3497" name="Columna3486" dataDxfId="14980" dataCellStyle="Normal 3"/>
    <tableColumn id="3498" name="Columna3487" dataDxfId="14979" dataCellStyle="Normal 3"/>
    <tableColumn id="3499" name="Columna3488" dataDxfId="14978" dataCellStyle="Normal 3"/>
    <tableColumn id="3500" name="Columna3489" dataDxfId="14977" dataCellStyle="Normal 3"/>
    <tableColumn id="3501" name="Columna3490" dataDxfId="14976" dataCellStyle="Normal 3"/>
    <tableColumn id="3502" name="Columna3491" dataDxfId="14975" dataCellStyle="Normal 3"/>
    <tableColumn id="3503" name="Columna3492" dataDxfId="14974" dataCellStyle="Normal 3"/>
    <tableColumn id="3504" name="Columna3493" dataDxfId="14973" dataCellStyle="Normal 3"/>
    <tableColumn id="3505" name="Columna3494" dataDxfId="14972" dataCellStyle="Normal 3"/>
    <tableColumn id="3506" name="Columna3495" dataDxfId="14971" dataCellStyle="Normal 3"/>
    <tableColumn id="3507" name="Columna3496" dataDxfId="14970" dataCellStyle="Normal 3"/>
    <tableColumn id="3508" name="Columna3497" dataDxfId="14969" dataCellStyle="Normal 3"/>
    <tableColumn id="3509" name="Columna3498" dataDxfId="14968" dataCellStyle="Normal 3"/>
    <tableColumn id="3510" name="Columna3499" dataDxfId="14967" dataCellStyle="Normal 3"/>
    <tableColumn id="3511" name="Columna3500" dataDxfId="14966" dataCellStyle="Normal 3"/>
    <tableColumn id="3512" name="Columna3501" dataDxfId="14965" dataCellStyle="Normal 3"/>
    <tableColumn id="3513" name="Columna3502" dataDxfId="14964" dataCellStyle="Normal 3"/>
    <tableColumn id="3514" name="Columna3503" dataDxfId="14963" dataCellStyle="Normal 3"/>
    <tableColumn id="3515" name="Columna3504" dataDxfId="14962" dataCellStyle="Normal 3"/>
    <tableColumn id="3516" name="Columna3505" dataDxfId="14961" dataCellStyle="Normal 3"/>
    <tableColumn id="3517" name="Columna3506" dataDxfId="14960" dataCellStyle="Normal 3"/>
    <tableColumn id="3518" name="Columna3507" dataDxfId="14959" dataCellStyle="Normal 3"/>
    <tableColumn id="3519" name="Columna3508" dataDxfId="14958" dataCellStyle="Normal 3"/>
    <tableColumn id="3520" name="Columna3509" dataDxfId="14957" dataCellStyle="Normal 3"/>
    <tableColumn id="3521" name="Columna3510" dataDxfId="14956" dataCellStyle="Normal 3"/>
    <tableColumn id="3522" name="Columna3511" dataDxfId="14955" dataCellStyle="Normal 3"/>
    <tableColumn id="3523" name="Columna3512" dataDxfId="14954" dataCellStyle="Normal 3"/>
    <tableColumn id="3524" name="Columna3513" dataDxfId="14953" dataCellStyle="Normal 3"/>
    <tableColumn id="3525" name="Columna3514" dataDxfId="14952" dataCellStyle="Normal 3"/>
    <tableColumn id="3526" name="Columna3515" dataDxfId="14951" dataCellStyle="Normal 3"/>
    <tableColumn id="3527" name="Columna3516" dataDxfId="14950" dataCellStyle="Normal 3"/>
    <tableColumn id="3528" name="Columna3517" dataDxfId="14949" dataCellStyle="Normal 3"/>
    <tableColumn id="3529" name="Columna3518" dataDxfId="14948" dataCellStyle="Normal 3"/>
    <tableColumn id="3530" name="Columna3519" dataDxfId="14947" dataCellStyle="Normal 3"/>
    <tableColumn id="3531" name="Columna3520" dataDxfId="14946" dataCellStyle="Normal 3"/>
    <tableColumn id="3532" name="Columna3521" dataDxfId="14945" dataCellStyle="Normal 3"/>
    <tableColumn id="3533" name="Columna3522" dataDxfId="14944" dataCellStyle="Normal 3"/>
    <tableColumn id="3534" name="Columna3523" dataDxfId="14943" dataCellStyle="Normal 3"/>
    <tableColumn id="3535" name="Columna3524" dataDxfId="14942" dataCellStyle="Normal 3"/>
    <tableColumn id="3536" name="Columna3525" dataDxfId="14941" dataCellStyle="Normal 3"/>
    <tableColumn id="3537" name="Columna3526" dataDxfId="14940" dataCellStyle="Normal 3"/>
    <tableColumn id="3538" name="Columna3527" dataDxfId="14939" dataCellStyle="Normal 3"/>
    <tableColumn id="3539" name="Columna3528" dataDxfId="14938" dataCellStyle="Normal 3"/>
    <tableColumn id="3540" name="Columna3529" dataDxfId="14937" dataCellStyle="Normal 3"/>
    <tableColumn id="3541" name="Columna3530" dataDxfId="14936" dataCellStyle="Normal 3"/>
    <tableColumn id="3542" name="Columna3531" dataDxfId="14935" dataCellStyle="Normal 3"/>
    <tableColumn id="3543" name="Columna3532" dataDxfId="14934" dataCellStyle="Normal 3"/>
    <tableColumn id="3544" name="Columna3533" dataDxfId="14933" dataCellStyle="Normal 3"/>
    <tableColumn id="3545" name="Columna3534" dataDxfId="14932" dataCellStyle="Normal 3"/>
    <tableColumn id="3546" name="Columna3535" dataDxfId="14931" dataCellStyle="Normal 3"/>
    <tableColumn id="3547" name="Columna3536" dataDxfId="14930" dataCellStyle="Normal 3"/>
    <tableColumn id="3548" name="Columna3537" dataDxfId="14929" dataCellStyle="Normal 3"/>
    <tableColumn id="3549" name="Columna3538" dataDxfId="14928" dataCellStyle="Normal 3"/>
    <tableColumn id="3550" name="Columna3539" dataDxfId="14927" dataCellStyle="Normal 3"/>
    <tableColumn id="3551" name="Columna3540" dataDxfId="14926" dataCellStyle="Normal 3"/>
    <tableColumn id="3552" name="Columna3541" dataDxfId="14925" dataCellStyle="Normal 3"/>
    <tableColumn id="3553" name="Columna3542" dataDxfId="14924" dataCellStyle="Normal 3"/>
    <tableColumn id="3554" name="Columna3543" dataDxfId="14923" dataCellStyle="Normal 3"/>
    <tableColumn id="3555" name="Columna3544" dataDxfId="14922" dataCellStyle="Normal 3"/>
    <tableColumn id="3556" name="Columna3545" dataDxfId="14921" dataCellStyle="Normal 3"/>
    <tableColumn id="3557" name="Columna3546" dataDxfId="14920" dataCellStyle="Normal 3"/>
    <tableColumn id="3558" name="Columna3547" dataDxfId="14919" dataCellStyle="Normal 3"/>
    <tableColumn id="3559" name="Columna3548" dataDxfId="14918" dataCellStyle="Normal 3"/>
    <tableColumn id="3560" name="Columna3549" dataDxfId="14917" dataCellStyle="Normal 3"/>
    <tableColumn id="3561" name="Columna3550" dataDxfId="14916" dataCellStyle="Normal 3"/>
    <tableColumn id="3562" name="Columna3551" dataDxfId="14915" dataCellStyle="Normal 3"/>
    <tableColumn id="3563" name="Columna3552" dataDxfId="14914" dataCellStyle="Normal 3"/>
    <tableColumn id="3564" name="Columna3553" dataDxfId="14913" dataCellStyle="Normal 3"/>
    <tableColumn id="3565" name="Columna3554" dataDxfId="14912" dataCellStyle="Normal 3"/>
    <tableColumn id="3566" name="Columna3555" dataDxfId="14911" dataCellStyle="Normal 3"/>
    <tableColumn id="3567" name="Columna3556" dataDxfId="14910" dataCellStyle="Normal 3"/>
    <tableColumn id="3568" name="Columna3557" dataDxfId="14909" dataCellStyle="Normal 3"/>
    <tableColumn id="3569" name="Columna3558" dataDxfId="14908" dataCellStyle="Normal 3"/>
    <tableColumn id="3570" name="Columna3559" dataDxfId="14907" dataCellStyle="Normal 3"/>
    <tableColumn id="3571" name="Columna3560" dataDxfId="14906" dataCellStyle="Normal 3"/>
    <tableColumn id="3572" name="Columna3561" dataDxfId="14905" dataCellStyle="Normal 3"/>
    <tableColumn id="3573" name="Columna3562" dataDxfId="14904" dataCellStyle="Normal 3"/>
    <tableColumn id="3574" name="Columna3563" dataDxfId="14903" dataCellStyle="Normal 3"/>
    <tableColumn id="3575" name="Columna3564" dataDxfId="14902" dataCellStyle="Normal 3"/>
    <tableColumn id="3576" name="Columna3565" dataDxfId="14901" dataCellStyle="Normal 3"/>
    <tableColumn id="3577" name="Columna3566" dataDxfId="14900" dataCellStyle="Normal 3"/>
    <tableColumn id="3578" name="Columna3567" dataDxfId="14899" dataCellStyle="Normal 3"/>
    <tableColumn id="3579" name="Columna3568" dataDxfId="14898" dataCellStyle="Normal 3"/>
    <tableColumn id="3580" name="Columna3569" dataDxfId="14897" dataCellStyle="Normal 3"/>
    <tableColumn id="3581" name="Columna3570" dataDxfId="14896" dataCellStyle="Normal 3"/>
    <tableColumn id="3582" name="Columna3571" dataDxfId="14895" dataCellStyle="Normal 3"/>
    <tableColumn id="3583" name="Columna3572" dataDxfId="14894" dataCellStyle="Normal 3"/>
    <tableColumn id="3584" name="Columna3573" dataDxfId="14893" dataCellStyle="Normal 3"/>
    <tableColumn id="3585" name="Columna3574" dataDxfId="14892" dataCellStyle="Normal 3"/>
    <tableColumn id="3586" name="Columna3575" dataDxfId="14891" dataCellStyle="Normal 3"/>
    <tableColumn id="3587" name="Columna3576" dataDxfId="14890" dataCellStyle="Normal 3"/>
    <tableColumn id="3588" name="Columna3577" dataDxfId="14889" dataCellStyle="Normal 3"/>
    <tableColumn id="3589" name="Columna3578" dataDxfId="14888" dataCellStyle="Normal 3"/>
    <tableColumn id="3590" name="Columna3579" dataDxfId="14887" dataCellStyle="Normal 3"/>
    <tableColumn id="3591" name="Columna3580" dataDxfId="14886" dataCellStyle="Normal 3"/>
    <tableColumn id="3592" name="Columna3581" dataDxfId="14885" dataCellStyle="Normal 3"/>
    <tableColumn id="3593" name="Columna3582" dataDxfId="14884" dataCellStyle="Normal 3"/>
    <tableColumn id="3594" name="Columna3583" dataDxfId="14883" dataCellStyle="Normal 3"/>
    <tableColumn id="3595" name="Columna3584" dataDxfId="14882" dataCellStyle="Normal 3"/>
    <tableColumn id="3596" name="Columna3585" dataDxfId="14881" dataCellStyle="Normal 3"/>
    <tableColumn id="3597" name="Columna3586" dataDxfId="14880" dataCellStyle="Normal 3"/>
    <tableColumn id="3598" name="Columna3587" dataDxfId="14879" dataCellStyle="Normal 3"/>
    <tableColumn id="3599" name="Columna3588" dataDxfId="14878" dataCellStyle="Normal 3"/>
    <tableColumn id="3600" name="Columna3589" dataDxfId="14877" dataCellStyle="Normal 3"/>
    <tableColumn id="3601" name="Columna3590" dataDxfId="14876" dataCellStyle="Normal 3"/>
    <tableColumn id="3602" name="Columna3591" dataDxfId="14875" dataCellStyle="Normal 3"/>
    <tableColumn id="3603" name="Columna3592" dataDxfId="14874" dataCellStyle="Normal 3"/>
    <tableColumn id="3604" name="Columna3593" dataDxfId="14873" dataCellStyle="Normal 3"/>
    <tableColumn id="3605" name="Columna3594" dataDxfId="14872" dataCellStyle="Normal 3"/>
    <tableColumn id="3606" name="Columna3595" dataDxfId="14871" dataCellStyle="Normal 3"/>
    <tableColumn id="3607" name="Columna3596" dataDxfId="14870" dataCellStyle="Normal 3"/>
    <tableColumn id="3608" name="Columna3597" dataDxfId="14869" dataCellStyle="Normal 3"/>
    <tableColumn id="3609" name="Columna3598" dataDxfId="14868" dataCellStyle="Normal 3"/>
    <tableColumn id="3610" name="Columna3599" dataDxfId="14867" dataCellStyle="Normal 3"/>
    <tableColumn id="3611" name="Columna3600" dataDxfId="14866" dataCellStyle="Normal 3"/>
    <tableColumn id="3612" name="Columna3601" dataDxfId="14865" dataCellStyle="Normal 3"/>
    <tableColumn id="3613" name="Columna3602" dataDxfId="14864" dataCellStyle="Normal 3"/>
    <tableColumn id="3614" name="Columna3603" dataDxfId="14863" dataCellStyle="Normal 3"/>
    <tableColumn id="3615" name="Columna3604" dataDxfId="14862" dataCellStyle="Normal 3"/>
    <tableColumn id="3616" name="Columna3605" dataDxfId="14861" dataCellStyle="Normal 3"/>
    <tableColumn id="3617" name="Columna3606" dataDxfId="14860" dataCellStyle="Normal 3"/>
    <tableColumn id="3618" name="Columna3607" dataDxfId="14859" dataCellStyle="Normal 3"/>
    <tableColumn id="3619" name="Columna3608" dataDxfId="14858" dataCellStyle="Normal 3"/>
    <tableColumn id="3620" name="Columna3609" dataDxfId="14857" dataCellStyle="Normal 3"/>
    <tableColumn id="3621" name="Columna3610" dataDxfId="14856" dataCellStyle="Normal 3"/>
    <tableColumn id="3622" name="Columna3611" dataDxfId="14855" dataCellStyle="Normal 3"/>
    <tableColumn id="3623" name="Columna3612" dataDxfId="14854" dataCellStyle="Normal 3"/>
    <tableColumn id="3624" name="Columna3613" dataDxfId="14853" dataCellStyle="Normal 3"/>
    <tableColumn id="3625" name="Columna3614" dataDxfId="14852" dataCellStyle="Normal 3"/>
    <tableColumn id="3626" name="Columna3615" dataDxfId="14851" dataCellStyle="Normal 3"/>
    <tableColumn id="3627" name="Columna3616" dataDxfId="14850" dataCellStyle="Normal 3"/>
    <tableColumn id="3628" name="Columna3617" dataDxfId="14849" dataCellStyle="Normal 3"/>
    <tableColumn id="3629" name="Columna3618" dataDxfId="14848" dataCellStyle="Normal 3"/>
    <tableColumn id="3630" name="Columna3619" dataDxfId="14847" dataCellStyle="Normal 3"/>
    <tableColumn id="3631" name="Columna3620" dataDxfId="14846" dataCellStyle="Normal 3"/>
    <tableColumn id="3632" name="Columna3621" dataDxfId="14845" dataCellStyle="Normal 3"/>
    <tableColumn id="3633" name="Columna3622" dataDxfId="14844" dataCellStyle="Normal 3"/>
    <tableColumn id="3634" name="Columna3623" dataDxfId="14843" dataCellStyle="Normal 3"/>
    <tableColumn id="3635" name="Columna3624" dataDxfId="14842" dataCellStyle="Normal 3"/>
    <tableColumn id="3636" name="Columna3625" dataDxfId="14841" dataCellStyle="Normal 3"/>
    <tableColumn id="3637" name="Columna3626" dataDxfId="14840" dataCellStyle="Normal 3"/>
    <tableColumn id="3638" name="Columna3627" dataDxfId="14839" dataCellStyle="Normal 3"/>
    <tableColumn id="3639" name="Columna3628" dataDxfId="14838" dataCellStyle="Normal 3"/>
    <tableColumn id="3640" name="Columna3629" dataDxfId="14837" dataCellStyle="Normal 3"/>
    <tableColumn id="3641" name="Columna3630" dataDxfId="14836" dataCellStyle="Normal 3"/>
    <tableColumn id="3642" name="Columna3631" dataDxfId="14835" dataCellStyle="Normal 3"/>
    <tableColumn id="3643" name="Columna3632" dataDxfId="14834" dataCellStyle="Normal 3"/>
    <tableColumn id="3644" name="Columna3633" dataDxfId="14833" dataCellStyle="Normal 3"/>
    <tableColumn id="3645" name="Columna3634" dataDxfId="14832" dataCellStyle="Normal 3"/>
    <tableColumn id="3646" name="Columna3635" dataDxfId="14831" dataCellStyle="Normal 3"/>
    <tableColumn id="3647" name="Columna3636" dataDxfId="14830" dataCellStyle="Normal 3"/>
    <tableColumn id="3648" name="Columna3637" dataDxfId="14829" dataCellStyle="Normal 3"/>
    <tableColumn id="3649" name="Columna3638" dataDxfId="14828" dataCellStyle="Normal 3"/>
    <tableColumn id="3650" name="Columna3639" dataDxfId="14827" dataCellStyle="Normal 3"/>
    <tableColumn id="3651" name="Columna3640" dataDxfId="14826" dataCellStyle="Normal 3"/>
    <tableColumn id="3652" name="Columna3641" dataDxfId="14825" dataCellStyle="Normal 3"/>
    <tableColumn id="3653" name="Columna3642" dataDxfId="14824" dataCellStyle="Normal 3"/>
    <tableColumn id="3654" name="Columna3643" dataDxfId="14823" dataCellStyle="Normal 3"/>
    <tableColumn id="3655" name="Columna3644" dataDxfId="14822" dataCellStyle="Normal 3"/>
    <tableColumn id="3656" name="Columna3645" dataDxfId="14821" dataCellStyle="Normal 3"/>
    <tableColumn id="3657" name="Columna3646" dataDxfId="14820" dataCellStyle="Normal 3"/>
    <tableColumn id="3658" name="Columna3647" dataDxfId="14819" dataCellStyle="Normal 3"/>
    <tableColumn id="3659" name="Columna3648" dataDxfId="14818" dataCellStyle="Normal 3"/>
    <tableColumn id="3660" name="Columna3649" dataDxfId="14817" dataCellStyle="Normal 3"/>
    <tableColumn id="3661" name="Columna3650" dataDxfId="14816" dataCellStyle="Normal 3"/>
    <tableColumn id="3662" name="Columna3651" dataDxfId="14815" dataCellStyle="Normal 3"/>
    <tableColumn id="3663" name="Columna3652" dataDxfId="14814" dataCellStyle="Normal 3"/>
    <tableColumn id="3664" name="Columna3653" dataDxfId="14813" dataCellStyle="Normal 3"/>
    <tableColumn id="3665" name="Columna3654" dataDxfId="14812" dataCellStyle="Normal 3"/>
    <tableColumn id="3666" name="Columna3655" dataDxfId="14811" dataCellStyle="Normal 3"/>
    <tableColumn id="3667" name="Columna3656" dataDxfId="14810" dataCellStyle="Normal 3"/>
    <tableColumn id="3668" name="Columna3657" dataDxfId="14809" dataCellStyle="Normal 3"/>
    <tableColumn id="3669" name="Columna3658" dataDxfId="14808" dataCellStyle="Normal 3"/>
    <tableColumn id="3670" name="Columna3659" dataDxfId="14807" dataCellStyle="Normal 3"/>
    <tableColumn id="3671" name="Columna3660" dataDxfId="14806" dataCellStyle="Normal 3"/>
    <tableColumn id="3672" name="Columna3661" dataDxfId="14805" dataCellStyle="Normal 3"/>
    <tableColumn id="3673" name="Columna3662" dataDxfId="14804" dataCellStyle="Normal 3"/>
    <tableColumn id="3674" name="Columna3663" dataDxfId="14803" dataCellStyle="Normal 3"/>
    <tableColumn id="3675" name="Columna3664" dataDxfId="14802" dataCellStyle="Normal 3"/>
    <tableColumn id="3676" name="Columna3665" dataDxfId="14801" dataCellStyle="Normal 3"/>
    <tableColumn id="3677" name="Columna3666" dataDxfId="14800" dataCellStyle="Normal 3"/>
    <tableColumn id="3678" name="Columna3667" dataDxfId="14799" dataCellStyle="Normal 3"/>
    <tableColumn id="3679" name="Columna3668" dataDxfId="14798" dataCellStyle="Normal 3"/>
    <tableColumn id="3680" name="Columna3669" dataDxfId="14797" dataCellStyle="Normal 3"/>
    <tableColumn id="3681" name="Columna3670" dataDxfId="14796" dataCellStyle="Normal 3"/>
    <tableColumn id="3682" name="Columna3671" dataDxfId="14795" dataCellStyle="Normal 3"/>
    <tableColumn id="3683" name="Columna3672" dataDxfId="14794" dataCellStyle="Normal 3"/>
    <tableColumn id="3684" name="Columna3673" dataDxfId="14793" dataCellStyle="Normal 3"/>
    <tableColumn id="3685" name="Columna3674" dataDxfId="14792" dataCellStyle="Normal 3"/>
    <tableColumn id="3686" name="Columna3675" dataDxfId="14791" dataCellStyle="Normal 3"/>
    <tableColumn id="3687" name="Columna3676" dataDxfId="14790" dataCellStyle="Normal 3"/>
    <tableColumn id="3688" name="Columna3677" dataDxfId="14789" dataCellStyle="Normal 3"/>
    <tableColumn id="3689" name="Columna3678" dataDxfId="14788" dataCellStyle="Normal 3"/>
    <tableColumn id="3690" name="Columna3679" dataDxfId="14787" dataCellStyle="Normal 3"/>
    <tableColumn id="3691" name="Columna3680" dataDxfId="14786" dataCellStyle="Normal 3"/>
    <tableColumn id="3692" name="Columna3681" dataDxfId="14785" dataCellStyle="Normal 3"/>
    <tableColumn id="3693" name="Columna3682" dataDxfId="14784" dataCellStyle="Normal 3"/>
    <tableColumn id="3694" name="Columna3683" dataDxfId="14783" dataCellStyle="Normal 3"/>
    <tableColumn id="3695" name="Columna3684" dataDxfId="14782" dataCellStyle="Normal 3"/>
    <tableColumn id="3696" name="Columna3685" dataDxfId="14781" dataCellStyle="Normal 3"/>
    <tableColumn id="3697" name="Columna3686" dataDxfId="14780" dataCellStyle="Normal 3"/>
    <tableColumn id="3698" name="Columna3687" dataDxfId="14779" dataCellStyle="Normal 3"/>
    <tableColumn id="3699" name="Columna3688" dataDxfId="14778" dataCellStyle="Normal 3"/>
    <tableColumn id="3700" name="Columna3689" dataDxfId="14777" dataCellStyle="Normal 3"/>
    <tableColumn id="3701" name="Columna3690" dataDxfId="14776" dataCellStyle="Normal 3"/>
    <tableColumn id="3702" name="Columna3691" dataDxfId="14775" dataCellStyle="Normal 3"/>
    <tableColumn id="3703" name="Columna3692" dataDxfId="14774" dataCellStyle="Normal 3"/>
    <tableColumn id="3704" name="Columna3693" dataDxfId="14773" dataCellStyle="Normal 3"/>
    <tableColumn id="3705" name="Columna3694" dataDxfId="14772" dataCellStyle="Normal 3"/>
    <tableColumn id="3706" name="Columna3695" dataDxfId="14771" dataCellStyle="Normal 3"/>
    <tableColumn id="3707" name="Columna3696" dataDxfId="14770" dataCellStyle="Normal 3"/>
    <tableColumn id="3708" name="Columna3697" dataDxfId="14769" dataCellStyle="Normal 3"/>
    <tableColumn id="3709" name="Columna3698" dataDxfId="14768" dataCellStyle="Normal 3"/>
    <tableColumn id="3710" name="Columna3699" dataDxfId="14767" dataCellStyle="Normal 3"/>
    <tableColumn id="3711" name="Columna3700" dataDxfId="14766" dataCellStyle="Normal 3"/>
    <tableColumn id="3712" name="Columna3701" dataDxfId="14765" dataCellStyle="Normal 3"/>
    <tableColumn id="3713" name="Columna3702" dataDxfId="14764" dataCellStyle="Normal 3"/>
    <tableColumn id="3714" name="Columna3703" dataDxfId="14763" dataCellStyle="Normal 3"/>
    <tableColumn id="3715" name="Columna3704" dataDxfId="14762" dataCellStyle="Normal 3"/>
    <tableColumn id="3716" name="Columna3705" dataDxfId="14761" dataCellStyle="Normal 3"/>
    <tableColumn id="3717" name="Columna3706" dataDxfId="14760" dataCellStyle="Normal 3"/>
    <tableColumn id="3718" name="Columna3707" dataDxfId="14759" dataCellStyle="Normal 3"/>
    <tableColumn id="3719" name="Columna3708" dataDxfId="14758" dataCellStyle="Normal 3"/>
    <tableColumn id="3720" name="Columna3709" dataDxfId="14757" dataCellStyle="Normal 3"/>
    <tableColumn id="3721" name="Columna3710" dataDxfId="14756" dataCellStyle="Normal 3"/>
    <tableColumn id="3722" name="Columna3711" dataDxfId="14755" dataCellStyle="Normal 3"/>
    <tableColumn id="3723" name="Columna3712" dataDxfId="14754" dataCellStyle="Normal 3"/>
    <tableColumn id="3724" name="Columna3713" dataDxfId="14753" dataCellStyle="Normal 3"/>
    <tableColumn id="3725" name="Columna3714" dataDxfId="14752" dataCellStyle="Normal 3"/>
    <tableColumn id="3726" name="Columna3715" dataDxfId="14751" dataCellStyle="Normal 3"/>
    <tableColumn id="3727" name="Columna3716" dataDxfId="14750" dataCellStyle="Normal 3"/>
    <tableColumn id="3728" name="Columna3717" dataDxfId="14749" dataCellStyle="Normal 3"/>
    <tableColumn id="3729" name="Columna3718" dataDxfId="14748" dataCellStyle="Normal 3"/>
    <tableColumn id="3730" name="Columna3719" dataDxfId="14747" dataCellStyle="Normal 3"/>
    <tableColumn id="3731" name="Columna3720" dataDxfId="14746" dataCellStyle="Normal 3"/>
    <tableColumn id="3732" name="Columna3721" dataDxfId="14745" dataCellStyle="Normal 3"/>
    <tableColumn id="3733" name="Columna3722" dataDxfId="14744" dataCellStyle="Normal 3"/>
    <tableColumn id="3734" name="Columna3723" dataDxfId="14743" dataCellStyle="Normal 3"/>
    <tableColumn id="3735" name="Columna3724" dataDxfId="14742" dataCellStyle="Normal 3"/>
    <tableColumn id="3736" name="Columna3725" dataDxfId="14741" dataCellStyle="Normal 3"/>
    <tableColumn id="3737" name="Columna3726" dataDxfId="14740" dataCellStyle="Normal 3"/>
    <tableColumn id="3738" name="Columna3727" dataDxfId="14739" dataCellStyle="Normal 3"/>
    <tableColumn id="3739" name="Columna3728" dataDxfId="14738" dataCellStyle="Normal 3"/>
    <tableColumn id="3740" name="Columna3729" dataDxfId="14737" dataCellStyle="Normal 3"/>
    <tableColumn id="3741" name="Columna3730" dataDxfId="14736" dataCellStyle="Normal 3"/>
    <tableColumn id="3742" name="Columna3731" dataDxfId="14735" dataCellStyle="Normal 3"/>
    <tableColumn id="3743" name="Columna3732" dataDxfId="14734" dataCellStyle="Normal 3"/>
    <tableColumn id="3744" name="Columna3733" dataDxfId="14733" dataCellStyle="Normal 3"/>
    <tableColumn id="3745" name="Columna3734" dataDxfId="14732" dataCellStyle="Normal 3"/>
    <tableColumn id="3746" name="Columna3735" dataDxfId="14731" dataCellStyle="Normal 3"/>
    <tableColumn id="3747" name="Columna3736" dataDxfId="14730" dataCellStyle="Normal 3"/>
    <tableColumn id="3748" name="Columna3737" dataDxfId="14729" dataCellStyle="Normal 3"/>
    <tableColumn id="3749" name="Columna3738" dataDxfId="14728" dataCellStyle="Normal 3"/>
    <tableColumn id="3750" name="Columna3739" dataDxfId="14727" dataCellStyle="Normal 3"/>
    <tableColumn id="3751" name="Columna3740" dataDxfId="14726" dataCellStyle="Normal 3"/>
    <tableColumn id="3752" name="Columna3741" dataDxfId="14725" dataCellStyle="Normal 3"/>
    <tableColumn id="3753" name="Columna3742" dataDxfId="14724" dataCellStyle="Normal 3"/>
    <tableColumn id="3754" name="Columna3743" dataDxfId="14723" dataCellStyle="Normal 3"/>
    <tableColumn id="3755" name="Columna3744" dataDxfId="14722" dataCellStyle="Normal 3"/>
    <tableColumn id="3756" name="Columna3745" dataDxfId="14721" dataCellStyle="Normal 3"/>
    <tableColumn id="3757" name="Columna3746" dataDxfId="14720" dataCellStyle="Normal 3"/>
    <tableColumn id="3758" name="Columna3747" dataDxfId="14719" dataCellStyle="Normal 3"/>
    <tableColumn id="3759" name="Columna3748" dataDxfId="14718" dataCellStyle="Normal 3"/>
    <tableColumn id="3760" name="Columna3749" dataDxfId="14717" dataCellStyle="Normal 3"/>
    <tableColumn id="3761" name="Columna3750" dataDxfId="14716" dataCellStyle="Normal 3"/>
    <tableColumn id="3762" name="Columna3751" dataDxfId="14715" dataCellStyle="Normal 3"/>
    <tableColumn id="3763" name="Columna3752" dataDxfId="14714" dataCellStyle="Normal 3"/>
    <tableColumn id="3764" name="Columna3753" dataDxfId="14713" dataCellStyle="Normal 3"/>
    <tableColumn id="3765" name="Columna3754" dataDxfId="14712" dataCellStyle="Normal 3"/>
    <tableColumn id="3766" name="Columna3755" dataDxfId="14711" dataCellStyle="Normal 3"/>
    <tableColumn id="3767" name="Columna3756" dataDxfId="14710" dataCellStyle="Normal 3"/>
    <tableColumn id="3768" name="Columna3757" dataDxfId="14709" dataCellStyle="Normal 3"/>
    <tableColumn id="3769" name="Columna3758" dataDxfId="14708" dataCellStyle="Normal 3"/>
    <tableColumn id="3770" name="Columna3759" dataDxfId="14707" dataCellStyle="Normal 3"/>
    <tableColumn id="3771" name="Columna3760" dataDxfId="14706" dataCellStyle="Normal 3"/>
    <tableColumn id="3772" name="Columna3761" dataDxfId="14705" dataCellStyle="Normal 3"/>
    <tableColumn id="3773" name="Columna3762" dataDxfId="14704" dataCellStyle="Normal 3"/>
    <tableColumn id="3774" name="Columna3763" dataDxfId="14703" dataCellStyle="Normal 3"/>
    <tableColumn id="3775" name="Columna3764" dataDxfId="14702" dataCellStyle="Normal 3"/>
    <tableColumn id="3776" name="Columna3765" dataDxfId="14701" dataCellStyle="Normal 3"/>
    <tableColumn id="3777" name="Columna3766" dataDxfId="14700" dataCellStyle="Normal 3"/>
    <tableColumn id="3778" name="Columna3767" dataDxfId="14699" dataCellStyle="Normal 3"/>
    <tableColumn id="3779" name="Columna3768" dataDxfId="14698" dataCellStyle="Normal 3"/>
    <tableColumn id="3780" name="Columna3769" dataDxfId="14697" dataCellStyle="Normal 3"/>
    <tableColumn id="3781" name="Columna3770" dataDxfId="14696" dataCellStyle="Normal 3"/>
    <tableColumn id="3782" name="Columna3771" dataDxfId="14695" dataCellStyle="Normal 3"/>
    <tableColumn id="3783" name="Columna3772" dataDxfId="14694" dataCellStyle="Normal 3"/>
    <tableColumn id="3784" name="Columna3773" dataDxfId="14693" dataCellStyle="Normal 3"/>
    <tableColumn id="3785" name="Columna3774" dataDxfId="14692" dataCellStyle="Normal 3"/>
    <tableColumn id="3786" name="Columna3775" dataDxfId="14691" dataCellStyle="Normal 3"/>
    <tableColumn id="3787" name="Columna3776" dataDxfId="14690" dataCellStyle="Normal 3"/>
    <tableColumn id="3788" name="Columna3777" dataDxfId="14689" dataCellStyle="Normal 3"/>
    <tableColumn id="3789" name="Columna3778" dataDxfId="14688" dataCellStyle="Normal 3"/>
    <tableColumn id="3790" name="Columna3779" dataDxfId="14687" dataCellStyle="Normal 3"/>
    <tableColumn id="3791" name="Columna3780" dataDxfId="14686" dataCellStyle="Normal 3"/>
    <tableColumn id="3792" name="Columna3781" dataDxfId="14685" dataCellStyle="Normal 3"/>
    <tableColumn id="3793" name="Columna3782" dataDxfId="14684" dataCellStyle="Normal 3"/>
    <tableColumn id="3794" name="Columna3783" dataDxfId="14683" dataCellStyle="Normal 3"/>
    <tableColumn id="3795" name="Columna3784" dataDxfId="14682" dataCellStyle="Normal 3"/>
    <tableColumn id="3796" name="Columna3785" dataDxfId="14681" dataCellStyle="Normal 3"/>
    <tableColumn id="3797" name="Columna3786" dataDxfId="14680" dataCellStyle="Normal 3"/>
    <tableColumn id="3798" name="Columna3787" dataDxfId="14679" dataCellStyle="Normal 3"/>
    <tableColumn id="3799" name="Columna3788" dataDxfId="14678" dataCellStyle="Normal 3"/>
    <tableColumn id="3800" name="Columna3789" dataDxfId="14677" dataCellStyle="Normal 3"/>
    <tableColumn id="3801" name="Columna3790" dataDxfId="14676" dataCellStyle="Normal 3"/>
    <tableColumn id="3802" name="Columna3791" dataDxfId="14675" dataCellStyle="Normal 3"/>
    <tableColumn id="3803" name="Columna3792" dataDxfId="14674" dataCellStyle="Normal 3"/>
    <tableColumn id="3804" name="Columna3793" dataDxfId="14673" dataCellStyle="Normal 3"/>
    <tableColumn id="3805" name="Columna3794" dataDxfId="14672" dataCellStyle="Normal 3"/>
    <tableColumn id="3806" name="Columna3795" dataDxfId="14671" dataCellStyle="Normal 3"/>
    <tableColumn id="3807" name="Columna3796" dataDxfId="14670" dataCellStyle="Normal 3"/>
    <tableColumn id="3808" name="Columna3797" dataDxfId="14669" dataCellStyle="Normal 3"/>
    <tableColumn id="3809" name="Columna3798" dataDxfId="14668" dataCellStyle="Normal 3"/>
    <tableColumn id="3810" name="Columna3799" dataDxfId="14667" dataCellStyle="Normal 3"/>
    <tableColumn id="3811" name="Columna3800" dataDxfId="14666" dataCellStyle="Normal 3"/>
    <tableColumn id="3812" name="Columna3801" dataDxfId="14665" dataCellStyle="Normal 3"/>
    <tableColumn id="3813" name="Columna3802" dataDxfId="14664" dataCellStyle="Normal 3"/>
    <tableColumn id="3814" name="Columna3803" dataDxfId="14663" dataCellStyle="Normal 3"/>
    <tableColumn id="3815" name="Columna3804" dataDxfId="14662" dataCellStyle="Normal 3"/>
    <tableColumn id="3816" name="Columna3805" dataDxfId="14661" dataCellStyle="Normal 3"/>
    <tableColumn id="3817" name="Columna3806" dataDxfId="14660" dataCellStyle="Normal 3"/>
    <tableColumn id="3818" name="Columna3807" dataDxfId="14659" dataCellStyle="Normal 3"/>
    <tableColumn id="3819" name="Columna3808" dataDxfId="14658" dataCellStyle="Normal 3"/>
    <tableColumn id="3820" name="Columna3809" dataDxfId="14657" dataCellStyle="Normal 3"/>
    <tableColumn id="3821" name="Columna3810" dataDxfId="14656" dataCellStyle="Normal 3"/>
    <tableColumn id="3822" name="Columna3811" dataDxfId="14655" dataCellStyle="Normal 3"/>
    <tableColumn id="3823" name="Columna3812" dataDxfId="14654" dataCellStyle="Normal 3"/>
    <tableColumn id="3824" name="Columna3813" dataDxfId="14653" dataCellStyle="Normal 3"/>
    <tableColumn id="3825" name="Columna3814" dataDxfId="14652" dataCellStyle="Normal 3"/>
    <tableColumn id="3826" name="Columna3815" dataDxfId="14651" dataCellStyle="Normal 3"/>
    <tableColumn id="3827" name="Columna3816" dataDxfId="14650" dataCellStyle="Normal 3"/>
    <tableColumn id="3828" name="Columna3817" dataDxfId="14649" dataCellStyle="Normal 3"/>
    <tableColumn id="3829" name="Columna3818" dataDxfId="14648" dataCellStyle="Normal 3"/>
    <tableColumn id="3830" name="Columna3819" dataDxfId="14647" dataCellStyle="Normal 3"/>
    <tableColumn id="3831" name="Columna3820" dataDxfId="14646" dataCellStyle="Normal 3"/>
    <tableColumn id="3832" name="Columna3821" dataDxfId="14645" dataCellStyle="Normal 3"/>
    <tableColumn id="3833" name="Columna3822" dataDxfId="14644" dataCellStyle="Normal 3"/>
    <tableColumn id="3834" name="Columna3823" dataDxfId="14643" dataCellStyle="Normal 3"/>
    <tableColumn id="3835" name="Columna3824" dataDxfId="14642" dataCellStyle="Normal 3"/>
    <tableColumn id="3836" name="Columna3825" dataDxfId="14641" dataCellStyle="Normal 3"/>
    <tableColumn id="3837" name="Columna3826" dataDxfId="14640" dataCellStyle="Normal 3"/>
    <tableColumn id="3838" name="Columna3827" dataDxfId="14639" dataCellStyle="Normal 3"/>
    <tableColumn id="3839" name="Columna3828" dataDxfId="14638" dataCellStyle="Normal 3"/>
    <tableColumn id="3840" name="Columna3829" dataDxfId="14637" dataCellStyle="Normal 3"/>
    <tableColumn id="3841" name="Columna3830" dataDxfId="14636" dataCellStyle="Normal 3"/>
    <tableColumn id="3842" name="Columna3831" dataDxfId="14635" dataCellStyle="Normal 3"/>
    <tableColumn id="3843" name="Columna3832" dataDxfId="14634" dataCellStyle="Normal 3"/>
    <tableColumn id="3844" name="Columna3833" dataDxfId="14633" dataCellStyle="Normal 3"/>
    <tableColumn id="3845" name="Columna3834" dataDxfId="14632" dataCellStyle="Normal 3"/>
    <tableColumn id="3846" name="Columna3835" dataDxfId="14631" dataCellStyle="Normal 3"/>
    <tableColumn id="3847" name="Columna3836" dataDxfId="14630" dataCellStyle="Normal 3"/>
    <tableColumn id="3848" name="Columna3837" dataDxfId="14629" dataCellStyle="Normal 3"/>
    <tableColumn id="3849" name="Columna3838" dataDxfId="14628" dataCellStyle="Normal 3"/>
    <tableColumn id="3850" name="Columna3839" dataDxfId="14627" dataCellStyle="Normal 3"/>
    <tableColumn id="3851" name="Columna3840" dataDxfId="14626" dataCellStyle="Normal 3"/>
    <tableColumn id="3852" name="Columna3841" dataDxfId="14625" dataCellStyle="Normal 3"/>
    <tableColumn id="3853" name="Columna3842" dataDxfId="14624" dataCellStyle="Normal 3"/>
    <tableColumn id="3854" name="Columna3843" dataDxfId="14623" dataCellStyle="Normal 3"/>
    <tableColumn id="3855" name="Columna3844" dataDxfId="14622" dataCellStyle="Normal 3"/>
    <tableColumn id="3856" name="Columna3845" dataDxfId="14621" dataCellStyle="Normal 3"/>
    <tableColumn id="3857" name="Columna3846" dataDxfId="14620" dataCellStyle="Normal 3"/>
    <tableColumn id="3858" name="Columna3847" dataDxfId="14619" dataCellStyle="Normal 3"/>
    <tableColumn id="3859" name="Columna3848" dataDxfId="14618" dataCellStyle="Normal 3"/>
    <tableColumn id="3860" name="Columna3849" dataDxfId="14617" dataCellStyle="Normal 3"/>
    <tableColumn id="3861" name="Columna3850" dataDxfId="14616" dataCellStyle="Normal 3"/>
    <tableColumn id="3862" name="Columna3851" dataDxfId="14615" dataCellStyle="Normal 3"/>
    <tableColumn id="3863" name="Columna3852" dataDxfId="14614" dataCellStyle="Normal 3"/>
    <tableColumn id="3864" name="Columna3853" dataDxfId="14613" dataCellStyle="Normal 3"/>
    <tableColumn id="3865" name="Columna3854" dataDxfId="14612" dataCellStyle="Normal 3"/>
    <tableColumn id="3866" name="Columna3855" dataDxfId="14611" dataCellStyle="Normal 3"/>
    <tableColumn id="3867" name="Columna3856" dataDxfId="14610" dataCellStyle="Normal 3"/>
    <tableColumn id="3868" name="Columna3857" dataDxfId="14609" dataCellStyle="Normal 3"/>
    <tableColumn id="3869" name="Columna3858" dataDxfId="14608" dataCellStyle="Normal 3"/>
    <tableColumn id="3870" name="Columna3859" dataDxfId="14607" dataCellStyle="Normal 3"/>
    <tableColumn id="3871" name="Columna3860" dataDxfId="14606" dataCellStyle="Normal 3"/>
    <tableColumn id="3872" name="Columna3861" dataDxfId="14605" dataCellStyle="Normal 3"/>
    <tableColumn id="3873" name="Columna3862" dataDxfId="14604" dataCellStyle="Normal 3"/>
    <tableColumn id="3874" name="Columna3863" dataDxfId="14603" dataCellStyle="Normal 3"/>
    <tableColumn id="3875" name="Columna3864" dataDxfId="14602" dataCellStyle="Normal 3"/>
    <tableColumn id="3876" name="Columna3865" dataDxfId="14601" dataCellStyle="Normal 3"/>
    <tableColumn id="3877" name="Columna3866" dataDxfId="14600" dataCellStyle="Normal 3"/>
    <tableColumn id="3878" name="Columna3867" dataDxfId="14599" dataCellStyle="Normal 3"/>
    <tableColumn id="3879" name="Columna3868" dataDxfId="14598" dataCellStyle="Normal 3"/>
    <tableColumn id="3880" name="Columna3869" dataDxfId="14597" dataCellStyle="Normal 3"/>
    <tableColumn id="3881" name="Columna3870" dataDxfId="14596" dataCellStyle="Normal 3"/>
    <tableColumn id="3882" name="Columna3871" dataDxfId="14595" dataCellStyle="Normal 3"/>
    <tableColumn id="3883" name="Columna3872" dataDxfId="14594" dataCellStyle="Normal 3"/>
    <tableColumn id="3884" name="Columna3873" dataDxfId="14593" dataCellStyle="Normal 3"/>
    <tableColumn id="3885" name="Columna3874" dataDxfId="14592" dataCellStyle="Normal 3"/>
    <tableColumn id="3886" name="Columna3875" dataDxfId="14591" dataCellStyle="Normal 3"/>
    <tableColumn id="3887" name="Columna3876" dataDxfId="14590" dataCellStyle="Normal 3"/>
    <tableColumn id="3888" name="Columna3877" dataDxfId="14589" dataCellStyle="Normal 3"/>
    <tableColumn id="3889" name="Columna3878" dataDxfId="14588" dataCellStyle="Normal 3"/>
    <tableColumn id="3890" name="Columna3879" dataDxfId="14587" dataCellStyle="Normal 3"/>
    <tableColumn id="3891" name="Columna3880" dataDxfId="14586" dataCellStyle="Normal 3"/>
    <tableColumn id="3892" name="Columna3881" dataDxfId="14585" dataCellStyle="Normal 3"/>
    <tableColumn id="3893" name="Columna3882" dataDxfId="14584" dataCellStyle="Normal 3"/>
    <tableColumn id="3894" name="Columna3883" dataDxfId="14583" dataCellStyle="Normal 3"/>
    <tableColumn id="3895" name="Columna3884" dataDxfId="14582" dataCellStyle="Normal 3"/>
    <tableColumn id="3896" name="Columna3885" dataDxfId="14581" dataCellStyle="Normal 3"/>
    <tableColumn id="3897" name="Columna3886" dataDxfId="14580" dataCellStyle="Normal 3"/>
    <tableColumn id="3898" name="Columna3887" dataDxfId="14579" dataCellStyle="Normal 3"/>
    <tableColumn id="3899" name="Columna3888" dataDxfId="14578" dataCellStyle="Normal 3"/>
    <tableColumn id="3900" name="Columna3889" dataDxfId="14577" dataCellStyle="Normal 3"/>
    <tableColumn id="3901" name="Columna3890" dataDxfId="14576" dataCellStyle="Normal 3"/>
    <tableColumn id="3902" name="Columna3891" dataDxfId="14575" dataCellStyle="Normal 3"/>
    <tableColumn id="3903" name="Columna3892" dataDxfId="14574" dataCellStyle="Normal 3"/>
    <tableColumn id="3904" name="Columna3893" dataDxfId="14573" dataCellStyle="Normal 3"/>
    <tableColumn id="3905" name="Columna3894" dataDxfId="14572" dataCellStyle="Normal 3"/>
    <tableColumn id="3906" name="Columna3895" dataDxfId="14571" dataCellStyle="Normal 3"/>
    <tableColumn id="3907" name="Columna3896" dataDxfId="14570" dataCellStyle="Normal 3"/>
    <tableColumn id="3908" name="Columna3897" dataDxfId="14569" dataCellStyle="Normal 3"/>
    <tableColumn id="3909" name="Columna3898" dataDxfId="14568" dataCellStyle="Normal 3"/>
    <tableColumn id="3910" name="Columna3899" dataDxfId="14567" dataCellStyle="Normal 3"/>
    <tableColumn id="3911" name="Columna3900" dataDxfId="14566" dataCellStyle="Normal 3"/>
    <tableColumn id="3912" name="Columna3901" dataDxfId="14565" dataCellStyle="Normal 3"/>
    <tableColumn id="3913" name="Columna3902" dataDxfId="14564" dataCellStyle="Normal 3"/>
    <tableColumn id="3914" name="Columna3903" dataDxfId="14563" dataCellStyle="Normal 3"/>
    <tableColumn id="3915" name="Columna3904" dataDxfId="14562" dataCellStyle="Normal 3"/>
    <tableColumn id="3916" name="Columna3905" dataDxfId="14561" dataCellStyle="Normal 3"/>
    <tableColumn id="3917" name="Columna3906" dataDxfId="14560" dataCellStyle="Normal 3"/>
    <tableColumn id="3918" name="Columna3907" dataDxfId="14559" dataCellStyle="Normal 3"/>
    <tableColumn id="3919" name="Columna3908" dataDxfId="14558" dataCellStyle="Normal 3"/>
    <tableColumn id="3920" name="Columna3909" dataDxfId="14557" dataCellStyle="Normal 3"/>
    <tableColumn id="3921" name="Columna3910" dataDxfId="14556" dataCellStyle="Normal 3"/>
    <tableColumn id="3922" name="Columna3911" dataDxfId="14555" dataCellStyle="Normal 3"/>
    <tableColumn id="3923" name="Columna3912" dataDxfId="14554" dataCellStyle="Normal 3"/>
    <tableColumn id="3924" name="Columna3913" dataDxfId="14553" dataCellStyle="Normal 3"/>
    <tableColumn id="3925" name="Columna3914" dataDxfId="14552" dataCellStyle="Normal 3"/>
    <tableColumn id="3926" name="Columna3915" dataDxfId="14551" dataCellStyle="Normal 3"/>
    <tableColumn id="3927" name="Columna3916" dataDxfId="14550" dataCellStyle="Normal 3"/>
    <tableColumn id="3928" name="Columna3917" dataDxfId="14549" dataCellStyle="Normal 3"/>
    <tableColumn id="3929" name="Columna3918" dataDxfId="14548" dataCellStyle="Normal 3"/>
    <tableColumn id="3930" name="Columna3919" dataDxfId="14547" dataCellStyle="Normal 3"/>
    <tableColumn id="3931" name="Columna3920" dataDxfId="14546" dataCellStyle="Normal 3"/>
    <tableColumn id="3932" name="Columna3921" dataDxfId="14545" dataCellStyle="Normal 3"/>
    <tableColumn id="3933" name="Columna3922" dataDxfId="14544" dataCellStyle="Normal 3"/>
    <tableColumn id="3934" name="Columna3923" dataDxfId="14543" dataCellStyle="Normal 3"/>
    <tableColumn id="3935" name="Columna3924" dataDxfId="14542" dataCellStyle="Normal 3"/>
    <tableColumn id="3936" name="Columna3925" dataDxfId="14541" dataCellStyle="Normal 3"/>
    <tableColumn id="3937" name="Columna3926" dataDxfId="14540" dataCellStyle="Normal 3"/>
    <tableColumn id="3938" name="Columna3927" dataDxfId="14539" dataCellStyle="Normal 3"/>
    <tableColumn id="3939" name="Columna3928" dataDxfId="14538" dataCellStyle="Normal 3"/>
    <tableColumn id="3940" name="Columna3929" dataDxfId="14537" dataCellStyle="Normal 3"/>
    <tableColumn id="3941" name="Columna3930" dataDxfId="14536" dataCellStyle="Normal 3"/>
    <tableColumn id="3942" name="Columna3931" dataDxfId="14535" dataCellStyle="Normal 3"/>
    <tableColumn id="3943" name="Columna3932" dataDxfId="14534" dataCellStyle="Normal 3"/>
    <tableColumn id="3944" name="Columna3933" dataDxfId="14533" dataCellStyle="Normal 3"/>
    <tableColumn id="3945" name="Columna3934" dataDxfId="14532" dataCellStyle="Normal 3"/>
    <tableColumn id="3946" name="Columna3935" dataDxfId="14531" dataCellStyle="Normal 3"/>
    <tableColumn id="3947" name="Columna3936" dataDxfId="14530" dataCellStyle="Normal 3"/>
    <tableColumn id="3948" name="Columna3937" dataDxfId="14529" dataCellStyle="Normal 3"/>
    <tableColumn id="3949" name="Columna3938" dataDxfId="14528" dataCellStyle="Normal 3"/>
    <tableColumn id="3950" name="Columna3939" dataDxfId="14527" dataCellStyle="Normal 3"/>
    <tableColumn id="3951" name="Columna3940" dataDxfId="14526" dataCellStyle="Normal 3"/>
    <tableColumn id="3952" name="Columna3941" dataDxfId="14525" dataCellStyle="Normal 3"/>
    <tableColumn id="3953" name="Columna3942" dataDxfId="14524" dataCellStyle="Normal 3"/>
    <tableColumn id="3954" name="Columna3943" dataDxfId="14523" dataCellStyle="Normal 3"/>
    <tableColumn id="3955" name="Columna3944" dataDxfId="14522" dataCellStyle="Normal 3"/>
    <tableColumn id="3956" name="Columna3945" dataDxfId="14521" dataCellStyle="Normal 3"/>
    <tableColumn id="3957" name="Columna3946" dataDxfId="14520" dataCellStyle="Normal 3"/>
    <tableColumn id="3958" name="Columna3947" dataDxfId="14519" dataCellStyle="Normal 3"/>
    <tableColumn id="3959" name="Columna3948" dataDxfId="14518" dataCellStyle="Normal 3"/>
    <tableColumn id="3960" name="Columna3949" dataDxfId="14517" dataCellStyle="Normal 3"/>
    <tableColumn id="3961" name="Columna3950" dataDxfId="14516" dataCellStyle="Normal 3"/>
    <tableColumn id="3962" name="Columna3951" dataDxfId="14515" dataCellStyle="Normal 3"/>
    <tableColumn id="3963" name="Columna3952" dataDxfId="14514" dataCellStyle="Normal 3"/>
    <tableColumn id="3964" name="Columna3953" dataDxfId="14513" dataCellStyle="Normal 3"/>
    <tableColumn id="3965" name="Columna3954" dataDxfId="14512" dataCellStyle="Normal 3"/>
    <tableColumn id="3966" name="Columna3955" dataDxfId="14511" dataCellStyle="Normal 3"/>
    <tableColumn id="3967" name="Columna3956" dataDxfId="14510" dataCellStyle="Normal 3"/>
    <tableColumn id="3968" name="Columna3957" dataDxfId="14509" dataCellStyle="Normal 3"/>
    <tableColumn id="3969" name="Columna3958" dataDxfId="14508" dataCellStyle="Normal 3"/>
    <tableColumn id="3970" name="Columna3959" dataDxfId="14507" dataCellStyle="Normal 3"/>
    <tableColumn id="3971" name="Columna3960" dataDxfId="14506" dataCellStyle="Normal 3"/>
    <tableColumn id="3972" name="Columna3961" dataDxfId="14505" dataCellStyle="Normal 3"/>
    <tableColumn id="3973" name="Columna3962" dataDxfId="14504" dataCellStyle="Normal 3"/>
    <tableColumn id="3974" name="Columna3963" dataDxfId="14503" dataCellStyle="Normal 3"/>
    <tableColumn id="3975" name="Columna3964" dataDxfId="14502" dataCellStyle="Normal 3"/>
    <tableColumn id="3976" name="Columna3965" dataDxfId="14501" dataCellStyle="Normal 3"/>
    <tableColumn id="3977" name="Columna3966" dataDxfId="14500" dataCellStyle="Normal 3"/>
    <tableColumn id="3978" name="Columna3967" dataDxfId="14499" dataCellStyle="Normal 3"/>
    <tableColumn id="3979" name="Columna3968" dataDxfId="14498" dataCellStyle="Normal 3"/>
    <tableColumn id="3980" name="Columna3969" dataDxfId="14497" dataCellStyle="Normal 3"/>
    <tableColumn id="3981" name="Columna3970" dataDxfId="14496" dataCellStyle="Normal 3"/>
    <tableColumn id="3982" name="Columna3971" dataDxfId="14495" dataCellStyle="Normal 3"/>
    <tableColumn id="3983" name="Columna3972" dataDxfId="14494" dataCellStyle="Normal 3"/>
    <tableColumn id="3984" name="Columna3973" dataDxfId="14493" dataCellStyle="Normal 3"/>
    <tableColumn id="3985" name="Columna3974" dataDxfId="14492" dataCellStyle="Normal 3"/>
    <tableColumn id="3986" name="Columna3975" dataDxfId="14491" dataCellStyle="Normal 3"/>
    <tableColumn id="3987" name="Columna3976" dataDxfId="14490" dataCellStyle="Normal 3"/>
    <tableColumn id="3988" name="Columna3977" dataDxfId="14489" dataCellStyle="Normal 3"/>
    <tableColumn id="3989" name="Columna3978" dataDxfId="14488" dataCellStyle="Normal 3"/>
    <tableColumn id="3990" name="Columna3979" dataDxfId="14487" dataCellStyle="Normal 3"/>
    <tableColumn id="3991" name="Columna3980" dataDxfId="14486" dataCellStyle="Normal 3"/>
    <tableColumn id="3992" name="Columna3981" dataDxfId="14485" dataCellStyle="Normal 3"/>
    <tableColumn id="3993" name="Columna3982" dataDxfId="14484" dataCellStyle="Normal 3"/>
    <tableColumn id="3994" name="Columna3983" dataDxfId="14483" dataCellStyle="Normal 3"/>
    <tableColumn id="3995" name="Columna3984" dataDxfId="14482" dataCellStyle="Normal 3"/>
    <tableColumn id="3996" name="Columna3985" dataDxfId="14481" dataCellStyle="Normal 3"/>
    <tableColumn id="3997" name="Columna3986" dataDxfId="14480" dataCellStyle="Normal 3"/>
    <tableColumn id="3998" name="Columna3987" dataDxfId="14479" dataCellStyle="Normal 3"/>
    <tableColumn id="3999" name="Columna3988" dataDxfId="14478" dataCellStyle="Normal 3"/>
    <tableColumn id="4000" name="Columna3989" dataDxfId="14477" dataCellStyle="Normal 3"/>
    <tableColumn id="4001" name="Columna3990" dataDxfId="14476" dataCellStyle="Normal 3"/>
    <tableColumn id="4002" name="Columna3991" dataDxfId="14475" dataCellStyle="Normal 3"/>
    <tableColumn id="4003" name="Columna3992" dataDxfId="14474" dataCellStyle="Normal 3"/>
    <tableColumn id="4004" name="Columna3993" dataDxfId="14473" dataCellStyle="Normal 3"/>
    <tableColumn id="4005" name="Columna3994" dataDxfId="14472" dataCellStyle="Normal 3"/>
    <tableColumn id="4006" name="Columna3995" dataDxfId="14471" dataCellStyle="Normal 3"/>
    <tableColumn id="4007" name="Columna3996" dataDxfId="14470" dataCellStyle="Normal 3"/>
    <tableColumn id="4008" name="Columna3997" dataDxfId="14469" dataCellStyle="Normal 3"/>
    <tableColumn id="4009" name="Columna3998" dataDxfId="14468" dataCellStyle="Normal 3"/>
    <tableColumn id="4010" name="Columna3999" dataDxfId="14467" dataCellStyle="Normal 3"/>
    <tableColumn id="4011" name="Columna4000" dataDxfId="14466" dataCellStyle="Normal 3"/>
    <tableColumn id="4012" name="Columna4001" dataDxfId="14465" dataCellStyle="Normal 3"/>
    <tableColumn id="4013" name="Columna4002" dataDxfId="14464" dataCellStyle="Normal 3"/>
    <tableColumn id="4014" name="Columna4003" dataDxfId="14463" dataCellStyle="Normal 3"/>
    <tableColumn id="4015" name="Columna4004" dataDxfId="14462" dataCellStyle="Normal 3"/>
    <tableColumn id="4016" name="Columna4005" dataDxfId="14461" dataCellStyle="Normal 3"/>
    <tableColumn id="4017" name="Columna4006" dataDxfId="14460" dataCellStyle="Normal 3"/>
    <tableColumn id="4018" name="Columna4007" dataDxfId="14459" dataCellStyle="Normal 3"/>
    <tableColumn id="4019" name="Columna4008" dataDxfId="14458" dataCellStyle="Normal 3"/>
    <tableColumn id="4020" name="Columna4009" dataDxfId="14457" dataCellStyle="Normal 3"/>
    <tableColumn id="4021" name="Columna4010" dataDxfId="14456" dataCellStyle="Normal 3"/>
    <tableColumn id="4022" name="Columna4011" dataDxfId="14455" dataCellStyle="Normal 3"/>
    <tableColumn id="4023" name="Columna4012" dataDxfId="14454" dataCellStyle="Normal 3"/>
    <tableColumn id="4024" name="Columna4013" dataDxfId="14453" dataCellStyle="Normal 3"/>
    <tableColumn id="4025" name="Columna4014" dataDxfId="14452" dataCellStyle="Normal 3"/>
    <tableColumn id="4026" name="Columna4015" dataDxfId="14451" dataCellStyle="Normal 3"/>
    <tableColumn id="4027" name="Columna4016" dataDxfId="14450" dataCellStyle="Normal 3"/>
    <tableColumn id="4028" name="Columna4017" dataDxfId="14449" dataCellStyle="Normal 3"/>
    <tableColumn id="4029" name="Columna4018" dataDxfId="14448" dataCellStyle="Normal 3"/>
    <tableColumn id="4030" name="Columna4019" dataDxfId="14447" dataCellStyle="Normal 3"/>
    <tableColumn id="4031" name="Columna4020" dataDxfId="14446" dataCellStyle="Normal 3"/>
    <tableColumn id="4032" name="Columna4021" dataDxfId="14445" dataCellStyle="Normal 3"/>
    <tableColumn id="4033" name="Columna4022" dataDxfId="14444" dataCellStyle="Normal 3"/>
    <tableColumn id="4034" name="Columna4023" dataDxfId="14443" dataCellStyle="Normal 3"/>
    <tableColumn id="4035" name="Columna4024" dataDxfId="14442" dataCellStyle="Normal 3"/>
    <tableColumn id="4036" name="Columna4025" dataDxfId="14441" dataCellStyle="Normal 3"/>
    <tableColumn id="4037" name="Columna4026" dataDxfId="14440" dataCellStyle="Normal 3"/>
    <tableColumn id="4038" name="Columna4027" dataDxfId="14439" dataCellStyle="Normal 3"/>
    <tableColumn id="4039" name="Columna4028" dataDxfId="14438" dataCellStyle="Normal 3"/>
    <tableColumn id="4040" name="Columna4029" dataDxfId="14437" dataCellStyle="Normal 3"/>
    <tableColumn id="4041" name="Columna4030" dataDxfId="14436" dataCellStyle="Normal 3"/>
    <tableColumn id="4042" name="Columna4031" dataDxfId="14435" dataCellStyle="Normal 3"/>
    <tableColumn id="4043" name="Columna4032" dataDxfId="14434" dataCellStyle="Normal 3"/>
    <tableColumn id="4044" name="Columna4033" dataDxfId="14433" dataCellStyle="Normal 3"/>
    <tableColumn id="4045" name="Columna4034" dataDxfId="14432" dataCellStyle="Normal 3"/>
    <tableColumn id="4046" name="Columna4035" dataDxfId="14431" dataCellStyle="Normal 3"/>
    <tableColumn id="4047" name="Columna4036" dataDxfId="14430" dataCellStyle="Normal 3"/>
    <tableColumn id="4048" name="Columna4037" dataDxfId="14429" dataCellStyle="Normal 3"/>
    <tableColumn id="4049" name="Columna4038" dataDxfId="14428" dataCellStyle="Normal 3"/>
    <tableColumn id="4050" name="Columna4039" dataDxfId="14427" dataCellStyle="Normal 3"/>
    <tableColumn id="4051" name="Columna4040" dataDxfId="14426" dataCellStyle="Normal 3"/>
    <tableColumn id="4052" name="Columna4041" dataDxfId="14425" dataCellStyle="Normal 3"/>
    <tableColumn id="4053" name="Columna4042" dataDxfId="14424" dataCellStyle="Normal 3"/>
    <tableColumn id="4054" name="Columna4043" dataDxfId="14423" dataCellStyle="Normal 3"/>
    <tableColumn id="4055" name="Columna4044" dataDxfId="14422" dataCellStyle="Normal 3"/>
    <tableColumn id="4056" name="Columna4045" dataDxfId="14421" dataCellStyle="Normal 3"/>
    <tableColumn id="4057" name="Columna4046" dataDxfId="14420" dataCellStyle="Normal 3"/>
    <tableColumn id="4058" name="Columna4047" dataDxfId="14419" dataCellStyle="Normal 3"/>
    <tableColumn id="4059" name="Columna4048" dataDxfId="14418" dataCellStyle="Normal 3"/>
    <tableColumn id="4060" name="Columna4049" dataDxfId="14417" dataCellStyle="Normal 3"/>
    <tableColumn id="4061" name="Columna4050" dataDxfId="14416" dataCellStyle="Normal 3"/>
    <tableColumn id="4062" name="Columna4051" dataDxfId="14415" dataCellStyle="Normal 3"/>
    <tableColumn id="4063" name="Columna4052" dataDxfId="14414" dataCellStyle="Normal 3"/>
    <tableColumn id="4064" name="Columna4053" dataDxfId="14413" dataCellStyle="Normal 3"/>
    <tableColumn id="4065" name="Columna4054" dataDxfId="14412" dataCellStyle="Normal 3"/>
    <tableColumn id="4066" name="Columna4055" dataDxfId="14411" dataCellStyle="Normal 3"/>
    <tableColumn id="4067" name="Columna4056" dataDxfId="14410" dataCellStyle="Normal 3"/>
    <tableColumn id="4068" name="Columna4057" dataDxfId="14409" dataCellStyle="Normal 3"/>
    <tableColumn id="4069" name="Columna4058" dataDxfId="14408" dataCellStyle="Normal 3"/>
    <tableColumn id="4070" name="Columna4059" dataDxfId="14407" dataCellStyle="Normal 3"/>
    <tableColumn id="4071" name="Columna4060" dataDxfId="14406" dataCellStyle="Normal 3"/>
    <tableColumn id="4072" name="Columna4061" dataDxfId="14405" dataCellStyle="Normal 3"/>
    <tableColumn id="4073" name="Columna4062" dataDxfId="14404" dataCellStyle="Normal 3"/>
    <tableColumn id="4074" name="Columna4063" dataDxfId="14403" dataCellStyle="Normal 3"/>
    <tableColumn id="4075" name="Columna4064" dataDxfId="14402" dataCellStyle="Normal 3"/>
    <tableColumn id="4076" name="Columna4065" dataDxfId="14401" dataCellStyle="Normal 3"/>
    <tableColumn id="4077" name="Columna4066" dataDxfId="14400" dataCellStyle="Normal 3"/>
    <tableColumn id="4078" name="Columna4067" dataDxfId="14399" dataCellStyle="Normal 3"/>
    <tableColumn id="4079" name="Columna4068" dataDxfId="14398" dataCellStyle="Normal 3"/>
    <tableColumn id="4080" name="Columna4069" dataDxfId="14397" dataCellStyle="Normal 3"/>
    <tableColumn id="4081" name="Columna4070" dataDxfId="14396" dataCellStyle="Normal 3"/>
    <tableColumn id="4082" name="Columna4071" dataDxfId="14395" dataCellStyle="Normal 3"/>
    <tableColumn id="4083" name="Columna4072" dataDxfId="14394" dataCellStyle="Normal 3"/>
    <tableColumn id="4084" name="Columna4073" dataDxfId="14393" dataCellStyle="Normal 3"/>
    <tableColumn id="4085" name="Columna4074" dataDxfId="14392" dataCellStyle="Normal 3"/>
    <tableColumn id="4086" name="Columna4075" dataDxfId="14391" dataCellStyle="Normal 3"/>
    <tableColumn id="4087" name="Columna4076" dataDxfId="14390" dataCellStyle="Normal 3"/>
    <tableColumn id="4088" name="Columna4077" dataDxfId="14389" dataCellStyle="Normal 3"/>
    <tableColumn id="4089" name="Columna4078" dataDxfId="14388" dataCellStyle="Normal 3"/>
    <tableColumn id="4090" name="Columna4079" dataDxfId="14387" dataCellStyle="Normal 3"/>
    <tableColumn id="4091" name="Columna4080" dataDxfId="14386" dataCellStyle="Normal 3"/>
    <tableColumn id="4092" name="Columna4081" dataDxfId="14385" dataCellStyle="Normal 3"/>
    <tableColumn id="4093" name="Columna4082" dataDxfId="14384" dataCellStyle="Normal 3"/>
    <tableColumn id="4094" name="Columna4083" dataDxfId="14383" dataCellStyle="Normal 3"/>
    <tableColumn id="4095" name="Columna4084" dataDxfId="14382" dataCellStyle="Normal 3"/>
    <tableColumn id="4096" name="Columna4085" dataDxfId="14381" dataCellStyle="Normal 3"/>
    <tableColumn id="4097" name="Columna4086" dataDxfId="14380" dataCellStyle="Normal 3"/>
    <tableColumn id="4098" name="Columna4087" dataDxfId="14379" dataCellStyle="Normal 3"/>
    <tableColumn id="4099" name="Columna4088" dataDxfId="14378" dataCellStyle="Normal 3"/>
    <tableColumn id="4100" name="Columna4089" dataDxfId="14377" dataCellStyle="Normal 3"/>
    <tableColumn id="4101" name="Columna4090" dataDxfId="14376" dataCellStyle="Normal 3"/>
    <tableColumn id="4102" name="Columna4091" dataDxfId="14375" dataCellStyle="Normal 3"/>
    <tableColumn id="4103" name="Columna4092" dataDxfId="14374" dataCellStyle="Normal 3"/>
    <tableColumn id="4104" name="Columna4093" dataDxfId="14373" dataCellStyle="Normal 3"/>
    <tableColumn id="4105" name="Columna4094" dataDxfId="14372" dataCellStyle="Normal 3"/>
    <tableColumn id="4106" name="Columna4095" dataDxfId="14371" dataCellStyle="Normal 3"/>
    <tableColumn id="4107" name="Columna4096" dataDxfId="14370" dataCellStyle="Normal 3"/>
    <tableColumn id="4108" name="Columna4097" dataDxfId="14369" dataCellStyle="Normal 3"/>
    <tableColumn id="4109" name="Columna4098" dataDxfId="14368" dataCellStyle="Normal 3"/>
    <tableColumn id="4110" name="Columna4099" dataDxfId="14367" dataCellStyle="Normal 3"/>
    <tableColumn id="4111" name="Columna4100" dataDxfId="14366" dataCellStyle="Normal 3"/>
    <tableColumn id="4112" name="Columna4101" dataDxfId="14365" dataCellStyle="Normal 3"/>
    <tableColumn id="4113" name="Columna4102" dataDxfId="14364" dataCellStyle="Normal 3"/>
    <tableColumn id="4114" name="Columna4103" dataDxfId="14363" dataCellStyle="Normal 3"/>
    <tableColumn id="4115" name="Columna4104" dataDxfId="14362" dataCellStyle="Normal 3"/>
    <tableColumn id="4116" name="Columna4105" dataDxfId="14361" dataCellStyle="Normal 3"/>
    <tableColumn id="4117" name="Columna4106" dataDxfId="14360" dataCellStyle="Normal 3"/>
    <tableColumn id="4118" name="Columna4107" dataDxfId="14359" dataCellStyle="Normal 3"/>
    <tableColumn id="4119" name="Columna4108" dataDxfId="14358" dataCellStyle="Normal 3"/>
    <tableColumn id="4120" name="Columna4109" dataDxfId="14357" dataCellStyle="Normal 3"/>
    <tableColumn id="4121" name="Columna4110" dataDxfId="14356" dataCellStyle="Normal 3"/>
    <tableColumn id="4122" name="Columna4111" dataDxfId="14355" dataCellStyle="Normal 3"/>
    <tableColumn id="4123" name="Columna4112" dataDxfId="14354" dataCellStyle="Normal 3"/>
    <tableColumn id="4124" name="Columna4113" dataDxfId="14353" dataCellStyle="Normal 3"/>
    <tableColumn id="4125" name="Columna4114" dataDxfId="14352" dataCellStyle="Normal 3"/>
    <tableColumn id="4126" name="Columna4115" dataDxfId="14351" dataCellStyle="Normal 3"/>
    <tableColumn id="4127" name="Columna4116" dataDxfId="14350" dataCellStyle="Normal 3"/>
    <tableColumn id="4128" name="Columna4117" dataDxfId="14349" dataCellStyle="Normal 3"/>
    <tableColumn id="4129" name="Columna4118" dataDxfId="14348" dataCellStyle="Normal 3"/>
    <tableColumn id="4130" name="Columna4119" dataDxfId="14347" dataCellStyle="Normal 3"/>
    <tableColumn id="4131" name="Columna4120" dataDxfId="14346" dataCellStyle="Normal 3"/>
    <tableColumn id="4132" name="Columna4121" dataDxfId="14345" dataCellStyle="Normal 3"/>
    <tableColumn id="4133" name="Columna4122" dataDxfId="14344" dataCellStyle="Normal 3"/>
    <tableColumn id="4134" name="Columna4123" dataDxfId="14343" dataCellStyle="Normal 3"/>
    <tableColumn id="4135" name="Columna4124" dataDxfId="14342" dataCellStyle="Normal 3"/>
    <tableColumn id="4136" name="Columna4125" dataDxfId="14341" dataCellStyle="Normal 3"/>
    <tableColumn id="4137" name="Columna4126" dataDxfId="14340" dataCellStyle="Normal 3"/>
    <tableColumn id="4138" name="Columna4127" dataDxfId="14339" dataCellStyle="Normal 3"/>
    <tableColumn id="4139" name="Columna4128" dataDxfId="14338" dataCellStyle="Normal 3"/>
    <tableColumn id="4140" name="Columna4129" dataDxfId="14337" dataCellStyle="Normal 3"/>
    <tableColumn id="4141" name="Columna4130" dataDxfId="14336" dataCellStyle="Normal 3"/>
    <tableColumn id="4142" name="Columna4131" dataDxfId="14335" dataCellStyle="Normal 3"/>
    <tableColumn id="4143" name="Columna4132" dataDxfId="14334" dataCellStyle="Normal 3"/>
    <tableColumn id="4144" name="Columna4133" dataDxfId="14333" dataCellStyle="Normal 3"/>
    <tableColumn id="4145" name="Columna4134" dataDxfId="14332" dataCellStyle="Normal 3"/>
    <tableColumn id="4146" name="Columna4135" dataDxfId="14331" dataCellStyle="Normal 3"/>
    <tableColumn id="4147" name="Columna4136" dataDxfId="14330" dataCellStyle="Normal 3"/>
    <tableColumn id="4148" name="Columna4137" dataDxfId="14329" dataCellStyle="Normal 3"/>
    <tableColumn id="4149" name="Columna4138" dataDxfId="14328" dataCellStyle="Normal 3"/>
    <tableColumn id="4150" name="Columna4139" dataDxfId="14327" dataCellStyle="Normal 3"/>
    <tableColumn id="4151" name="Columna4140" dataDxfId="14326" dataCellStyle="Normal 3"/>
    <tableColumn id="4152" name="Columna4141" dataDxfId="14325" dataCellStyle="Normal 3"/>
    <tableColumn id="4153" name="Columna4142" dataDxfId="14324" dataCellStyle="Normal 3"/>
    <tableColumn id="4154" name="Columna4143" dataDxfId="14323" dataCellStyle="Normal 3"/>
    <tableColumn id="4155" name="Columna4144" dataDxfId="14322" dataCellStyle="Normal 3"/>
    <tableColumn id="4156" name="Columna4145" dataDxfId="14321" dataCellStyle="Normal 3"/>
    <tableColumn id="4157" name="Columna4146" dataDxfId="14320" dataCellStyle="Normal 3"/>
    <tableColumn id="4158" name="Columna4147" dataDxfId="14319" dataCellStyle="Normal 3"/>
    <tableColumn id="4159" name="Columna4148" dataDxfId="14318" dataCellStyle="Normal 3"/>
    <tableColumn id="4160" name="Columna4149" dataDxfId="14317" dataCellStyle="Normal 3"/>
    <tableColumn id="4161" name="Columna4150" dataDxfId="14316" dataCellStyle="Normal 3"/>
    <tableColumn id="4162" name="Columna4151" dataDxfId="14315" dataCellStyle="Normal 3"/>
    <tableColumn id="4163" name="Columna4152" dataDxfId="14314" dataCellStyle="Normal 3"/>
    <tableColumn id="4164" name="Columna4153" dataDxfId="14313" dataCellStyle="Normal 3"/>
    <tableColumn id="4165" name="Columna4154" dataDxfId="14312" dataCellStyle="Normal 3"/>
    <tableColumn id="4166" name="Columna4155" dataDxfId="14311" dataCellStyle="Normal 3"/>
    <tableColumn id="4167" name="Columna4156" dataDxfId="14310" dataCellStyle="Normal 3"/>
    <tableColumn id="4168" name="Columna4157" dataDxfId="14309" dataCellStyle="Normal 3"/>
    <tableColumn id="4169" name="Columna4158" dataDxfId="14308" dataCellStyle="Normal 3"/>
    <tableColumn id="4170" name="Columna4159" dataDxfId="14307" dataCellStyle="Normal 3"/>
    <tableColumn id="4171" name="Columna4160" dataDxfId="14306" dataCellStyle="Normal 3"/>
    <tableColumn id="4172" name="Columna4161" dataDxfId="14305" dataCellStyle="Normal 3"/>
    <tableColumn id="4173" name="Columna4162" dataDxfId="14304" dataCellStyle="Normal 3"/>
    <tableColumn id="4174" name="Columna4163" dataDxfId="14303" dataCellStyle="Normal 3"/>
    <tableColumn id="4175" name="Columna4164" dataDxfId="14302" dataCellStyle="Normal 3"/>
    <tableColumn id="4176" name="Columna4165" dataDxfId="14301" dataCellStyle="Normal 3"/>
    <tableColumn id="4177" name="Columna4166" dataDxfId="14300" dataCellStyle="Normal 3"/>
    <tableColumn id="4178" name="Columna4167" dataDxfId="14299" dataCellStyle="Normal 3"/>
    <tableColumn id="4179" name="Columna4168" dataDxfId="14298" dataCellStyle="Normal 3"/>
    <tableColumn id="4180" name="Columna4169" dataDxfId="14297" dataCellStyle="Normal 3"/>
    <tableColumn id="4181" name="Columna4170" dataDxfId="14296" dataCellStyle="Normal 3"/>
    <tableColumn id="4182" name="Columna4171" dataDxfId="14295" dataCellStyle="Normal 3"/>
    <tableColumn id="4183" name="Columna4172" dataDxfId="14294" dataCellStyle="Normal 3"/>
    <tableColumn id="4184" name="Columna4173" dataDxfId="14293" dataCellStyle="Normal 3"/>
    <tableColumn id="4185" name="Columna4174" dataDxfId="14292" dataCellStyle="Normal 3"/>
    <tableColumn id="4186" name="Columna4175" dataDxfId="14291" dataCellStyle="Normal 3"/>
    <tableColumn id="4187" name="Columna4176" dataDxfId="14290" dataCellStyle="Normal 3"/>
    <tableColumn id="4188" name="Columna4177" dataDxfId="14289" dataCellStyle="Normal 3"/>
    <tableColumn id="4189" name="Columna4178" dataDxfId="14288" dataCellStyle="Normal 3"/>
    <tableColumn id="4190" name="Columna4179" dataDxfId="14287" dataCellStyle="Normal 3"/>
    <tableColumn id="4191" name="Columna4180" dataDxfId="14286" dataCellStyle="Normal 3"/>
    <tableColumn id="4192" name="Columna4181" dataDxfId="14285" dataCellStyle="Normal 3"/>
    <tableColumn id="4193" name="Columna4182" dataDxfId="14284" dataCellStyle="Normal 3"/>
    <tableColumn id="4194" name="Columna4183" dataDxfId="14283" dataCellStyle="Normal 3"/>
    <tableColumn id="4195" name="Columna4184" dataDxfId="14282" dataCellStyle="Normal 3"/>
    <tableColumn id="4196" name="Columna4185" dataDxfId="14281" dataCellStyle="Normal 3"/>
    <tableColumn id="4197" name="Columna4186" dataDxfId="14280" dataCellStyle="Normal 3"/>
    <tableColumn id="4198" name="Columna4187" dataDxfId="14279" dataCellStyle="Normal 3"/>
    <tableColumn id="4199" name="Columna4188" dataDxfId="14278" dataCellStyle="Normal 3"/>
    <tableColumn id="4200" name="Columna4189" dataDxfId="14277" dataCellStyle="Normal 3"/>
    <tableColumn id="4201" name="Columna4190" dataDxfId="14276" dataCellStyle="Normal 3"/>
    <tableColumn id="4202" name="Columna4191" dataDxfId="14275" dataCellStyle="Normal 3"/>
    <tableColumn id="4203" name="Columna4192" dataDxfId="14274" dataCellStyle="Normal 3"/>
    <tableColumn id="4204" name="Columna4193" dataDxfId="14273" dataCellStyle="Normal 3"/>
    <tableColumn id="4205" name="Columna4194" dataDxfId="14272" dataCellStyle="Normal 3"/>
    <tableColumn id="4206" name="Columna4195" dataDxfId="14271" dataCellStyle="Normal 3"/>
    <tableColumn id="4207" name="Columna4196" dataDxfId="14270" dataCellStyle="Normal 3"/>
    <tableColumn id="4208" name="Columna4197" dataDxfId="14269" dataCellStyle="Normal 3"/>
    <tableColumn id="4209" name="Columna4198" dataDxfId="14268" dataCellStyle="Normal 3"/>
    <tableColumn id="4210" name="Columna4199" dataDxfId="14267" dataCellStyle="Normal 3"/>
    <tableColumn id="4211" name="Columna4200" dataDxfId="14266" dataCellStyle="Normal 3"/>
    <tableColumn id="4212" name="Columna4201" dataDxfId="14265" dataCellStyle="Normal 3"/>
    <tableColumn id="4213" name="Columna4202" dataDxfId="14264" dataCellStyle="Normal 3"/>
    <tableColumn id="4214" name="Columna4203" dataDxfId="14263" dataCellStyle="Normal 3"/>
    <tableColumn id="4215" name="Columna4204" dataDxfId="14262" dataCellStyle="Normal 3"/>
    <tableColumn id="4216" name="Columna4205" dataDxfId="14261" dataCellStyle="Normal 3"/>
    <tableColumn id="4217" name="Columna4206" dataDxfId="14260" dataCellStyle="Normal 3"/>
    <tableColumn id="4218" name="Columna4207" dataDxfId="14259" dataCellStyle="Normal 3"/>
    <tableColumn id="4219" name="Columna4208" dataDxfId="14258" dataCellStyle="Normal 3"/>
    <tableColumn id="4220" name="Columna4209" dataDxfId="14257" dataCellStyle="Normal 3"/>
    <tableColumn id="4221" name="Columna4210" dataDxfId="14256" dataCellStyle="Normal 3"/>
    <tableColumn id="4222" name="Columna4211" dataDxfId="14255" dataCellStyle="Normal 3"/>
    <tableColumn id="4223" name="Columna4212" dataDxfId="14254" dataCellStyle="Normal 3"/>
    <tableColumn id="4224" name="Columna4213" dataDxfId="14253" dataCellStyle="Normal 3"/>
    <tableColumn id="4225" name="Columna4214" dataDxfId="14252" dataCellStyle="Normal 3"/>
    <tableColumn id="4226" name="Columna4215" dataDxfId="14251" dataCellStyle="Normal 3"/>
    <tableColumn id="4227" name="Columna4216" dataDxfId="14250" dataCellStyle="Normal 3"/>
    <tableColumn id="4228" name="Columna4217" dataDxfId="14249" dataCellStyle="Normal 3"/>
    <tableColumn id="4229" name="Columna4218" dataDxfId="14248" dataCellStyle="Normal 3"/>
    <tableColumn id="4230" name="Columna4219" dataDxfId="14247" dataCellStyle="Normal 3"/>
    <tableColumn id="4231" name="Columna4220" dataDxfId="14246" dataCellStyle="Normal 3"/>
    <tableColumn id="4232" name="Columna4221" dataDxfId="14245" dataCellStyle="Normal 3"/>
    <tableColumn id="4233" name="Columna4222" dataDxfId="14244" dataCellStyle="Normal 3"/>
    <tableColumn id="4234" name="Columna4223" dataDxfId="14243" dataCellStyle="Normal 3"/>
    <tableColumn id="4235" name="Columna4224" dataDxfId="14242" dataCellStyle="Normal 3"/>
    <tableColumn id="4236" name="Columna4225" dataDxfId="14241" dataCellStyle="Normal 3"/>
    <tableColumn id="4237" name="Columna4226" dataDxfId="14240" dataCellStyle="Normal 3"/>
    <tableColumn id="4238" name="Columna4227" dataDxfId="14239" dataCellStyle="Normal 3"/>
    <tableColumn id="4239" name="Columna4228" dataDxfId="14238" dataCellStyle="Normal 3"/>
    <tableColumn id="4240" name="Columna4229" dataDxfId="14237" dataCellStyle="Normal 3"/>
    <tableColumn id="4241" name="Columna4230" dataDxfId="14236" dataCellStyle="Normal 3"/>
    <tableColumn id="4242" name="Columna4231" dataDxfId="14235" dataCellStyle="Normal 3"/>
    <tableColumn id="4243" name="Columna4232" dataDxfId="14234" dataCellStyle="Normal 3"/>
    <tableColumn id="4244" name="Columna4233" dataDxfId="14233" dataCellStyle="Normal 3"/>
    <tableColumn id="4245" name="Columna4234" dataDxfId="14232" dataCellStyle="Normal 3"/>
    <tableColumn id="4246" name="Columna4235" dataDxfId="14231" dataCellStyle="Normal 3"/>
    <tableColumn id="4247" name="Columna4236" dataDxfId="14230" dataCellStyle="Normal 3"/>
    <tableColumn id="4248" name="Columna4237" dataDxfId="14229" dataCellStyle="Normal 3"/>
    <tableColumn id="4249" name="Columna4238" dataDxfId="14228" dataCellStyle="Normal 3"/>
    <tableColumn id="4250" name="Columna4239" dataDxfId="14227" dataCellStyle="Normal 3"/>
    <tableColumn id="4251" name="Columna4240" dataDxfId="14226" dataCellStyle="Normal 3"/>
    <tableColumn id="4252" name="Columna4241" dataDxfId="14225" dataCellStyle="Normal 3"/>
    <tableColumn id="4253" name="Columna4242" dataDxfId="14224" dataCellStyle="Normal 3"/>
    <tableColumn id="4254" name="Columna4243" dataDxfId="14223" dataCellStyle="Normal 3"/>
    <tableColumn id="4255" name="Columna4244" dataDxfId="14222" dataCellStyle="Normal 3"/>
    <tableColumn id="4256" name="Columna4245" dataDxfId="14221" dataCellStyle="Normal 3"/>
    <tableColumn id="4257" name="Columna4246" dataDxfId="14220" dataCellStyle="Normal 3"/>
    <tableColumn id="4258" name="Columna4247" dataDxfId="14219" dataCellStyle="Normal 3"/>
    <tableColumn id="4259" name="Columna4248" dataDxfId="14218" dataCellStyle="Normal 3"/>
    <tableColumn id="4260" name="Columna4249" dataDxfId="14217" dataCellStyle="Normal 3"/>
    <tableColumn id="4261" name="Columna4250" dataDxfId="14216" dataCellStyle="Normal 3"/>
    <tableColumn id="4262" name="Columna4251" dataDxfId="14215" dataCellStyle="Normal 3"/>
    <tableColumn id="4263" name="Columna4252" dataDxfId="14214" dataCellStyle="Normal 3"/>
    <tableColumn id="4264" name="Columna4253" dataDxfId="14213" dataCellStyle="Normal 3"/>
    <tableColumn id="4265" name="Columna4254" dataDxfId="14212" dataCellStyle="Normal 3"/>
    <tableColumn id="4266" name="Columna4255" dataDxfId="14211" dataCellStyle="Normal 3"/>
    <tableColumn id="4267" name="Columna4256" dataDxfId="14210" dataCellStyle="Normal 3"/>
    <tableColumn id="4268" name="Columna4257" dataDxfId="14209" dataCellStyle="Normal 3"/>
    <tableColumn id="4269" name="Columna4258" dataDxfId="14208" dataCellStyle="Normal 3"/>
    <tableColumn id="4270" name="Columna4259" dataDxfId="14207" dataCellStyle="Normal 3"/>
    <tableColumn id="4271" name="Columna4260" dataDxfId="14206" dataCellStyle="Normal 3"/>
    <tableColumn id="4272" name="Columna4261" dataDxfId="14205" dataCellStyle="Normal 3"/>
    <tableColumn id="4273" name="Columna4262" dataDxfId="14204" dataCellStyle="Normal 3"/>
    <tableColumn id="4274" name="Columna4263" dataDxfId="14203" dataCellStyle="Normal 3"/>
    <tableColumn id="4275" name="Columna4264" dataDxfId="14202" dataCellStyle="Normal 3"/>
    <tableColumn id="4276" name="Columna4265" dataDxfId="14201" dataCellStyle="Normal 3"/>
    <tableColumn id="4277" name="Columna4266" dataDxfId="14200" dataCellStyle="Normal 3"/>
    <tableColumn id="4278" name="Columna4267" dataDxfId="14199" dataCellStyle="Normal 3"/>
    <tableColumn id="4279" name="Columna4268" dataDxfId="14198" dataCellStyle="Normal 3"/>
    <tableColumn id="4280" name="Columna4269" dataDxfId="14197" dataCellStyle="Normal 3"/>
    <tableColumn id="4281" name="Columna4270" dataDxfId="14196" dataCellStyle="Normal 3"/>
    <tableColumn id="4282" name="Columna4271" dataDxfId="14195" dataCellStyle="Normal 3"/>
    <tableColumn id="4283" name="Columna4272" dataDxfId="14194" dataCellStyle="Normal 3"/>
    <tableColumn id="4284" name="Columna4273" dataDxfId="14193" dataCellStyle="Normal 3"/>
    <tableColumn id="4285" name="Columna4274" dataDxfId="14192" dataCellStyle="Normal 3"/>
    <tableColumn id="4286" name="Columna4275" dataDxfId="14191" dataCellStyle="Normal 3"/>
    <tableColumn id="4287" name="Columna4276" dataDxfId="14190" dataCellStyle="Normal 3"/>
    <tableColumn id="4288" name="Columna4277" dataDxfId="14189" dataCellStyle="Normal 3"/>
    <tableColumn id="4289" name="Columna4278" dataDxfId="14188" dataCellStyle="Normal 3"/>
    <tableColumn id="4290" name="Columna4279" dataDxfId="14187" dataCellStyle="Normal 3"/>
    <tableColumn id="4291" name="Columna4280" dataDxfId="14186" dataCellStyle="Normal 3"/>
    <tableColumn id="4292" name="Columna4281" dataDxfId="14185" dataCellStyle="Normal 3"/>
    <tableColumn id="4293" name="Columna4282" dataDxfId="14184" dataCellStyle="Normal 3"/>
    <tableColumn id="4294" name="Columna4283" dataDxfId="14183" dataCellStyle="Normal 3"/>
    <tableColumn id="4295" name="Columna4284" dataDxfId="14182" dataCellStyle="Normal 3"/>
    <tableColumn id="4296" name="Columna4285" dataDxfId="14181" dataCellStyle="Normal 3"/>
    <tableColumn id="4297" name="Columna4286" dataDxfId="14180" dataCellStyle="Normal 3"/>
    <tableColumn id="4298" name="Columna4287" dataDxfId="14179" dataCellStyle="Normal 3"/>
    <tableColumn id="4299" name="Columna4288" dataDxfId="14178" dataCellStyle="Normal 3"/>
    <tableColumn id="4300" name="Columna4289" dataDxfId="14177" dataCellStyle="Normal 3"/>
    <tableColumn id="4301" name="Columna4290" dataDxfId="14176" dataCellStyle="Normal 3"/>
    <tableColumn id="4302" name="Columna4291" dataDxfId="14175" dataCellStyle="Normal 3"/>
    <tableColumn id="4303" name="Columna4292" dataDxfId="14174" dataCellStyle="Normal 3"/>
    <tableColumn id="4304" name="Columna4293" dataDxfId="14173" dataCellStyle="Normal 3"/>
    <tableColumn id="4305" name="Columna4294" dataDxfId="14172" dataCellStyle="Normal 3"/>
    <tableColumn id="4306" name="Columna4295" dataDxfId="14171" dataCellStyle="Normal 3"/>
    <tableColumn id="4307" name="Columna4296" dataDxfId="14170" dataCellStyle="Normal 3"/>
    <tableColumn id="4308" name="Columna4297" dataDxfId="14169" dataCellStyle="Normal 3"/>
    <tableColumn id="4309" name="Columna4298" dataDxfId="14168" dataCellStyle="Normal 3"/>
    <tableColumn id="4310" name="Columna4299" dataDxfId="14167" dataCellStyle="Normal 3"/>
    <tableColumn id="4311" name="Columna4300" dataDxfId="14166" dataCellStyle="Normal 3"/>
    <tableColumn id="4312" name="Columna4301" dataDxfId="14165" dataCellStyle="Normal 3"/>
    <tableColumn id="4313" name="Columna4302" dataDxfId="14164" dataCellStyle="Normal 3"/>
    <tableColumn id="4314" name="Columna4303" dataDxfId="14163" dataCellStyle="Normal 3"/>
    <tableColumn id="4315" name="Columna4304" dataDxfId="14162" dataCellStyle="Normal 3"/>
    <tableColumn id="4316" name="Columna4305" dataDxfId="14161" dataCellStyle="Normal 3"/>
    <tableColumn id="4317" name="Columna4306" dataDxfId="14160" dataCellStyle="Normal 3"/>
    <tableColumn id="4318" name="Columna4307" dataDxfId="14159" dataCellStyle="Normal 3"/>
    <tableColumn id="4319" name="Columna4308" dataDxfId="14158" dataCellStyle="Normal 3"/>
    <tableColumn id="4320" name="Columna4309" dataDxfId="14157" dataCellStyle="Normal 3"/>
    <tableColumn id="4321" name="Columna4310" dataDxfId="14156" dataCellStyle="Normal 3"/>
    <tableColumn id="4322" name="Columna4311" dataDxfId="14155" dataCellStyle="Normal 3"/>
    <tableColumn id="4323" name="Columna4312" dataDxfId="14154" dataCellStyle="Normal 3"/>
    <tableColumn id="4324" name="Columna4313" dataDxfId="14153" dataCellStyle="Normal 3"/>
    <tableColumn id="4325" name="Columna4314" dataDxfId="14152" dataCellStyle="Normal 3"/>
    <tableColumn id="4326" name="Columna4315" dataDxfId="14151" dataCellStyle="Normal 3"/>
    <tableColumn id="4327" name="Columna4316" dataDxfId="14150" dataCellStyle="Normal 3"/>
    <tableColumn id="4328" name="Columna4317" dataDxfId="14149" dataCellStyle="Normal 3"/>
    <tableColumn id="4329" name="Columna4318" dataDxfId="14148" dataCellStyle="Normal 3"/>
    <tableColumn id="4330" name="Columna4319" dataDxfId="14147" dataCellStyle="Normal 3"/>
    <tableColumn id="4331" name="Columna4320" dataDxfId="14146" dataCellStyle="Normal 3"/>
    <tableColumn id="4332" name="Columna4321" dataDxfId="14145" dataCellStyle="Normal 3"/>
    <tableColumn id="4333" name="Columna4322" dataDxfId="14144" dataCellStyle="Normal 3"/>
    <tableColumn id="4334" name="Columna4323" dataDxfId="14143" dataCellStyle="Normal 3"/>
    <tableColumn id="4335" name="Columna4324" dataDxfId="14142" dataCellStyle="Normal 3"/>
    <tableColumn id="4336" name="Columna4325" dataDxfId="14141" dataCellStyle="Normal 3"/>
    <tableColumn id="4337" name="Columna4326" dataDxfId="14140" dataCellStyle="Normal 3"/>
    <tableColumn id="4338" name="Columna4327" dataDxfId="14139" dataCellStyle="Normal 3"/>
    <tableColumn id="4339" name="Columna4328" dataDxfId="14138" dataCellStyle="Normal 3"/>
    <tableColumn id="4340" name="Columna4329" dataDxfId="14137" dataCellStyle="Normal 3"/>
    <tableColumn id="4341" name="Columna4330" dataDxfId="14136" dataCellStyle="Normal 3"/>
    <tableColumn id="4342" name="Columna4331" dataDxfId="14135" dataCellStyle="Normal 3"/>
    <tableColumn id="4343" name="Columna4332" dataDxfId="14134" dataCellStyle="Normal 3"/>
    <tableColumn id="4344" name="Columna4333" dataDxfId="14133" dataCellStyle="Normal 3"/>
    <tableColumn id="4345" name="Columna4334" dataDxfId="14132" dataCellStyle="Normal 3"/>
    <tableColumn id="4346" name="Columna4335" dataDxfId="14131" dataCellStyle="Normal 3"/>
    <tableColumn id="4347" name="Columna4336" dataDxfId="14130" dataCellStyle="Normal 3"/>
    <tableColumn id="4348" name="Columna4337" dataDxfId="14129" dataCellStyle="Normal 3"/>
    <tableColumn id="4349" name="Columna4338" dataDxfId="14128" dataCellStyle="Normal 3"/>
    <tableColumn id="4350" name="Columna4339" dataDxfId="14127" dataCellStyle="Normal 3"/>
    <tableColumn id="4351" name="Columna4340" dataDxfId="14126" dataCellStyle="Normal 3"/>
    <tableColumn id="4352" name="Columna4341" dataDxfId="14125" dataCellStyle="Normal 3"/>
    <tableColumn id="4353" name="Columna4342" dataDxfId="14124" dataCellStyle="Normal 3"/>
    <tableColumn id="4354" name="Columna4343" dataDxfId="14123" dataCellStyle="Normal 3"/>
    <tableColumn id="4355" name="Columna4344" dataDxfId="14122" dataCellStyle="Normal 3"/>
    <tableColumn id="4356" name="Columna4345" dataDxfId="14121" dataCellStyle="Normal 3"/>
    <tableColumn id="4357" name="Columna4346" dataDxfId="14120" dataCellStyle="Normal 3"/>
    <tableColumn id="4358" name="Columna4347" dataDxfId="14119" dataCellStyle="Normal 3"/>
    <tableColumn id="4359" name="Columna4348" dataDxfId="14118" dataCellStyle="Normal 3"/>
    <tableColumn id="4360" name="Columna4349" dataDxfId="14117" dataCellStyle="Normal 3"/>
    <tableColumn id="4361" name="Columna4350" dataDxfId="14116" dataCellStyle="Normal 3"/>
    <tableColumn id="4362" name="Columna4351" dataDxfId="14115" dataCellStyle="Normal 3"/>
    <tableColumn id="4363" name="Columna4352" dataDxfId="14114" dataCellStyle="Normal 3"/>
    <tableColumn id="4364" name="Columna4353" dataDxfId="14113" dataCellStyle="Normal 3"/>
    <tableColumn id="4365" name="Columna4354" dataDxfId="14112" dataCellStyle="Normal 3"/>
    <tableColumn id="4366" name="Columna4355" dataDxfId="14111" dataCellStyle="Normal 3"/>
    <tableColumn id="4367" name="Columna4356" dataDxfId="14110" dataCellStyle="Normal 3"/>
    <tableColumn id="4368" name="Columna4357" dataDxfId="14109" dataCellStyle="Normal 3"/>
    <tableColumn id="4369" name="Columna4358" dataDxfId="14108" dataCellStyle="Normal 3"/>
    <tableColumn id="4370" name="Columna4359" dataDxfId="14107" dataCellStyle="Normal 3"/>
    <tableColumn id="4371" name="Columna4360" dataDxfId="14106" dataCellStyle="Normal 3"/>
    <tableColumn id="4372" name="Columna4361" dataDxfId="14105" dataCellStyle="Normal 3"/>
    <tableColumn id="4373" name="Columna4362" dataDxfId="14104" dataCellStyle="Normal 3"/>
    <tableColumn id="4374" name="Columna4363" dataDxfId="14103" dataCellStyle="Normal 3"/>
    <tableColumn id="4375" name="Columna4364" dataDxfId="14102" dataCellStyle="Normal 3"/>
    <tableColumn id="4376" name="Columna4365" dataDxfId="14101" dataCellStyle="Normal 3"/>
    <tableColumn id="4377" name="Columna4366" dataDxfId="14100" dataCellStyle="Normal 3"/>
    <tableColumn id="4378" name="Columna4367" dataDxfId="14099" dataCellStyle="Normal 3"/>
    <tableColumn id="4379" name="Columna4368" dataDxfId="14098" dataCellStyle="Normal 3"/>
    <tableColumn id="4380" name="Columna4369" dataDxfId="14097" dataCellStyle="Normal 3"/>
    <tableColumn id="4381" name="Columna4370" dataDxfId="14096" dataCellStyle="Normal 3"/>
    <tableColumn id="4382" name="Columna4371" dataDxfId="14095" dataCellStyle="Normal 3"/>
    <tableColumn id="4383" name="Columna4372" dataDxfId="14094" dataCellStyle="Normal 3"/>
    <tableColumn id="4384" name="Columna4373" dataDxfId="14093" dataCellStyle="Normal 3"/>
    <tableColumn id="4385" name="Columna4374" dataDxfId="14092" dataCellStyle="Normal 3"/>
    <tableColumn id="4386" name="Columna4375" dataDxfId="14091" dataCellStyle="Normal 3"/>
    <tableColumn id="4387" name="Columna4376" dataDxfId="14090" dataCellStyle="Normal 3"/>
    <tableColumn id="4388" name="Columna4377" dataDxfId="14089" dataCellStyle="Normal 3"/>
    <tableColumn id="4389" name="Columna4378" dataDxfId="14088" dataCellStyle="Normal 3"/>
    <tableColumn id="4390" name="Columna4379" dataDxfId="14087" dataCellStyle="Normal 3"/>
    <tableColumn id="4391" name="Columna4380" dataDxfId="14086" dataCellStyle="Normal 3"/>
    <tableColumn id="4392" name="Columna4381" dataDxfId="14085" dataCellStyle="Normal 3"/>
    <tableColumn id="4393" name="Columna4382" dataDxfId="14084" dataCellStyle="Normal 3"/>
    <tableColumn id="4394" name="Columna4383" dataDxfId="14083" dataCellStyle="Normal 3"/>
    <tableColumn id="4395" name="Columna4384" dataDxfId="14082" dataCellStyle="Normal 3"/>
    <tableColumn id="4396" name="Columna4385" dataDxfId="14081" dataCellStyle="Normal 3"/>
    <tableColumn id="4397" name="Columna4386" dataDxfId="14080" dataCellStyle="Normal 3"/>
    <tableColumn id="4398" name="Columna4387" dataDxfId="14079" dataCellStyle="Normal 3"/>
    <tableColumn id="4399" name="Columna4388" dataDxfId="14078" dataCellStyle="Normal 3"/>
    <tableColumn id="4400" name="Columna4389" dataDxfId="14077" dataCellStyle="Normal 3"/>
    <tableColumn id="4401" name="Columna4390" dataDxfId="14076" dataCellStyle="Normal 3"/>
    <tableColumn id="4402" name="Columna4391" dataDxfId="14075" dataCellStyle="Normal 3"/>
    <tableColumn id="4403" name="Columna4392" dataDxfId="14074" dataCellStyle="Normal 3"/>
    <tableColumn id="4404" name="Columna4393" dataDxfId="14073" dataCellStyle="Normal 3"/>
    <tableColumn id="4405" name="Columna4394" dataDxfId="14072" dataCellStyle="Normal 3"/>
    <tableColumn id="4406" name="Columna4395" dataDxfId="14071" dataCellStyle="Normal 3"/>
    <tableColumn id="4407" name="Columna4396" dataDxfId="14070" dataCellStyle="Normal 3"/>
    <tableColumn id="4408" name="Columna4397" dataDxfId="14069" dataCellStyle="Normal 3"/>
    <tableColumn id="4409" name="Columna4398" dataDxfId="14068" dataCellStyle="Normal 3"/>
    <tableColumn id="4410" name="Columna4399" dataDxfId="14067" dataCellStyle="Normal 3"/>
    <tableColumn id="4411" name="Columna4400" dataDxfId="14066" dataCellStyle="Normal 3"/>
    <tableColumn id="4412" name="Columna4401" dataDxfId="14065" dataCellStyle="Normal 3"/>
    <tableColumn id="4413" name="Columna4402" dataDxfId="14064" dataCellStyle="Normal 3"/>
    <tableColumn id="4414" name="Columna4403" dataDxfId="14063" dataCellStyle="Normal 3"/>
    <tableColumn id="4415" name="Columna4404" dataDxfId="14062" dataCellStyle="Normal 3"/>
    <tableColumn id="4416" name="Columna4405" dataDxfId="14061" dataCellStyle="Normal 3"/>
    <tableColumn id="4417" name="Columna4406" dataDxfId="14060" dataCellStyle="Normal 3"/>
    <tableColumn id="4418" name="Columna4407" dataDxfId="14059" dataCellStyle="Normal 3"/>
    <tableColumn id="4419" name="Columna4408" dataDxfId="14058" dataCellStyle="Normal 3"/>
    <tableColumn id="4420" name="Columna4409" dataDxfId="14057" dataCellStyle="Normal 3"/>
    <tableColumn id="4421" name="Columna4410" dataDxfId="14056" dataCellStyle="Normal 3"/>
    <tableColumn id="4422" name="Columna4411" dataDxfId="14055" dataCellStyle="Normal 3"/>
    <tableColumn id="4423" name="Columna4412" dataDxfId="14054" dataCellStyle="Normal 3"/>
    <tableColumn id="4424" name="Columna4413" dataDxfId="14053" dataCellStyle="Normal 3"/>
    <tableColumn id="4425" name="Columna4414" dataDxfId="14052" dataCellStyle="Normal 3"/>
    <tableColumn id="4426" name="Columna4415" dataDxfId="14051" dataCellStyle="Normal 3"/>
    <tableColumn id="4427" name="Columna4416" dataDxfId="14050" dataCellStyle="Normal 3"/>
    <tableColumn id="4428" name="Columna4417" dataDxfId="14049" dataCellStyle="Normal 3"/>
    <tableColumn id="4429" name="Columna4418" dataDxfId="14048" dataCellStyle="Normal 3"/>
    <tableColumn id="4430" name="Columna4419" dataDxfId="14047" dataCellStyle="Normal 3"/>
    <tableColumn id="4431" name="Columna4420" dataDxfId="14046" dataCellStyle="Normal 3"/>
    <tableColumn id="4432" name="Columna4421" dataDxfId="14045" dataCellStyle="Normal 3"/>
    <tableColumn id="4433" name="Columna4422" dataDxfId="14044" dataCellStyle="Normal 3"/>
    <tableColumn id="4434" name="Columna4423" dataDxfId="14043" dataCellStyle="Normal 3"/>
    <tableColumn id="4435" name="Columna4424" dataDxfId="14042" dataCellStyle="Normal 3"/>
    <tableColumn id="4436" name="Columna4425" dataDxfId="14041" dataCellStyle="Normal 3"/>
    <tableColumn id="4437" name="Columna4426" dataDxfId="14040" dataCellStyle="Normal 3"/>
    <tableColumn id="4438" name="Columna4427" dataDxfId="14039" dataCellStyle="Normal 3"/>
    <tableColumn id="4439" name="Columna4428" dataDxfId="14038" dataCellStyle="Normal 3"/>
    <tableColumn id="4440" name="Columna4429" dataDxfId="14037" dataCellStyle="Normal 3"/>
    <tableColumn id="4441" name="Columna4430" dataDxfId="14036" dataCellStyle="Normal 3"/>
    <tableColumn id="4442" name="Columna4431" dataDxfId="14035" dataCellStyle="Normal 3"/>
    <tableColumn id="4443" name="Columna4432" dataDxfId="14034" dataCellStyle="Normal 3"/>
    <tableColumn id="4444" name="Columna4433" dataDxfId="14033" dataCellStyle="Normal 3"/>
    <tableColumn id="4445" name="Columna4434" dataDxfId="14032" dataCellStyle="Normal 3"/>
    <tableColumn id="4446" name="Columna4435" dataDxfId="14031" dataCellStyle="Normal 3"/>
    <tableColumn id="4447" name="Columna4436" dataDxfId="14030" dataCellStyle="Normal 3"/>
    <tableColumn id="4448" name="Columna4437" dataDxfId="14029" dataCellStyle="Normal 3"/>
    <tableColumn id="4449" name="Columna4438" dataDxfId="14028" dataCellStyle="Normal 3"/>
    <tableColumn id="4450" name="Columna4439" dataDxfId="14027" dataCellStyle="Normal 3"/>
    <tableColumn id="4451" name="Columna4440" dataDxfId="14026" dataCellStyle="Normal 3"/>
    <tableColumn id="4452" name="Columna4441" dataDxfId="14025" dataCellStyle="Normal 3"/>
    <tableColumn id="4453" name="Columna4442" dataDxfId="14024" dataCellStyle="Normal 3"/>
    <tableColumn id="4454" name="Columna4443" dataDxfId="14023" dataCellStyle="Normal 3"/>
    <tableColumn id="4455" name="Columna4444" dataDxfId="14022" dataCellStyle="Normal 3"/>
    <tableColumn id="4456" name="Columna4445" dataDxfId="14021" dataCellStyle="Normal 3"/>
    <tableColumn id="4457" name="Columna4446" dataDxfId="14020" dataCellStyle="Normal 3"/>
    <tableColumn id="4458" name="Columna4447" dataDxfId="14019" dataCellStyle="Normal 3"/>
    <tableColumn id="4459" name="Columna4448" dataDxfId="14018" dataCellStyle="Normal 3"/>
    <tableColumn id="4460" name="Columna4449" dataDxfId="14017" dataCellStyle="Normal 3"/>
    <tableColumn id="4461" name="Columna4450" dataDxfId="14016" dataCellStyle="Normal 3"/>
    <tableColumn id="4462" name="Columna4451" dataDxfId="14015" dataCellStyle="Normal 3"/>
    <tableColumn id="4463" name="Columna4452" dataDxfId="14014" dataCellStyle="Normal 3"/>
    <tableColumn id="4464" name="Columna4453" dataDxfId="14013" dataCellStyle="Normal 3"/>
    <tableColumn id="4465" name="Columna4454" dataDxfId="14012" dataCellStyle="Normal 3"/>
    <tableColumn id="4466" name="Columna4455" dataDxfId="14011" dataCellStyle="Normal 3"/>
    <tableColumn id="4467" name="Columna4456" dataDxfId="14010" dataCellStyle="Normal 3"/>
    <tableColumn id="4468" name="Columna4457" dataDxfId="14009" dataCellStyle="Normal 3"/>
    <tableColumn id="4469" name="Columna4458" dataDxfId="14008" dataCellStyle="Normal 3"/>
    <tableColumn id="4470" name="Columna4459" dataDxfId="14007" dataCellStyle="Normal 3"/>
    <tableColumn id="4471" name="Columna4460" dataDxfId="14006" dataCellStyle="Normal 3"/>
    <tableColumn id="4472" name="Columna4461" dataDxfId="14005" dataCellStyle="Normal 3"/>
    <tableColumn id="4473" name="Columna4462" dataDxfId="14004" dataCellStyle="Normal 3"/>
    <tableColumn id="4474" name="Columna4463" dataDxfId="14003" dataCellStyle="Normal 3"/>
    <tableColumn id="4475" name="Columna4464" dataDxfId="14002" dataCellStyle="Normal 3"/>
    <tableColumn id="4476" name="Columna4465" dataDxfId="14001" dataCellStyle="Normal 3"/>
    <tableColumn id="4477" name="Columna4466" dataDxfId="14000" dataCellStyle="Normal 3"/>
    <tableColumn id="4478" name="Columna4467" dataDxfId="13999" dataCellStyle="Normal 3"/>
    <tableColumn id="4479" name="Columna4468" dataDxfId="13998" dataCellStyle="Normal 3"/>
    <tableColumn id="4480" name="Columna4469" dataDxfId="13997" dataCellStyle="Normal 3"/>
    <tableColumn id="4481" name="Columna4470" dataDxfId="13996" dataCellStyle="Normal 3"/>
    <tableColumn id="4482" name="Columna4471" dataDxfId="13995" dataCellStyle="Normal 3"/>
    <tableColumn id="4483" name="Columna4472" dataDxfId="13994" dataCellStyle="Normal 3"/>
    <tableColumn id="4484" name="Columna4473" dataDxfId="13993" dataCellStyle="Normal 3"/>
    <tableColumn id="4485" name="Columna4474" dataDxfId="13992" dataCellStyle="Normal 3"/>
    <tableColumn id="4486" name="Columna4475" dataDxfId="13991" dataCellStyle="Normal 3"/>
    <tableColumn id="4487" name="Columna4476" dataDxfId="13990" dataCellStyle="Normal 3"/>
    <tableColumn id="4488" name="Columna4477" dataDxfId="13989" dataCellStyle="Normal 3"/>
    <tableColumn id="4489" name="Columna4478" dataDxfId="13988" dataCellStyle="Normal 3"/>
    <tableColumn id="4490" name="Columna4479" dataDxfId="13987" dataCellStyle="Normal 3"/>
    <tableColumn id="4491" name="Columna4480" dataDxfId="13986" dataCellStyle="Normal 3"/>
    <tableColumn id="4492" name="Columna4481" dataDxfId="13985" dataCellStyle="Normal 3"/>
    <tableColumn id="4493" name="Columna4482" dataDxfId="13984" dataCellStyle="Normal 3"/>
    <tableColumn id="4494" name="Columna4483" dataDxfId="13983" dataCellStyle="Normal 3"/>
    <tableColumn id="4495" name="Columna4484" dataDxfId="13982" dataCellStyle="Normal 3"/>
    <tableColumn id="4496" name="Columna4485" dataDxfId="13981" dataCellStyle="Normal 3"/>
    <tableColumn id="4497" name="Columna4486" dataDxfId="13980" dataCellStyle="Normal 3"/>
    <tableColumn id="4498" name="Columna4487" dataDxfId="13979" dataCellStyle="Normal 3"/>
    <tableColumn id="4499" name="Columna4488" dataDxfId="13978" dataCellStyle="Normal 3"/>
    <tableColumn id="4500" name="Columna4489" dataDxfId="13977" dataCellStyle="Normal 3"/>
    <tableColumn id="4501" name="Columna4490" dataDxfId="13976" dataCellStyle="Normal 3"/>
    <tableColumn id="4502" name="Columna4491" dataDxfId="13975" dataCellStyle="Normal 3"/>
    <tableColumn id="4503" name="Columna4492" dataDxfId="13974" dataCellStyle="Normal 3"/>
    <tableColumn id="4504" name="Columna4493" dataDxfId="13973" dataCellStyle="Normal 3"/>
    <tableColumn id="4505" name="Columna4494" dataDxfId="13972" dataCellStyle="Normal 3"/>
    <tableColumn id="4506" name="Columna4495" dataDxfId="13971" dataCellStyle="Normal 3"/>
    <tableColumn id="4507" name="Columna4496" dataDxfId="13970" dataCellStyle="Normal 3"/>
    <tableColumn id="4508" name="Columna4497" dataDxfId="13969" dataCellStyle="Normal 3"/>
    <tableColumn id="4509" name="Columna4498" dataDxfId="13968" dataCellStyle="Normal 3"/>
    <tableColumn id="4510" name="Columna4499" dataDxfId="13967" dataCellStyle="Normal 3"/>
    <tableColumn id="4511" name="Columna4500" dataDxfId="13966" dataCellStyle="Normal 3"/>
    <tableColumn id="4512" name="Columna4501" dataDxfId="13965" dataCellStyle="Normal 3"/>
    <tableColumn id="4513" name="Columna4502" dataDxfId="13964" dataCellStyle="Normal 3"/>
    <tableColumn id="4514" name="Columna4503" dataDxfId="13963" dataCellStyle="Normal 3"/>
    <tableColumn id="4515" name="Columna4504" dataDxfId="13962" dataCellStyle="Normal 3"/>
    <tableColumn id="4516" name="Columna4505" dataDxfId="13961" dataCellStyle="Normal 3"/>
    <tableColumn id="4517" name="Columna4506" dataDxfId="13960" dataCellStyle="Normal 3"/>
    <tableColumn id="4518" name="Columna4507" dataDxfId="13959" dataCellStyle="Normal 3"/>
    <tableColumn id="4519" name="Columna4508" dataDxfId="13958" dataCellStyle="Normal 3"/>
    <tableColumn id="4520" name="Columna4509" dataDxfId="13957" dataCellStyle="Normal 3"/>
    <tableColumn id="4521" name="Columna4510" dataDxfId="13956" dataCellStyle="Normal 3"/>
    <tableColumn id="4522" name="Columna4511" dataDxfId="13955" dataCellStyle="Normal 3"/>
    <tableColumn id="4523" name="Columna4512" dataDxfId="13954" dataCellStyle="Normal 3"/>
    <tableColumn id="4524" name="Columna4513" dataDxfId="13953" dataCellStyle="Normal 3"/>
    <tableColumn id="4525" name="Columna4514" dataDxfId="13952" dataCellStyle="Normal 3"/>
    <tableColumn id="4526" name="Columna4515" dataDxfId="13951" dataCellStyle="Normal 3"/>
    <tableColumn id="4527" name="Columna4516" dataDxfId="13950" dataCellStyle="Normal 3"/>
    <tableColumn id="4528" name="Columna4517" dataDxfId="13949" dataCellStyle="Normal 3"/>
    <tableColumn id="4529" name="Columna4518" dataDxfId="13948" dataCellStyle="Normal 3"/>
    <tableColumn id="4530" name="Columna4519" dataDxfId="13947" dataCellStyle="Normal 3"/>
    <tableColumn id="4531" name="Columna4520" dataDxfId="13946" dataCellStyle="Normal 3"/>
    <tableColumn id="4532" name="Columna4521" dataDxfId="13945" dataCellStyle="Normal 3"/>
    <tableColumn id="4533" name="Columna4522" dataDxfId="13944" dataCellStyle="Normal 3"/>
    <tableColumn id="4534" name="Columna4523" dataDxfId="13943" dataCellStyle="Normal 3"/>
    <tableColumn id="4535" name="Columna4524" dataDxfId="13942" dataCellStyle="Normal 3"/>
    <tableColumn id="4536" name="Columna4525" dataDxfId="13941" dataCellStyle="Normal 3"/>
    <tableColumn id="4537" name="Columna4526" dataDxfId="13940" dataCellStyle="Normal 3"/>
    <tableColumn id="4538" name="Columna4527" dataDxfId="13939" dataCellStyle="Normal 3"/>
    <tableColumn id="4539" name="Columna4528" dataDxfId="13938" dataCellStyle="Normal 3"/>
    <tableColumn id="4540" name="Columna4529" dataDxfId="13937" dataCellStyle="Normal 3"/>
    <tableColumn id="4541" name="Columna4530" dataDxfId="13936" dataCellStyle="Normal 3"/>
    <tableColumn id="4542" name="Columna4531" dataDxfId="13935" dataCellStyle="Normal 3"/>
    <tableColumn id="4543" name="Columna4532" dataDxfId="13934" dataCellStyle="Normal 3"/>
    <tableColumn id="4544" name="Columna4533" dataDxfId="13933" dataCellStyle="Normal 3"/>
    <tableColumn id="4545" name="Columna4534" dataDxfId="13932" dataCellStyle="Normal 3"/>
    <tableColumn id="4546" name="Columna4535" dataDxfId="13931" dataCellStyle="Normal 3"/>
    <tableColumn id="4547" name="Columna4536" dataDxfId="13930" dataCellStyle="Normal 3"/>
    <tableColumn id="4548" name="Columna4537" dataDxfId="13929" dataCellStyle="Normal 3"/>
    <tableColumn id="4549" name="Columna4538" dataDxfId="13928" dataCellStyle="Normal 3"/>
    <tableColumn id="4550" name="Columna4539" dataDxfId="13927" dataCellStyle="Normal 3"/>
    <tableColumn id="4551" name="Columna4540" dataDxfId="13926" dataCellStyle="Normal 3"/>
    <tableColumn id="4552" name="Columna4541" dataDxfId="13925" dataCellStyle="Normal 3"/>
    <tableColumn id="4553" name="Columna4542" dataDxfId="13924" dataCellStyle="Normal 3"/>
    <tableColumn id="4554" name="Columna4543" dataDxfId="13923" dataCellStyle="Normal 3"/>
    <tableColumn id="4555" name="Columna4544" dataDxfId="13922" dataCellStyle="Normal 3"/>
    <tableColumn id="4556" name="Columna4545" dataDxfId="13921" dataCellStyle="Normal 3"/>
    <tableColumn id="4557" name="Columna4546" dataDxfId="13920" dataCellStyle="Normal 3"/>
    <tableColumn id="4558" name="Columna4547" dataDxfId="13919" dataCellStyle="Normal 3"/>
    <tableColumn id="4559" name="Columna4548" dataDxfId="13918" dataCellStyle="Normal 3"/>
    <tableColumn id="4560" name="Columna4549" dataDxfId="13917" dataCellStyle="Normal 3"/>
    <tableColumn id="4561" name="Columna4550" dataDxfId="13916" dataCellStyle="Normal 3"/>
    <tableColumn id="4562" name="Columna4551" dataDxfId="13915" dataCellStyle="Normal 3"/>
    <tableColumn id="4563" name="Columna4552" dataDxfId="13914" dataCellStyle="Normal 3"/>
    <tableColumn id="4564" name="Columna4553" dataDxfId="13913" dataCellStyle="Normal 3"/>
    <tableColumn id="4565" name="Columna4554" dataDxfId="13912" dataCellStyle="Normal 3"/>
    <tableColumn id="4566" name="Columna4555" dataDxfId="13911" dataCellStyle="Normal 3"/>
    <tableColumn id="4567" name="Columna4556" dataDxfId="13910" dataCellStyle="Normal 3"/>
    <tableColumn id="4568" name="Columna4557" dataDxfId="13909" dataCellStyle="Normal 3"/>
    <tableColumn id="4569" name="Columna4558" dataDxfId="13908" dataCellStyle="Normal 3"/>
    <tableColumn id="4570" name="Columna4559" dataDxfId="13907" dataCellStyle="Normal 3"/>
    <tableColumn id="4571" name="Columna4560" dataDxfId="13906" dataCellStyle="Normal 3"/>
    <tableColumn id="4572" name="Columna4561" dataDxfId="13905" dataCellStyle="Normal 3"/>
    <tableColumn id="4573" name="Columna4562" dataDxfId="13904" dataCellStyle="Normal 3"/>
    <tableColumn id="4574" name="Columna4563" dataDxfId="13903" dataCellStyle="Normal 3"/>
    <tableColumn id="4575" name="Columna4564" dataDxfId="13902" dataCellStyle="Normal 3"/>
    <tableColumn id="4576" name="Columna4565" dataDxfId="13901" dataCellStyle="Normal 3"/>
    <tableColumn id="4577" name="Columna4566" dataDxfId="13900" dataCellStyle="Normal 3"/>
    <tableColumn id="4578" name="Columna4567" dataDxfId="13899" dataCellStyle="Normal 3"/>
    <tableColumn id="4579" name="Columna4568" dataDxfId="13898" dataCellStyle="Normal 3"/>
    <tableColumn id="4580" name="Columna4569" dataDxfId="13897" dataCellStyle="Normal 3"/>
    <tableColumn id="4581" name="Columna4570" dataDxfId="13896" dataCellStyle="Normal 3"/>
    <tableColumn id="4582" name="Columna4571" dataDxfId="13895" dataCellStyle="Normal 3"/>
    <tableColumn id="4583" name="Columna4572" dataDxfId="13894" dataCellStyle="Normal 3"/>
    <tableColumn id="4584" name="Columna4573" dataDxfId="13893" dataCellStyle="Normal 3"/>
    <tableColumn id="4585" name="Columna4574" dataDxfId="13892" dataCellStyle="Normal 3"/>
    <tableColumn id="4586" name="Columna4575" dataDxfId="13891" dataCellStyle="Normal 3"/>
    <tableColumn id="4587" name="Columna4576" dataDxfId="13890" dataCellStyle="Normal 3"/>
    <tableColumn id="4588" name="Columna4577" dataDxfId="13889" dataCellStyle="Normal 3"/>
    <tableColumn id="4589" name="Columna4578" dataDxfId="13888" dataCellStyle="Normal 3"/>
    <tableColumn id="4590" name="Columna4579" dataDxfId="13887" dataCellStyle="Normal 3"/>
    <tableColumn id="4591" name="Columna4580" dataDxfId="13886" dataCellStyle="Normal 3"/>
    <tableColumn id="4592" name="Columna4581" dataDxfId="13885" dataCellStyle="Normal 3"/>
    <tableColumn id="4593" name="Columna4582" dataDxfId="13884" dataCellStyle="Normal 3"/>
    <tableColumn id="4594" name="Columna4583" dataDxfId="13883" dataCellStyle="Normal 3"/>
    <tableColumn id="4595" name="Columna4584" dataDxfId="13882" dataCellStyle="Normal 3"/>
    <tableColumn id="4596" name="Columna4585" dataDxfId="13881" dataCellStyle="Normal 3"/>
    <tableColumn id="4597" name="Columna4586" dataDxfId="13880" dataCellStyle="Normal 3"/>
    <tableColumn id="4598" name="Columna4587" dataDxfId="13879" dataCellStyle="Normal 3"/>
    <tableColumn id="4599" name="Columna4588" dataDxfId="13878" dataCellStyle="Normal 3"/>
    <tableColumn id="4600" name="Columna4589" dataDxfId="13877" dataCellStyle="Normal 3"/>
    <tableColumn id="4601" name="Columna4590" dataDxfId="13876" dataCellStyle="Normal 3"/>
    <tableColumn id="4602" name="Columna4591" dataDxfId="13875" dataCellStyle="Normal 3"/>
    <tableColumn id="4603" name="Columna4592" dataDxfId="13874" dataCellStyle="Normal 3"/>
    <tableColumn id="4604" name="Columna4593" dataDxfId="13873" dataCellStyle="Normal 3"/>
    <tableColumn id="4605" name="Columna4594" dataDxfId="13872" dataCellStyle="Normal 3"/>
    <tableColumn id="4606" name="Columna4595" dataDxfId="13871" dataCellStyle="Normal 3"/>
    <tableColumn id="4607" name="Columna4596" dataDxfId="13870" dataCellStyle="Normal 3"/>
    <tableColumn id="4608" name="Columna4597" dataDxfId="13869" dataCellStyle="Normal 3"/>
    <tableColumn id="4609" name="Columna4598" dataDxfId="13868" dataCellStyle="Normal 3"/>
    <tableColumn id="4610" name="Columna4599" dataDxfId="13867" dataCellStyle="Normal 3"/>
    <tableColumn id="4611" name="Columna4600" dataDxfId="13866" dataCellStyle="Normal 3"/>
    <tableColumn id="4612" name="Columna4601" dataDxfId="13865" dataCellStyle="Normal 3"/>
    <tableColumn id="4613" name="Columna4602" dataDxfId="13864" dataCellStyle="Normal 3"/>
    <tableColumn id="4614" name="Columna4603" dataDxfId="13863" dataCellStyle="Normal 3"/>
    <tableColumn id="4615" name="Columna4604" dataDxfId="13862" dataCellStyle="Normal 3"/>
    <tableColumn id="4616" name="Columna4605" dataDxfId="13861" dataCellStyle="Normal 3"/>
    <tableColumn id="4617" name="Columna4606" dataDxfId="13860" dataCellStyle="Normal 3"/>
    <tableColumn id="4618" name="Columna4607" dataDxfId="13859" dataCellStyle="Normal 3"/>
    <tableColumn id="4619" name="Columna4608" dataDxfId="13858" dataCellStyle="Normal 3"/>
    <tableColumn id="4620" name="Columna4609" dataDxfId="13857" dataCellStyle="Normal 3"/>
    <tableColumn id="4621" name="Columna4610" dataDxfId="13856" dataCellStyle="Normal 3"/>
    <tableColumn id="4622" name="Columna4611" dataDxfId="13855" dataCellStyle="Normal 3"/>
    <tableColumn id="4623" name="Columna4612" dataDxfId="13854" dataCellStyle="Normal 3"/>
    <tableColumn id="4624" name="Columna4613" dataDxfId="13853" dataCellStyle="Normal 3"/>
    <tableColumn id="4625" name="Columna4614" dataDxfId="13852" dataCellStyle="Normal 3"/>
    <tableColumn id="4626" name="Columna4615" dataDxfId="13851" dataCellStyle="Normal 3"/>
    <tableColumn id="4627" name="Columna4616" dataDxfId="13850" dataCellStyle="Normal 3"/>
    <tableColumn id="4628" name="Columna4617" dataDxfId="13849" dataCellStyle="Normal 3"/>
    <tableColumn id="4629" name="Columna4618" dataDxfId="13848" dataCellStyle="Normal 3"/>
    <tableColumn id="4630" name="Columna4619" dataDxfId="13847" dataCellStyle="Normal 3"/>
    <tableColumn id="4631" name="Columna4620" dataDxfId="13846" dataCellStyle="Normal 3"/>
    <tableColumn id="4632" name="Columna4621" dataDxfId="13845" dataCellStyle="Normal 3"/>
    <tableColumn id="4633" name="Columna4622" dataDxfId="13844" dataCellStyle="Normal 3"/>
    <tableColumn id="4634" name="Columna4623" dataDxfId="13843" dataCellStyle="Normal 3"/>
    <tableColumn id="4635" name="Columna4624" dataDxfId="13842" dataCellStyle="Normal 3"/>
    <tableColumn id="4636" name="Columna4625" dataDxfId="13841" dataCellStyle="Normal 3"/>
    <tableColumn id="4637" name="Columna4626" dataDxfId="13840" dataCellStyle="Normal 3"/>
    <tableColumn id="4638" name="Columna4627" dataDxfId="13839" dataCellStyle="Normal 3"/>
    <tableColumn id="4639" name="Columna4628" dataDxfId="13838" dataCellStyle="Normal 3"/>
    <tableColumn id="4640" name="Columna4629" dataDxfId="13837" dataCellStyle="Normal 3"/>
    <tableColumn id="4641" name="Columna4630" dataDxfId="13836" dataCellStyle="Normal 3"/>
    <tableColumn id="4642" name="Columna4631" dataDxfId="13835" dataCellStyle="Normal 3"/>
    <tableColumn id="4643" name="Columna4632" dataDxfId="13834" dataCellStyle="Normal 3"/>
    <tableColumn id="4644" name="Columna4633" dataDxfId="13833" dataCellStyle="Normal 3"/>
    <tableColumn id="4645" name="Columna4634" dataDxfId="13832" dataCellStyle="Normal 3"/>
    <tableColumn id="4646" name="Columna4635" dataDxfId="13831" dataCellStyle="Normal 3"/>
    <tableColumn id="4647" name="Columna4636" dataDxfId="13830" dataCellStyle="Normal 3"/>
    <tableColumn id="4648" name="Columna4637" dataDxfId="13829" dataCellStyle="Normal 3"/>
    <tableColumn id="4649" name="Columna4638" dataDxfId="13828" dataCellStyle="Normal 3"/>
    <tableColumn id="4650" name="Columna4639" dataDxfId="13827" dataCellStyle="Normal 3"/>
    <tableColumn id="4651" name="Columna4640" dataDxfId="13826" dataCellStyle="Normal 3"/>
    <tableColumn id="4652" name="Columna4641" dataDxfId="13825" dataCellStyle="Normal 3"/>
    <tableColumn id="4653" name="Columna4642" dataDxfId="13824" dataCellStyle="Normal 3"/>
    <tableColumn id="4654" name="Columna4643" dataDxfId="13823" dataCellStyle="Normal 3"/>
    <tableColumn id="4655" name="Columna4644" dataDxfId="13822" dataCellStyle="Normal 3"/>
    <tableColumn id="4656" name="Columna4645" dataDxfId="13821" dataCellStyle="Normal 3"/>
    <tableColumn id="4657" name="Columna4646" dataDxfId="13820" dataCellStyle="Normal 3"/>
    <tableColumn id="4658" name="Columna4647" dataDxfId="13819" dataCellStyle="Normal 3"/>
    <tableColumn id="4659" name="Columna4648" dataDxfId="13818" dataCellStyle="Normal 3"/>
    <tableColumn id="4660" name="Columna4649" dataDxfId="13817" dataCellStyle="Normal 3"/>
    <tableColumn id="4661" name="Columna4650" dataDxfId="13816" dataCellStyle="Normal 3"/>
    <tableColumn id="4662" name="Columna4651" dataDxfId="13815" dataCellStyle="Normal 3"/>
    <tableColumn id="4663" name="Columna4652" dataDxfId="13814" dataCellStyle="Normal 3"/>
    <tableColumn id="4664" name="Columna4653" dataDxfId="13813" dataCellStyle="Normal 3"/>
    <tableColumn id="4665" name="Columna4654" dataDxfId="13812" dataCellStyle="Normal 3"/>
    <tableColumn id="4666" name="Columna4655" dataDxfId="13811" dataCellStyle="Normal 3"/>
    <tableColumn id="4667" name="Columna4656" dataDxfId="13810" dataCellStyle="Normal 3"/>
    <tableColumn id="4668" name="Columna4657" dataDxfId="13809" dataCellStyle="Normal 3"/>
    <tableColumn id="4669" name="Columna4658" dataDxfId="13808" dataCellStyle="Normal 3"/>
    <tableColumn id="4670" name="Columna4659" dataDxfId="13807" dataCellStyle="Normal 3"/>
    <tableColumn id="4671" name="Columna4660" dataDxfId="13806" dataCellStyle="Normal 3"/>
    <tableColumn id="4672" name="Columna4661" dataDxfId="13805" dataCellStyle="Normal 3"/>
    <tableColumn id="4673" name="Columna4662" dataDxfId="13804" dataCellStyle="Normal 3"/>
    <tableColumn id="4674" name="Columna4663" dataDxfId="13803" dataCellStyle="Normal 3"/>
    <tableColumn id="4675" name="Columna4664" dataDxfId="13802" dataCellStyle="Normal 3"/>
    <tableColumn id="4676" name="Columna4665" dataDxfId="13801" dataCellStyle="Normal 3"/>
    <tableColumn id="4677" name="Columna4666" dataDxfId="13800" dataCellStyle="Normal 3"/>
    <tableColumn id="4678" name="Columna4667" dataDxfId="13799" dataCellStyle="Normal 3"/>
    <tableColumn id="4679" name="Columna4668" dataDxfId="13798" dataCellStyle="Normal 3"/>
    <tableColumn id="4680" name="Columna4669" dataDxfId="13797" dataCellStyle="Normal 3"/>
    <tableColumn id="4681" name="Columna4670" dataDxfId="13796" dataCellStyle="Normal 3"/>
    <tableColumn id="4682" name="Columna4671" dataDxfId="13795" dataCellStyle="Normal 3"/>
    <tableColumn id="4683" name="Columna4672" dataDxfId="13794" dataCellStyle="Normal 3"/>
    <tableColumn id="4684" name="Columna4673" dataDxfId="13793" dataCellStyle="Normal 3"/>
    <tableColumn id="4685" name="Columna4674" dataDxfId="13792" dataCellStyle="Normal 3"/>
    <tableColumn id="4686" name="Columna4675" dataDxfId="13791" dataCellStyle="Normal 3"/>
    <tableColumn id="4687" name="Columna4676" dataDxfId="13790" dataCellStyle="Normal 3"/>
    <tableColumn id="4688" name="Columna4677" dataDxfId="13789" dataCellStyle="Normal 3"/>
    <tableColumn id="4689" name="Columna4678" dataDxfId="13788" dataCellStyle="Normal 3"/>
    <tableColumn id="4690" name="Columna4679" dataDxfId="13787" dataCellStyle="Normal 3"/>
    <tableColumn id="4691" name="Columna4680" dataDxfId="13786" dataCellStyle="Normal 3"/>
    <tableColumn id="4692" name="Columna4681" dataDxfId="13785" dataCellStyle="Normal 3"/>
    <tableColumn id="4693" name="Columna4682" dataDxfId="13784" dataCellStyle="Normal 3"/>
    <tableColumn id="4694" name="Columna4683" dataDxfId="13783" dataCellStyle="Normal 3"/>
    <tableColumn id="4695" name="Columna4684" dataDxfId="13782" dataCellStyle="Normal 3"/>
    <tableColumn id="4696" name="Columna4685" dataDxfId="13781" dataCellStyle="Normal 3"/>
    <tableColumn id="4697" name="Columna4686" dataDxfId="13780" dataCellStyle="Normal 3"/>
    <tableColumn id="4698" name="Columna4687" dataDxfId="13779" dataCellStyle="Normal 3"/>
    <tableColumn id="4699" name="Columna4688" dataDxfId="13778" dataCellStyle="Normal 3"/>
    <tableColumn id="4700" name="Columna4689" dataDxfId="13777" dataCellStyle="Normal 3"/>
    <tableColumn id="4701" name="Columna4690" dataDxfId="13776" dataCellStyle="Normal 3"/>
    <tableColumn id="4702" name="Columna4691" dataDxfId="13775" dataCellStyle="Normal 3"/>
    <tableColumn id="4703" name="Columna4692" dataDxfId="13774" dataCellStyle="Normal 3"/>
    <tableColumn id="4704" name="Columna4693" dataDxfId="13773" dataCellStyle="Normal 3"/>
    <tableColumn id="4705" name="Columna4694" dataDxfId="13772" dataCellStyle="Normal 3"/>
    <tableColumn id="4706" name="Columna4695" dataDxfId="13771" dataCellStyle="Normal 3"/>
    <tableColumn id="4707" name="Columna4696" dataDxfId="13770" dataCellStyle="Normal 3"/>
    <tableColumn id="4708" name="Columna4697" dataDxfId="13769" dataCellStyle="Normal 3"/>
    <tableColumn id="4709" name="Columna4698" dataDxfId="13768" dataCellStyle="Normal 3"/>
    <tableColumn id="4710" name="Columna4699" dataDxfId="13767" dataCellStyle="Normal 3"/>
    <tableColumn id="4711" name="Columna4700" dataDxfId="13766" dataCellStyle="Normal 3"/>
    <tableColumn id="4712" name="Columna4701" dataDxfId="13765" dataCellStyle="Normal 3"/>
    <tableColumn id="4713" name="Columna4702" dataDxfId="13764" dataCellStyle="Normal 3"/>
    <tableColumn id="4714" name="Columna4703" dataDxfId="13763" dataCellStyle="Normal 3"/>
    <tableColumn id="4715" name="Columna4704" dataDxfId="13762" dataCellStyle="Normal 3"/>
    <tableColumn id="4716" name="Columna4705" dataDxfId="13761" dataCellStyle="Normal 3"/>
    <tableColumn id="4717" name="Columna4706" dataDxfId="13760" dataCellStyle="Normal 3"/>
    <tableColumn id="4718" name="Columna4707" dataDxfId="13759" dataCellStyle="Normal 3"/>
    <tableColumn id="4719" name="Columna4708" dataDxfId="13758" dataCellStyle="Normal 3"/>
    <tableColumn id="4720" name="Columna4709" dataDxfId="13757" dataCellStyle="Normal 3"/>
    <tableColumn id="4721" name="Columna4710" dataDxfId="13756" dataCellStyle="Normal 3"/>
    <tableColumn id="4722" name="Columna4711" dataDxfId="13755" dataCellStyle="Normal 3"/>
    <tableColumn id="4723" name="Columna4712" dataDxfId="13754" dataCellStyle="Normal 3"/>
    <tableColumn id="4724" name="Columna4713" dataDxfId="13753" dataCellStyle="Normal 3"/>
    <tableColumn id="4725" name="Columna4714" dataDxfId="13752" dataCellStyle="Normal 3"/>
    <tableColumn id="4726" name="Columna4715" dataDxfId="13751" dataCellStyle="Normal 3"/>
    <tableColumn id="4727" name="Columna4716" dataDxfId="13750" dataCellStyle="Normal 3"/>
    <tableColumn id="4728" name="Columna4717" dataDxfId="13749" dataCellStyle="Normal 3"/>
    <tableColumn id="4729" name="Columna4718" dataDxfId="13748" dataCellStyle="Normal 3"/>
    <tableColumn id="4730" name="Columna4719" dataDxfId="13747" dataCellStyle="Normal 3"/>
    <tableColumn id="4731" name="Columna4720" dataDxfId="13746" dataCellStyle="Normal 3"/>
    <tableColumn id="4732" name="Columna4721" dataDxfId="13745" dataCellStyle="Normal 3"/>
    <tableColumn id="4733" name="Columna4722" dataDxfId="13744" dataCellStyle="Normal 3"/>
    <tableColumn id="4734" name="Columna4723" dataDxfId="13743" dataCellStyle="Normal 3"/>
    <tableColumn id="4735" name="Columna4724" dataDxfId="13742" dataCellStyle="Normal 3"/>
    <tableColumn id="4736" name="Columna4725" dataDxfId="13741" dataCellStyle="Normal 3"/>
    <tableColumn id="4737" name="Columna4726" dataDxfId="13740" dataCellStyle="Normal 3"/>
    <tableColumn id="4738" name="Columna4727" dataDxfId="13739" dataCellStyle="Normal 3"/>
    <tableColumn id="4739" name="Columna4728" dataDxfId="13738" dataCellStyle="Normal 3"/>
    <tableColumn id="4740" name="Columna4729" dataDxfId="13737" dataCellStyle="Normal 3"/>
    <tableColumn id="4741" name="Columna4730" dataDxfId="13736" dataCellStyle="Normal 3"/>
    <tableColumn id="4742" name="Columna4731" dataDxfId="13735" dataCellStyle="Normal 3"/>
    <tableColumn id="4743" name="Columna4732" dataDxfId="13734" dataCellStyle="Normal 3"/>
    <tableColumn id="4744" name="Columna4733" dataDxfId="13733" dataCellStyle="Normal 3"/>
    <tableColumn id="4745" name="Columna4734" dataDxfId="13732" dataCellStyle="Normal 3"/>
    <tableColumn id="4746" name="Columna4735" dataDxfId="13731" dataCellStyle="Normal 3"/>
    <tableColumn id="4747" name="Columna4736" dataDxfId="13730" dataCellStyle="Normal 3"/>
    <tableColumn id="4748" name="Columna4737" dataDxfId="13729" dataCellStyle="Normal 3"/>
    <tableColumn id="4749" name="Columna4738" dataDxfId="13728" dataCellStyle="Normal 3"/>
    <tableColumn id="4750" name="Columna4739" dataDxfId="13727" dataCellStyle="Normal 3"/>
    <tableColumn id="4751" name="Columna4740" dataDxfId="13726" dataCellStyle="Normal 3"/>
    <tableColumn id="4752" name="Columna4741" dataDxfId="13725" dataCellStyle="Normal 3"/>
    <tableColumn id="4753" name="Columna4742" dataDxfId="13724" dataCellStyle="Normal 3"/>
    <tableColumn id="4754" name="Columna4743" dataDxfId="13723" dataCellStyle="Normal 3"/>
    <tableColumn id="4755" name="Columna4744" dataDxfId="13722" dataCellStyle="Normal 3"/>
    <tableColumn id="4756" name="Columna4745" dataDxfId="13721" dataCellStyle="Normal 3"/>
    <tableColumn id="4757" name="Columna4746" dataDxfId="13720" dataCellStyle="Normal 3"/>
    <tableColumn id="4758" name="Columna4747" dataDxfId="13719" dataCellStyle="Normal 3"/>
    <tableColumn id="4759" name="Columna4748" dataDxfId="13718" dataCellStyle="Normal 3"/>
    <tableColumn id="4760" name="Columna4749" dataDxfId="13717" dataCellStyle="Normal 3"/>
    <tableColumn id="4761" name="Columna4750" dataDxfId="13716" dataCellStyle="Normal 3"/>
    <tableColumn id="4762" name="Columna4751" dataDxfId="13715" dataCellStyle="Normal 3"/>
    <tableColumn id="4763" name="Columna4752" dataDxfId="13714" dataCellStyle="Normal 3"/>
    <tableColumn id="4764" name="Columna4753" dataDxfId="13713" dataCellStyle="Normal 3"/>
    <tableColumn id="4765" name="Columna4754" dataDxfId="13712" dataCellStyle="Normal 3"/>
    <tableColumn id="4766" name="Columna4755" dataDxfId="13711" dataCellStyle="Normal 3"/>
    <tableColumn id="4767" name="Columna4756" dataDxfId="13710" dataCellStyle="Normal 3"/>
    <tableColumn id="4768" name="Columna4757" dataDxfId="13709" dataCellStyle="Normal 3"/>
    <tableColumn id="4769" name="Columna4758" dataDxfId="13708" dataCellStyle="Normal 3"/>
    <tableColumn id="4770" name="Columna4759" dataDxfId="13707" dataCellStyle="Normal 3"/>
    <tableColumn id="4771" name="Columna4760" dataDxfId="13706" dataCellStyle="Normal 3"/>
    <tableColumn id="4772" name="Columna4761" dataDxfId="13705" dataCellStyle="Normal 3"/>
    <tableColumn id="4773" name="Columna4762" dataDxfId="13704" dataCellStyle="Normal 3"/>
    <tableColumn id="4774" name="Columna4763" dataDxfId="13703" dataCellStyle="Normal 3"/>
    <tableColumn id="4775" name="Columna4764" dataDxfId="13702" dataCellStyle="Normal 3"/>
    <tableColumn id="4776" name="Columna4765" dataDxfId="13701" dataCellStyle="Normal 3"/>
    <tableColumn id="4777" name="Columna4766" dataDxfId="13700" dataCellStyle="Normal 3"/>
    <tableColumn id="4778" name="Columna4767" dataDxfId="13699" dataCellStyle="Normal 3"/>
    <tableColumn id="4779" name="Columna4768" dataDxfId="13698" dataCellStyle="Normal 3"/>
    <tableColumn id="4780" name="Columna4769" dataDxfId="13697" dataCellStyle="Normal 3"/>
    <tableColumn id="4781" name="Columna4770" dataDxfId="13696" dataCellStyle="Normal 3"/>
    <tableColumn id="4782" name="Columna4771" dataDxfId="13695" dataCellStyle="Normal 3"/>
    <tableColumn id="4783" name="Columna4772" dataDxfId="13694" dataCellStyle="Normal 3"/>
    <tableColumn id="4784" name="Columna4773" dataDxfId="13693" dataCellStyle="Normal 3"/>
    <tableColumn id="4785" name="Columna4774" dataDxfId="13692" dataCellStyle="Normal 3"/>
    <tableColumn id="4786" name="Columna4775" dataDxfId="13691" dataCellStyle="Normal 3"/>
    <tableColumn id="4787" name="Columna4776" dataDxfId="13690" dataCellStyle="Normal 3"/>
    <tableColumn id="4788" name="Columna4777" dataDxfId="13689" dataCellStyle="Normal 3"/>
    <tableColumn id="4789" name="Columna4778" dataDxfId="13688" dataCellStyle="Normal 3"/>
    <tableColumn id="4790" name="Columna4779" dataDxfId="13687" dataCellStyle="Normal 3"/>
    <tableColumn id="4791" name="Columna4780" dataDxfId="13686" dataCellStyle="Normal 3"/>
    <tableColumn id="4792" name="Columna4781" dataDxfId="13685" dataCellStyle="Normal 3"/>
    <tableColumn id="4793" name="Columna4782" dataDxfId="13684" dataCellStyle="Normal 3"/>
    <tableColumn id="4794" name="Columna4783" dataDxfId="13683" dataCellStyle="Normal 3"/>
    <tableColumn id="4795" name="Columna4784" dataDxfId="13682" dataCellStyle="Normal 3"/>
    <tableColumn id="4796" name="Columna4785" dataDxfId="13681" dataCellStyle="Normal 3"/>
    <tableColumn id="4797" name="Columna4786" dataDxfId="13680" dataCellStyle="Normal 3"/>
    <tableColumn id="4798" name="Columna4787" dataDxfId="13679" dataCellStyle="Normal 3"/>
    <tableColumn id="4799" name="Columna4788" dataDxfId="13678" dataCellStyle="Normal 3"/>
    <tableColumn id="4800" name="Columna4789" dataDxfId="13677" dataCellStyle="Normal 3"/>
    <tableColumn id="4801" name="Columna4790" dataDxfId="13676" dataCellStyle="Normal 3"/>
    <tableColumn id="4802" name="Columna4791" dataDxfId="13675" dataCellStyle="Normal 3"/>
    <tableColumn id="4803" name="Columna4792" dataDxfId="13674" dataCellStyle="Normal 3"/>
    <tableColumn id="4804" name="Columna4793" dataDxfId="13673" dataCellStyle="Normal 3"/>
    <tableColumn id="4805" name="Columna4794" dataDxfId="13672" dataCellStyle="Normal 3"/>
    <tableColumn id="4806" name="Columna4795" dataDxfId="13671" dataCellStyle="Normal 3"/>
    <tableColumn id="4807" name="Columna4796" dataDxfId="13670" dataCellStyle="Normal 3"/>
    <tableColumn id="4808" name="Columna4797" dataDxfId="13669" dataCellStyle="Normal 3"/>
    <tableColumn id="4809" name="Columna4798" dataDxfId="13668" dataCellStyle="Normal 3"/>
    <tableColumn id="4810" name="Columna4799" dataDxfId="13667" dataCellStyle="Normal 3"/>
    <tableColumn id="4811" name="Columna4800" dataDxfId="13666" dataCellStyle="Normal 3"/>
    <tableColumn id="4812" name="Columna4801" dataDxfId="13665" dataCellStyle="Normal 3"/>
    <tableColumn id="4813" name="Columna4802" dataDxfId="13664" dataCellStyle="Normal 3"/>
    <tableColumn id="4814" name="Columna4803" dataDxfId="13663" dataCellStyle="Normal 3"/>
    <tableColumn id="4815" name="Columna4804" dataDxfId="13662" dataCellStyle="Normal 3"/>
    <tableColumn id="4816" name="Columna4805" dataDxfId="13661" dataCellStyle="Normal 3"/>
    <tableColumn id="4817" name="Columna4806" dataDxfId="13660" dataCellStyle="Normal 3"/>
    <tableColumn id="4818" name="Columna4807" dataDxfId="13659" dataCellStyle="Normal 3"/>
    <tableColumn id="4819" name="Columna4808" dataDxfId="13658" dataCellStyle="Normal 3"/>
    <tableColumn id="4820" name="Columna4809" dataDxfId="13657" dataCellStyle="Normal 3"/>
    <tableColumn id="4821" name="Columna4810" dataDxfId="13656" dataCellStyle="Normal 3"/>
    <tableColumn id="4822" name="Columna4811" dataDxfId="13655" dataCellStyle="Normal 3"/>
    <tableColumn id="4823" name="Columna4812" dataDxfId="13654" dataCellStyle="Normal 3"/>
    <tableColumn id="4824" name="Columna4813" dataDxfId="13653" dataCellStyle="Normal 3"/>
    <tableColumn id="4825" name="Columna4814" dataDxfId="13652" dataCellStyle="Normal 3"/>
    <tableColumn id="4826" name="Columna4815" dataDxfId="13651" dataCellStyle="Normal 3"/>
    <tableColumn id="4827" name="Columna4816" dataDxfId="13650" dataCellStyle="Normal 3"/>
    <tableColumn id="4828" name="Columna4817" dataDxfId="13649" dataCellStyle="Normal 3"/>
    <tableColumn id="4829" name="Columna4818" dataDxfId="13648" dataCellStyle="Normal 3"/>
    <tableColumn id="4830" name="Columna4819" dataDxfId="13647" dataCellStyle="Normal 3"/>
    <tableColumn id="4831" name="Columna4820" dataDxfId="13646" dataCellStyle="Normal 3"/>
    <tableColumn id="4832" name="Columna4821" dataDxfId="13645" dataCellStyle="Normal 3"/>
    <tableColumn id="4833" name="Columna4822" dataDxfId="13644" dataCellStyle="Normal 3"/>
    <tableColumn id="4834" name="Columna4823" dataDxfId="13643" dataCellStyle="Normal 3"/>
    <tableColumn id="4835" name="Columna4824" dataDxfId="13642" dataCellStyle="Normal 3"/>
    <tableColumn id="4836" name="Columna4825" dataDxfId="13641" dataCellStyle="Normal 3"/>
    <tableColumn id="4837" name="Columna4826" dataDxfId="13640" dataCellStyle="Normal 3"/>
    <tableColumn id="4838" name="Columna4827" dataDxfId="13639" dataCellStyle="Normal 3"/>
    <tableColumn id="4839" name="Columna4828" dataDxfId="13638" dataCellStyle="Normal 3"/>
    <tableColumn id="4840" name="Columna4829" dataDxfId="13637" dataCellStyle="Normal 3"/>
    <tableColumn id="4841" name="Columna4830" dataDxfId="13636" dataCellStyle="Normal 3"/>
    <tableColumn id="4842" name="Columna4831" dataDxfId="13635" dataCellStyle="Normal 3"/>
    <tableColumn id="4843" name="Columna4832" dataDxfId="13634" dataCellStyle="Normal 3"/>
    <tableColumn id="4844" name="Columna4833" dataDxfId="13633" dataCellStyle="Normal 3"/>
    <tableColumn id="4845" name="Columna4834" dataDxfId="13632" dataCellStyle="Normal 3"/>
    <tableColumn id="4846" name="Columna4835" dataDxfId="13631" dataCellStyle="Normal 3"/>
    <tableColumn id="4847" name="Columna4836" dataDxfId="13630" dataCellStyle="Normal 3"/>
    <tableColumn id="4848" name="Columna4837" dataDxfId="13629" dataCellStyle="Normal 3"/>
    <tableColumn id="4849" name="Columna4838" dataDxfId="13628" dataCellStyle="Normal 3"/>
    <tableColumn id="4850" name="Columna4839" dataDxfId="13627" dataCellStyle="Normal 3"/>
    <tableColumn id="4851" name="Columna4840" dataDxfId="13626" dataCellStyle="Normal 3"/>
    <tableColumn id="4852" name="Columna4841" dataDxfId="13625" dataCellStyle="Normal 3"/>
    <tableColumn id="4853" name="Columna4842" dataDxfId="13624" dataCellStyle="Normal 3"/>
    <tableColumn id="4854" name="Columna4843" dataDxfId="13623" dataCellStyle="Normal 3"/>
    <tableColumn id="4855" name="Columna4844" dataDxfId="13622" dataCellStyle="Normal 3"/>
    <tableColumn id="4856" name="Columna4845" dataDxfId="13621" dataCellStyle="Normal 3"/>
    <tableColumn id="4857" name="Columna4846" dataDxfId="13620" dataCellStyle="Normal 3"/>
    <tableColumn id="4858" name="Columna4847" dataDxfId="13619" dataCellStyle="Normal 3"/>
    <tableColumn id="4859" name="Columna4848" dataDxfId="13618" dataCellStyle="Normal 3"/>
    <tableColumn id="4860" name="Columna4849" dataDxfId="13617" dataCellStyle="Normal 3"/>
    <tableColumn id="4861" name="Columna4850" dataDxfId="13616" dataCellStyle="Normal 3"/>
    <tableColumn id="4862" name="Columna4851" dataDxfId="13615" dataCellStyle="Normal 3"/>
    <tableColumn id="4863" name="Columna4852" dataDxfId="13614" dataCellStyle="Normal 3"/>
    <tableColumn id="4864" name="Columna4853" dataDxfId="13613" dataCellStyle="Normal 3"/>
    <tableColumn id="4865" name="Columna4854" dataDxfId="13612" dataCellStyle="Normal 3"/>
    <tableColumn id="4866" name="Columna4855" dataDxfId="13611" dataCellStyle="Normal 3"/>
    <tableColumn id="4867" name="Columna4856" dataDxfId="13610" dataCellStyle="Normal 3"/>
    <tableColumn id="4868" name="Columna4857" dataDxfId="13609" dataCellStyle="Normal 3"/>
    <tableColumn id="4869" name="Columna4858" dataDxfId="13608" dataCellStyle="Normal 3"/>
    <tableColumn id="4870" name="Columna4859" dataDxfId="13607" dataCellStyle="Normal 3"/>
    <tableColumn id="4871" name="Columna4860" dataDxfId="13606" dataCellStyle="Normal 3"/>
    <tableColumn id="4872" name="Columna4861" dataDxfId="13605" dataCellStyle="Normal 3"/>
    <tableColumn id="4873" name="Columna4862" dataDxfId="13604" dataCellStyle="Normal 3"/>
    <tableColumn id="4874" name="Columna4863" dataDxfId="13603" dataCellStyle="Normal 3"/>
    <tableColumn id="4875" name="Columna4864" dataDxfId="13602" dataCellStyle="Normal 3"/>
    <tableColumn id="4876" name="Columna4865" dataDxfId="13601" dataCellStyle="Normal 3"/>
    <tableColumn id="4877" name="Columna4866" dataDxfId="13600" dataCellStyle="Normal 3"/>
    <tableColumn id="4878" name="Columna4867" dataDxfId="13599" dataCellStyle="Normal 3"/>
    <tableColumn id="4879" name="Columna4868" dataDxfId="13598" dataCellStyle="Normal 3"/>
    <tableColumn id="4880" name="Columna4869" dataDxfId="13597" dataCellStyle="Normal 3"/>
    <tableColumn id="4881" name="Columna4870" dataDxfId="13596" dataCellStyle="Normal 3"/>
    <tableColumn id="4882" name="Columna4871" dataDxfId="13595" dataCellStyle="Normal 3"/>
    <tableColumn id="4883" name="Columna4872" dataDxfId="13594" dataCellStyle="Normal 3"/>
    <tableColumn id="4884" name="Columna4873" dataDxfId="13593" dataCellStyle="Normal 3"/>
    <tableColumn id="4885" name="Columna4874" dataDxfId="13592" dataCellStyle="Normal 3"/>
    <tableColumn id="4886" name="Columna4875" dataDxfId="13591" dataCellStyle="Normal 3"/>
    <tableColumn id="4887" name="Columna4876" dataDxfId="13590" dataCellStyle="Normal 3"/>
    <tableColumn id="4888" name="Columna4877" dataDxfId="13589" dataCellStyle="Normal 3"/>
    <tableColumn id="4889" name="Columna4878" dataDxfId="13588" dataCellStyle="Normal 3"/>
    <tableColumn id="4890" name="Columna4879" dataDxfId="13587" dataCellStyle="Normal 3"/>
    <tableColumn id="4891" name="Columna4880" dataDxfId="13586" dataCellStyle="Normal 3"/>
    <tableColumn id="4892" name="Columna4881" dataDxfId="13585" dataCellStyle="Normal 3"/>
    <tableColumn id="4893" name="Columna4882" dataDxfId="13584" dataCellStyle="Normal 3"/>
    <tableColumn id="4894" name="Columna4883" dataDxfId="13583" dataCellStyle="Normal 3"/>
    <tableColumn id="4895" name="Columna4884" dataDxfId="13582" dataCellStyle="Normal 3"/>
    <tableColumn id="4896" name="Columna4885" dataDxfId="13581" dataCellStyle="Normal 3"/>
    <tableColumn id="4897" name="Columna4886" dataDxfId="13580" dataCellStyle="Normal 3"/>
    <tableColumn id="4898" name="Columna4887" dataDxfId="13579" dataCellStyle="Normal 3"/>
    <tableColumn id="4899" name="Columna4888" dataDxfId="13578" dataCellStyle="Normal 3"/>
    <tableColumn id="4900" name="Columna4889" dataDxfId="13577" dataCellStyle="Normal 3"/>
    <tableColumn id="4901" name="Columna4890" dataDxfId="13576" dataCellStyle="Normal 3"/>
    <tableColumn id="4902" name="Columna4891" dataDxfId="13575" dataCellStyle="Normal 3"/>
    <tableColumn id="4903" name="Columna4892" dataDxfId="13574" dataCellStyle="Normal 3"/>
    <tableColumn id="4904" name="Columna4893" dataDxfId="13573" dataCellStyle="Normal 3"/>
    <tableColumn id="4905" name="Columna4894" dataDxfId="13572" dataCellStyle="Normal 3"/>
    <tableColumn id="4906" name="Columna4895" dataDxfId="13571" dataCellStyle="Normal 3"/>
    <tableColumn id="4907" name="Columna4896" dataDxfId="13570" dataCellStyle="Normal 3"/>
    <tableColumn id="4908" name="Columna4897" dataDxfId="13569" dataCellStyle="Normal 3"/>
    <tableColumn id="4909" name="Columna4898" dataDxfId="13568" dataCellStyle="Normal 3"/>
    <tableColumn id="4910" name="Columna4899" dataDxfId="13567" dataCellStyle="Normal 3"/>
    <tableColumn id="4911" name="Columna4900" dataDxfId="13566" dataCellStyle="Normal 3"/>
    <tableColumn id="4912" name="Columna4901" dataDxfId="13565" dataCellStyle="Normal 3"/>
    <tableColumn id="4913" name="Columna4902" dataDxfId="13564" dataCellStyle="Normal 3"/>
    <tableColumn id="4914" name="Columna4903" dataDxfId="13563" dataCellStyle="Normal 3"/>
    <tableColumn id="4915" name="Columna4904" dataDxfId="13562" dataCellStyle="Normal 3"/>
    <tableColumn id="4916" name="Columna4905" dataDxfId="13561" dataCellStyle="Normal 3"/>
    <tableColumn id="4917" name="Columna4906" dataDxfId="13560" dataCellStyle="Normal 3"/>
    <tableColumn id="4918" name="Columna4907" dataDxfId="13559" dataCellStyle="Normal 3"/>
    <tableColumn id="4919" name="Columna4908" dataDxfId="13558" dataCellStyle="Normal 3"/>
    <tableColumn id="4920" name="Columna4909" dataDxfId="13557" dataCellStyle="Normal 3"/>
    <tableColumn id="4921" name="Columna4910" dataDxfId="13556" dataCellStyle="Normal 3"/>
    <tableColumn id="4922" name="Columna4911" dataDxfId="13555" dataCellStyle="Normal 3"/>
    <tableColumn id="4923" name="Columna4912" dataDxfId="13554" dataCellStyle="Normal 3"/>
    <tableColumn id="4924" name="Columna4913" dataDxfId="13553" dataCellStyle="Normal 3"/>
    <tableColumn id="4925" name="Columna4914" dataDxfId="13552" dataCellStyle="Normal 3"/>
    <tableColumn id="4926" name="Columna4915" dataDxfId="13551" dataCellStyle="Normal 3"/>
    <tableColumn id="4927" name="Columna4916" dataDxfId="13550" dataCellStyle="Normal 3"/>
    <tableColumn id="4928" name="Columna4917" dataDxfId="13549" dataCellStyle="Normal 3"/>
    <tableColumn id="4929" name="Columna4918" dataDxfId="13548" dataCellStyle="Normal 3"/>
    <tableColumn id="4930" name="Columna4919" dataDxfId="13547" dataCellStyle="Normal 3"/>
    <tableColumn id="4931" name="Columna4920" dataDxfId="13546" dataCellStyle="Normal 3"/>
    <tableColumn id="4932" name="Columna4921" dataDxfId="13545" dataCellStyle="Normal 3"/>
    <tableColumn id="4933" name="Columna4922" dataDxfId="13544" dataCellStyle="Normal 3"/>
    <tableColumn id="4934" name="Columna4923" dataDxfId="13543" dataCellStyle="Normal 3"/>
    <tableColumn id="4935" name="Columna4924" dataDxfId="13542" dataCellStyle="Normal 3"/>
    <tableColumn id="4936" name="Columna4925" dataDxfId="13541" dataCellStyle="Normal 3"/>
    <tableColumn id="4937" name="Columna4926" dataDxfId="13540" dataCellStyle="Normal 3"/>
    <tableColumn id="4938" name="Columna4927" dataDxfId="13539" dataCellStyle="Normal 3"/>
    <tableColumn id="4939" name="Columna4928" dataDxfId="13538" dataCellStyle="Normal 3"/>
    <tableColumn id="4940" name="Columna4929" dataDxfId="13537" dataCellStyle="Normal 3"/>
    <tableColumn id="4941" name="Columna4930" dataDxfId="13536" dataCellStyle="Normal 3"/>
    <tableColumn id="4942" name="Columna4931" dataDxfId="13535" dataCellStyle="Normal 3"/>
    <tableColumn id="4943" name="Columna4932" dataDxfId="13534" dataCellStyle="Normal 3"/>
    <tableColumn id="4944" name="Columna4933" dataDxfId="13533" dataCellStyle="Normal 3"/>
    <tableColumn id="4945" name="Columna4934" dataDxfId="13532" dataCellStyle="Normal 3"/>
    <tableColumn id="4946" name="Columna4935" dataDxfId="13531" dataCellStyle="Normal 3"/>
    <tableColumn id="4947" name="Columna4936" dataDxfId="13530" dataCellStyle="Normal 3"/>
    <tableColumn id="4948" name="Columna4937" dataDxfId="13529" dataCellStyle="Normal 3"/>
    <tableColumn id="4949" name="Columna4938" dataDxfId="13528" dataCellStyle="Normal 3"/>
    <tableColumn id="4950" name="Columna4939" dataDxfId="13527" dataCellStyle="Normal 3"/>
    <tableColumn id="4951" name="Columna4940" dataDxfId="13526" dataCellStyle="Normal 3"/>
    <tableColumn id="4952" name="Columna4941" dataDxfId="13525" dataCellStyle="Normal 3"/>
    <tableColumn id="4953" name="Columna4942" dataDxfId="13524" dataCellStyle="Normal 3"/>
    <tableColumn id="4954" name="Columna4943" dataDxfId="13523" dataCellStyle="Normal 3"/>
    <tableColumn id="4955" name="Columna4944" dataDxfId="13522" dataCellStyle="Normal 3"/>
    <tableColumn id="4956" name="Columna4945" dataDxfId="13521" dataCellStyle="Normal 3"/>
    <tableColumn id="4957" name="Columna4946" dataDxfId="13520" dataCellStyle="Normal 3"/>
    <tableColumn id="4958" name="Columna4947" dataDxfId="13519" dataCellStyle="Normal 3"/>
    <tableColumn id="4959" name="Columna4948" dataDxfId="13518" dataCellStyle="Normal 3"/>
    <tableColumn id="4960" name="Columna4949" dataDxfId="13517" dataCellStyle="Normal 3"/>
    <tableColumn id="4961" name="Columna4950" dataDxfId="13516" dataCellStyle="Normal 3"/>
    <tableColumn id="4962" name="Columna4951" dataDxfId="13515" dataCellStyle="Normal 3"/>
    <tableColumn id="4963" name="Columna4952" dataDxfId="13514" dataCellStyle="Normal 3"/>
    <tableColumn id="4964" name="Columna4953" dataDxfId="13513" dataCellStyle="Normal 3"/>
    <tableColumn id="4965" name="Columna4954" dataDxfId="13512" dataCellStyle="Normal 3"/>
    <tableColumn id="4966" name="Columna4955" dataDxfId="13511" dataCellStyle="Normal 3"/>
    <tableColumn id="4967" name="Columna4956" dataDxfId="13510" dataCellStyle="Normal 3"/>
    <tableColumn id="4968" name="Columna4957" dataDxfId="13509" dataCellStyle="Normal 3"/>
    <tableColumn id="4969" name="Columna4958" dataDxfId="13508" dataCellStyle="Normal 3"/>
    <tableColumn id="4970" name="Columna4959" dataDxfId="13507" dataCellStyle="Normal 3"/>
    <tableColumn id="4971" name="Columna4960" dataDxfId="13506" dataCellStyle="Normal 3"/>
    <tableColumn id="4972" name="Columna4961" dataDxfId="13505" dataCellStyle="Normal 3"/>
    <tableColumn id="4973" name="Columna4962" dataDxfId="13504" dataCellStyle="Normal 3"/>
    <tableColumn id="4974" name="Columna4963" dataDxfId="13503" dataCellStyle="Normal 3"/>
    <tableColumn id="4975" name="Columna4964" dataDxfId="13502" dataCellStyle="Normal 3"/>
    <tableColumn id="4976" name="Columna4965" dataDxfId="13501" dataCellStyle="Normal 3"/>
    <tableColumn id="4977" name="Columna4966" dataDxfId="13500" dataCellStyle="Normal 3"/>
    <tableColumn id="4978" name="Columna4967" dataDxfId="13499" dataCellStyle="Normal 3"/>
    <tableColumn id="4979" name="Columna4968" dataDxfId="13498" dataCellStyle="Normal 3"/>
    <tableColumn id="4980" name="Columna4969" dataDxfId="13497" dataCellStyle="Normal 3"/>
    <tableColumn id="4981" name="Columna4970" dataDxfId="13496" dataCellStyle="Normal 3"/>
    <tableColumn id="4982" name="Columna4971" dataDxfId="13495" dataCellStyle="Normal 3"/>
    <tableColumn id="4983" name="Columna4972" dataDxfId="13494" dataCellStyle="Normal 3"/>
    <tableColumn id="4984" name="Columna4973" dataDxfId="13493" dataCellStyle="Normal 3"/>
    <tableColumn id="4985" name="Columna4974" dataDxfId="13492" dataCellStyle="Normal 3"/>
    <tableColumn id="4986" name="Columna4975" dataDxfId="13491" dataCellStyle="Normal 3"/>
    <tableColumn id="4987" name="Columna4976" dataDxfId="13490" dataCellStyle="Normal 3"/>
    <tableColumn id="4988" name="Columna4977" dataDxfId="13489" dataCellStyle="Normal 3"/>
    <tableColumn id="4989" name="Columna4978" dataDxfId="13488" dataCellStyle="Normal 3"/>
    <tableColumn id="4990" name="Columna4979" dataDxfId="13487" dataCellStyle="Normal 3"/>
    <tableColumn id="4991" name="Columna4980" dataDxfId="13486" dataCellStyle="Normal 3"/>
    <tableColumn id="4992" name="Columna4981" dataDxfId="13485" dataCellStyle="Normal 3"/>
    <tableColumn id="4993" name="Columna4982" dataDxfId="13484" dataCellStyle="Normal 3"/>
    <tableColumn id="4994" name="Columna4983" dataDxfId="13483" dataCellStyle="Normal 3"/>
    <tableColumn id="4995" name="Columna4984" dataDxfId="13482" dataCellStyle="Normal 3"/>
    <tableColumn id="4996" name="Columna4985" dataDxfId="13481" dataCellStyle="Normal 3"/>
    <tableColumn id="4997" name="Columna4986" dataDxfId="13480" dataCellStyle="Normal 3"/>
    <tableColumn id="4998" name="Columna4987" dataDxfId="13479" dataCellStyle="Normal 3"/>
    <tableColumn id="4999" name="Columna4988" dataDxfId="13478" dataCellStyle="Normal 3"/>
    <tableColumn id="5000" name="Columna4989" dataDxfId="13477" dataCellStyle="Normal 3"/>
    <tableColumn id="5001" name="Columna4990" dataDxfId="13476" dataCellStyle="Normal 3"/>
    <tableColumn id="5002" name="Columna4991" dataDxfId="13475" dataCellStyle="Normal 3"/>
    <tableColumn id="5003" name="Columna4992" dataDxfId="13474" dataCellStyle="Normal 3"/>
    <tableColumn id="5004" name="Columna4993" dataDxfId="13473" dataCellStyle="Normal 3"/>
    <tableColumn id="5005" name="Columna4994" dataDxfId="13472" dataCellStyle="Normal 3"/>
    <tableColumn id="5006" name="Columna4995" dataDxfId="13471" dataCellStyle="Normal 3"/>
    <tableColumn id="5007" name="Columna4996" dataDxfId="13470" dataCellStyle="Normal 3"/>
    <tableColumn id="5008" name="Columna4997" dataDxfId="13469" dataCellStyle="Normal 3"/>
    <tableColumn id="5009" name="Columna4998" dataDxfId="13468" dataCellStyle="Normal 3"/>
    <tableColumn id="5010" name="Columna4999" dataDxfId="13467" dataCellStyle="Normal 3"/>
    <tableColumn id="5011" name="Columna5000" dataDxfId="13466" dataCellStyle="Normal 3"/>
    <tableColumn id="5012" name="Columna5001" dataDxfId="13465" dataCellStyle="Normal 3"/>
    <tableColumn id="5013" name="Columna5002" dataDxfId="13464" dataCellStyle="Normal 3"/>
    <tableColumn id="5014" name="Columna5003" dataDxfId="13463" dataCellStyle="Normal 3"/>
    <tableColumn id="5015" name="Columna5004" dataDxfId="13462" dataCellStyle="Normal 3"/>
    <tableColumn id="5016" name="Columna5005" dataDxfId="13461" dataCellStyle="Normal 3"/>
    <tableColumn id="5017" name="Columna5006" dataDxfId="13460" dataCellStyle="Normal 3"/>
    <tableColumn id="5018" name="Columna5007" dataDxfId="13459" dataCellStyle="Normal 3"/>
    <tableColumn id="5019" name="Columna5008" dataDxfId="13458" dataCellStyle="Normal 3"/>
    <tableColumn id="5020" name="Columna5009" dataDxfId="13457" dataCellStyle="Normal 3"/>
    <tableColumn id="5021" name="Columna5010" dataDxfId="13456" dataCellStyle="Normal 3"/>
    <tableColumn id="5022" name="Columna5011" dataDxfId="13455" dataCellStyle="Normal 3"/>
    <tableColumn id="5023" name="Columna5012" dataDxfId="13454" dataCellStyle="Normal 3"/>
    <tableColumn id="5024" name="Columna5013" dataDxfId="13453" dataCellStyle="Normal 3"/>
    <tableColumn id="5025" name="Columna5014" dataDxfId="13452" dataCellStyle="Normal 3"/>
    <tableColumn id="5026" name="Columna5015" dataDxfId="13451" dataCellStyle="Normal 3"/>
    <tableColumn id="5027" name="Columna5016" dataDxfId="13450" dataCellStyle="Normal 3"/>
    <tableColumn id="5028" name="Columna5017" dataDxfId="13449" dataCellStyle="Normal 3"/>
    <tableColumn id="5029" name="Columna5018" dataDxfId="13448" dataCellStyle="Normal 3"/>
    <tableColumn id="5030" name="Columna5019" dataDxfId="13447" dataCellStyle="Normal 3"/>
    <tableColumn id="5031" name="Columna5020" dataDxfId="13446" dataCellStyle="Normal 3"/>
    <tableColumn id="5032" name="Columna5021" dataDxfId="13445" dataCellStyle="Normal 3"/>
    <tableColumn id="5033" name="Columna5022" dataDxfId="13444" dataCellStyle="Normal 3"/>
    <tableColumn id="5034" name="Columna5023" dataDxfId="13443" dataCellStyle="Normal 3"/>
    <tableColumn id="5035" name="Columna5024" dataDxfId="13442" dataCellStyle="Normal 3"/>
    <tableColumn id="5036" name="Columna5025" dataDxfId="13441" dataCellStyle="Normal 3"/>
    <tableColumn id="5037" name="Columna5026" dataDxfId="13440" dataCellStyle="Normal 3"/>
    <tableColumn id="5038" name="Columna5027" dataDxfId="13439" dataCellStyle="Normal 3"/>
    <tableColumn id="5039" name="Columna5028" dataDxfId="13438" dataCellStyle="Normal 3"/>
    <tableColumn id="5040" name="Columna5029" dataDxfId="13437" dataCellStyle="Normal 3"/>
    <tableColumn id="5041" name="Columna5030" dataDxfId="13436" dataCellStyle="Normal 3"/>
    <tableColumn id="5042" name="Columna5031" dataDxfId="13435" dataCellStyle="Normal 3"/>
    <tableColumn id="5043" name="Columna5032" dataDxfId="13434" dataCellStyle="Normal 3"/>
    <tableColumn id="5044" name="Columna5033" dataDxfId="13433" dataCellStyle="Normal 3"/>
    <tableColumn id="5045" name="Columna5034" dataDxfId="13432" dataCellStyle="Normal 3"/>
    <tableColumn id="5046" name="Columna5035" dataDxfId="13431" dataCellStyle="Normal 3"/>
    <tableColumn id="5047" name="Columna5036" dataDxfId="13430" dataCellStyle="Normal 3"/>
    <tableColumn id="5048" name="Columna5037" dataDxfId="13429" dataCellStyle="Normal 3"/>
    <tableColumn id="5049" name="Columna5038" dataDxfId="13428" dataCellStyle="Normal 3"/>
    <tableColumn id="5050" name="Columna5039" dataDxfId="13427" dataCellStyle="Normal 3"/>
    <tableColumn id="5051" name="Columna5040" dataDxfId="13426" dataCellStyle="Normal 3"/>
    <tableColumn id="5052" name="Columna5041" dataDxfId="13425" dataCellStyle="Normal 3"/>
    <tableColumn id="5053" name="Columna5042" dataDxfId="13424" dataCellStyle="Normal 3"/>
    <tableColumn id="5054" name="Columna5043" dataDxfId="13423" dataCellStyle="Normal 3"/>
    <tableColumn id="5055" name="Columna5044" dataDxfId="13422" dataCellStyle="Normal 3"/>
    <tableColumn id="5056" name="Columna5045" dataDxfId="13421" dataCellStyle="Normal 3"/>
    <tableColumn id="5057" name="Columna5046" dataDxfId="13420" dataCellStyle="Normal 3"/>
    <tableColumn id="5058" name="Columna5047" dataDxfId="13419" dataCellStyle="Normal 3"/>
    <tableColumn id="5059" name="Columna5048" dataDxfId="13418" dataCellStyle="Normal 3"/>
    <tableColumn id="5060" name="Columna5049" dataDxfId="13417" dataCellStyle="Normal 3"/>
    <tableColumn id="5061" name="Columna5050" dataDxfId="13416" dataCellStyle="Normal 3"/>
    <tableColumn id="5062" name="Columna5051" dataDxfId="13415" dataCellStyle="Normal 3"/>
    <tableColumn id="5063" name="Columna5052" dataDxfId="13414" dataCellStyle="Normal 3"/>
    <tableColumn id="5064" name="Columna5053" dataDxfId="13413" dataCellStyle="Normal 3"/>
    <tableColumn id="5065" name="Columna5054" dataDxfId="13412" dataCellStyle="Normal 3"/>
    <tableColumn id="5066" name="Columna5055" dataDxfId="13411" dataCellStyle="Normal 3"/>
    <tableColumn id="5067" name="Columna5056" dataDxfId="13410" dataCellStyle="Normal 3"/>
    <tableColumn id="5068" name="Columna5057" dataDxfId="13409" dataCellStyle="Normal 3"/>
    <tableColumn id="5069" name="Columna5058" dataDxfId="13408" dataCellStyle="Normal 3"/>
    <tableColumn id="5070" name="Columna5059" dataDxfId="13407" dataCellStyle="Normal 3"/>
    <tableColumn id="5071" name="Columna5060" dataDxfId="13406" dataCellStyle="Normal 3"/>
    <tableColumn id="5072" name="Columna5061" dataDxfId="13405" dataCellStyle="Normal 3"/>
    <tableColumn id="5073" name="Columna5062" dataDxfId="13404" dataCellStyle="Normal 3"/>
    <tableColumn id="5074" name="Columna5063" dataDxfId="13403" dataCellStyle="Normal 3"/>
    <tableColumn id="5075" name="Columna5064" dataDxfId="13402" dataCellStyle="Normal 3"/>
    <tableColumn id="5076" name="Columna5065" dataDxfId="13401" dataCellStyle="Normal 3"/>
    <tableColumn id="5077" name="Columna5066" dataDxfId="13400" dataCellStyle="Normal 3"/>
    <tableColumn id="5078" name="Columna5067" dataDxfId="13399" dataCellStyle="Normal 3"/>
    <tableColumn id="5079" name="Columna5068" dataDxfId="13398" dataCellStyle="Normal 3"/>
    <tableColumn id="5080" name="Columna5069" dataDxfId="13397" dataCellStyle="Normal 3"/>
    <tableColumn id="5081" name="Columna5070" dataDxfId="13396" dataCellStyle="Normal 3"/>
    <tableColumn id="5082" name="Columna5071" dataDxfId="13395" dataCellStyle="Normal 3"/>
    <tableColumn id="5083" name="Columna5072" dataDxfId="13394" dataCellStyle="Normal 3"/>
    <tableColumn id="5084" name="Columna5073" dataDxfId="13393" dataCellStyle="Normal 3"/>
    <tableColumn id="5085" name="Columna5074" dataDxfId="13392" dataCellStyle="Normal 3"/>
    <tableColumn id="5086" name="Columna5075" dataDxfId="13391" dataCellStyle="Normal 3"/>
    <tableColumn id="5087" name="Columna5076" dataDxfId="13390" dataCellStyle="Normal 3"/>
    <tableColumn id="5088" name="Columna5077" dataDxfId="13389" dataCellStyle="Normal 3"/>
    <tableColumn id="5089" name="Columna5078" dataDxfId="13388" dataCellStyle="Normal 3"/>
    <tableColumn id="5090" name="Columna5079" dataDxfId="13387" dataCellStyle="Normal 3"/>
    <tableColumn id="5091" name="Columna5080" dataDxfId="13386" dataCellStyle="Normal 3"/>
    <tableColumn id="5092" name="Columna5081" dataDxfId="13385" dataCellStyle="Normal 3"/>
    <tableColumn id="5093" name="Columna5082" dataDxfId="13384" dataCellStyle="Normal 3"/>
    <tableColumn id="5094" name="Columna5083" dataDxfId="13383" dataCellStyle="Normal 3"/>
    <tableColumn id="5095" name="Columna5084" dataDxfId="13382" dataCellStyle="Normal 3"/>
    <tableColumn id="5096" name="Columna5085" dataDxfId="13381" dataCellStyle="Normal 3"/>
    <tableColumn id="5097" name="Columna5086" dataDxfId="13380" dataCellStyle="Normal 3"/>
    <tableColumn id="5098" name="Columna5087" dataDxfId="13379" dataCellStyle="Normal 3"/>
    <tableColumn id="5099" name="Columna5088" dataDxfId="13378" dataCellStyle="Normal 3"/>
    <tableColumn id="5100" name="Columna5089" dataDxfId="13377" dataCellStyle="Normal 3"/>
    <tableColumn id="5101" name="Columna5090" dataDxfId="13376" dataCellStyle="Normal 3"/>
    <tableColumn id="5102" name="Columna5091" dataDxfId="13375" dataCellStyle="Normal 3"/>
    <tableColumn id="5103" name="Columna5092" dataDxfId="13374" dataCellStyle="Normal 3"/>
    <tableColumn id="5104" name="Columna5093" dataDxfId="13373" dataCellStyle="Normal 3"/>
    <tableColumn id="5105" name="Columna5094" dataDxfId="13372" dataCellStyle="Normal 3"/>
    <tableColumn id="5106" name="Columna5095" dataDxfId="13371" dataCellStyle="Normal 3"/>
    <tableColumn id="5107" name="Columna5096" dataDxfId="13370" dataCellStyle="Normal 3"/>
    <tableColumn id="5108" name="Columna5097" dataDxfId="13369" dataCellStyle="Normal 3"/>
    <tableColumn id="5109" name="Columna5098" dataDxfId="13368" dataCellStyle="Normal 3"/>
    <tableColumn id="5110" name="Columna5099" dataDxfId="13367" dataCellStyle="Normal 3"/>
    <tableColumn id="5111" name="Columna5100" dataDxfId="13366" dataCellStyle="Normal 3"/>
    <tableColumn id="5112" name="Columna5101" dataDxfId="13365" dataCellStyle="Normal 3"/>
    <tableColumn id="5113" name="Columna5102" dataDxfId="13364" dataCellStyle="Normal 3"/>
    <tableColumn id="5114" name="Columna5103" dataDxfId="13363" dataCellStyle="Normal 3"/>
    <tableColumn id="5115" name="Columna5104" dataDxfId="13362" dataCellStyle="Normal 3"/>
    <tableColumn id="5116" name="Columna5105" dataDxfId="13361" dataCellStyle="Normal 3"/>
    <tableColumn id="5117" name="Columna5106" dataDxfId="13360" dataCellStyle="Normal 3"/>
    <tableColumn id="5118" name="Columna5107" dataDxfId="13359" dataCellStyle="Normal 3"/>
    <tableColumn id="5119" name="Columna5108" dataDxfId="13358" dataCellStyle="Normal 3"/>
    <tableColumn id="5120" name="Columna5109" dataDxfId="13357" dataCellStyle="Normal 3"/>
    <tableColumn id="5121" name="Columna5110" dataDxfId="13356" dataCellStyle="Normal 3"/>
    <tableColumn id="5122" name="Columna5111" dataDxfId="13355" dataCellStyle="Normal 3"/>
    <tableColumn id="5123" name="Columna5112" dataDxfId="13354" dataCellStyle="Normal 3"/>
    <tableColumn id="5124" name="Columna5113" dataDxfId="13353" dataCellStyle="Normal 3"/>
    <tableColumn id="5125" name="Columna5114" dataDxfId="13352" dataCellStyle="Normal 3"/>
    <tableColumn id="5126" name="Columna5115" dataDxfId="13351" dataCellStyle="Normal 3"/>
    <tableColumn id="5127" name="Columna5116" dataDxfId="13350" dataCellStyle="Normal 3"/>
    <tableColumn id="5128" name="Columna5117" dataDxfId="13349" dataCellStyle="Normal 3"/>
    <tableColumn id="5129" name="Columna5118" dataDxfId="13348" dataCellStyle="Normal 3"/>
    <tableColumn id="5130" name="Columna5119" dataDxfId="13347" dataCellStyle="Normal 3"/>
    <tableColumn id="5131" name="Columna5120" dataDxfId="13346" dataCellStyle="Normal 3"/>
    <tableColumn id="5132" name="Columna5121" dataDxfId="13345" dataCellStyle="Normal 3"/>
    <tableColumn id="5133" name="Columna5122" dataDxfId="13344" dataCellStyle="Normal 3"/>
    <tableColumn id="5134" name="Columna5123" dataDxfId="13343" dataCellStyle="Normal 3"/>
    <tableColumn id="5135" name="Columna5124" dataDxfId="13342" dataCellStyle="Normal 3"/>
    <tableColumn id="5136" name="Columna5125" dataDxfId="13341" dataCellStyle="Normal 3"/>
    <tableColumn id="5137" name="Columna5126" dataDxfId="13340" dataCellStyle="Normal 3"/>
    <tableColumn id="5138" name="Columna5127" dataDxfId="13339" dataCellStyle="Normal 3"/>
    <tableColumn id="5139" name="Columna5128" dataDxfId="13338" dataCellStyle="Normal 3"/>
    <tableColumn id="5140" name="Columna5129" dataDxfId="13337" dataCellStyle="Normal 3"/>
    <tableColumn id="5141" name="Columna5130" dataDxfId="13336" dataCellStyle="Normal 3"/>
    <tableColumn id="5142" name="Columna5131" dataDxfId="13335" dataCellStyle="Normal 3"/>
    <tableColumn id="5143" name="Columna5132" dataDxfId="13334" dataCellStyle="Normal 3"/>
    <tableColumn id="5144" name="Columna5133" dataDxfId="13333" dataCellStyle="Normal 3"/>
    <tableColumn id="5145" name="Columna5134" dataDxfId="13332" dataCellStyle="Normal 3"/>
    <tableColumn id="5146" name="Columna5135" dataDxfId="13331" dataCellStyle="Normal 3"/>
    <tableColumn id="5147" name="Columna5136" dataDxfId="13330" dataCellStyle="Normal 3"/>
    <tableColumn id="5148" name="Columna5137" dataDxfId="13329" dataCellStyle="Normal 3"/>
    <tableColumn id="5149" name="Columna5138" dataDxfId="13328" dataCellStyle="Normal 3"/>
    <tableColumn id="5150" name="Columna5139" dataDxfId="13327" dataCellStyle="Normal 3"/>
    <tableColumn id="5151" name="Columna5140" dataDxfId="13326" dataCellStyle="Normal 3"/>
    <tableColumn id="5152" name="Columna5141" dataDxfId="13325" dataCellStyle="Normal 3"/>
    <tableColumn id="5153" name="Columna5142" dataDxfId="13324" dataCellStyle="Normal 3"/>
    <tableColumn id="5154" name="Columna5143" dataDxfId="13323" dataCellStyle="Normal 3"/>
    <tableColumn id="5155" name="Columna5144" dataDxfId="13322" dataCellStyle="Normal 3"/>
    <tableColumn id="5156" name="Columna5145" dataDxfId="13321" dataCellStyle="Normal 3"/>
    <tableColumn id="5157" name="Columna5146" dataDxfId="13320" dataCellStyle="Normal 3"/>
    <tableColumn id="5158" name="Columna5147" dataDxfId="13319" dataCellStyle="Normal 3"/>
    <tableColumn id="5159" name="Columna5148" dataDxfId="13318" dataCellStyle="Normal 3"/>
    <tableColumn id="5160" name="Columna5149" dataDxfId="13317" dataCellStyle="Normal 3"/>
    <tableColumn id="5161" name="Columna5150" dataDxfId="13316" dataCellStyle="Normal 3"/>
    <tableColumn id="5162" name="Columna5151" dataDxfId="13315" dataCellStyle="Normal 3"/>
    <tableColumn id="5163" name="Columna5152" dataDxfId="13314" dataCellStyle="Normal 3"/>
    <tableColumn id="5164" name="Columna5153" dataDxfId="13313" dataCellStyle="Normal 3"/>
    <tableColumn id="5165" name="Columna5154" dataDxfId="13312" dataCellStyle="Normal 3"/>
    <tableColumn id="5166" name="Columna5155" dataDxfId="13311" dataCellStyle="Normal 3"/>
    <tableColumn id="5167" name="Columna5156" dataDxfId="13310" dataCellStyle="Normal 3"/>
    <tableColumn id="5168" name="Columna5157" dataDxfId="13309" dataCellStyle="Normal 3"/>
    <tableColumn id="5169" name="Columna5158" dataDxfId="13308" dataCellStyle="Normal 3"/>
    <tableColumn id="5170" name="Columna5159" dataDxfId="13307" dataCellStyle="Normal 3"/>
    <tableColumn id="5171" name="Columna5160" dataDxfId="13306" dataCellStyle="Normal 3"/>
    <tableColumn id="5172" name="Columna5161" dataDxfId="13305" dataCellStyle="Normal 3"/>
    <tableColumn id="5173" name="Columna5162" dataDxfId="13304" dataCellStyle="Normal 3"/>
    <tableColumn id="5174" name="Columna5163" dataDxfId="13303" dataCellStyle="Normal 3"/>
    <tableColumn id="5175" name="Columna5164" dataDxfId="13302" dataCellStyle="Normal 3"/>
    <tableColumn id="5176" name="Columna5165" dataDxfId="13301" dataCellStyle="Normal 3"/>
    <tableColumn id="5177" name="Columna5166" dataDxfId="13300" dataCellStyle="Normal 3"/>
    <tableColumn id="5178" name="Columna5167" dataDxfId="13299" dataCellStyle="Normal 3"/>
    <tableColumn id="5179" name="Columna5168" dataDxfId="13298" dataCellStyle="Normal 3"/>
    <tableColumn id="5180" name="Columna5169" dataDxfId="13297" dataCellStyle="Normal 3"/>
    <tableColumn id="5181" name="Columna5170" dataDxfId="13296" dataCellStyle="Normal 3"/>
    <tableColumn id="5182" name="Columna5171" dataDxfId="13295" dataCellStyle="Normal 3"/>
    <tableColumn id="5183" name="Columna5172" dataDxfId="13294" dataCellStyle="Normal 3"/>
    <tableColumn id="5184" name="Columna5173" dataDxfId="13293" dataCellStyle="Normal 3"/>
    <tableColumn id="5185" name="Columna5174" dataDxfId="13292" dataCellStyle="Normal 3"/>
    <tableColumn id="5186" name="Columna5175" dataDxfId="13291" dataCellStyle="Normal 3"/>
    <tableColumn id="5187" name="Columna5176" dataDxfId="13290" dataCellStyle="Normal 3"/>
    <tableColumn id="5188" name="Columna5177" dataDxfId="13289" dataCellStyle="Normal 3"/>
    <tableColumn id="5189" name="Columna5178" dataDxfId="13288" dataCellStyle="Normal 3"/>
    <tableColumn id="5190" name="Columna5179" dataDxfId="13287" dataCellStyle="Normal 3"/>
    <tableColumn id="5191" name="Columna5180" dataDxfId="13286" dataCellStyle="Normal 3"/>
    <tableColumn id="5192" name="Columna5181" dataDxfId="13285" dataCellStyle="Normal 3"/>
    <tableColumn id="5193" name="Columna5182" dataDxfId="13284" dataCellStyle="Normal 3"/>
    <tableColumn id="5194" name="Columna5183" dataDxfId="13283" dataCellStyle="Normal 3"/>
    <tableColumn id="5195" name="Columna5184" dataDxfId="13282" dataCellStyle="Normal 3"/>
    <tableColumn id="5196" name="Columna5185" dataDxfId="13281" dataCellStyle="Normal 3"/>
    <tableColumn id="5197" name="Columna5186" dataDxfId="13280" dataCellStyle="Normal 3"/>
    <tableColumn id="5198" name="Columna5187" dataDxfId="13279" dataCellStyle="Normal 3"/>
    <tableColumn id="5199" name="Columna5188" dataDxfId="13278" dataCellStyle="Normal 3"/>
    <tableColumn id="5200" name="Columna5189" dataDxfId="13277" dataCellStyle="Normal 3"/>
    <tableColumn id="5201" name="Columna5190" dataDxfId="13276" dataCellStyle="Normal 3"/>
    <tableColumn id="5202" name="Columna5191" dataDxfId="13275" dataCellStyle="Normal 3"/>
    <tableColumn id="5203" name="Columna5192" dataDxfId="13274" dataCellStyle="Normal 3"/>
    <tableColumn id="5204" name="Columna5193" dataDxfId="13273" dataCellStyle="Normal 3"/>
    <tableColumn id="5205" name="Columna5194" dataDxfId="13272" dataCellStyle="Normal 3"/>
    <tableColumn id="5206" name="Columna5195" dataDxfId="13271" dataCellStyle="Normal 3"/>
    <tableColumn id="5207" name="Columna5196" dataDxfId="13270" dataCellStyle="Normal 3"/>
    <tableColumn id="5208" name="Columna5197" dataDxfId="13269" dataCellStyle="Normal 3"/>
    <tableColumn id="5209" name="Columna5198" dataDxfId="13268" dataCellStyle="Normal 3"/>
    <tableColumn id="5210" name="Columna5199" dataDxfId="13267" dataCellStyle="Normal 3"/>
    <tableColumn id="5211" name="Columna5200" dataDxfId="13266" dataCellStyle="Normal 3"/>
    <tableColumn id="5212" name="Columna5201" dataDxfId="13265" dataCellStyle="Normal 3"/>
    <tableColumn id="5213" name="Columna5202" dataDxfId="13264" dataCellStyle="Normal 3"/>
    <tableColumn id="5214" name="Columna5203" dataDxfId="13263" dataCellStyle="Normal 3"/>
    <tableColumn id="5215" name="Columna5204" dataDxfId="13262" dataCellStyle="Normal 3"/>
    <tableColumn id="5216" name="Columna5205" dataDxfId="13261" dataCellStyle="Normal 3"/>
    <tableColumn id="5217" name="Columna5206" dataDxfId="13260" dataCellStyle="Normal 3"/>
    <tableColumn id="5218" name="Columna5207" dataDxfId="13259" dataCellStyle="Normal 3"/>
    <tableColumn id="5219" name="Columna5208" dataDxfId="13258" dataCellStyle="Normal 3"/>
    <tableColumn id="5220" name="Columna5209" dataDxfId="13257" dataCellStyle="Normal 3"/>
    <tableColumn id="5221" name="Columna5210" dataDxfId="13256" dataCellStyle="Normal 3"/>
    <tableColumn id="5222" name="Columna5211" dataDxfId="13255" dataCellStyle="Normal 3"/>
    <tableColumn id="5223" name="Columna5212" dataDxfId="13254" dataCellStyle="Normal 3"/>
    <tableColumn id="5224" name="Columna5213" dataDxfId="13253" dataCellStyle="Normal 3"/>
    <tableColumn id="5225" name="Columna5214" dataDxfId="13252" dataCellStyle="Normal 3"/>
    <tableColumn id="5226" name="Columna5215" dataDxfId="13251" dataCellStyle="Normal 3"/>
    <tableColumn id="5227" name="Columna5216" dataDxfId="13250" dataCellStyle="Normal 3"/>
    <tableColumn id="5228" name="Columna5217" dataDxfId="13249" dataCellStyle="Normal 3"/>
    <tableColumn id="5229" name="Columna5218" dataDxfId="13248" dataCellStyle="Normal 3"/>
    <tableColumn id="5230" name="Columna5219" dataDxfId="13247" dataCellStyle="Normal 3"/>
    <tableColumn id="5231" name="Columna5220" dataDxfId="13246" dataCellStyle="Normal 3"/>
    <tableColumn id="5232" name="Columna5221" dataDxfId="13245" dataCellStyle="Normal 3"/>
    <tableColumn id="5233" name="Columna5222" dataDxfId="13244" dataCellStyle="Normal 3"/>
    <tableColumn id="5234" name="Columna5223" dataDxfId="13243" dataCellStyle="Normal 3"/>
    <tableColumn id="5235" name="Columna5224" dataDxfId="13242" dataCellStyle="Normal 3"/>
    <tableColumn id="5236" name="Columna5225" dataDxfId="13241" dataCellStyle="Normal 3"/>
    <tableColumn id="5237" name="Columna5226" dataDxfId="13240" dataCellStyle="Normal 3"/>
    <tableColumn id="5238" name="Columna5227" dataDxfId="13239" dataCellStyle="Normal 3"/>
    <tableColumn id="5239" name="Columna5228" dataDxfId="13238" dataCellStyle="Normal 3"/>
    <tableColumn id="5240" name="Columna5229" dataDxfId="13237" dataCellStyle="Normal 3"/>
    <tableColumn id="5241" name="Columna5230" dataDxfId="13236" dataCellStyle="Normal 3"/>
    <tableColumn id="5242" name="Columna5231" dataDxfId="13235" dataCellStyle="Normal 3"/>
    <tableColumn id="5243" name="Columna5232" dataDxfId="13234" dataCellStyle="Normal 3"/>
    <tableColumn id="5244" name="Columna5233" dataDxfId="13233" dataCellStyle="Normal 3"/>
    <tableColumn id="5245" name="Columna5234" dataDxfId="13232" dataCellStyle="Normal 3"/>
    <tableColumn id="5246" name="Columna5235" dataDxfId="13231" dataCellStyle="Normal 3"/>
    <tableColumn id="5247" name="Columna5236" dataDxfId="13230" dataCellStyle="Normal 3"/>
    <tableColumn id="5248" name="Columna5237" dataDxfId="13229" dataCellStyle="Normal 3"/>
    <tableColumn id="5249" name="Columna5238" dataDxfId="13228" dataCellStyle="Normal 3"/>
    <tableColumn id="5250" name="Columna5239" dataDxfId="13227" dataCellStyle="Normal 3"/>
    <tableColumn id="5251" name="Columna5240" dataDxfId="13226" dataCellStyle="Normal 3"/>
    <tableColumn id="5252" name="Columna5241" dataDxfId="13225" dataCellStyle="Normal 3"/>
    <tableColumn id="5253" name="Columna5242" dataDxfId="13224" dataCellStyle="Normal 3"/>
    <tableColumn id="5254" name="Columna5243" dataDxfId="13223" dataCellStyle="Normal 3"/>
    <tableColumn id="5255" name="Columna5244" dataDxfId="13222" dataCellStyle="Normal 3"/>
    <tableColumn id="5256" name="Columna5245" dataDxfId="13221" dataCellStyle="Normal 3"/>
    <tableColumn id="5257" name="Columna5246" dataDxfId="13220" dataCellStyle="Normal 3"/>
    <tableColumn id="5258" name="Columna5247" dataDxfId="13219" dataCellStyle="Normal 3"/>
    <tableColumn id="5259" name="Columna5248" dataDxfId="13218" dataCellStyle="Normal 3"/>
    <tableColumn id="5260" name="Columna5249" dataDxfId="13217" dataCellStyle="Normal 3"/>
    <tableColumn id="5261" name="Columna5250" dataDxfId="13216" dataCellStyle="Normal 3"/>
    <tableColumn id="5262" name="Columna5251" dataDxfId="13215" dataCellStyle="Normal 3"/>
    <tableColumn id="5263" name="Columna5252" dataDxfId="13214" dataCellStyle="Normal 3"/>
    <tableColumn id="5264" name="Columna5253" dataDxfId="13213" dataCellStyle="Normal 3"/>
    <tableColumn id="5265" name="Columna5254" dataDxfId="13212" dataCellStyle="Normal 3"/>
    <tableColumn id="5266" name="Columna5255" dataDxfId="13211" dataCellStyle="Normal 3"/>
    <tableColumn id="5267" name="Columna5256" dataDxfId="13210" dataCellStyle="Normal 3"/>
    <tableColumn id="5268" name="Columna5257" dataDxfId="13209" dataCellStyle="Normal 3"/>
    <tableColumn id="5269" name="Columna5258" dataDxfId="13208" dataCellStyle="Normal 3"/>
    <tableColumn id="5270" name="Columna5259" dataDxfId="13207" dataCellStyle="Normal 3"/>
    <tableColumn id="5271" name="Columna5260" dataDxfId="13206" dataCellStyle="Normal 3"/>
    <tableColumn id="5272" name="Columna5261" dataDxfId="13205" dataCellStyle="Normal 3"/>
    <tableColumn id="5273" name="Columna5262" dataDxfId="13204" dataCellStyle="Normal 3"/>
    <tableColumn id="5274" name="Columna5263" dataDxfId="13203" dataCellStyle="Normal 3"/>
    <tableColumn id="5275" name="Columna5264" dataDxfId="13202" dataCellStyle="Normal 3"/>
    <tableColumn id="5276" name="Columna5265" dataDxfId="13201" dataCellStyle="Normal 3"/>
    <tableColumn id="5277" name="Columna5266" dataDxfId="13200" dataCellStyle="Normal 3"/>
    <tableColumn id="5278" name="Columna5267" dataDxfId="13199" dataCellStyle="Normal 3"/>
    <tableColumn id="5279" name="Columna5268" dataDxfId="13198" dataCellStyle="Normal 3"/>
    <tableColumn id="5280" name="Columna5269" dataDxfId="13197" dataCellStyle="Normal 3"/>
    <tableColumn id="5281" name="Columna5270" dataDxfId="13196" dataCellStyle="Normal 3"/>
    <tableColumn id="5282" name="Columna5271" dataDxfId="13195" dataCellStyle="Normal 3"/>
    <tableColumn id="5283" name="Columna5272" dataDxfId="13194" dataCellStyle="Normal 3"/>
    <tableColumn id="5284" name="Columna5273" dataDxfId="13193" dataCellStyle="Normal 3"/>
    <tableColumn id="5285" name="Columna5274" dataDxfId="13192" dataCellStyle="Normal 3"/>
    <tableColumn id="5286" name="Columna5275" dataDxfId="13191" dataCellStyle="Normal 3"/>
    <tableColumn id="5287" name="Columna5276" dataDxfId="13190" dataCellStyle="Normal 3"/>
    <tableColumn id="5288" name="Columna5277" dataDxfId="13189" dataCellStyle="Normal 3"/>
    <tableColumn id="5289" name="Columna5278" dataDxfId="13188" dataCellStyle="Normal 3"/>
    <tableColumn id="5290" name="Columna5279" dataDxfId="13187" dataCellStyle="Normal 3"/>
    <tableColumn id="5291" name="Columna5280" dataDxfId="13186" dataCellStyle="Normal 3"/>
    <tableColumn id="5292" name="Columna5281" dataDxfId="13185" dataCellStyle="Normal 3"/>
    <tableColumn id="5293" name="Columna5282" dataDxfId="13184" dataCellStyle="Normal 3"/>
    <tableColumn id="5294" name="Columna5283" dataDxfId="13183" dataCellStyle="Normal 3"/>
    <tableColumn id="5295" name="Columna5284" dataDxfId="13182" dataCellStyle="Normal 3"/>
    <tableColumn id="5296" name="Columna5285" dataDxfId="13181" dataCellStyle="Normal 3"/>
    <tableColumn id="5297" name="Columna5286" dataDxfId="13180" dataCellStyle="Normal 3"/>
    <tableColumn id="5298" name="Columna5287" dataDxfId="13179" dataCellStyle="Normal 3"/>
    <tableColumn id="5299" name="Columna5288" dataDxfId="13178" dataCellStyle="Normal 3"/>
    <tableColumn id="5300" name="Columna5289" dataDxfId="13177" dataCellStyle="Normal 3"/>
    <tableColumn id="5301" name="Columna5290" dataDxfId="13176" dataCellStyle="Normal 3"/>
    <tableColumn id="5302" name="Columna5291" dataDxfId="13175" dataCellStyle="Normal 3"/>
    <tableColumn id="5303" name="Columna5292" dataDxfId="13174" dataCellStyle="Normal 3"/>
    <tableColumn id="5304" name="Columna5293" dataDxfId="13173" dataCellStyle="Normal 3"/>
    <tableColumn id="5305" name="Columna5294" dataDxfId="13172" dataCellStyle="Normal 3"/>
    <tableColumn id="5306" name="Columna5295" dataDxfId="13171" dataCellStyle="Normal 3"/>
    <tableColumn id="5307" name="Columna5296" dataDxfId="13170" dataCellStyle="Normal 3"/>
    <tableColumn id="5308" name="Columna5297" dataDxfId="13169" dataCellStyle="Normal 3"/>
    <tableColumn id="5309" name="Columna5298" dataDxfId="13168" dataCellStyle="Normal 3"/>
    <tableColumn id="5310" name="Columna5299" dataDxfId="13167" dataCellStyle="Normal 3"/>
    <tableColumn id="5311" name="Columna5300" dataDxfId="13166" dataCellStyle="Normal 3"/>
    <tableColumn id="5312" name="Columna5301" dataDxfId="13165" dataCellStyle="Normal 3"/>
    <tableColumn id="5313" name="Columna5302" dataDxfId="13164" dataCellStyle="Normal 3"/>
    <tableColumn id="5314" name="Columna5303" dataDxfId="13163" dataCellStyle="Normal 3"/>
    <tableColumn id="5315" name="Columna5304" dataDxfId="13162" dataCellStyle="Normal 3"/>
    <tableColumn id="5316" name="Columna5305" dataDxfId="13161" dataCellStyle="Normal 3"/>
    <tableColumn id="5317" name="Columna5306" dataDxfId="13160" dataCellStyle="Normal 3"/>
    <tableColumn id="5318" name="Columna5307" dataDxfId="13159" dataCellStyle="Normal 3"/>
    <tableColumn id="5319" name="Columna5308" dataDxfId="13158" dataCellStyle="Normal 3"/>
    <tableColumn id="5320" name="Columna5309" dataDxfId="13157" dataCellStyle="Normal 3"/>
    <tableColumn id="5321" name="Columna5310" dataDxfId="13156" dataCellStyle="Normal 3"/>
    <tableColumn id="5322" name="Columna5311" dataDxfId="13155" dataCellStyle="Normal 3"/>
    <tableColumn id="5323" name="Columna5312" dataDxfId="13154" dataCellStyle="Normal 3"/>
    <tableColumn id="5324" name="Columna5313" dataDxfId="13153" dataCellStyle="Normal 3"/>
    <tableColumn id="5325" name="Columna5314" dataDxfId="13152" dataCellStyle="Normal 3"/>
    <tableColumn id="5326" name="Columna5315" dataDxfId="13151" dataCellStyle="Normal 3"/>
    <tableColumn id="5327" name="Columna5316" dataDxfId="13150" dataCellStyle="Normal 3"/>
    <tableColumn id="5328" name="Columna5317" dataDxfId="13149" dataCellStyle="Normal 3"/>
    <tableColumn id="5329" name="Columna5318" dataDxfId="13148" dataCellStyle="Normal 3"/>
    <tableColumn id="5330" name="Columna5319" dataDxfId="13147" dataCellStyle="Normal 3"/>
    <tableColumn id="5331" name="Columna5320" dataDxfId="13146" dataCellStyle="Normal 3"/>
    <tableColumn id="5332" name="Columna5321" dataDxfId="13145" dataCellStyle="Normal 3"/>
    <tableColumn id="5333" name="Columna5322" dataDxfId="13144" dataCellStyle="Normal 3"/>
    <tableColumn id="5334" name="Columna5323" dataDxfId="13143" dataCellStyle="Normal 3"/>
    <tableColumn id="5335" name="Columna5324" dataDxfId="13142" dataCellStyle="Normal 3"/>
    <tableColumn id="5336" name="Columna5325" dataDxfId="13141" dataCellStyle="Normal 3"/>
    <tableColumn id="5337" name="Columna5326" dataDxfId="13140" dataCellStyle="Normal 3"/>
    <tableColumn id="5338" name="Columna5327" dataDxfId="13139" dataCellStyle="Normal 3"/>
    <tableColumn id="5339" name="Columna5328" dataDxfId="13138" dataCellStyle="Normal 3"/>
    <tableColumn id="5340" name="Columna5329" dataDxfId="13137" dataCellStyle="Normal 3"/>
    <tableColumn id="5341" name="Columna5330" dataDxfId="13136" dataCellStyle="Normal 3"/>
    <tableColumn id="5342" name="Columna5331" dataDxfId="13135" dataCellStyle="Normal 3"/>
    <tableColumn id="5343" name="Columna5332" dataDxfId="13134" dataCellStyle="Normal 3"/>
    <tableColumn id="5344" name="Columna5333" dataDxfId="13133" dataCellStyle="Normal 3"/>
    <tableColumn id="5345" name="Columna5334" dataDxfId="13132" dataCellStyle="Normal 3"/>
    <tableColumn id="5346" name="Columna5335" dataDxfId="13131" dataCellStyle="Normal 3"/>
    <tableColumn id="5347" name="Columna5336" dataDxfId="13130" dataCellStyle="Normal 3"/>
    <tableColumn id="5348" name="Columna5337" dataDxfId="13129" dataCellStyle="Normal 3"/>
    <tableColumn id="5349" name="Columna5338" dataDxfId="13128" dataCellStyle="Normal 3"/>
    <tableColumn id="5350" name="Columna5339" dataDxfId="13127" dataCellStyle="Normal 3"/>
    <tableColumn id="5351" name="Columna5340" dataDxfId="13126" dataCellStyle="Normal 3"/>
    <tableColumn id="5352" name="Columna5341" dataDxfId="13125" dataCellStyle="Normal 3"/>
    <tableColumn id="5353" name="Columna5342" dataDxfId="13124" dataCellStyle="Normal 3"/>
    <tableColumn id="5354" name="Columna5343" dataDxfId="13123" dataCellStyle="Normal 3"/>
    <tableColumn id="5355" name="Columna5344" dataDxfId="13122" dataCellStyle="Normal 3"/>
    <tableColumn id="5356" name="Columna5345" dataDxfId="13121" dataCellStyle="Normal 3"/>
    <tableColumn id="5357" name="Columna5346" dataDxfId="13120" dataCellStyle="Normal 3"/>
    <tableColumn id="5358" name="Columna5347" dataDxfId="13119" dataCellStyle="Normal 3"/>
    <tableColumn id="5359" name="Columna5348" dataDxfId="13118" dataCellStyle="Normal 3"/>
    <tableColumn id="5360" name="Columna5349" dataDxfId="13117" dataCellStyle="Normal 3"/>
    <tableColumn id="5361" name="Columna5350" dataDxfId="13116" dataCellStyle="Normal 3"/>
    <tableColumn id="5362" name="Columna5351" dataDxfId="13115" dataCellStyle="Normal 3"/>
    <tableColumn id="5363" name="Columna5352" dataDxfId="13114" dataCellStyle="Normal 3"/>
    <tableColumn id="5364" name="Columna5353" dataDxfId="13113" dataCellStyle="Normal 3"/>
    <tableColumn id="5365" name="Columna5354" dataDxfId="13112" dataCellStyle="Normal 3"/>
    <tableColumn id="5366" name="Columna5355" dataDxfId="13111" dataCellStyle="Normal 3"/>
    <tableColumn id="5367" name="Columna5356" dataDxfId="13110" dataCellStyle="Normal 3"/>
    <tableColumn id="5368" name="Columna5357" dataDxfId="13109" dataCellStyle="Normal 3"/>
    <tableColumn id="5369" name="Columna5358" dataDxfId="13108" dataCellStyle="Normal 3"/>
    <tableColumn id="5370" name="Columna5359" dataDxfId="13107" dataCellStyle="Normal 3"/>
    <tableColumn id="5371" name="Columna5360" dataDxfId="13106" dataCellStyle="Normal 3"/>
    <tableColumn id="5372" name="Columna5361" dataDxfId="13105" dataCellStyle="Normal 3"/>
    <tableColumn id="5373" name="Columna5362" dataDxfId="13104" dataCellStyle="Normal 3"/>
    <tableColumn id="5374" name="Columna5363" dataDxfId="13103" dataCellStyle="Normal 3"/>
    <tableColumn id="5375" name="Columna5364" dataDxfId="13102" dataCellStyle="Normal 3"/>
    <tableColumn id="5376" name="Columna5365" dataDxfId="13101" dataCellStyle="Normal 3"/>
    <tableColumn id="5377" name="Columna5366" dataDxfId="13100" dataCellStyle="Normal 3"/>
    <tableColumn id="5378" name="Columna5367" dataDxfId="13099" dataCellStyle="Normal 3"/>
    <tableColumn id="5379" name="Columna5368" dataDxfId="13098" dataCellStyle="Normal 3"/>
    <tableColumn id="5380" name="Columna5369" dataDxfId="13097" dataCellStyle="Normal 3"/>
    <tableColumn id="5381" name="Columna5370" dataDxfId="13096" dataCellStyle="Normal 3"/>
    <tableColumn id="5382" name="Columna5371" dataDxfId="13095" dataCellStyle="Normal 3"/>
    <tableColumn id="5383" name="Columna5372" dataDxfId="13094" dataCellStyle="Normal 3"/>
    <tableColumn id="5384" name="Columna5373" dataDxfId="13093" dataCellStyle="Normal 3"/>
    <tableColumn id="5385" name="Columna5374" dataDxfId="13092" dataCellStyle="Normal 3"/>
    <tableColumn id="5386" name="Columna5375" dataDxfId="13091" dataCellStyle="Normal 3"/>
    <tableColumn id="5387" name="Columna5376" dataDxfId="13090" dataCellStyle="Normal 3"/>
    <tableColumn id="5388" name="Columna5377" dataDxfId="13089" dataCellStyle="Normal 3"/>
    <tableColumn id="5389" name="Columna5378" dataDxfId="13088" dataCellStyle="Normal 3"/>
    <tableColumn id="5390" name="Columna5379" dataDxfId="13087" dataCellStyle="Normal 3"/>
    <tableColumn id="5391" name="Columna5380" dataDxfId="13086" dataCellStyle="Normal 3"/>
    <tableColumn id="5392" name="Columna5381" dataDxfId="13085" dataCellStyle="Normal 3"/>
    <tableColumn id="5393" name="Columna5382" dataDxfId="13084" dataCellStyle="Normal 3"/>
    <tableColumn id="5394" name="Columna5383" dataDxfId="13083" dataCellStyle="Normal 3"/>
    <tableColumn id="5395" name="Columna5384" dataDxfId="13082" dataCellStyle="Normal 3"/>
    <tableColumn id="5396" name="Columna5385" dataDxfId="13081" dataCellStyle="Normal 3"/>
    <tableColumn id="5397" name="Columna5386" dataDxfId="13080" dataCellStyle="Normal 3"/>
    <tableColumn id="5398" name="Columna5387" dataDxfId="13079" dataCellStyle="Normal 3"/>
    <tableColumn id="5399" name="Columna5388" dataDxfId="13078" dataCellStyle="Normal 3"/>
    <tableColumn id="5400" name="Columna5389" dataDxfId="13077" dataCellStyle="Normal 3"/>
    <tableColumn id="5401" name="Columna5390" dataDxfId="13076" dataCellStyle="Normal 3"/>
    <tableColumn id="5402" name="Columna5391" dataDxfId="13075" dataCellStyle="Normal 3"/>
    <tableColumn id="5403" name="Columna5392" dataDxfId="13074" dataCellStyle="Normal 3"/>
    <tableColumn id="5404" name="Columna5393" dataDxfId="13073" dataCellStyle="Normal 3"/>
    <tableColumn id="5405" name="Columna5394" dataDxfId="13072" dataCellStyle="Normal 3"/>
    <tableColumn id="5406" name="Columna5395" dataDxfId="13071" dataCellStyle="Normal 3"/>
    <tableColumn id="5407" name="Columna5396" dataDxfId="13070" dataCellStyle="Normal 3"/>
    <tableColumn id="5408" name="Columna5397" dataDxfId="13069" dataCellStyle="Normal 3"/>
    <tableColumn id="5409" name="Columna5398" dataDxfId="13068" dataCellStyle="Normal 3"/>
    <tableColumn id="5410" name="Columna5399" dataDxfId="13067" dataCellStyle="Normal 3"/>
    <tableColumn id="5411" name="Columna5400" dataDxfId="13066" dataCellStyle="Normal 3"/>
    <tableColumn id="5412" name="Columna5401" dataDxfId="13065" dataCellStyle="Normal 3"/>
    <tableColumn id="5413" name="Columna5402" dataDxfId="13064" dataCellStyle="Normal 3"/>
    <tableColumn id="5414" name="Columna5403" dataDxfId="13063" dataCellStyle="Normal 3"/>
    <tableColumn id="5415" name="Columna5404" dataDxfId="13062" dataCellStyle="Normal 3"/>
    <tableColumn id="5416" name="Columna5405" dataDxfId="13061" dataCellStyle="Normal 3"/>
    <tableColumn id="5417" name="Columna5406" dataDxfId="13060" dataCellStyle="Normal 3"/>
    <tableColumn id="5418" name="Columna5407" dataDxfId="13059" dataCellStyle="Normal 3"/>
    <tableColumn id="5419" name="Columna5408" dataDxfId="13058" dataCellStyle="Normal 3"/>
    <tableColumn id="5420" name="Columna5409" dataDxfId="13057" dataCellStyle="Normal 3"/>
    <tableColumn id="5421" name="Columna5410" dataDxfId="13056" dataCellStyle="Normal 3"/>
    <tableColumn id="5422" name="Columna5411" dataDxfId="13055" dataCellStyle="Normal 3"/>
    <tableColumn id="5423" name="Columna5412" dataDxfId="13054" dataCellStyle="Normal 3"/>
    <tableColumn id="5424" name="Columna5413" dataDxfId="13053" dataCellStyle="Normal 3"/>
    <tableColumn id="5425" name="Columna5414" dataDxfId="13052" dataCellStyle="Normal 3"/>
    <tableColumn id="5426" name="Columna5415" dataDxfId="13051" dataCellStyle="Normal 3"/>
    <tableColumn id="5427" name="Columna5416" dataDxfId="13050" dataCellStyle="Normal 3"/>
    <tableColumn id="5428" name="Columna5417" dataDxfId="13049" dataCellStyle="Normal 3"/>
    <tableColumn id="5429" name="Columna5418" dataDxfId="13048" dataCellStyle="Normal 3"/>
    <tableColumn id="5430" name="Columna5419" dataDxfId="13047" dataCellStyle="Normal 3"/>
    <tableColumn id="5431" name="Columna5420" dataDxfId="13046" dataCellStyle="Normal 3"/>
    <tableColumn id="5432" name="Columna5421" dataDxfId="13045" dataCellStyle="Normal 3"/>
    <tableColumn id="5433" name="Columna5422" dataDxfId="13044" dataCellStyle="Normal 3"/>
    <tableColumn id="5434" name="Columna5423" dataDxfId="13043" dataCellStyle="Normal 3"/>
    <tableColumn id="5435" name="Columna5424" dataDxfId="13042" dataCellStyle="Normal 3"/>
    <tableColumn id="5436" name="Columna5425" dataDxfId="13041" dataCellStyle="Normal 3"/>
    <tableColumn id="5437" name="Columna5426" dataDxfId="13040" dataCellStyle="Normal 3"/>
    <tableColumn id="5438" name="Columna5427" dataDxfId="13039" dataCellStyle="Normal 3"/>
    <tableColumn id="5439" name="Columna5428" dataDxfId="13038" dataCellStyle="Normal 3"/>
    <tableColumn id="5440" name="Columna5429" dataDxfId="13037" dataCellStyle="Normal 3"/>
    <tableColumn id="5441" name="Columna5430" dataDxfId="13036" dataCellStyle="Normal 3"/>
    <tableColumn id="5442" name="Columna5431" dataDxfId="13035" dataCellStyle="Normal 3"/>
    <tableColumn id="5443" name="Columna5432" dataDxfId="13034" dataCellStyle="Normal 3"/>
    <tableColumn id="5444" name="Columna5433" dataDxfId="13033" dataCellStyle="Normal 3"/>
    <tableColumn id="5445" name="Columna5434" dataDxfId="13032" dataCellStyle="Normal 3"/>
    <tableColumn id="5446" name="Columna5435" dataDxfId="13031" dataCellStyle="Normal 3"/>
    <tableColumn id="5447" name="Columna5436" dataDxfId="13030" dataCellStyle="Normal 3"/>
    <tableColumn id="5448" name="Columna5437" dataDxfId="13029" dataCellStyle="Normal 3"/>
    <tableColumn id="5449" name="Columna5438" dataDxfId="13028" dataCellStyle="Normal 3"/>
    <tableColumn id="5450" name="Columna5439" dataDxfId="13027" dataCellStyle="Normal 3"/>
    <tableColumn id="5451" name="Columna5440" dataDxfId="13026" dataCellStyle="Normal 3"/>
    <tableColumn id="5452" name="Columna5441" dataDxfId="13025" dataCellStyle="Normal 3"/>
    <tableColumn id="5453" name="Columna5442" dataDxfId="13024" dataCellStyle="Normal 3"/>
    <tableColumn id="5454" name="Columna5443" dataDxfId="13023" dataCellStyle="Normal 3"/>
    <tableColumn id="5455" name="Columna5444" dataDxfId="13022" dataCellStyle="Normal 3"/>
    <tableColumn id="5456" name="Columna5445" dataDxfId="13021" dataCellStyle="Normal 3"/>
    <tableColumn id="5457" name="Columna5446" dataDxfId="13020" dataCellStyle="Normal 3"/>
    <tableColumn id="5458" name="Columna5447" dataDxfId="13019" dataCellStyle="Normal 3"/>
    <tableColumn id="5459" name="Columna5448" dataDxfId="13018" dataCellStyle="Normal 3"/>
    <tableColumn id="5460" name="Columna5449" dataDxfId="13017" dataCellStyle="Normal 3"/>
    <tableColumn id="5461" name="Columna5450" dataDxfId="13016" dataCellStyle="Normal 3"/>
    <tableColumn id="5462" name="Columna5451" dataDxfId="13015" dataCellStyle="Normal 3"/>
    <tableColumn id="5463" name="Columna5452" dataDxfId="13014" dataCellStyle="Normal 3"/>
    <tableColumn id="5464" name="Columna5453" dataDxfId="13013" dataCellStyle="Normal 3"/>
    <tableColumn id="5465" name="Columna5454" dataDxfId="13012" dataCellStyle="Normal 3"/>
    <tableColumn id="5466" name="Columna5455" dataDxfId="13011" dataCellStyle="Normal 3"/>
    <tableColumn id="5467" name="Columna5456" dataDxfId="13010" dataCellStyle="Normal 3"/>
    <tableColumn id="5468" name="Columna5457" dataDxfId="13009" dataCellStyle="Normal 3"/>
    <tableColumn id="5469" name="Columna5458" dataDxfId="13008" dataCellStyle="Normal 3"/>
    <tableColumn id="5470" name="Columna5459" dataDxfId="13007" dataCellStyle="Normal 3"/>
    <tableColumn id="5471" name="Columna5460" dataDxfId="13006" dataCellStyle="Normal 3"/>
    <tableColumn id="5472" name="Columna5461" dataDxfId="13005" dataCellStyle="Normal 3"/>
    <tableColumn id="5473" name="Columna5462" dataDxfId="13004" dataCellStyle="Normal 3"/>
    <tableColumn id="5474" name="Columna5463" dataDxfId="13003" dataCellStyle="Normal 3"/>
    <tableColumn id="5475" name="Columna5464" dataDxfId="13002" dataCellStyle="Normal 3"/>
    <tableColumn id="5476" name="Columna5465" dataDxfId="13001" dataCellStyle="Normal 3"/>
    <tableColumn id="5477" name="Columna5466" dataDxfId="13000" dataCellStyle="Normal 3"/>
    <tableColumn id="5478" name="Columna5467" dataDxfId="12999" dataCellStyle="Normal 3"/>
    <tableColumn id="5479" name="Columna5468" dataDxfId="12998" dataCellStyle="Normal 3"/>
    <tableColumn id="5480" name="Columna5469" dataDxfId="12997" dataCellStyle="Normal 3"/>
    <tableColumn id="5481" name="Columna5470" dataDxfId="12996" dataCellStyle="Normal 3"/>
    <tableColumn id="5482" name="Columna5471" dataDxfId="12995" dataCellStyle="Normal 3"/>
    <tableColumn id="5483" name="Columna5472" dataDxfId="12994" dataCellStyle="Normal 3"/>
    <tableColumn id="5484" name="Columna5473" dataDxfId="12993" dataCellStyle="Normal 3"/>
    <tableColumn id="5485" name="Columna5474" dataDxfId="12992" dataCellStyle="Normal 3"/>
    <tableColumn id="5486" name="Columna5475" dataDxfId="12991" dataCellStyle="Normal 3"/>
    <tableColumn id="5487" name="Columna5476" dataDxfId="12990" dataCellStyle="Normal 3"/>
    <tableColumn id="5488" name="Columna5477" dataDxfId="12989" dataCellStyle="Normal 3"/>
    <tableColumn id="5489" name="Columna5478" dataDxfId="12988" dataCellStyle="Normal 3"/>
    <tableColumn id="5490" name="Columna5479" dataDxfId="12987" dataCellStyle="Normal 3"/>
    <tableColumn id="5491" name="Columna5480" dataDxfId="12986" dataCellStyle="Normal 3"/>
    <tableColumn id="5492" name="Columna5481" dataDxfId="12985" dataCellStyle="Normal 3"/>
    <tableColumn id="5493" name="Columna5482" dataDxfId="12984" dataCellStyle="Normal 3"/>
    <tableColumn id="5494" name="Columna5483" dataDxfId="12983" dataCellStyle="Normal 3"/>
    <tableColumn id="5495" name="Columna5484" dataDxfId="12982" dataCellStyle="Normal 3"/>
    <tableColumn id="5496" name="Columna5485" dataDxfId="12981" dataCellStyle="Normal 3"/>
    <tableColumn id="5497" name="Columna5486" dataDxfId="12980" dataCellStyle="Normal 3"/>
    <tableColumn id="5498" name="Columna5487" dataDxfId="12979" dataCellStyle="Normal 3"/>
    <tableColumn id="5499" name="Columna5488" dataDxfId="12978" dataCellStyle="Normal 3"/>
    <tableColumn id="5500" name="Columna5489" dataDxfId="12977" dataCellStyle="Normal 3"/>
    <tableColumn id="5501" name="Columna5490" dataDxfId="12976" dataCellStyle="Normal 3"/>
    <tableColumn id="5502" name="Columna5491" dataDxfId="12975" dataCellStyle="Normal 3"/>
    <tableColumn id="5503" name="Columna5492" dataDxfId="12974" dataCellStyle="Normal 3"/>
    <tableColumn id="5504" name="Columna5493" dataDxfId="12973" dataCellStyle="Normal 3"/>
    <tableColumn id="5505" name="Columna5494" dataDxfId="12972" dataCellStyle="Normal 3"/>
    <tableColumn id="5506" name="Columna5495" dataDxfId="12971" dataCellStyle="Normal 3"/>
    <tableColumn id="5507" name="Columna5496" dataDxfId="12970" dataCellStyle="Normal 3"/>
    <tableColumn id="5508" name="Columna5497" dataDxfId="12969" dataCellStyle="Normal 3"/>
    <tableColumn id="5509" name="Columna5498" dataDxfId="12968" dataCellStyle="Normal 3"/>
    <tableColumn id="5510" name="Columna5499" dataDxfId="12967" dataCellStyle="Normal 3"/>
    <tableColumn id="5511" name="Columna5500" dataDxfId="12966" dataCellStyle="Normal 3"/>
    <tableColumn id="5512" name="Columna5501" dataDxfId="12965" dataCellStyle="Normal 3"/>
    <tableColumn id="5513" name="Columna5502" dataDxfId="12964" dataCellStyle="Normal 3"/>
    <tableColumn id="5514" name="Columna5503" dataDxfId="12963" dataCellStyle="Normal 3"/>
    <tableColumn id="5515" name="Columna5504" dataDxfId="12962" dataCellStyle="Normal 3"/>
    <tableColumn id="5516" name="Columna5505" dataDxfId="12961" dataCellStyle="Normal 3"/>
    <tableColumn id="5517" name="Columna5506" dataDxfId="12960" dataCellStyle="Normal 3"/>
    <tableColumn id="5518" name="Columna5507" dataDxfId="12959" dataCellStyle="Normal 3"/>
    <tableColumn id="5519" name="Columna5508" dataDxfId="12958" dataCellStyle="Normal 3"/>
    <tableColumn id="5520" name="Columna5509" dataDxfId="12957" dataCellStyle="Normal 3"/>
    <tableColumn id="5521" name="Columna5510" dataDxfId="12956" dataCellStyle="Normal 3"/>
    <tableColumn id="5522" name="Columna5511" dataDxfId="12955" dataCellStyle="Normal 3"/>
    <tableColumn id="5523" name="Columna5512" dataDxfId="12954" dataCellStyle="Normal 3"/>
    <tableColumn id="5524" name="Columna5513" dataDxfId="12953" dataCellStyle="Normal 3"/>
    <tableColumn id="5525" name="Columna5514" dataDxfId="12952" dataCellStyle="Normal 3"/>
    <tableColumn id="5526" name="Columna5515" dataDxfId="12951" dataCellStyle="Normal 3"/>
    <tableColumn id="5527" name="Columna5516" dataDxfId="12950" dataCellStyle="Normal 3"/>
    <tableColumn id="5528" name="Columna5517" dataDxfId="12949" dataCellStyle="Normal 3"/>
    <tableColumn id="5529" name="Columna5518" dataDxfId="12948" dataCellStyle="Normal 3"/>
    <tableColumn id="5530" name="Columna5519" dataDxfId="12947" dataCellStyle="Normal 3"/>
    <tableColumn id="5531" name="Columna5520" dataDxfId="12946" dataCellStyle="Normal 3"/>
    <tableColumn id="5532" name="Columna5521" dataDxfId="12945" dataCellStyle="Normal 3"/>
    <tableColumn id="5533" name="Columna5522" dataDxfId="12944" dataCellStyle="Normal 3"/>
    <tableColumn id="5534" name="Columna5523" dataDxfId="12943" dataCellStyle="Normal 3"/>
    <tableColumn id="5535" name="Columna5524" dataDxfId="12942" dataCellStyle="Normal 3"/>
    <tableColumn id="5536" name="Columna5525" dataDxfId="12941" dataCellStyle="Normal 3"/>
    <tableColumn id="5537" name="Columna5526" dataDxfId="12940" dataCellStyle="Normal 3"/>
    <tableColumn id="5538" name="Columna5527" dataDxfId="12939" dataCellStyle="Normal 3"/>
    <tableColumn id="5539" name="Columna5528" dataDxfId="12938" dataCellStyle="Normal 3"/>
    <tableColumn id="5540" name="Columna5529" dataDxfId="12937" dataCellStyle="Normal 3"/>
    <tableColumn id="5541" name="Columna5530" dataDxfId="12936" dataCellStyle="Normal 3"/>
    <tableColumn id="5542" name="Columna5531" dataDxfId="12935" dataCellStyle="Normal 3"/>
    <tableColumn id="5543" name="Columna5532" dataDxfId="12934" dataCellStyle="Normal 3"/>
    <tableColumn id="5544" name="Columna5533" dataDxfId="12933" dataCellStyle="Normal 3"/>
    <tableColumn id="5545" name="Columna5534" dataDxfId="12932" dataCellStyle="Normal 3"/>
    <tableColumn id="5546" name="Columna5535" dataDxfId="12931" dataCellStyle="Normal 3"/>
    <tableColumn id="5547" name="Columna5536" dataDxfId="12930" dataCellStyle="Normal 3"/>
    <tableColumn id="5548" name="Columna5537" dataDxfId="12929" dataCellStyle="Normal 3"/>
    <tableColumn id="5549" name="Columna5538" dataDxfId="12928" dataCellStyle="Normal 3"/>
    <tableColumn id="5550" name="Columna5539" dataDxfId="12927" dataCellStyle="Normal 3"/>
    <tableColumn id="5551" name="Columna5540" dataDxfId="12926" dataCellStyle="Normal 3"/>
    <tableColumn id="5552" name="Columna5541" dataDxfId="12925" dataCellStyle="Normal 3"/>
    <tableColumn id="5553" name="Columna5542" dataDxfId="12924" dataCellStyle="Normal 3"/>
    <tableColumn id="5554" name="Columna5543" dataDxfId="12923" dataCellStyle="Normal 3"/>
    <tableColumn id="5555" name="Columna5544" dataDxfId="12922" dataCellStyle="Normal 3"/>
    <tableColumn id="5556" name="Columna5545" dataDxfId="12921" dataCellStyle="Normal 3"/>
    <tableColumn id="5557" name="Columna5546" dataDxfId="12920" dataCellStyle="Normal 3"/>
    <tableColumn id="5558" name="Columna5547" dataDxfId="12919" dataCellStyle="Normal 3"/>
    <tableColumn id="5559" name="Columna5548" dataDxfId="12918" dataCellStyle="Normal 3"/>
    <tableColumn id="5560" name="Columna5549" dataDxfId="12917" dataCellStyle="Normal 3"/>
    <tableColumn id="5561" name="Columna5550" dataDxfId="12916" dataCellStyle="Normal 3"/>
    <tableColumn id="5562" name="Columna5551" dataDxfId="12915" dataCellStyle="Normal 3"/>
    <tableColumn id="5563" name="Columna5552" dataDxfId="12914" dataCellStyle="Normal 3"/>
    <tableColumn id="5564" name="Columna5553" dataDxfId="12913" dataCellStyle="Normal 3"/>
    <tableColumn id="5565" name="Columna5554" dataDxfId="12912" dataCellStyle="Normal 3"/>
    <tableColumn id="5566" name="Columna5555" dataDxfId="12911" dataCellStyle="Normal 3"/>
    <tableColumn id="5567" name="Columna5556" dataDxfId="12910" dataCellStyle="Normal 3"/>
    <tableColumn id="5568" name="Columna5557" dataDxfId="12909" dataCellStyle="Normal 3"/>
    <tableColumn id="5569" name="Columna5558" dataDxfId="12908" dataCellStyle="Normal 3"/>
    <tableColumn id="5570" name="Columna5559" dataDxfId="12907" dataCellStyle="Normal 3"/>
    <tableColumn id="5571" name="Columna5560" dataDxfId="12906" dataCellStyle="Normal 3"/>
    <tableColumn id="5572" name="Columna5561" dataDxfId="12905" dataCellStyle="Normal 3"/>
    <tableColumn id="5573" name="Columna5562" dataDxfId="12904" dataCellStyle="Normal 3"/>
    <tableColumn id="5574" name="Columna5563" dataDxfId="12903" dataCellStyle="Normal 3"/>
    <tableColumn id="5575" name="Columna5564" dataDxfId="12902" dataCellStyle="Normal 3"/>
    <tableColumn id="5576" name="Columna5565" dataDxfId="12901" dataCellStyle="Normal 3"/>
    <tableColumn id="5577" name="Columna5566" dataDxfId="12900" dataCellStyle="Normal 3"/>
    <tableColumn id="5578" name="Columna5567" dataDxfId="12899" dataCellStyle="Normal 3"/>
    <tableColumn id="5579" name="Columna5568" dataDxfId="12898" dataCellStyle="Normal 3"/>
    <tableColumn id="5580" name="Columna5569" dataDxfId="12897" dataCellStyle="Normal 3"/>
    <tableColumn id="5581" name="Columna5570" dataDxfId="12896" dataCellStyle="Normal 3"/>
    <tableColumn id="5582" name="Columna5571" dataDxfId="12895" dataCellStyle="Normal 3"/>
    <tableColumn id="5583" name="Columna5572" dataDxfId="12894" dataCellStyle="Normal 3"/>
    <tableColumn id="5584" name="Columna5573" dataDxfId="12893" dataCellStyle="Normal 3"/>
    <tableColumn id="5585" name="Columna5574" dataDxfId="12892" dataCellStyle="Normal 3"/>
    <tableColumn id="5586" name="Columna5575" dataDxfId="12891" dataCellStyle="Normal 3"/>
    <tableColumn id="5587" name="Columna5576" dataDxfId="12890" dataCellStyle="Normal 3"/>
    <tableColumn id="5588" name="Columna5577" dataDxfId="12889" dataCellStyle="Normal 3"/>
    <tableColumn id="5589" name="Columna5578" dataDxfId="12888" dataCellStyle="Normal 3"/>
    <tableColumn id="5590" name="Columna5579" dataDxfId="12887" dataCellStyle="Normal 3"/>
    <tableColumn id="5591" name="Columna5580" dataDxfId="12886" dataCellStyle="Normal 3"/>
    <tableColumn id="5592" name="Columna5581" dataDxfId="12885" dataCellStyle="Normal 3"/>
    <tableColumn id="5593" name="Columna5582" dataDxfId="12884" dataCellStyle="Normal 3"/>
    <tableColumn id="5594" name="Columna5583" dataDxfId="12883" dataCellStyle="Normal 3"/>
    <tableColumn id="5595" name="Columna5584" dataDxfId="12882" dataCellStyle="Normal 3"/>
    <tableColumn id="5596" name="Columna5585" dataDxfId="12881" dataCellStyle="Normal 3"/>
    <tableColumn id="5597" name="Columna5586" dataDxfId="12880" dataCellStyle="Normal 3"/>
    <tableColumn id="5598" name="Columna5587" dataDxfId="12879" dataCellStyle="Normal 3"/>
    <tableColumn id="5599" name="Columna5588" dataDxfId="12878" dataCellStyle="Normal 3"/>
    <tableColumn id="5600" name="Columna5589" dataDxfId="12877" dataCellStyle="Normal 3"/>
    <tableColumn id="5601" name="Columna5590" dataDxfId="12876" dataCellStyle="Normal 3"/>
    <tableColumn id="5602" name="Columna5591" dataDxfId="12875" dataCellStyle="Normal 3"/>
    <tableColumn id="5603" name="Columna5592" dataDxfId="12874" dataCellStyle="Normal 3"/>
    <tableColumn id="5604" name="Columna5593" dataDxfId="12873" dataCellStyle="Normal 3"/>
    <tableColumn id="5605" name="Columna5594" dataDxfId="12872" dataCellStyle="Normal 3"/>
    <tableColumn id="5606" name="Columna5595" dataDxfId="12871" dataCellStyle="Normal 3"/>
    <tableColumn id="5607" name="Columna5596" dataDxfId="12870" dataCellStyle="Normal 3"/>
    <tableColumn id="5608" name="Columna5597" dataDxfId="12869" dataCellStyle="Normal 3"/>
    <tableColumn id="5609" name="Columna5598" dataDxfId="12868" dataCellStyle="Normal 3"/>
    <tableColumn id="5610" name="Columna5599" dataDxfId="12867" dataCellStyle="Normal 3"/>
    <tableColumn id="5611" name="Columna5600" dataDxfId="12866" dataCellStyle="Normal 3"/>
    <tableColumn id="5612" name="Columna5601" dataDxfId="12865" dataCellStyle="Normal 3"/>
    <tableColumn id="5613" name="Columna5602" dataDxfId="12864" dataCellStyle="Normal 3"/>
    <tableColumn id="5614" name="Columna5603" dataDxfId="12863" dataCellStyle="Normal 3"/>
    <tableColumn id="5615" name="Columna5604" dataDxfId="12862" dataCellStyle="Normal 3"/>
    <tableColumn id="5616" name="Columna5605" dataDxfId="12861" dataCellStyle="Normal 3"/>
    <tableColumn id="5617" name="Columna5606" dataDxfId="12860" dataCellStyle="Normal 3"/>
    <tableColumn id="5618" name="Columna5607" dataDxfId="12859" dataCellStyle="Normal 3"/>
    <tableColumn id="5619" name="Columna5608" dataDxfId="12858" dataCellStyle="Normal 3"/>
    <tableColumn id="5620" name="Columna5609" dataDxfId="12857" dataCellStyle="Normal 3"/>
    <tableColumn id="5621" name="Columna5610" dataDxfId="12856" dataCellStyle="Normal 3"/>
    <tableColumn id="5622" name="Columna5611" dataDxfId="12855" dataCellStyle="Normal 3"/>
    <tableColumn id="5623" name="Columna5612" dataDxfId="12854" dataCellStyle="Normal 3"/>
    <tableColumn id="5624" name="Columna5613" dataDxfId="12853" dataCellStyle="Normal 3"/>
    <tableColumn id="5625" name="Columna5614" dataDxfId="12852" dataCellStyle="Normal 3"/>
    <tableColumn id="5626" name="Columna5615" dataDxfId="12851" dataCellStyle="Normal 3"/>
    <tableColumn id="5627" name="Columna5616" dataDxfId="12850" dataCellStyle="Normal 3"/>
    <tableColumn id="5628" name="Columna5617" dataDxfId="12849" dataCellStyle="Normal 3"/>
    <tableColumn id="5629" name="Columna5618" dataDxfId="12848" dataCellStyle="Normal 3"/>
    <tableColumn id="5630" name="Columna5619" dataDxfId="12847" dataCellStyle="Normal 3"/>
    <tableColumn id="5631" name="Columna5620" dataDxfId="12846" dataCellStyle="Normal 3"/>
    <tableColumn id="5632" name="Columna5621" dataDxfId="12845" dataCellStyle="Normal 3"/>
    <tableColumn id="5633" name="Columna5622" dataDxfId="12844" dataCellStyle="Normal 3"/>
    <tableColumn id="5634" name="Columna5623" dataDxfId="12843" dataCellStyle="Normal 3"/>
    <tableColumn id="5635" name="Columna5624" dataDxfId="12842" dataCellStyle="Normal 3"/>
    <tableColumn id="5636" name="Columna5625" dataDxfId="12841" dataCellStyle="Normal 3"/>
    <tableColumn id="5637" name="Columna5626" dataDxfId="12840" dataCellStyle="Normal 3"/>
    <tableColumn id="5638" name="Columna5627" dataDxfId="12839" dataCellStyle="Normal 3"/>
    <tableColumn id="5639" name="Columna5628" dataDxfId="12838" dataCellStyle="Normal 3"/>
    <tableColumn id="5640" name="Columna5629" dataDxfId="12837" dataCellStyle="Normal 3"/>
    <tableColumn id="5641" name="Columna5630" dataDxfId="12836" dataCellStyle="Normal 3"/>
    <tableColumn id="5642" name="Columna5631" dataDxfId="12835" dataCellStyle="Normal 3"/>
    <tableColumn id="5643" name="Columna5632" dataDxfId="12834" dataCellStyle="Normal 3"/>
    <tableColumn id="5644" name="Columna5633" dataDxfId="12833" dataCellStyle="Normal 3"/>
    <tableColumn id="5645" name="Columna5634" dataDxfId="12832" dataCellStyle="Normal 3"/>
    <tableColumn id="5646" name="Columna5635" dataDxfId="12831" dataCellStyle="Normal 3"/>
    <tableColumn id="5647" name="Columna5636" dataDxfId="12830" dataCellStyle="Normal 3"/>
    <tableColumn id="5648" name="Columna5637" dataDxfId="12829" dataCellStyle="Normal 3"/>
    <tableColumn id="5649" name="Columna5638" dataDxfId="12828" dataCellStyle="Normal 3"/>
    <tableColumn id="5650" name="Columna5639" dataDxfId="12827" dataCellStyle="Normal 3"/>
    <tableColumn id="5651" name="Columna5640" dataDxfId="12826" dataCellStyle="Normal 3"/>
    <tableColumn id="5652" name="Columna5641" dataDxfId="12825" dataCellStyle="Normal 3"/>
    <tableColumn id="5653" name="Columna5642" dataDxfId="12824" dataCellStyle="Normal 3"/>
    <tableColumn id="5654" name="Columna5643" dataDxfId="12823" dataCellStyle="Normal 3"/>
    <tableColumn id="5655" name="Columna5644" dataDxfId="12822" dataCellStyle="Normal 3"/>
    <tableColumn id="5656" name="Columna5645" dataDxfId="12821" dataCellStyle="Normal 3"/>
    <tableColumn id="5657" name="Columna5646" dataDxfId="12820" dataCellStyle="Normal 3"/>
    <tableColumn id="5658" name="Columna5647" dataDxfId="12819" dataCellStyle="Normal 3"/>
    <tableColumn id="5659" name="Columna5648" dataDxfId="12818" dataCellStyle="Normal 3"/>
    <tableColumn id="5660" name="Columna5649" dataDxfId="12817" dataCellStyle="Normal 3"/>
    <tableColumn id="5661" name="Columna5650" dataDxfId="12816" dataCellStyle="Normal 3"/>
    <tableColumn id="5662" name="Columna5651" dataDxfId="12815" dataCellStyle="Normal 3"/>
    <tableColumn id="5663" name="Columna5652" dataDxfId="12814" dataCellStyle="Normal 3"/>
    <tableColumn id="5664" name="Columna5653" dataDxfId="12813" dataCellStyle="Normal 3"/>
    <tableColumn id="5665" name="Columna5654" dataDxfId="12812" dataCellStyle="Normal 3"/>
    <tableColumn id="5666" name="Columna5655" dataDxfId="12811" dataCellStyle="Normal 3"/>
    <tableColumn id="5667" name="Columna5656" dataDxfId="12810" dataCellStyle="Normal 3"/>
    <tableColumn id="5668" name="Columna5657" dataDxfId="12809" dataCellStyle="Normal 3"/>
    <tableColumn id="5669" name="Columna5658" dataDxfId="12808" dataCellStyle="Normal 3"/>
    <tableColumn id="5670" name="Columna5659" dataDxfId="12807" dataCellStyle="Normal 3"/>
    <tableColumn id="5671" name="Columna5660" dataDxfId="12806" dataCellStyle="Normal 3"/>
    <tableColumn id="5672" name="Columna5661" dataDxfId="12805" dataCellStyle="Normal 3"/>
    <tableColumn id="5673" name="Columna5662" dataDxfId="12804" dataCellStyle="Normal 3"/>
    <tableColumn id="5674" name="Columna5663" dataDxfId="12803" dataCellStyle="Normal 3"/>
    <tableColumn id="5675" name="Columna5664" dataDxfId="12802" dataCellStyle="Normal 3"/>
    <tableColumn id="5676" name="Columna5665" dataDxfId="12801" dataCellStyle="Normal 3"/>
    <tableColumn id="5677" name="Columna5666" dataDxfId="12800" dataCellStyle="Normal 3"/>
    <tableColumn id="5678" name="Columna5667" dataDxfId="12799" dataCellStyle="Normal 3"/>
    <tableColumn id="5679" name="Columna5668" dataDxfId="12798" dataCellStyle="Normal 3"/>
    <tableColumn id="5680" name="Columna5669" dataDxfId="12797" dataCellStyle="Normal 3"/>
    <tableColumn id="5681" name="Columna5670" dataDxfId="12796" dataCellStyle="Normal 3"/>
    <tableColumn id="5682" name="Columna5671" dataDxfId="12795" dataCellStyle="Normal 3"/>
    <tableColumn id="5683" name="Columna5672" dataDxfId="12794" dataCellStyle="Normal 3"/>
    <tableColumn id="5684" name="Columna5673" dataDxfId="12793" dataCellStyle="Normal 3"/>
    <tableColumn id="5685" name="Columna5674" dataDxfId="12792" dataCellStyle="Normal 3"/>
    <tableColumn id="5686" name="Columna5675" dataDxfId="12791" dataCellStyle="Normal 3"/>
    <tableColumn id="5687" name="Columna5676" dataDxfId="12790" dataCellStyle="Normal 3"/>
    <tableColumn id="5688" name="Columna5677" dataDxfId="12789" dataCellStyle="Normal 3"/>
    <tableColumn id="5689" name="Columna5678" dataDxfId="12788" dataCellStyle="Normal 3"/>
    <tableColumn id="5690" name="Columna5679" dataDxfId="12787" dataCellStyle="Normal 3"/>
    <tableColumn id="5691" name="Columna5680" dataDxfId="12786" dataCellStyle="Normal 3"/>
    <tableColumn id="5692" name="Columna5681" dataDxfId="12785" dataCellStyle="Normal 3"/>
    <tableColumn id="5693" name="Columna5682" dataDxfId="12784" dataCellStyle="Normal 3"/>
    <tableColumn id="5694" name="Columna5683" dataDxfId="12783" dataCellStyle="Normal 3"/>
    <tableColumn id="5695" name="Columna5684" dataDxfId="12782" dataCellStyle="Normal 3"/>
    <tableColumn id="5696" name="Columna5685" dataDxfId="12781" dataCellStyle="Normal 3"/>
    <tableColumn id="5697" name="Columna5686" dataDxfId="12780" dataCellStyle="Normal 3"/>
    <tableColumn id="5698" name="Columna5687" dataDxfId="12779" dataCellStyle="Normal 3"/>
    <tableColumn id="5699" name="Columna5688" dataDxfId="12778" dataCellStyle="Normal 3"/>
    <tableColumn id="5700" name="Columna5689" dataDxfId="12777" dataCellStyle="Normal 3"/>
    <tableColumn id="5701" name="Columna5690" dataDxfId="12776" dataCellStyle="Normal 3"/>
    <tableColumn id="5702" name="Columna5691" dataDxfId="12775" dataCellStyle="Normal 3"/>
    <tableColumn id="5703" name="Columna5692" dataDxfId="12774" dataCellStyle="Normal 3"/>
    <tableColumn id="5704" name="Columna5693" dataDxfId="12773" dataCellStyle="Normal 3"/>
    <tableColumn id="5705" name="Columna5694" dataDxfId="12772" dataCellStyle="Normal 3"/>
    <tableColumn id="5706" name="Columna5695" dataDxfId="12771" dataCellStyle="Normal 3"/>
    <tableColumn id="5707" name="Columna5696" dataDxfId="12770" dataCellStyle="Normal 3"/>
    <tableColumn id="5708" name="Columna5697" dataDxfId="12769" dataCellStyle="Normal 3"/>
    <tableColumn id="5709" name="Columna5698" dataDxfId="12768" dataCellStyle="Normal 3"/>
    <tableColumn id="5710" name="Columna5699" dataDxfId="12767" dataCellStyle="Normal 3"/>
    <tableColumn id="5711" name="Columna5700" dataDxfId="12766" dataCellStyle="Normal 3"/>
    <tableColumn id="5712" name="Columna5701" dataDxfId="12765" dataCellStyle="Normal 3"/>
    <tableColumn id="5713" name="Columna5702" dataDxfId="12764" dataCellStyle="Normal 3"/>
    <tableColumn id="5714" name="Columna5703" dataDxfId="12763" dataCellStyle="Normal 3"/>
    <tableColumn id="5715" name="Columna5704" dataDxfId="12762" dataCellStyle="Normal 3"/>
    <tableColumn id="5716" name="Columna5705" dataDxfId="12761" dataCellStyle="Normal 3"/>
    <tableColumn id="5717" name="Columna5706" dataDxfId="12760" dataCellStyle="Normal 3"/>
    <tableColumn id="5718" name="Columna5707" dataDxfId="12759" dataCellStyle="Normal 3"/>
    <tableColumn id="5719" name="Columna5708" dataDxfId="12758" dataCellStyle="Normal 3"/>
    <tableColumn id="5720" name="Columna5709" dataDxfId="12757" dataCellStyle="Normal 3"/>
    <tableColumn id="5721" name="Columna5710" dataDxfId="12756" dataCellStyle="Normal 3"/>
    <tableColumn id="5722" name="Columna5711" dataDxfId="12755" dataCellStyle="Normal 3"/>
    <tableColumn id="5723" name="Columna5712" dataDxfId="12754" dataCellStyle="Normal 3"/>
    <tableColumn id="5724" name="Columna5713" dataDxfId="12753" dataCellStyle="Normal 3"/>
    <tableColumn id="5725" name="Columna5714" dataDxfId="12752" dataCellStyle="Normal 3"/>
    <tableColumn id="5726" name="Columna5715" dataDxfId="12751" dataCellStyle="Normal 3"/>
    <tableColumn id="5727" name="Columna5716" dataDxfId="12750" dataCellStyle="Normal 3"/>
    <tableColumn id="5728" name="Columna5717" dataDxfId="12749" dataCellStyle="Normal 3"/>
    <tableColumn id="5729" name="Columna5718" dataDxfId="12748" dataCellStyle="Normal 3"/>
    <tableColumn id="5730" name="Columna5719" dataDxfId="12747" dataCellStyle="Normal 3"/>
    <tableColumn id="5731" name="Columna5720" dataDxfId="12746" dataCellStyle="Normal 3"/>
    <tableColumn id="5732" name="Columna5721" dataDxfId="12745" dataCellStyle="Normal 3"/>
    <tableColumn id="5733" name="Columna5722" dataDxfId="12744" dataCellStyle="Normal 3"/>
    <tableColumn id="5734" name="Columna5723" dataDxfId="12743" dataCellStyle="Normal 3"/>
    <tableColumn id="5735" name="Columna5724" dataDxfId="12742" dataCellStyle="Normal 3"/>
    <tableColumn id="5736" name="Columna5725" dataDxfId="12741" dataCellStyle="Normal 3"/>
    <tableColumn id="5737" name="Columna5726" dataDxfId="12740" dataCellStyle="Normal 3"/>
    <tableColumn id="5738" name="Columna5727" dataDxfId="12739" dataCellStyle="Normal 3"/>
    <tableColumn id="5739" name="Columna5728" dataDxfId="12738" dataCellStyle="Normal 3"/>
    <tableColumn id="5740" name="Columna5729" dataDxfId="12737" dataCellStyle="Normal 3"/>
    <tableColumn id="5741" name="Columna5730" dataDxfId="12736" dataCellStyle="Normal 3"/>
    <tableColumn id="5742" name="Columna5731" dataDxfId="12735" dataCellStyle="Normal 3"/>
    <tableColumn id="5743" name="Columna5732" dataDxfId="12734" dataCellStyle="Normal 3"/>
    <tableColumn id="5744" name="Columna5733" dataDxfId="12733" dataCellStyle="Normal 3"/>
    <tableColumn id="5745" name="Columna5734" dataDxfId="12732" dataCellStyle="Normal 3"/>
    <tableColumn id="5746" name="Columna5735" dataDxfId="12731" dataCellStyle="Normal 3"/>
    <tableColumn id="5747" name="Columna5736" dataDxfId="12730" dataCellStyle="Normal 3"/>
    <tableColumn id="5748" name="Columna5737" dataDxfId="12729" dataCellStyle="Normal 3"/>
    <tableColumn id="5749" name="Columna5738" dataDxfId="12728" dataCellStyle="Normal 3"/>
    <tableColumn id="5750" name="Columna5739" dataDxfId="12727" dataCellStyle="Normal 3"/>
    <tableColumn id="5751" name="Columna5740" dataDxfId="12726" dataCellStyle="Normal 3"/>
    <tableColumn id="5752" name="Columna5741" dataDxfId="12725" dataCellStyle="Normal 3"/>
    <tableColumn id="5753" name="Columna5742" dataDxfId="12724" dataCellStyle="Normal 3"/>
    <tableColumn id="5754" name="Columna5743" dataDxfId="12723" dataCellStyle="Normal 3"/>
    <tableColumn id="5755" name="Columna5744" dataDxfId="12722" dataCellStyle="Normal 3"/>
    <tableColumn id="5756" name="Columna5745" dataDxfId="12721" dataCellStyle="Normal 3"/>
    <tableColumn id="5757" name="Columna5746" dataDxfId="12720" dataCellStyle="Normal 3"/>
    <tableColumn id="5758" name="Columna5747" dataDxfId="12719" dataCellStyle="Normal 3"/>
    <tableColumn id="5759" name="Columna5748" dataDxfId="12718" dataCellStyle="Normal 3"/>
    <tableColumn id="5760" name="Columna5749" dataDxfId="12717" dataCellStyle="Normal 3"/>
    <tableColumn id="5761" name="Columna5750" dataDxfId="12716" dataCellStyle="Normal 3"/>
    <tableColumn id="5762" name="Columna5751" dataDxfId="12715" dataCellStyle="Normal 3"/>
    <tableColumn id="5763" name="Columna5752" dataDxfId="12714" dataCellStyle="Normal 3"/>
    <tableColumn id="5764" name="Columna5753" dataDxfId="12713" dataCellStyle="Normal 3"/>
    <tableColumn id="5765" name="Columna5754" dataDxfId="12712" dataCellStyle="Normal 3"/>
    <tableColumn id="5766" name="Columna5755" dataDxfId="12711" dataCellStyle="Normal 3"/>
    <tableColumn id="5767" name="Columna5756" dataDxfId="12710" dataCellStyle="Normal 3"/>
    <tableColumn id="5768" name="Columna5757" dataDxfId="12709" dataCellStyle="Normal 3"/>
    <tableColumn id="5769" name="Columna5758" dataDxfId="12708" dataCellStyle="Normal 3"/>
    <tableColumn id="5770" name="Columna5759" dataDxfId="12707" dataCellStyle="Normal 3"/>
    <tableColumn id="5771" name="Columna5760" dataDxfId="12706" dataCellStyle="Normal 3"/>
    <tableColumn id="5772" name="Columna5761" dataDxfId="12705" dataCellStyle="Normal 3"/>
    <tableColumn id="5773" name="Columna5762" dataDxfId="12704" dataCellStyle="Normal 3"/>
    <tableColumn id="5774" name="Columna5763" dataDxfId="12703" dataCellStyle="Normal 3"/>
    <tableColumn id="5775" name="Columna5764" dataDxfId="12702" dataCellStyle="Normal 3"/>
    <tableColumn id="5776" name="Columna5765" dataDxfId="12701" dataCellStyle="Normal 3"/>
    <tableColumn id="5777" name="Columna5766" dataDxfId="12700" dataCellStyle="Normal 3"/>
    <tableColumn id="5778" name="Columna5767" dataDxfId="12699" dataCellStyle="Normal 3"/>
    <tableColumn id="5779" name="Columna5768" dataDxfId="12698" dataCellStyle="Normal 3"/>
    <tableColumn id="5780" name="Columna5769" dataDxfId="12697" dataCellStyle="Normal 3"/>
    <tableColumn id="5781" name="Columna5770" dataDxfId="12696" dataCellStyle="Normal 3"/>
    <tableColumn id="5782" name="Columna5771" dataDxfId="12695" dataCellStyle="Normal 3"/>
    <tableColumn id="5783" name="Columna5772" dataDxfId="12694" dataCellStyle="Normal 3"/>
    <tableColumn id="5784" name="Columna5773" dataDxfId="12693" dataCellStyle="Normal 3"/>
    <tableColumn id="5785" name="Columna5774" dataDxfId="12692" dataCellStyle="Normal 3"/>
    <tableColumn id="5786" name="Columna5775" dataDxfId="12691" dataCellStyle="Normal 3"/>
    <tableColumn id="5787" name="Columna5776" dataDxfId="12690" dataCellStyle="Normal 3"/>
    <tableColumn id="5788" name="Columna5777" dataDxfId="12689" dataCellStyle="Normal 3"/>
    <tableColumn id="5789" name="Columna5778" dataDxfId="12688" dataCellStyle="Normal 3"/>
    <tableColumn id="5790" name="Columna5779" dataDxfId="12687" dataCellStyle="Normal 3"/>
    <tableColumn id="5791" name="Columna5780" dataDxfId="12686" dataCellStyle="Normal 3"/>
    <tableColumn id="5792" name="Columna5781" dataDxfId="12685" dataCellStyle="Normal 3"/>
    <tableColumn id="5793" name="Columna5782" dataDxfId="12684" dataCellStyle="Normal 3"/>
    <tableColumn id="5794" name="Columna5783" dataDxfId="12683" dataCellStyle="Normal 3"/>
    <tableColumn id="5795" name="Columna5784" dataDxfId="12682" dataCellStyle="Normal 3"/>
    <tableColumn id="5796" name="Columna5785" dataDxfId="12681" dataCellStyle="Normal 3"/>
    <tableColumn id="5797" name="Columna5786" dataDxfId="12680" dataCellStyle="Normal 3"/>
    <tableColumn id="5798" name="Columna5787" dataDxfId="12679" dataCellStyle="Normal 3"/>
    <tableColumn id="5799" name="Columna5788" dataDxfId="12678" dataCellStyle="Normal 3"/>
    <tableColumn id="5800" name="Columna5789" dataDxfId="12677" dataCellStyle="Normal 3"/>
    <tableColumn id="5801" name="Columna5790" dataDxfId="12676" dataCellStyle="Normal 3"/>
    <tableColumn id="5802" name="Columna5791" dataDxfId="12675" dataCellStyle="Normal 3"/>
    <tableColumn id="5803" name="Columna5792" dataDxfId="12674" dataCellStyle="Normal 3"/>
    <tableColumn id="5804" name="Columna5793" dataDxfId="12673" dataCellStyle="Normal 3"/>
    <tableColumn id="5805" name="Columna5794" dataDxfId="12672" dataCellStyle="Normal 3"/>
    <tableColumn id="5806" name="Columna5795" dataDxfId="12671" dataCellStyle="Normal 3"/>
    <tableColumn id="5807" name="Columna5796" dataDxfId="12670" dataCellStyle="Normal 3"/>
    <tableColumn id="5808" name="Columna5797" dataDxfId="12669" dataCellStyle="Normal 3"/>
    <tableColumn id="5809" name="Columna5798" dataDxfId="12668" dataCellStyle="Normal 3"/>
    <tableColumn id="5810" name="Columna5799" dataDxfId="12667" dataCellStyle="Normal 3"/>
    <tableColumn id="5811" name="Columna5800" dataDxfId="12666" dataCellStyle="Normal 3"/>
    <tableColumn id="5812" name="Columna5801" dataDxfId="12665" dataCellStyle="Normal 3"/>
    <tableColumn id="5813" name="Columna5802" dataDxfId="12664" dataCellStyle="Normal 3"/>
    <tableColumn id="5814" name="Columna5803" dataDxfId="12663" dataCellStyle="Normal 3"/>
    <tableColumn id="5815" name="Columna5804" dataDxfId="12662" dataCellStyle="Normal 3"/>
    <tableColumn id="5816" name="Columna5805" dataDxfId="12661" dataCellStyle="Normal 3"/>
    <tableColumn id="5817" name="Columna5806" dataDxfId="12660" dataCellStyle="Normal 3"/>
    <tableColumn id="5818" name="Columna5807" dataDxfId="12659" dataCellStyle="Normal 3"/>
    <tableColumn id="5819" name="Columna5808" dataDxfId="12658" dataCellStyle="Normal 3"/>
    <tableColumn id="5820" name="Columna5809" dataDxfId="12657" dataCellStyle="Normal 3"/>
    <tableColumn id="5821" name="Columna5810" dataDxfId="12656" dataCellStyle="Normal 3"/>
    <tableColumn id="5822" name="Columna5811" dataDxfId="12655" dataCellStyle="Normal 3"/>
    <tableColumn id="5823" name="Columna5812" dataDxfId="12654" dataCellStyle="Normal 3"/>
    <tableColumn id="5824" name="Columna5813" dataDxfId="12653" dataCellStyle="Normal 3"/>
    <tableColumn id="5825" name="Columna5814" dataDxfId="12652" dataCellStyle="Normal 3"/>
    <tableColumn id="5826" name="Columna5815" dataDxfId="12651" dataCellStyle="Normal 3"/>
    <tableColumn id="5827" name="Columna5816" dataDxfId="12650" dataCellStyle="Normal 3"/>
    <tableColumn id="5828" name="Columna5817" dataDxfId="12649" dataCellStyle="Normal 3"/>
    <tableColumn id="5829" name="Columna5818" dataDxfId="12648" dataCellStyle="Normal 3"/>
    <tableColumn id="5830" name="Columna5819" dataDxfId="12647" dataCellStyle="Normal 3"/>
    <tableColumn id="5831" name="Columna5820" dataDxfId="12646" dataCellStyle="Normal 3"/>
    <tableColumn id="5832" name="Columna5821" dataDxfId="12645" dataCellStyle="Normal 3"/>
    <tableColumn id="5833" name="Columna5822" dataDxfId="12644" dataCellStyle="Normal 3"/>
    <tableColumn id="5834" name="Columna5823" dataDxfId="12643" dataCellStyle="Normal 3"/>
    <tableColumn id="5835" name="Columna5824" dataDxfId="12642" dataCellStyle="Normal 3"/>
    <tableColumn id="5836" name="Columna5825" dataDxfId="12641" dataCellStyle="Normal 3"/>
    <tableColumn id="5837" name="Columna5826" dataDxfId="12640" dataCellStyle="Normal 3"/>
    <tableColumn id="5838" name="Columna5827" dataDxfId="12639" dataCellStyle="Normal 3"/>
    <tableColumn id="5839" name="Columna5828" dataDxfId="12638" dataCellStyle="Normal 3"/>
    <tableColumn id="5840" name="Columna5829" dataDxfId="12637" dataCellStyle="Normal 3"/>
    <tableColumn id="5841" name="Columna5830" dataDxfId="12636" dataCellStyle="Normal 3"/>
    <tableColumn id="5842" name="Columna5831" dataDxfId="12635" dataCellStyle="Normal 3"/>
    <tableColumn id="5843" name="Columna5832" dataDxfId="12634" dataCellStyle="Normal 3"/>
    <tableColumn id="5844" name="Columna5833" dataDxfId="12633" dataCellStyle="Normal 3"/>
    <tableColumn id="5845" name="Columna5834" dataDxfId="12632" dataCellStyle="Normal 3"/>
    <tableColumn id="5846" name="Columna5835" dataDxfId="12631" dataCellStyle="Normal 3"/>
    <tableColumn id="5847" name="Columna5836" dataDxfId="12630" dataCellStyle="Normal 3"/>
    <tableColumn id="5848" name="Columna5837" dataDxfId="12629" dataCellStyle="Normal 3"/>
    <tableColumn id="5849" name="Columna5838" dataDxfId="12628" dataCellStyle="Normal 3"/>
    <tableColumn id="5850" name="Columna5839" dataDxfId="12627" dataCellStyle="Normal 3"/>
    <tableColumn id="5851" name="Columna5840" dataDxfId="12626" dataCellStyle="Normal 3"/>
    <tableColumn id="5852" name="Columna5841" dataDxfId="12625" dataCellStyle="Normal 3"/>
    <tableColumn id="5853" name="Columna5842" dataDxfId="12624" dataCellStyle="Normal 3"/>
    <tableColumn id="5854" name="Columna5843" dataDxfId="12623" dataCellStyle="Normal 3"/>
    <tableColumn id="5855" name="Columna5844" dataDxfId="12622" dataCellStyle="Normal 3"/>
    <tableColumn id="5856" name="Columna5845" dataDxfId="12621" dataCellStyle="Normal 3"/>
    <tableColumn id="5857" name="Columna5846" dataDxfId="12620" dataCellStyle="Normal 3"/>
    <tableColumn id="5858" name="Columna5847" dataDxfId="12619" dataCellStyle="Normal 3"/>
    <tableColumn id="5859" name="Columna5848" dataDxfId="12618" dataCellStyle="Normal 3"/>
    <tableColumn id="5860" name="Columna5849" dataDxfId="12617" dataCellStyle="Normal 3"/>
    <tableColumn id="5861" name="Columna5850" dataDxfId="12616" dataCellStyle="Normal 3"/>
    <tableColumn id="5862" name="Columna5851" dataDxfId="12615" dataCellStyle="Normal 3"/>
    <tableColumn id="5863" name="Columna5852" dataDxfId="12614" dataCellStyle="Normal 3"/>
    <tableColumn id="5864" name="Columna5853" dataDxfId="12613" dataCellStyle="Normal 3"/>
    <tableColumn id="5865" name="Columna5854" dataDxfId="12612" dataCellStyle="Normal 3"/>
    <tableColumn id="5866" name="Columna5855" dataDxfId="12611" dataCellStyle="Normal 3"/>
    <tableColumn id="5867" name="Columna5856" dataDxfId="12610" dataCellStyle="Normal 3"/>
    <tableColumn id="5868" name="Columna5857" dataDxfId="12609" dataCellStyle="Normal 3"/>
    <tableColumn id="5869" name="Columna5858" dataDxfId="12608" dataCellStyle="Normal 3"/>
    <tableColumn id="5870" name="Columna5859" dataDxfId="12607" dataCellStyle="Normal 3"/>
    <tableColumn id="5871" name="Columna5860" dataDxfId="12606" dataCellStyle="Normal 3"/>
    <tableColumn id="5872" name="Columna5861" dataDxfId="12605" dataCellStyle="Normal 3"/>
    <tableColumn id="5873" name="Columna5862" dataDxfId="12604" dataCellStyle="Normal 3"/>
    <tableColumn id="5874" name="Columna5863" dataDxfId="12603" dataCellStyle="Normal 3"/>
    <tableColumn id="5875" name="Columna5864" dataDxfId="12602" dataCellStyle="Normal 3"/>
    <tableColumn id="5876" name="Columna5865" dataDxfId="12601" dataCellStyle="Normal 3"/>
    <tableColumn id="5877" name="Columna5866" dataDxfId="12600" dataCellStyle="Normal 3"/>
    <tableColumn id="5878" name="Columna5867" dataDxfId="12599" dataCellStyle="Normal 3"/>
    <tableColumn id="5879" name="Columna5868" dataDxfId="12598" dataCellStyle="Normal 3"/>
    <tableColumn id="5880" name="Columna5869" dataDxfId="12597" dataCellStyle="Normal 3"/>
    <tableColumn id="5881" name="Columna5870" dataDxfId="12596" dataCellStyle="Normal 3"/>
    <tableColumn id="5882" name="Columna5871" dataDxfId="12595" dataCellStyle="Normal 3"/>
    <tableColumn id="5883" name="Columna5872" dataDxfId="12594" dataCellStyle="Normal 3"/>
    <tableColumn id="5884" name="Columna5873" dataDxfId="12593" dataCellStyle="Normal 3"/>
    <tableColumn id="5885" name="Columna5874" dataDxfId="12592" dataCellStyle="Normal 3"/>
    <tableColumn id="5886" name="Columna5875" dataDxfId="12591" dataCellStyle="Normal 3"/>
    <tableColumn id="5887" name="Columna5876" dataDxfId="12590" dataCellStyle="Normal 3"/>
    <tableColumn id="5888" name="Columna5877" dataDxfId="12589" dataCellStyle="Normal 3"/>
    <tableColumn id="5889" name="Columna5878" dataDxfId="12588" dataCellStyle="Normal 3"/>
    <tableColumn id="5890" name="Columna5879" dataDxfId="12587" dataCellStyle="Normal 3"/>
    <tableColumn id="5891" name="Columna5880" dataDxfId="12586" dataCellStyle="Normal 3"/>
    <tableColumn id="5892" name="Columna5881" dataDxfId="12585" dataCellStyle="Normal 3"/>
    <tableColumn id="5893" name="Columna5882" dataDxfId="12584" dataCellStyle="Normal 3"/>
    <tableColumn id="5894" name="Columna5883" dataDxfId="12583" dataCellStyle="Normal 3"/>
    <tableColumn id="5895" name="Columna5884" dataDxfId="12582" dataCellStyle="Normal 3"/>
    <tableColumn id="5896" name="Columna5885" dataDxfId="12581" dataCellStyle="Normal 3"/>
    <tableColumn id="5897" name="Columna5886" dataDxfId="12580" dataCellStyle="Normal 3"/>
    <tableColumn id="5898" name="Columna5887" dataDxfId="12579" dataCellStyle="Normal 3"/>
    <tableColumn id="5899" name="Columna5888" dataDxfId="12578" dataCellStyle="Normal 3"/>
    <tableColumn id="5900" name="Columna5889" dataDxfId="12577" dataCellStyle="Normal 3"/>
    <tableColumn id="5901" name="Columna5890" dataDxfId="12576" dataCellStyle="Normal 3"/>
    <tableColumn id="5902" name="Columna5891" dataDxfId="12575" dataCellStyle="Normal 3"/>
    <tableColumn id="5903" name="Columna5892" dataDxfId="12574" dataCellStyle="Normal 3"/>
    <tableColumn id="5904" name="Columna5893" dataDxfId="12573" dataCellStyle="Normal 3"/>
    <tableColumn id="5905" name="Columna5894" dataDxfId="12572" dataCellStyle="Normal 3"/>
    <tableColumn id="5906" name="Columna5895" dataDxfId="12571" dataCellStyle="Normal 3"/>
    <tableColumn id="5907" name="Columna5896" dataDxfId="12570" dataCellStyle="Normal 3"/>
    <tableColumn id="5908" name="Columna5897" dataDxfId="12569" dataCellStyle="Normal 3"/>
    <tableColumn id="5909" name="Columna5898" dataDxfId="12568" dataCellStyle="Normal 3"/>
    <tableColumn id="5910" name="Columna5899" dataDxfId="12567" dataCellStyle="Normal 3"/>
    <tableColumn id="5911" name="Columna5900" dataDxfId="12566" dataCellStyle="Normal 3"/>
    <tableColumn id="5912" name="Columna5901" dataDxfId="12565" dataCellStyle="Normal 3"/>
    <tableColumn id="5913" name="Columna5902" dataDxfId="12564" dataCellStyle="Normal 3"/>
    <tableColumn id="5914" name="Columna5903" dataDxfId="12563" dataCellStyle="Normal 3"/>
    <tableColumn id="5915" name="Columna5904" dataDxfId="12562" dataCellStyle="Normal 3"/>
    <tableColumn id="5916" name="Columna5905" dataDxfId="12561" dataCellStyle="Normal 3"/>
    <tableColumn id="5917" name="Columna5906" dataDxfId="12560" dataCellStyle="Normal 3"/>
    <tableColumn id="5918" name="Columna5907" dataDxfId="12559" dataCellStyle="Normal 3"/>
    <tableColumn id="5919" name="Columna5908" dataDxfId="12558" dataCellStyle="Normal 3"/>
    <tableColumn id="5920" name="Columna5909" dataDxfId="12557" dataCellStyle="Normal 3"/>
    <tableColumn id="5921" name="Columna5910" dataDxfId="12556" dataCellStyle="Normal 3"/>
    <tableColumn id="5922" name="Columna5911" dataDxfId="12555" dataCellStyle="Normal 3"/>
    <tableColumn id="5923" name="Columna5912" dataDxfId="12554" dataCellStyle="Normal 3"/>
    <tableColumn id="5924" name="Columna5913" dataDxfId="12553" dataCellStyle="Normal 3"/>
    <tableColumn id="5925" name="Columna5914" dataDxfId="12552" dataCellStyle="Normal 3"/>
    <tableColumn id="5926" name="Columna5915" dataDxfId="12551" dataCellStyle="Normal 3"/>
    <tableColumn id="5927" name="Columna5916" dataDxfId="12550" dataCellStyle="Normal 3"/>
    <tableColumn id="5928" name="Columna5917" dataDxfId="12549" dataCellStyle="Normal 3"/>
    <tableColumn id="5929" name="Columna5918" dataDxfId="12548" dataCellStyle="Normal 3"/>
    <tableColumn id="5930" name="Columna5919" dataDxfId="12547" dataCellStyle="Normal 3"/>
    <tableColumn id="5931" name="Columna5920" dataDxfId="12546" dataCellStyle="Normal 3"/>
    <tableColumn id="5932" name="Columna5921" dataDxfId="12545" dataCellStyle="Normal 3"/>
    <tableColumn id="5933" name="Columna5922" dataDxfId="12544" dataCellStyle="Normal 3"/>
    <tableColumn id="5934" name="Columna5923" dataDxfId="12543" dataCellStyle="Normal 3"/>
    <tableColumn id="5935" name="Columna5924" dataDxfId="12542" dataCellStyle="Normal 3"/>
    <tableColumn id="5936" name="Columna5925" dataDxfId="12541" dataCellStyle="Normal 3"/>
    <tableColumn id="5937" name="Columna5926" dataDxfId="12540" dataCellStyle="Normal 3"/>
    <tableColumn id="5938" name="Columna5927" dataDxfId="12539" dataCellStyle="Normal 3"/>
    <tableColumn id="5939" name="Columna5928" dataDxfId="12538" dataCellStyle="Normal 3"/>
    <tableColumn id="5940" name="Columna5929" dataDxfId="12537" dataCellStyle="Normal 3"/>
    <tableColumn id="5941" name="Columna5930" dataDxfId="12536" dataCellStyle="Normal 3"/>
    <tableColumn id="5942" name="Columna5931" dataDxfId="12535" dataCellStyle="Normal 3"/>
    <tableColumn id="5943" name="Columna5932" dataDxfId="12534" dataCellStyle="Normal 3"/>
    <tableColumn id="5944" name="Columna5933" dataDxfId="12533" dataCellStyle="Normal 3"/>
    <tableColumn id="5945" name="Columna5934" dataDxfId="12532" dataCellStyle="Normal 3"/>
    <tableColumn id="5946" name="Columna5935" dataDxfId="12531" dataCellStyle="Normal 3"/>
    <tableColumn id="5947" name="Columna5936" dataDxfId="12530" dataCellStyle="Normal 3"/>
    <tableColumn id="5948" name="Columna5937" dataDxfId="12529" dataCellStyle="Normal 3"/>
    <tableColumn id="5949" name="Columna5938" dataDxfId="12528" dataCellStyle="Normal 3"/>
    <tableColumn id="5950" name="Columna5939" dataDxfId="12527" dataCellStyle="Normal 3"/>
    <tableColumn id="5951" name="Columna5940" dataDxfId="12526" dataCellStyle="Normal 3"/>
    <tableColumn id="5952" name="Columna5941" dataDxfId="12525" dataCellStyle="Normal 3"/>
    <tableColumn id="5953" name="Columna5942" dataDxfId="12524" dataCellStyle="Normal 3"/>
    <tableColumn id="5954" name="Columna5943" dataDxfId="12523" dataCellStyle="Normal 3"/>
    <tableColumn id="5955" name="Columna5944" dataDxfId="12522" dataCellStyle="Normal 3"/>
    <tableColumn id="5956" name="Columna5945" dataDxfId="12521" dataCellStyle="Normal 3"/>
    <tableColumn id="5957" name="Columna5946" dataDxfId="12520" dataCellStyle="Normal 3"/>
    <tableColumn id="5958" name="Columna5947" dataDxfId="12519" dataCellStyle="Normal 3"/>
    <tableColumn id="5959" name="Columna5948" dataDxfId="12518" dataCellStyle="Normal 3"/>
    <tableColumn id="5960" name="Columna5949" dataDxfId="12517" dataCellStyle="Normal 3"/>
    <tableColumn id="5961" name="Columna5950" dataDxfId="12516" dataCellStyle="Normal 3"/>
    <tableColumn id="5962" name="Columna5951" dataDxfId="12515" dataCellStyle="Normal 3"/>
    <tableColumn id="5963" name="Columna5952" dataDxfId="12514" dataCellStyle="Normal 3"/>
    <tableColumn id="5964" name="Columna5953" dataDxfId="12513" dataCellStyle="Normal 3"/>
    <tableColumn id="5965" name="Columna5954" dataDxfId="12512" dataCellStyle="Normal 3"/>
    <tableColumn id="5966" name="Columna5955" dataDxfId="12511" dataCellStyle="Normal 3"/>
    <tableColumn id="5967" name="Columna5956" dataDxfId="12510" dataCellStyle="Normal 3"/>
    <tableColumn id="5968" name="Columna5957" dataDxfId="12509" dataCellStyle="Normal 3"/>
    <tableColumn id="5969" name="Columna5958" dataDxfId="12508" dataCellStyle="Normal 3"/>
    <tableColumn id="5970" name="Columna5959" dataDxfId="12507" dataCellStyle="Normal 3"/>
    <tableColumn id="5971" name="Columna5960" dataDxfId="12506" dataCellStyle="Normal 3"/>
    <tableColumn id="5972" name="Columna5961" dataDxfId="12505" dataCellStyle="Normal 3"/>
    <tableColumn id="5973" name="Columna5962" dataDxfId="12504" dataCellStyle="Normal 3"/>
    <tableColumn id="5974" name="Columna5963" dataDxfId="12503" dataCellStyle="Normal 3"/>
    <tableColumn id="5975" name="Columna5964" dataDxfId="12502" dataCellStyle="Normal 3"/>
    <tableColumn id="5976" name="Columna5965" dataDxfId="12501" dataCellStyle="Normal 3"/>
    <tableColumn id="5977" name="Columna5966" dataDxfId="12500" dataCellStyle="Normal 3"/>
    <tableColumn id="5978" name="Columna5967" dataDxfId="12499" dataCellStyle="Normal 3"/>
    <tableColumn id="5979" name="Columna5968" dataDxfId="12498" dataCellStyle="Normal 3"/>
    <tableColumn id="5980" name="Columna5969" dataDxfId="12497" dataCellStyle="Normal 3"/>
    <tableColumn id="5981" name="Columna5970" dataDxfId="12496" dataCellStyle="Normal 3"/>
    <tableColumn id="5982" name="Columna5971" dataDxfId="12495" dataCellStyle="Normal 3"/>
    <tableColumn id="5983" name="Columna5972" dataDxfId="12494" dataCellStyle="Normal 3"/>
    <tableColumn id="5984" name="Columna5973" dataDxfId="12493" dataCellStyle="Normal 3"/>
    <tableColumn id="5985" name="Columna5974" dataDxfId="12492" dataCellStyle="Normal 3"/>
    <tableColumn id="5986" name="Columna5975" dataDxfId="12491" dataCellStyle="Normal 3"/>
    <tableColumn id="5987" name="Columna5976" dataDxfId="12490" dataCellStyle="Normal 3"/>
    <tableColumn id="5988" name="Columna5977" dataDxfId="12489" dataCellStyle="Normal 3"/>
    <tableColumn id="5989" name="Columna5978" dataDxfId="12488" dataCellStyle="Normal 3"/>
    <tableColumn id="5990" name="Columna5979" dataDxfId="12487" dataCellStyle="Normal 3"/>
    <tableColumn id="5991" name="Columna5980" dataDxfId="12486" dataCellStyle="Normal 3"/>
    <tableColumn id="5992" name="Columna5981" dataDxfId="12485" dataCellStyle="Normal 3"/>
    <tableColumn id="5993" name="Columna5982" dataDxfId="12484" dataCellStyle="Normal 3"/>
    <tableColumn id="5994" name="Columna5983" dataDxfId="12483" dataCellStyle="Normal 3"/>
    <tableColumn id="5995" name="Columna5984" dataDxfId="12482" dataCellStyle="Normal 3"/>
    <tableColumn id="5996" name="Columna5985" dataDxfId="12481" dataCellStyle="Normal 3"/>
    <tableColumn id="5997" name="Columna5986" dataDxfId="12480" dataCellStyle="Normal 3"/>
    <tableColumn id="5998" name="Columna5987" dataDxfId="12479" dataCellStyle="Normal 3"/>
    <tableColumn id="5999" name="Columna5988" dataDxfId="12478" dataCellStyle="Normal 3"/>
    <tableColumn id="6000" name="Columna5989" dataDxfId="12477" dataCellStyle="Normal 3"/>
    <tableColumn id="6001" name="Columna5990" dataDxfId="12476" dataCellStyle="Normal 3"/>
    <tableColumn id="6002" name="Columna5991" dataDxfId="12475" dataCellStyle="Normal 3"/>
    <tableColumn id="6003" name="Columna5992" dataDxfId="12474" dataCellStyle="Normal 3"/>
    <tableColumn id="6004" name="Columna5993" dataDxfId="12473" dataCellStyle="Normal 3"/>
    <tableColumn id="6005" name="Columna5994" dataDxfId="12472" dataCellStyle="Normal 3"/>
    <tableColumn id="6006" name="Columna5995" dataDxfId="12471" dataCellStyle="Normal 3"/>
    <tableColumn id="6007" name="Columna5996" dataDxfId="12470" dataCellStyle="Normal 3"/>
    <tableColumn id="6008" name="Columna5997" dataDxfId="12469" dataCellStyle="Normal 3"/>
    <tableColumn id="6009" name="Columna5998" dataDxfId="12468" dataCellStyle="Normal 3"/>
    <tableColumn id="6010" name="Columna5999" dataDxfId="12467" dataCellStyle="Normal 3"/>
    <tableColumn id="6011" name="Columna6000" dataDxfId="12466" dataCellStyle="Normal 3"/>
    <tableColumn id="6012" name="Columna6001" dataDxfId="12465" dataCellStyle="Normal 3"/>
    <tableColumn id="6013" name="Columna6002" dataDxfId="12464" dataCellStyle="Normal 3"/>
    <tableColumn id="6014" name="Columna6003" dataDxfId="12463" dataCellStyle="Normal 3"/>
    <tableColumn id="6015" name="Columna6004" dataDxfId="12462" dataCellStyle="Normal 3"/>
    <tableColumn id="6016" name="Columna6005" dataDxfId="12461" dataCellStyle="Normal 3"/>
    <tableColumn id="6017" name="Columna6006" dataDxfId="12460" dataCellStyle="Normal 3"/>
    <tableColumn id="6018" name="Columna6007" dataDxfId="12459" dataCellStyle="Normal 3"/>
    <tableColumn id="6019" name="Columna6008" dataDxfId="12458" dataCellStyle="Normal 3"/>
    <tableColumn id="6020" name="Columna6009" dataDxfId="12457" dataCellStyle="Normal 3"/>
    <tableColumn id="6021" name="Columna6010" dataDxfId="12456" dataCellStyle="Normal 3"/>
    <tableColumn id="6022" name="Columna6011" dataDxfId="12455" dataCellStyle="Normal 3"/>
    <tableColumn id="6023" name="Columna6012" dataDxfId="12454" dataCellStyle="Normal 3"/>
    <tableColumn id="6024" name="Columna6013" dataDxfId="12453" dataCellStyle="Normal 3"/>
    <tableColumn id="6025" name="Columna6014" dataDxfId="12452" dataCellStyle="Normal 3"/>
    <tableColumn id="6026" name="Columna6015" dataDxfId="12451" dataCellStyle="Normal 3"/>
    <tableColumn id="6027" name="Columna6016" dataDxfId="12450" dataCellStyle="Normal 3"/>
    <tableColumn id="6028" name="Columna6017" dataDxfId="12449" dataCellStyle="Normal 3"/>
    <tableColumn id="6029" name="Columna6018" dataDxfId="12448" dataCellStyle="Normal 3"/>
    <tableColumn id="6030" name="Columna6019" dataDxfId="12447" dataCellStyle="Normal 3"/>
    <tableColumn id="6031" name="Columna6020" dataDxfId="12446" dataCellStyle="Normal 3"/>
    <tableColumn id="6032" name="Columna6021" dataDxfId="12445" dataCellStyle="Normal 3"/>
    <tableColumn id="6033" name="Columna6022" dataDxfId="12444" dataCellStyle="Normal 3"/>
    <tableColumn id="6034" name="Columna6023" dataDxfId="12443" dataCellStyle="Normal 3"/>
    <tableColumn id="6035" name="Columna6024" dataDxfId="12442" dataCellStyle="Normal 3"/>
    <tableColumn id="6036" name="Columna6025" dataDxfId="12441" dataCellStyle="Normal 3"/>
    <tableColumn id="6037" name="Columna6026" dataDxfId="12440" dataCellStyle="Normal 3"/>
    <tableColumn id="6038" name="Columna6027" dataDxfId="12439" dataCellStyle="Normal 3"/>
    <tableColumn id="6039" name="Columna6028" dataDxfId="12438" dataCellStyle="Normal 3"/>
    <tableColumn id="6040" name="Columna6029" dataDxfId="12437" dataCellStyle="Normal 3"/>
    <tableColumn id="6041" name="Columna6030" dataDxfId="12436" dataCellStyle="Normal 3"/>
    <tableColumn id="6042" name="Columna6031" dataDxfId="12435" dataCellStyle="Normal 3"/>
    <tableColumn id="6043" name="Columna6032" dataDxfId="12434" dataCellStyle="Normal 3"/>
    <tableColumn id="6044" name="Columna6033" dataDxfId="12433" dataCellStyle="Normal 3"/>
    <tableColumn id="6045" name="Columna6034" dataDxfId="12432" dataCellStyle="Normal 3"/>
    <tableColumn id="6046" name="Columna6035" dataDxfId="12431" dataCellStyle="Normal 3"/>
    <tableColumn id="6047" name="Columna6036" dataDxfId="12430" dataCellStyle="Normal 3"/>
    <tableColumn id="6048" name="Columna6037" dataDxfId="12429" dataCellStyle="Normal 3"/>
    <tableColumn id="6049" name="Columna6038" dataDxfId="12428" dataCellStyle="Normal 3"/>
    <tableColumn id="6050" name="Columna6039" dataDxfId="12427" dataCellStyle="Normal 3"/>
    <tableColumn id="6051" name="Columna6040" dataDxfId="12426" dataCellStyle="Normal 3"/>
    <tableColumn id="6052" name="Columna6041" dataDxfId="12425" dataCellStyle="Normal 3"/>
    <tableColumn id="6053" name="Columna6042" dataDxfId="12424" dataCellStyle="Normal 3"/>
    <tableColumn id="6054" name="Columna6043" dataDxfId="12423" dataCellStyle="Normal 3"/>
    <tableColumn id="6055" name="Columna6044" dataDxfId="12422" dataCellStyle="Normal 3"/>
    <tableColumn id="6056" name="Columna6045" dataDxfId="12421" dataCellStyle="Normal 3"/>
    <tableColumn id="6057" name="Columna6046" dataDxfId="12420" dataCellStyle="Normal 3"/>
    <tableColumn id="6058" name="Columna6047" dataDxfId="12419" dataCellStyle="Normal 3"/>
    <tableColumn id="6059" name="Columna6048" dataDxfId="12418" dataCellStyle="Normal 3"/>
    <tableColumn id="6060" name="Columna6049" dataDxfId="12417" dataCellStyle="Normal 3"/>
    <tableColumn id="6061" name="Columna6050" dataDxfId="12416" dataCellStyle="Normal 3"/>
    <tableColumn id="6062" name="Columna6051" dataDxfId="12415" dataCellStyle="Normal 3"/>
    <tableColumn id="6063" name="Columna6052" dataDxfId="12414" dataCellStyle="Normal 3"/>
    <tableColumn id="6064" name="Columna6053" dataDxfId="12413" dataCellStyle="Normal 3"/>
    <tableColumn id="6065" name="Columna6054" dataDxfId="12412" dataCellStyle="Normal 3"/>
    <tableColumn id="6066" name="Columna6055" dataDxfId="12411" dataCellStyle="Normal 3"/>
    <tableColumn id="6067" name="Columna6056" dataDxfId="12410" dataCellStyle="Normal 3"/>
    <tableColumn id="6068" name="Columna6057" dataDxfId="12409" dataCellStyle="Normal 3"/>
    <tableColumn id="6069" name="Columna6058" dataDxfId="12408" dataCellStyle="Normal 3"/>
    <tableColumn id="6070" name="Columna6059" dataDxfId="12407" dataCellStyle="Normal 3"/>
    <tableColumn id="6071" name="Columna6060" dataDxfId="12406" dataCellStyle="Normal 3"/>
    <tableColumn id="6072" name="Columna6061" dataDxfId="12405" dataCellStyle="Normal 3"/>
    <tableColumn id="6073" name="Columna6062" dataDxfId="12404" dataCellStyle="Normal 3"/>
    <tableColumn id="6074" name="Columna6063" dataDxfId="12403" dataCellStyle="Normal 3"/>
    <tableColumn id="6075" name="Columna6064" dataDxfId="12402" dataCellStyle="Normal 3"/>
    <tableColumn id="6076" name="Columna6065" dataDxfId="12401" dataCellStyle="Normal 3"/>
    <tableColumn id="6077" name="Columna6066" dataDxfId="12400" dataCellStyle="Normal 3"/>
    <tableColumn id="6078" name="Columna6067" dataDxfId="12399" dataCellStyle="Normal 3"/>
    <tableColumn id="6079" name="Columna6068" dataDxfId="12398" dataCellStyle="Normal 3"/>
    <tableColumn id="6080" name="Columna6069" dataDxfId="12397" dataCellStyle="Normal 3"/>
    <tableColumn id="6081" name="Columna6070" dataDxfId="12396" dataCellStyle="Normal 3"/>
    <tableColumn id="6082" name="Columna6071" dataDxfId="12395" dataCellStyle="Normal 3"/>
    <tableColumn id="6083" name="Columna6072" dataDxfId="12394" dataCellStyle="Normal 3"/>
    <tableColumn id="6084" name="Columna6073" dataDxfId="12393" dataCellStyle="Normal 3"/>
    <tableColumn id="6085" name="Columna6074" dataDxfId="12392" dataCellStyle="Normal 3"/>
    <tableColumn id="6086" name="Columna6075" dataDxfId="12391" dataCellStyle="Normal 3"/>
    <tableColumn id="6087" name="Columna6076" dataDxfId="12390" dataCellStyle="Normal 3"/>
    <tableColumn id="6088" name="Columna6077" dataDxfId="12389" dataCellStyle="Normal 3"/>
    <tableColumn id="6089" name="Columna6078" dataDxfId="12388" dataCellStyle="Normal 3"/>
    <tableColumn id="6090" name="Columna6079" dataDxfId="12387" dataCellStyle="Normal 3"/>
    <tableColumn id="6091" name="Columna6080" dataDxfId="12386" dataCellStyle="Normal 3"/>
    <tableColumn id="6092" name="Columna6081" dataDxfId="12385" dataCellStyle="Normal 3"/>
    <tableColumn id="6093" name="Columna6082" dataDxfId="12384" dataCellStyle="Normal 3"/>
    <tableColumn id="6094" name="Columna6083" dataDxfId="12383" dataCellStyle="Normal 3"/>
    <tableColumn id="6095" name="Columna6084" dataDxfId="12382" dataCellStyle="Normal 3"/>
    <tableColumn id="6096" name="Columna6085" dataDxfId="12381" dataCellStyle="Normal 3"/>
    <tableColumn id="6097" name="Columna6086" dataDxfId="12380" dataCellStyle="Normal 3"/>
    <tableColumn id="6098" name="Columna6087" dataDxfId="12379" dataCellStyle="Normal 3"/>
    <tableColumn id="6099" name="Columna6088" dataDxfId="12378" dataCellStyle="Normal 3"/>
    <tableColumn id="6100" name="Columna6089" dataDxfId="12377" dataCellStyle="Normal 3"/>
    <tableColumn id="6101" name="Columna6090" dataDxfId="12376" dataCellStyle="Normal 3"/>
    <tableColumn id="6102" name="Columna6091" dataDxfId="12375" dataCellStyle="Normal 3"/>
    <tableColumn id="6103" name="Columna6092" dataDxfId="12374" dataCellStyle="Normal 3"/>
    <tableColumn id="6104" name="Columna6093" dataDxfId="12373" dataCellStyle="Normal 3"/>
    <tableColumn id="6105" name="Columna6094" dataDxfId="12372" dataCellStyle="Normal 3"/>
    <tableColumn id="6106" name="Columna6095" dataDxfId="12371" dataCellStyle="Normal 3"/>
    <tableColumn id="6107" name="Columna6096" dataDxfId="12370" dataCellStyle="Normal 3"/>
    <tableColumn id="6108" name="Columna6097" dataDxfId="12369" dataCellStyle="Normal 3"/>
    <tableColumn id="6109" name="Columna6098" dataDxfId="12368" dataCellStyle="Normal 3"/>
    <tableColumn id="6110" name="Columna6099" dataDxfId="12367" dataCellStyle="Normal 3"/>
    <tableColumn id="6111" name="Columna6100" dataDxfId="12366" dataCellStyle="Normal 3"/>
    <tableColumn id="6112" name="Columna6101" dataDxfId="12365" dataCellStyle="Normal 3"/>
    <tableColumn id="6113" name="Columna6102" dataDxfId="12364" dataCellStyle="Normal 3"/>
    <tableColumn id="6114" name="Columna6103" dataDxfId="12363" dataCellStyle="Normal 3"/>
    <tableColumn id="6115" name="Columna6104" dataDxfId="12362" dataCellStyle="Normal 3"/>
    <tableColumn id="6116" name="Columna6105" dataDxfId="12361" dataCellStyle="Normal 3"/>
    <tableColumn id="6117" name="Columna6106" dataDxfId="12360" dataCellStyle="Normal 3"/>
    <tableColumn id="6118" name="Columna6107" dataDxfId="12359" dataCellStyle="Normal 3"/>
    <tableColumn id="6119" name="Columna6108" dataDxfId="12358" dataCellStyle="Normal 3"/>
    <tableColumn id="6120" name="Columna6109" dataDxfId="12357" dataCellStyle="Normal 3"/>
    <tableColumn id="6121" name="Columna6110" dataDxfId="12356" dataCellStyle="Normal 3"/>
    <tableColumn id="6122" name="Columna6111" dataDxfId="12355" dataCellStyle="Normal 3"/>
    <tableColumn id="6123" name="Columna6112" dataDxfId="12354" dataCellStyle="Normal 3"/>
    <tableColumn id="6124" name="Columna6113" dataDxfId="12353" dataCellStyle="Normal 3"/>
    <tableColumn id="6125" name="Columna6114" dataDxfId="12352" dataCellStyle="Normal 3"/>
    <tableColumn id="6126" name="Columna6115" dataDxfId="12351" dataCellStyle="Normal 3"/>
    <tableColumn id="6127" name="Columna6116" dataDxfId="12350" dataCellStyle="Normal 3"/>
    <tableColumn id="6128" name="Columna6117" dataDxfId="12349" dataCellStyle="Normal 3"/>
    <tableColumn id="6129" name="Columna6118" dataDxfId="12348" dataCellStyle="Normal 3"/>
    <tableColumn id="6130" name="Columna6119" dataDxfId="12347" dataCellStyle="Normal 3"/>
    <tableColumn id="6131" name="Columna6120" dataDxfId="12346" dataCellStyle="Normal 3"/>
    <tableColumn id="6132" name="Columna6121" dataDxfId="12345" dataCellStyle="Normal 3"/>
    <tableColumn id="6133" name="Columna6122" dataDxfId="12344" dataCellStyle="Normal 3"/>
    <tableColumn id="6134" name="Columna6123" dataDxfId="12343" dataCellStyle="Normal 3"/>
    <tableColumn id="6135" name="Columna6124" dataDxfId="12342" dataCellStyle="Normal 3"/>
    <tableColumn id="6136" name="Columna6125" dataDxfId="12341" dataCellStyle="Normal 3"/>
    <tableColumn id="6137" name="Columna6126" dataDxfId="12340" dataCellStyle="Normal 3"/>
    <tableColumn id="6138" name="Columna6127" dataDxfId="12339" dataCellStyle="Normal 3"/>
    <tableColumn id="6139" name="Columna6128" dataDxfId="12338" dataCellStyle="Normal 3"/>
    <tableColumn id="6140" name="Columna6129" dataDxfId="12337" dataCellStyle="Normal 3"/>
    <tableColumn id="6141" name="Columna6130" dataDxfId="12336" dataCellStyle="Normal 3"/>
    <tableColumn id="6142" name="Columna6131" dataDxfId="12335" dataCellStyle="Normal 3"/>
    <tableColumn id="6143" name="Columna6132" dataDxfId="12334" dataCellStyle="Normal 3"/>
    <tableColumn id="6144" name="Columna6133" dataDxfId="12333" dataCellStyle="Normal 3"/>
    <tableColumn id="6145" name="Columna6134" dataDxfId="12332" dataCellStyle="Normal 3"/>
    <tableColumn id="6146" name="Columna6135" dataDxfId="12331" dataCellStyle="Normal 3"/>
    <tableColumn id="6147" name="Columna6136" dataDxfId="12330" dataCellStyle="Normal 3"/>
    <tableColumn id="6148" name="Columna6137" dataDxfId="12329" dataCellStyle="Normal 3"/>
    <tableColumn id="6149" name="Columna6138" dataDxfId="12328" dataCellStyle="Normal 3"/>
    <tableColumn id="6150" name="Columna6139" dataDxfId="12327" dataCellStyle="Normal 3"/>
    <tableColumn id="6151" name="Columna6140" dataDxfId="12326" dataCellStyle="Normal 3"/>
    <tableColumn id="6152" name="Columna6141" dataDxfId="12325" dataCellStyle="Normal 3"/>
    <tableColumn id="6153" name="Columna6142" dataDxfId="12324" dataCellStyle="Normal 3"/>
    <tableColumn id="6154" name="Columna6143" dataDxfId="12323" dataCellStyle="Normal 3"/>
    <tableColumn id="6155" name="Columna6144" dataDxfId="12322" dataCellStyle="Normal 3"/>
    <tableColumn id="6156" name="Columna6145" dataDxfId="12321" dataCellStyle="Normal 3"/>
    <tableColumn id="6157" name="Columna6146" dataDxfId="12320" dataCellStyle="Normal 3"/>
    <tableColumn id="6158" name="Columna6147" dataDxfId="12319" dataCellStyle="Normal 3"/>
    <tableColumn id="6159" name="Columna6148" dataDxfId="12318" dataCellStyle="Normal 3"/>
    <tableColumn id="6160" name="Columna6149" dataDxfId="12317" dataCellStyle="Normal 3"/>
    <tableColumn id="6161" name="Columna6150" dataDxfId="12316" dataCellStyle="Normal 3"/>
    <tableColumn id="6162" name="Columna6151" dataDxfId="12315" dataCellStyle="Normal 3"/>
    <tableColumn id="6163" name="Columna6152" dataDxfId="12314" dataCellStyle="Normal 3"/>
    <tableColumn id="6164" name="Columna6153" dataDxfId="12313" dataCellStyle="Normal 3"/>
    <tableColumn id="6165" name="Columna6154" dataDxfId="12312" dataCellStyle="Normal 3"/>
    <tableColumn id="6166" name="Columna6155" dataDxfId="12311" dataCellStyle="Normal 3"/>
    <tableColumn id="6167" name="Columna6156" dataDxfId="12310" dataCellStyle="Normal 3"/>
    <tableColumn id="6168" name="Columna6157" dataDxfId="12309" dataCellStyle="Normal 3"/>
    <tableColumn id="6169" name="Columna6158" dataDxfId="12308" dataCellStyle="Normal 3"/>
    <tableColumn id="6170" name="Columna6159" dataDxfId="12307" dataCellStyle="Normal 3"/>
    <tableColumn id="6171" name="Columna6160" dataDxfId="12306" dataCellStyle="Normal 3"/>
    <tableColumn id="6172" name="Columna6161" dataDxfId="12305" dataCellStyle="Normal 3"/>
    <tableColumn id="6173" name="Columna6162" dataDxfId="12304" dataCellStyle="Normal 3"/>
    <tableColumn id="6174" name="Columna6163" dataDxfId="12303" dataCellStyle="Normal 3"/>
    <tableColumn id="6175" name="Columna6164" dataDxfId="12302" dataCellStyle="Normal 3"/>
    <tableColumn id="6176" name="Columna6165" dataDxfId="12301" dataCellStyle="Normal 3"/>
    <tableColumn id="6177" name="Columna6166" dataDxfId="12300" dataCellStyle="Normal 3"/>
    <tableColumn id="6178" name="Columna6167" dataDxfId="12299" dataCellStyle="Normal 3"/>
    <tableColumn id="6179" name="Columna6168" dataDxfId="12298" dataCellStyle="Normal 3"/>
    <tableColumn id="6180" name="Columna6169" dataDxfId="12297" dataCellStyle="Normal 3"/>
    <tableColumn id="6181" name="Columna6170" dataDxfId="12296" dataCellStyle="Normal 3"/>
    <tableColumn id="6182" name="Columna6171" dataDxfId="12295" dataCellStyle="Normal 3"/>
    <tableColumn id="6183" name="Columna6172" dataDxfId="12294" dataCellStyle="Normal 3"/>
    <tableColumn id="6184" name="Columna6173" dataDxfId="12293" dataCellStyle="Normal 3"/>
    <tableColumn id="6185" name="Columna6174" dataDxfId="12292" dataCellStyle="Normal 3"/>
    <tableColumn id="6186" name="Columna6175" dataDxfId="12291" dataCellStyle="Normal 3"/>
    <tableColumn id="6187" name="Columna6176" dataDxfId="12290" dataCellStyle="Normal 3"/>
    <tableColumn id="6188" name="Columna6177" dataDxfId="12289" dataCellStyle="Normal 3"/>
    <tableColumn id="6189" name="Columna6178" dataDxfId="12288" dataCellStyle="Normal 3"/>
    <tableColumn id="6190" name="Columna6179" dataDxfId="12287" dataCellStyle="Normal 3"/>
    <tableColumn id="6191" name="Columna6180" dataDxfId="12286" dataCellStyle="Normal 3"/>
    <tableColumn id="6192" name="Columna6181" dataDxfId="12285" dataCellStyle="Normal 3"/>
    <tableColumn id="6193" name="Columna6182" dataDxfId="12284" dataCellStyle="Normal 3"/>
    <tableColumn id="6194" name="Columna6183" dataDxfId="12283" dataCellStyle="Normal 3"/>
    <tableColumn id="6195" name="Columna6184" dataDxfId="12282" dataCellStyle="Normal 3"/>
    <tableColumn id="6196" name="Columna6185" dataDxfId="12281" dataCellStyle="Normal 3"/>
    <tableColumn id="6197" name="Columna6186" dataDxfId="12280" dataCellStyle="Normal 3"/>
    <tableColumn id="6198" name="Columna6187" dataDxfId="12279" dataCellStyle="Normal 3"/>
    <tableColumn id="6199" name="Columna6188" dataDxfId="12278" dataCellStyle="Normal 3"/>
    <tableColumn id="6200" name="Columna6189" dataDxfId="12277" dataCellStyle="Normal 3"/>
    <tableColumn id="6201" name="Columna6190" dataDxfId="12276" dataCellStyle="Normal 3"/>
    <tableColumn id="6202" name="Columna6191" dataDxfId="12275" dataCellStyle="Normal 3"/>
    <tableColumn id="6203" name="Columna6192" dataDxfId="12274" dataCellStyle="Normal 3"/>
    <tableColumn id="6204" name="Columna6193" dataDxfId="12273" dataCellStyle="Normal 3"/>
    <tableColumn id="6205" name="Columna6194" dataDxfId="12272" dataCellStyle="Normal 3"/>
    <tableColumn id="6206" name="Columna6195" dataDxfId="12271" dataCellStyle="Normal 3"/>
    <tableColumn id="6207" name="Columna6196" dataDxfId="12270" dataCellStyle="Normal 3"/>
    <tableColumn id="6208" name="Columna6197" dataDxfId="12269" dataCellStyle="Normal 3"/>
    <tableColumn id="6209" name="Columna6198" dataDxfId="12268" dataCellStyle="Normal 3"/>
    <tableColumn id="6210" name="Columna6199" dataDxfId="12267" dataCellStyle="Normal 3"/>
    <tableColumn id="6211" name="Columna6200" dataDxfId="12266" dataCellStyle="Normal 3"/>
    <tableColumn id="6212" name="Columna6201" dataDxfId="12265" dataCellStyle="Normal 3"/>
    <tableColumn id="6213" name="Columna6202" dataDxfId="12264" dataCellStyle="Normal 3"/>
    <tableColumn id="6214" name="Columna6203" dataDxfId="12263" dataCellStyle="Normal 3"/>
    <tableColumn id="6215" name="Columna6204" dataDxfId="12262" dataCellStyle="Normal 3"/>
    <tableColumn id="6216" name="Columna6205" dataDxfId="12261" dataCellStyle="Normal 3"/>
    <tableColumn id="6217" name="Columna6206" dataDxfId="12260" dataCellStyle="Normal 3"/>
    <tableColumn id="6218" name="Columna6207" dataDxfId="12259" dataCellStyle="Normal 3"/>
    <tableColumn id="6219" name="Columna6208" dataDxfId="12258" dataCellStyle="Normal 3"/>
    <tableColumn id="6220" name="Columna6209" dataDxfId="12257" dataCellStyle="Normal 3"/>
    <tableColumn id="6221" name="Columna6210" dataDxfId="12256" dataCellStyle="Normal 3"/>
    <tableColumn id="6222" name="Columna6211" dataDxfId="12255" dataCellStyle="Normal 3"/>
    <tableColumn id="6223" name="Columna6212" dataDxfId="12254" dataCellStyle="Normal 3"/>
    <tableColumn id="6224" name="Columna6213" dataDxfId="12253" dataCellStyle="Normal 3"/>
    <tableColumn id="6225" name="Columna6214" dataDxfId="12252" dataCellStyle="Normal 3"/>
    <tableColumn id="6226" name="Columna6215" dataDxfId="12251" dataCellStyle="Normal 3"/>
    <tableColumn id="6227" name="Columna6216" dataDxfId="12250" dataCellStyle="Normal 3"/>
    <tableColumn id="6228" name="Columna6217" dataDxfId="12249" dataCellStyle="Normal 3"/>
    <tableColumn id="6229" name="Columna6218" dataDxfId="12248" dataCellStyle="Normal 3"/>
    <tableColumn id="6230" name="Columna6219" dataDxfId="12247" dataCellStyle="Normal 3"/>
    <tableColumn id="6231" name="Columna6220" dataDxfId="12246" dataCellStyle="Normal 3"/>
    <tableColumn id="6232" name="Columna6221" dataDxfId="12245" dataCellStyle="Normal 3"/>
    <tableColumn id="6233" name="Columna6222" dataDxfId="12244" dataCellStyle="Normal 3"/>
    <tableColumn id="6234" name="Columna6223" dataDxfId="12243" dataCellStyle="Normal 3"/>
    <tableColumn id="6235" name="Columna6224" dataDxfId="12242" dataCellStyle="Normal 3"/>
    <tableColumn id="6236" name="Columna6225" dataDxfId="12241" dataCellStyle="Normal 3"/>
    <tableColumn id="6237" name="Columna6226" dataDxfId="12240" dataCellStyle="Normal 3"/>
    <tableColumn id="6238" name="Columna6227" dataDxfId="12239" dataCellStyle="Normal 3"/>
    <tableColumn id="6239" name="Columna6228" dataDxfId="12238" dataCellStyle="Normal 3"/>
    <tableColumn id="6240" name="Columna6229" dataDxfId="12237" dataCellStyle="Normal 3"/>
    <tableColumn id="6241" name="Columna6230" dataDxfId="12236" dataCellStyle="Normal 3"/>
    <tableColumn id="6242" name="Columna6231" dataDxfId="12235" dataCellStyle="Normal 3"/>
    <tableColumn id="6243" name="Columna6232" dataDxfId="12234" dataCellStyle="Normal 3"/>
    <tableColumn id="6244" name="Columna6233" dataDxfId="12233" dataCellStyle="Normal 3"/>
    <tableColumn id="6245" name="Columna6234" dataDxfId="12232" dataCellStyle="Normal 3"/>
    <tableColumn id="6246" name="Columna6235" dataDxfId="12231" dataCellStyle="Normal 3"/>
    <tableColumn id="6247" name="Columna6236" dataDxfId="12230" dataCellStyle="Normal 3"/>
    <tableColumn id="6248" name="Columna6237" dataDxfId="12229" dataCellStyle="Normal 3"/>
    <tableColumn id="6249" name="Columna6238" dataDxfId="12228" dataCellStyle="Normal 3"/>
    <tableColumn id="6250" name="Columna6239" dataDxfId="12227" dataCellStyle="Normal 3"/>
    <tableColumn id="6251" name="Columna6240" dataDxfId="12226" dataCellStyle="Normal 3"/>
    <tableColumn id="6252" name="Columna6241" dataDxfId="12225" dataCellStyle="Normal 3"/>
    <tableColumn id="6253" name="Columna6242" dataDxfId="12224" dataCellStyle="Normal 3"/>
    <tableColumn id="6254" name="Columna6243" dataDxfId="12223" dataCellStyle="Normal 3"/>
    <tableColumn id="6255" name="Columna6244" dataDxfId="12222" dataCellStyle="Normal 3"/>
    <tableColumn id="6256" name="Columna6245" dataDxfId="12221" dataCellStyle="Normal 3"/>
    <tableColumn id="6257" name="Columna6246" dataDxfId="12220" dataCellStyle="Normal 3"/>
    <tableColumn id="6258" name="Columna6247" dataDxfId="12219" dataCellStyle="Normal 3"/>
    <tableColumn id="6259" name="Columna6248" dataDxfId="12218" dataCellStyle="Normal 3"/>
    <tableColumn id="6260" name="Columna6249" dataDxfId="12217" dataCellStyle="Normal 3"/>
    <tableColumn id="6261" name="Columna6250" dataDxfId="12216" dataCellStyle="Normal 3"/>
    <tableColumn id="6262" name="Columna6251" dataDxfId="12215" dataCellStyle="Normal 3"/>
    <tableColumn id="6263" name="Columna6252" dataDxfId="12214" dataCellStyle="Normal 3"/>
    <tableColumn id="6264" name="Columna6253" dataDxfId="12213" dataCellStyle="Normal 3"/>
    <tableColumn id="6265" name="Columna6254" dataDxfId="12212" dataCellStyle="Normal 3"/>
    <tableColumn id="6266" name="Columna6255" dataDxfId="12211" dataCellStyle="Normal 3"/>
    <tableColumn id="6267" name="Columna6256" dataDxfId="12210" dataCellStyle="Normal 3"/>
    <tableColumn id="6268" name="Columna6257" dataDxfId="12209" dataCellStyle="Normal 3"/>
    <tableColumn id="6269" name="Columna6258" dataDxfId="12208" dataCellStyle="Normal 3"/>
    <tableColumn id="6270" name="Columna6259" dataDxfId="12207" dataCellStyle="Normal 3"/>
    <tableColumn id="6271" name="Columna6260" dataDxfId="12206" dataCellStyle="Normal 3"/>
    <tableColumn id="6272" name="Columna6261" dataDxfId="12205" dataCellStyle="Normal 3"/>
    <tableColumn id="6273" name="Columna6262" dataDxfId="12204" dataCellStyle="Normal 3"/>
    <tableColumn id="6274" name="Columna6263" dataDxfId="12203" dataCellStyle="Normal 3"/>
    <tableColumn id="6275" name="Columna6264" dataDxfId="12202" dataCellStyle="Normal 3"/>
    <tableColumn id="6276" name="Columna6265" dataDxfId="12201" dataCellStyle="Normal 3"/>
    <tableColumn id="6277" name="Columna6266" dataDxfId="12200" dataCellStyle="Normal 3"/>
    <tableColumn id="6278" name="Columna6267" dataDxfId="12199" dataCellStyle="Normal 3"/>
    <tableColumn id="6279" name="Columna6268" dataDxfId="12198" dataCellStyle="Normal 3"/>
    <tableColumn id="6280" name="Columna6269" dataDxfId="12197" dataCellStyle="Normal 3"/>
    <tableColumn id="6281" name="Columna6270" dataDxfId="12196" dataCellStyle="Normal 3"/>
    <tableColumn id="6282" name="Columna6271" dataDxfId="12195" dataCellStyle="Normal 3"/>
    <tableColumn id="6283" name="Columna6272" dataDxfId="12194" dataCellStyle="Normal 3"/>
    <tableColumn id="6284" name="Columna6273" dataDxfId="12193" dataCellStyle="Normal 3"/>
    <tableColumn id="6285" name="Columna6274" dataDxfId="12192" dataCellStyle="Normal 3"/>
    <tableColumn id="6286" name="Columna6275" dataDxfId="12191" dataCellStyle="Normal 3"/>
    <tableColumn id="6287" name="Columna6276" dataDxfId="12190" dataCellStyle="Normal 3"/>
    <tableColumn id="6288" name="Columna6277" dataDxfId="12189" dataCellStyle="Normal 3"/>
    <tableColumn id="6289" name="Columna6278" dataDxfId="12188" dataCellStyle="Normal 3"/>
    <tableColumn id="6290" name="Columna6279" dataDxfId="12187" dataCellStyle="Normal 3"/>
    <tableColumn id="6291" name="Columna6280" dataDxfId="12186" dataCellStyle="Normal 3"/>
    <tableColumn id="6292" name="Columna6281" dataDxfId="12185" dataCellStyle="Normal 3"/>
    <tableColumn id="6293" name="Columna6282" dataDxfId="12184" dataCellStyle="Normal 3"/>
    <tableColumn id="6294" name="Columna6283" dataDxfId="12183" dataCellStyle="Normal 3"/>
    <tableColumn id="6295" name="Columna6284" dataDxfId="12182" dataCellStyle="Normal 3"/>
    <tableColumn id="6296" name="Columna6285" dataDxfId="12181" dataCellStyle="Normal 3"/>
    <tableColumn id="6297" name="Columna6286" dataDxfId="12180" dataCellStyle="Normal 3"/>
    <tableColumn id="6298" name="Columna6287" dataDxfId="12179" dataCellStyle="Normal 3"/>
    <tableColumn id="6299" name="Columna6288" dataDxfId="12178" dataCellStyle="Normal 3"/>
    <tableColumn id="6300" name="Columna6289" dataDxfId="12177" dataCellStyle="Normal 3"/>
    <tableColumn id="6301" name="Columna6290" dataDxfId="12176" dataCellStyle="Normal 3"/>
    <tableColumn id="6302" name="Columna6291" dataDxfId="12175" dataCellStyle="Normal 3"/>
    <tableColumn id="6303" name="Columna6292" dataDxfId="12174" dataCellStyle="Normal 3"/>
    <tableColumn id="6304" name="Columna6293" dataDxfId="12173" dataCellStyle="Normal 3"/>
    <tableColumn id="6305" name="Columna6294" dataDxfId="12172" dataCellStyle="Normal 3"/>
    <tableColumn id="6306" name="Columna6295" dataDxfId="12171" dataCellStyle="Normal 3"/>
    <tableColumn id="6307" name="Columna6296" dataDxfId="12170" dataCellStyle="Normal 3"/>
    <tableColumn id="6308" name="Columna6297" dataDxfId="12169" dataCellStyle="Normal 3"/>
    <tableColumn id="6309" name="Columna6298" dataDxfId="12168" dataCellStyle="Normal 3"/>
    <tableColumn id="6310" name="Columna6299" dataDxfId="12167" dataCellStyle="Normal 3"/>
    <tableColumn id="6311" name="Columna6300" dataDxfId="12166" dataCellStyle="Normal 3"/>
    <tableColumn id="6312" name="Columna6301" dataDxfId="12165" dataCellStyle="Normal 3"/>
    <tableColumn id="6313" name="Columna6302" dataDxfId="12164" dataCellStyle="Normal 3"/>
    <tableColumn id="6314" name="Columna6303" dataDxfId="12163" dataCellStyle="Normal 3"/>
    <tableColumn id="6315" name="Columna6304" dataDxfId="12162" dataCellStyle="Normal 3"/>
    <tableColumn id="6316" name="Columna6305" dataDxfId="12161" dataCellStyle="Normal 3"/>
    <tableColumn id="6317" name="Columna6306" dataDxfId="12160" dataCellStyle="Normal 3"/>
    <tableColumn id="6318" name="Columna6307" dataDxfId="12159" dataCellStyle="Normal 3"/>
    <tableColumn id="6319" name="Columna6308" dataDxfId="12158" dataCellStyle="Normal 3"/>
    <tableColumn id="6320" name="Columna6309" dataDxfId="12157" dataCellStyle="Normal 3"/>
    <tableColumn id="6321" name="Columna6310" dataDxfId="12156" dataCellStyle="Normal 3"/>
    <tableColumn id="6322" name="Columna6311" dataDxfId="12155" dataCellStyle="Normal 3"/>
    <tableColumn id="6323" name="Columna6312" dataDxfId="12154" dataCellStyle="Normal 3"/>
    <tableColumn id="6324" name="Columna6313" dataDxfId="12153" dataCellStyle="Normal 3"/>
    <tableColumn id="6325" name="Columna6314" dataDxfId="12152" dataCellStyle="Normal 3"/>
    <tableColumn id="6326" name="Columna6315" dataDxfId="12151" dataCellStyle="Normal 3"/>
    <tableColumn id="6327" name="Columna6316" dataDxfId="12150" dataCellStyle="Normal 3"/>
    <tableColumn id="6328" name="Columna6317" dataDxfId="12149" dataCellStyle="Normal 3"/>
    <tableColumn id="6329" name="Columna6318" dataDxfId="12148" dataCellStyle="Normal 3"/>
    <tableColumn id="6330" name="Columna6319" dataDxfId="12147" dataCellStyle="Normal 3"/>
    <tableColumn id="6331" name="Columna6320" dataDxfId="12146" dataCellStyle="Normal 3"/>
    <tableColumn id="6332" name="Columna6321" dataDxfId="12145" dataCellStyle="Normal 3"/>
    <tableColumn id="6333" name="Columna6322" dataDxfId="12144" dataCellStyle="Normal 3"/>
    <tableColumn id="6334" name="Columna6323" dataDxfId="12143" dataCellStyle="Normal 3"/>
    <tableColumn id="6335" name="Columna6324" dataDxfId="12142" dataCellStyle="Normal 3"/>
    <tableColumn id="6336" name="Columna6325" dataDxfId="12141" dataCellStyle="Normal 3"/>
    <tableColumn id="6337" name="Columna6326" dataDxfId="12140" dataCellStyle="Normal 3"/>
    <tableColumn id="6338" name="Columna6327" dataDxfId="12139" dataCellStyle="Normal 3"/>
    <tableColumn id="6339" name="Columna6328" dataDxfId="12138" dataCellStyle="Normal 3"/>
    <tableColumn id="6340" name="Columna6329" dataDxfId="12137" dataCellStyle="Normal 3"/>
    <tableColumn id="6341" name="Columna6330" dataDxfId="12136" dataCellStyle="Normal 3"/>
    <tableColumn id="6342" name="Columna6331" dataDxfId="12135" dataCellStyle="Normal 3"/>
    <tableColumn id="6343" name="Columna6332" dataDxfId="12134" dataCellStyle="Normal 3"/>
    <tableColumn id="6344" name="Columna6333" dataDxfId="12133" dataCellStyle="Normal 3"/>
    <tableColumn id="6345" name="Columna6334" dataDxfId="12132" dataCellStyle="Normal 3"/>
    <tableColumn id="6346" name="Columna6335" dataDxfId="12131" dataCellStyle="Normal 3"/>
    <tableColumn id="6347" name="Columna6336" dataDxfId="12130" dataCellStyle="Normal 3"/>
    <tableColumn id="6348" name="Columna6337" dataDxfId="12129" dataCellStyle="Normal 3"/>
    <tableColumn id="6349" name="Columna6338" dataDxfId="12128" dataCellStyle="Normal 3"/>
    <tableColumn id="6350" name="Columna6339" dataDxfId="12127" dataCellStyle="Normal 3"/>
    <tableColumn id="6351" name="Columna6340" dataDxfId="12126" dataCellStyle="Normal 3"/>
    <tableColumn id="6352" name="Columna6341" dataDxfId="12125" dataCellStyle="Normal 3"/>
    <tableColumn id="6353" name="Columna6342" dataDxfId="12124" dataCellStyle="Normal 3"/>
    <tableColumn id="6354" name="Columna6343" dataDxfId="12123" dataCellStyle="Normal 3"/>
    <tableColumn id="6355" name="Columna6344" dataDxfId="12122" dataCellStyle="Normal 3"/>
    <tableColumn id="6356" name="Columna6345" dataDxfId="12121" dataCellStyle="Normal 3"/>
    <tableColumn id="6357" name="Columna6346" dataDxfId="12120" dataCellStyle="Normal 3"/>
    <tableColumn id="6358" name="Columna6347" dataDxfId="12119" dataCellStyle="Normal 3"/>
    <tableColumn id="6359" name="Columna6348" dataDxfId="12118" dataCellStyle="Normal 3"/>
    <tableColumn id="6360" name="Columna6349" dataDxfId="12117" dataCellStyle="Normal 3"/>
    <tableColumn id="6361" name="Columna6350" dataDxfId="12116" dataCellStyle="Normal 3"/>
    <tableColumn id="6362" name="Columna6351" dataDxfId="12115" dataCellStyle="Normal 3"/>
    <tableColumn id="6363" name="Columna6352" dataDxfId="12114" dataCellStyle="Normal 3"/>
    <tableColumn id="6364" name="Columna6353" dataDxfId="12113" dataCellStyle="Normal 3"/>
    <tableColumn id="6365" name="Columna6354" dataDxfId="12112" dataCellStyle="Normal 3"/>
    <tableColumn id="6366" name="Columna6355" dataDxfId="12111" dataCellStyle="Normal 3"/>
    <tableColumn id="6367" name="Columna6356" dataDxfId="12110" dataCellStyle="Normal 3"/>
    <tableColumn id="6368" name="Columna6357" dataDxfId="12109" dataCellStyle="Normal 3"/>
    <tableColumn id="6369" name="Columna6358" dataDxfId="12108" dataCellStyle="Normal 3"/>
    <tableColumn id="6370" name="Columna6359" dataDxfId="12107" dataCellStyle="Normal 3"/>
    <tableColumn id="6371" name="Columna6360" dataDxfId="12106" dataCellStyle="Normal 3"/>
    <tableColumn id="6372" name="Columna6361" dataDxfId="12105" dataCellStyle="Normal 3"/>
    <tableColumn id="6373" name="Columna6362" dataDxfId="12104" dataCellStyle="Normal 3"/>
    <tableColumn id="6374" name="Columna6363" dataDxfId="12103" dataCellStyle="Normal 3"/>
    <tableColumn id="6375" name="Columna6364" dataDxfId="12102" dataCellStyle="Normal 3"/>
    <tableColumn id="6376" name="Columna6365" dataDxfId="12101" dataCellStyle="Normal 3"/>
    <tableColumn id="6377" name="Columna6366" dataDxfId="12100" dataCellStyle="Normal 3"/>
    <tableColumn id="6378" name="Columna6367" dataDxfId="12099" dataCellStyle="Normal 3"/>
    <tableColumn id="6379" name="Columna6368" dataDxfId="12098" dataCellStyle="Normal 3"/>
    <tableColumn id="6380" name="Columna6369" dataDxfId="12097" dataCellStyle="Normal 3"/>
    <tableColumn id="6381" name="Columna6370" dataDxfId="12096" dataCellStyle="Normal 3"/>
    <tableColumn id="6382" name="Columna6371" dataDxfId="12095" dataCellStyle="Normal 3"/>
    <tableColumn id="6383" name="Columna6372" dataDxfId="12094" dataCellStyle="Normal 3"/>
    <tableColumn id="6384" name="Columna6373" dataDxfId="12093" dataCellStyle="Normal 3"/>
    <tableColumn id="6385" name="Columna6374" dataDxfId="12092" dataCellStyle="Normal 3"/>
    <tableColumn id="6386" name="Columna6375" dataDxfId="12091" dataCellStyle="Normal 3"/>
    <tableColumn id="6387" name="Columna6376" dataDxfId="12090" dataCellStyle="Normal 3"/>
    <tableColumn id="6388" name="Columna6377" dataDxfId="12089" dataCellStyle="Normal 3"/>
    <tableColumn id="6389" name="Columna6378" dataDxfId="12088" dataCellStyle="Normal 3"/>
    <tableColumn id="6390" name="Columna6379" dataDxfId="12087" dataCellStyle="Normal 3"/>
    <tableColumn id="6391" name="Columna6380" dataDxfId="12086" dataCellStyle="Normal 3"/>
    <tableColumn id="6392" name="Columna6381" dataDxfId="12085" dataCellStyle="Normal 3"/>
    <tableColumn id="6393" name="Columna6382" dataDxfId="12084" dataCellStyle="Normal 3"/>
    <tableColumn id="6394" name="Columna6383" dataDxfId="12083" dataCellStyle="Normal 3"/>
    <tableColumn id="6395" name="Columna6384" dataDxfId="12082" dataCellStyle="Normal 3"/>
    <tableColumn id="6396" name="Columna6385" dataDxfId="12081" dataCellStyle="Normal 3"/>
    <tableColumn id="6397" name="Columna6386" dataDxfId="12080" dataCellStyle="Normal 3"/>
    <tableColumn id="6398" name="Columna6387" dataDxfId="12079" dataCellStyle="Normal 3"/>
    <tableColumn id="6399" name="Columna6388" dataDxfId="12078" dataCellStyle="Normal 3"/>
    <tableColumn id="6400" name="Columna6389" dataDxfId="12077" dataCellStyle="Normal 3"/>
    <tableColumn id="6401" name="Columna6390" dataDxfId="12076" dataCellStyle="Normal 3"/>
    <tableColumn id="6402" name="Columna6391" dataDxfId="12075" dataCellStyle="Normal 3"/>
    <tableColumn id="6403" name="Columna6392" dataDxfId="12074" dataCellStyle="Normal 3"/>
    <tableColumn id="6404" name="Columna6393" dataDxfId="12073" dataCellStyle="Normal 3"/>
    <tableColumn id="6405" name="Columna6394" dataDxfId="12072" dataCellStyle="Normal 3"/>
    <tableColumn id="6406" name="Columna6395" dataDxfId="12071" dataCellStyle="Normal 3"/>
    <tableColumn id="6407" name="Columna6396" dataDxfId="12070" dataCellStyle="Normal 3"/>
    <tableColumn id="6408" name="Columna6397" dataDxfId="12069" dataCellStyle="Normal 3"/>
    <tableColumn id="6409" name="Columna6398" dataDxfId="12068" dataCellStyle="Normal 3"/>
    <tableColumn id="6410" name="Columna6399" dataDxfId="12067" dataCellStyle="Normal 3"/>
    <tableColumn id="6411" name="Columna6400" dataDxfId="12066" dataCellStyle="Normal 3"/>
    <tableColumn id="6412" name="Columna6401" dataDxfId="12065" dataCellStyle="Normal 3"/>
    <tableColumn id="6413" name="Columna6402" dataDxfId="12064" dataCellStyle="Normal 3"/>
    <tableColumn id="6414" name="Columna6403" dataDxfId="12063" dataCellStyle="Normal 3"/>
    <tableColumn id="6415" name="Columna6404" dataDxfId="12062" dataCellStyle="Normal 3"/>
    <tableColumn id="6416" name="Columna6405" dataDxfId="12061" dataCellStyle="Normal 3"/>
    <tableColumn id="6417" name="Columna6406" dataDxfId="12060" dataCellStyle="Normal 3"/>
    <tableColumn id="6418" name="Columna6407" dataDxfId="12059" dataCellStyle="Normal 3"/>
    <tableColumn id="6419" name="Columna6408" dataDxfId="12058" dataCellStyle="Normal 3"/>
    <tableColumn id="6420" name="Columna6409" dataDxfId="12057" dataCellStyle="Normal 3"/>
    <tableColumn id="6421" name="Columna6410" dataDxfId="12056" dataCellStyle="Normal 3"/>
    <tableColumn id="6422" name="Columna6411" dataDxfId="12055" dataCellStyle="Normal 3"/>
    <tableColumn id="6423" name="Columna6412" dataDxfId="12054" dataCellStyle="Normal 3"/>
    <tableColumn id="6424" name="Columna6413" dataDxfId="12053" dataCellStyle="Normal 3"/>
    <tableColumn id="6425" name="Columna6414" dataDxfId="12052" dataCellStyle="Normal 3"/>
    <tableColumn id="6426" name="Columna6415" dataDxfId="12051" dataCellStyle="Normal 3"/>
    <tableColumn id="6427" name="Columna6416" dataDxfId="12050" dataCellStyle="Normal 3"/>
    <tableColumn id="6428" name="Columna6417" dataDxfId="12049" dataCellStyle="Normal 3"/>
    <tableColumn id="6429" name="Columna6418" dataDxfId="12048" dataCellStyle="Normal 3"/>
    <tableColumn id="6430" name="Columna6419" dataDxfId="12047" dataCellStyle="Normal 3"/>
    <tableColumn id="6431" name="Columna6420" dataDxfId="12046" dataCellStyle="Normal 3"/>
    <tableColumn id="6432" name="Columna6421" dataDxfId="12045" dataCellStyle="Normal 3"/>
    <tableColumn id="6433" name="Columna6422" dataDxfId="12044" dataCellStyle="Normal 3"/>
    <tableColumn id="6434" name="Columna6423" dataDxfId="12043" dataCellStyle="Normal 3"/>
    <tableColumn id="6435" name="Columna6424" dataDxfId="12042" dataCellStyle="Normal 3"/>
    <tableColumn id="6436" name="Columna6425" dataDxfId="12041" dataCellStyle="Normal 3"/>
    <tableColumn id="6437" name="Columna6426" dataDxfId="12040" dataCellStyle="Normal 3"/>
    <tableColumn id="6438" name="Columna6427" dataDxfId="12039" dataCellStyle="Normal 3"/>
    <tableColumn id="6439" name="Columna6428" dataDxfId="12038" dataCellStyle="Normal 3"/>
    <tableColumn id="6440" name="Columna6429" dataDxfId="12037" dataCellStyle="Normal 3"/>
    <tableColumn id="6441" name="Columna6430" dataDxfId="12036" dataCellStyle="Normal 3"/>
    <tableColumn id="6442" name="Columna6431" dataDxfId="12035" dataCellStyle="Normal 3"/>
    <tableColumn id="6443" name="Columna6432" dataDxfId="12034" dataCellStyle="Normal 3"/>
    <tableColumn id="6444" name="Columna6433" dataDxfId="12033" dataCellStyle="Normal 3"/>
    <tableColumn id="6445" name="Columna6434" dataDxfId="12032" dataCellStyle="Normal 3"/>
    <tableColumn id="6446" name="Columna6435" dataDxfId="12031" dataCellStyle="Normal 3"/>
    <tableColumn id="6447" name="Columna6436" dataDxfId="12030" dataCellStyle="Normal 3"/>
    <tableColumn id="6448" name="Columna6437" dataDxfId="12029" dataCellStyle="Normal 3"/>
    <tableColumn id="6449" name="Columna6438" dataDxfId="12028" dataCellStyle="Normal 3"/>
    <tableColumn id="6450" name="Columna6439" dataDxfId="12027" dataCellStyle="Normal 3"/>
    <tableColumn id="6451" name="Columna6440" dataDxfId="12026" dataCellStyle="Normal 3"/>
    <tableColumn id="6452" name="Columna6441" dataDxfId="12025" dataCellStyle="Normal 3"/>
    <tableColumn id="6453" name="Columna6442" dataDxfId="12024" dataCellStyle="Normal 3"/>
    <tableColumn id="6454" name="Columna6443" dataDxfId="12023" dataCellStyle="Normal 3"/>
    <tableColumn id="6455" name="Columna6444" dataDxfId="12022" dataCellStyle="Normal 3"/>
    <tableColumn id="6456" name="Columna6445" dataDxfId="12021" dataCellStyle="Normal 3"/>
    <tableColumn id="6457" name="Columna6446" dataDxfId="12020" dataCellStyle="Normal 3"/>
    <tableColumn id="6458" name="Columna6447" dataDxfId="12019" dataCellStyle="Normal 3"/>
    <tableColumn id="6459" name="Columna6448" dataDxfId="12018" dataCellStyle="Normal 3"/>
    <tableColumn id="6460" name="Columna6449" dataDxfId="12017" dataCellStyle="Normal 3"/>
    <tableColumn id="6461" name="Columna6450" dataDxfId="12016" dataCellStyle="Normal 3"/>
    <tableColumn id="6462" name="Columna6451" dataDxfId="12015" dataCellStyle="Normal 3"/>
    <tableColumn id="6463" name="Columna6452" dataDxfId="12014" dataCellStyle="Normal 3"/>
    <tableColumn id="6464" name="Columna6453" dataDxfId="12013" dataCellStyle="Normal 3"/>
    <tableColumn id="6465" name="Columna6454" dataDxfId="12012" dataCellStyle="Normal 3"/>
    <tableColumn id="6466" name="Columna6455" dataDxfId="12011" dataCellStyle="Normal 3"/>
    <tableColumn id="6467" name="Columna6456" dataDxfId="12010" dataCellStyle="Normal 3"/>
    <tableColumn id="6468" name="Columna6457" dataDxfId="12009" dataCellStyle="Normal 3"/>
    <tableColumn id="6469" name="Columna6458" dataDxfId="12008" dataCellStyle="Normal 3"/>
    <tableColumn id="6470" name="Columna6459" dataDxfId="12007" dataCellStyle="Normal 3"/>
    <tableColumn id="6471" name="Columna6460" dataDxfId="12006" dataCellStyle="Normal 3"/>
    <tableColumn id="6472" name="Columna6461" dataDxfId="12005" dataCellStyle="Normal 3"/>
    <tableColumn id="6473" name="Columna6462" dataDxfId="12004" dataCellStyle="Normal 3"/>
    <tableColumn id="6474" name="Columna6463" dataDxfId="12003" dataCellStyle="Normal 3"/>
    <tableColumn id="6475" name="Columna6464" dataDxfId="12002" dataCellStyle="Normal 3"/>
    <tableColumn id="6476" name="Columna6465" dataDxfId="12001" dataCellStyle="Normal 3"/>
    <tableColumn id="6477" name="Columna6466" dataDxfId="12000" dataCellStyle="Normal 3"/>
    <tableColumn id="6478" name="Columna6467" dataDxfId="11999" dataCellStyle="Normal 3"/>
    <tableColumn id="6479" name="Columna6468" dataDxfId="11998" dataCellStyle="Normal 3"/>
    <tableColumn id="6480" name="Columna6469" dataDxfId="11997" dataCellStyle="Normal 3"/>
    <tableColumn id="6481" name="Columna6470" dataDxfId="11996" dataCellStyle="Normal 3"/>
    <tableColumn id="6482" name="Columna6471" dataDxfId="11995" dataCellStyle="Normal 3"/>
    <tableColumn id="6483" name="Columna6472" dataDxfId="11994" dataCellStyle="Normal 3"/>
    <tableColumn id="6484" name="Columna6473" dataDxfId="11993" dataCellStyle="Normal 3"/>
    <tableColumn id="6485" name="Columna6474" dataDxfId="11992" dataCellStyle="Normal 3"/>
    <tableColumn id="6486" name="Columna6475" dataDxfId="11991" dataCellStyle="Normal 3"/>
    <tableColumn id="6487" name="Columna6476" dataDxfId="11990" dataCellStyle="Normal 3"/>
    <tableColumn id="6488" name="Columna6477" dataDxfId="11989" dataCellStyle="Normal 3"/>
    <tableColumn id="6489" name="Columna6478" dataDxfId="11988" dataCellStyle="Normal 3"/>
    <tableColumn id="6490" name="Columna6479" dataDxfId="11987" dataCellStyle="Normal 3"/>
    <tableColumn id="6491" name="Columna6480" dataDxfId="11986" dataCellStyle="Normal 3"/>
    <tableColumn id="6492" name="Columna6481" dataDxfId="11985" dataCellStyle="Normal 3"/>
    <tableColumn id="6493" name="Columna6482" dataDxfId="11984" dataCellStyle="Normal 3"/>
    <tableColumn id="6494" name="Columna6483" dataDxfId="11983" dataCellStyle="Normal 3"/>
    <tableColumn id="6495" name="Columna6484" dataDxfId="11982" dataCellStyle="Normal 3"/>
    <tableColumn id="6496" name="Columna6485" dataDxfId="11981" dataCellStyle="Normal 3"/>
    <tableColumn id="6497" name="Columna6486" dataDxfId="11980" dataCellStyle="Normal 3"/>
    <tableColumn id="6498" name="Columna6487" dataDxfId="11979" dataCellStyle="Normal 3"/>
    <tableColumn id="6499" name="Columna6488" dataDxfId="11978" dataCellStyle="Normal 3"/>
    <tableColumn id="6500" name="Columna6489" dataDxfId="11977" dataCellStyle="Normal 3"/>
    <tableColumn id="6501" name="Columna6490" dataDxfId="11976" dataCellStyle="Normal 3"/>
    <tableColumn id="6502" name="Columna6491" dataDxfId="11975" dataCellStyle="Normal 3"/>
    <tableColumn id="6503" name="Columna6492" dataDxfId="11974" dataCellStyle="Normal 3"/>
    <tableColumn id="6504" name="Columna6493" dataDxfId="11973" dataCellStyle="Normal 3"/>
    <tableColumn id="6505" name="Columna6494" dataDxfId="11972" dataCellStyle="Normal 3"/>
    <tableColumn id="6506" name="Columna6495" dataDxfId="11971" dataCellStyle="Normal 3"/>
    <tableColumn id="6507" name="Columna6496" dataDxfId="11970" dataCellStyle="Normal 3"/>
    <tableColumn id="6508" name="Columna6497" dataDxfId="11969" dataCellStyle="Normal 3"/>
    <tableColumn id="6509" name="Columna6498" dataDxfId="11968" dataCellStyle="Normal 3"/>
    <tableColumn id="6510" name="Columna6499" dataDxfId="11967" dataCellStyle="Normal 3"/>
    <tableColumn id="6511" name="Columna6500" dataDxfId="11966" dataCellStyle="Normal 3"/>
    <tableColumn id="6512" name="Columna6501" dataDxfId="11965" dataCellStyle="Normal 3"/>
    <tableColumn id="6513" name="Columna6502" dataDxfId="11964" dataCellStyle="Normal 3"/>
    <tableColumn id="6514" name="Columna6503" dataDxfId="11963" dataCellStyle="Normal 3"/>
    <tableColumn id="6515" name="Columna6504" dataDxfId="11962" dataCellStyle="Normal 3"/>
    <tableColumn id="6516" name="Columna6505" dataDxfId="11961" dataCellStyle="Normal 3"/>
    <tableColumn id="6517" name="Columna6506" dataDxfId="11960" dataCellStyle="Normal 3"/>
    <tableColumn id="6518" name="Columna6507" dataDxfId="11959" dataCellStyle="Normal 3"/>
    <tableColumn id="6519" name="Columna6508" dataDxfId="11958" dataCellStyle="Normal 3"/>
    <tableColumn id="6520" name="Columna6509" dataDxfId="11957" dataCellStyle="Normal 3"/>
    <tableColumn id="6521" name="Columna6510" dataDxfId="11956" dataCellStyle="Normal 3"/>
    <tableColumn id="6522" name="Columna6511" dataDxfId="11955" dataCellStyle="Normal 3"/>
    <tableColumn id="6523" name="Columna6512" dataDxfId="11954" dataCellStyle="Normal 3"/>
    <tableColumn id="6524" name="Columna6513" dataDxfId="11953" dataCellStyle="Normal 3"/>
    <tableColumn id="6525" name="Columna6514" dataDxfId="11952" dataCellStyle="Normal 3"/>
    <tableColumn id="6526" name="Columna6515" dataDxfId="11951" dataCellStyle="Normal 3"/>
    <tableColumn id="6527" name="Columna6516" dataDxfId="11950" dataCellStyle="Normal 3"/>
    <tableColumn id="6528" name="Columna6517" dataDxfId="11949" dataCellStyle="Normal 3"/>
    <tableColumn id="6529" name="Columna6518" dataDxfId="11948" dataCellStyle="Normal 3"/>
    <tableColumn id="6530" name="Columna6519" dataDxfId="11947" dataCellStyle="Normal 3"/>
    <tableColumn id="6531" name="Columna6520" dataDxfId="11946" dataCellStyle="Normal 3"/>
    <tableColumn id="6532" name="Columna6521" dataDxfId="11945" dataCellStyle="Normal 3"/>
    <tableColumn id="6533" name="Columna6522" dataDxfId="11944" dataCellStyle="Normal 3"/>
    <tableColumn id="6534" name="Columna6523" dataDxfId="11943" dataCellStyle="Normal 3"/>
    <tableColumn id="6535" name="Columna6524" dataDxfId="11942" dataCellStyle="Normal 3"/>
    <tableColumn id="6536" name="Columna6525" dataDxfId="11941" dataCellStyle="Normal 3"/>
    <tableColumn id="6537" name="Columna6526" dataDxfId="11940" dataCellStyle="Normal 3"/>
    <tableColumn id="6538" name="Columna6527" dataDxfId="11939" dataCellStyle="Normal 3"/>
    <tableColumn id="6539" name="Columna6528" dataDxfId="11938" dataCellStyle="Normal 3"/>
    <tableColumn id="6540" name="Columna6529" dataDxfId="11937" dataCellStyle="Normal 3"/>
    <tableColumn id="6541" name="Columna6530" dataDxfId="11936" dataCellStyle="Normal 3"/>
    <tableColumn id="6542" name="Columna6531" dataDxfId="11935" dataCellStyle="Normal 3"/>
    <tableColumn id="6543" name="Columna6532" dataDxfId="11934" dataCellStyle="Normal 3"/>
    <tableColumn id="6544" name="Columna6533" dataDxfId="11933" dataCellStyle="Normal 3"/>
    <tableColumn id="6545" name="Columna6534" dataDxfId="11932" dataCellStyle="Normal 3"/>
    <tableColumn id="6546" name="Columna6535" dataDxfId="11931" dataCellStyle="Normal 3"/>
    <tableColumn id="6547" name="Columna6536" dataDxfId="11930" dataCellStyle="Normal 3"/>
    <tableColumn id="6548" name="Columna6537" dataDxfId="11929" dataCellStyle="Normal 3"/>
    <tableColumn id="6549" name="Columna6538" dataDxfId="11928" dataCellStyle="Normal 3"/>
    <tableColumn id="6550" name="Columna6539" dataDxfId="11927" dataCellStyle="Normal 3"/>
    <tableColumn id="6551" name="Columna6540" dataDxfId="11926" dataCellStyle="Normal 3"/>
    <tableColumn id="6552" name="Columna6541" dataDxfId="11925" dataCellStyle="Normal 3"/>
    <tableColumn id="6553" name="Columna6542" dataDxfId="11924" dataCellStyle="Normal 3"/>
    <tableColumn id="6554" name="Columna6543" dataDxfId="11923" dataCellStyle="Normal 3"/>
    <tableColumn id="6555" name="Columna6544" dataDxfId="11922" dataCellStyle="Normal 3"/>
    <tableColumn id="6556" name="Columna6545" dataDxfId="11921" dataCellStyle="Normal 3"/>
    <tableColumn id="6557" name="Columna6546" dataDxfId="11920" dataCellStyle="Normal 3"/>
    <tableColumn id="6558" name="Columna6547" dataDxfId="11919" dataCellStyle="Normal 3"/>
    <tableColumn id="6559" name="Columna6548" dataDxfId="11918" dataCellStyle="Normal 3"/>
    <tableColumn id="6560" name="Columna6549" dataDxfId="11917" dataCellStyle="Normal 3"/>
    <tableColumn id="6561" name="Columna6550" dataDxfId="11916" dataCellStyle="Normal 3"/>
    <tableColumn id="6562" name="Columna6551" dataDxfId="11915" dataCellStyle="Normal 3"/>
    <tableColumn id="6563" name="Columna6552" dataDxfId="11914" dataCellStyle="Normal 3"/>
    <tableColumn id="6564" name="Columna6553" dataDxfId="11913" dataCellStyle="Normal 3"/>
    <tableColumn id="6565" name="Columna6554" dataDxfId="11912" dataCellStyle="Normal 3"/>
    <tableColumn id="6566" name="Columna6555" dataDxfId="11911" dataCellStyle="Normal 3"/>
    <tableColumn id="6567" name="Columna6556" dataDxfId="11910" dataCellStyle="Normal 3"/>
    <tableColumn id="6568" name="Columna6557" dataDxfId="11909" dataCellStyle="Normal 3"/>
    <tableColumn id="6569" name="Columna6558" dataDxfId="11908" dataCellStyle="Normal 3"/>
    <tableColumn id="6570" name="Columna6559" dataDxfId="11907" dataCellStyle="Normal 3"/>
    <tableColumn id="6571" name="Columna6560" dataDxfId="11906" dataCellStyle="Normal 3"/>
    <tableColumn id="6572" name="Columna6561" dataDxfId="11905" dataCellStyle="Normal 3"/>
    <tableColumn id="6573" name="Columna6562" dataDxfId="11904" dataCellStyle="Normal 3"/>
    <tableColumn id="6574" name="Columna6563" dataDxfId="11903" dataCellStyle="Normal 3"/>
    <tableColumn id="6575" name="Columna6564" dataDxfId="11902" dataCellStyle="Normal 3"/>
    <tableColumn id="6576" name="Columna6565" dataDxfId="11901" dataCellStyle="Normal 3"/>
    <tableColumn id="6577" name="Columna6566" dataDxfId="11900" dataCellStyle="Normal 3"/>
    <tableColumn id="6578" name="Columna6567" dataDxfId="11899" dataCellStyle="Normal 3"/>
    <tableColumn id="6579" name="Columna6568" dataDxfId="11898" dataCellStyle="Normal 3"/>
    <tableColumn id="6580" name="Columna6569" dataDxfId="11897" dataCellStyle="Normal 3"/>
    <tableColumn id="6581" name="Columna6570" dataDxfId="11896" dataCellStyle="Normal 3"/>
    <tableColumn id="6582" name="Columna6571" dataDxfId="11895" dataCellStyle="Normal 3"/>
    <tableColumn id="6583" name="Columna6572" dataDxfId="11894" dataCellStyle="Normal 3"/>
    <tableColumn id="6584" name="Columna6573" dataDxfId="11893" dataCellStyle="Normal 3"/>
    <tableColumn id="6585" name="Columna6574" dataDxfId="11892" dataCellStyle="Normal 3"/>
    <tableColumn id="6586" name="Columna6575" dataDxfId="11891" dataCellStyle="Normal 3"/>
    <tableColumn id="6587" name="Columna6576" dataDxfId="11890" dataCellStyle="Normal 3"/>
    <tableColumn id="6588" name="Columna6577" dataDxfId="11889" dataCellStyle="Normal 3"/>
    <tableColumn id="6589" name="Columna6578" dataDxfId="11888" dataCellStyle="Normal 3"/>
    <tableColumn id="6590" name="Columna6579" dataDxfId="11887" dataCellStyle="Normal 3"/>
    <tableColumn id="6591" name="Columna6580" dataDxfId="11886" dataCellStyle="Normal 3"/>
    <tableColumn id="6592" name="Columna6581" dataDxfId="11885" dataCellStyle="Normal 3"/>
    <tableColumn id="6593" name="Columna6582" dataDxfId="11884" dataCellStyle="Normal 3"/>
    <tableColumn id="6594" name="Columna6583" dataDxfId="11883" dataCellStyle="Normal 3"/>
    <tableColumn id="6595" name="Columna6584" dataDxfId="11882" dataCellStyle="Normal 3"/>
    <tableColumn id="6596" name="Columna6585" dataDxfId="11881" dataCellStyle="Normal 3"/>
    <tableColumn id="6597" name="Columna6586" dataDxfId="11880" dataCellStyle="Normal 3"/>
    <tableColumn id="6598" name="Columna6587" dataDxfId="11879" dataCellStyle="Normal 3"/>
    <tableColumn id="6599" name="Columna6588" dataDxfId="11878" dataCellStyle="Normal 3"/>
    <tableColumn id="6600" name="Columna6589" dataDxfId="11877" dataCellStyle="Normal 3"/>
    <tableColumn id="6601" name="Columna6590" dataDxfId="11876" dataCellStyle="Normal 3"/>
    <tableColumn id="6602" name="Columna6591" dataDxfId="11875" dataCellStyle="Normal 3"/>
    <tableColumn id="6603" name="Columna6592" dataDxfId="11874" dataCellStyle="Normal 3"/>
    <tableColumn id="6604" name="Columna6593" dataDxfId="11873" dataCellStyle="Normal 3"/>
    <tableColumn id="6605" name="Columna6594" dataDxfId="11872" dataCellStyle="Normal 3"/>
    <tableColumn id="6606" name="Columna6595" dataDxfId="11871" dataCellStyle="Normal 3"/>
    <tableColumn id="6607" name="Columna6596" dataDxfId="11870" dataCellStyle="Normal 3"/>
    <tableColumn id="6608" name="Columna6597" dataDxfId="11869" dataCellStyle="Normal 3"/>
    <tableColumn id="6609" name="Columna6598" dataDxfId="11868" dataCellStyle="Normal 3"/>
    <tableColumn id="6610" name="Columna6599" dataDxfId="11867" dataCellStyle="Normal 3"/>
    <tableColumn id="6611" name="Columna6600" dataDxfId="11866" dataCellStyle="Normal 3"/>
    <tableColumn id="6612" name="Columna6601" dataDxfId="11865" dataCellStyle="Normal 3"/>
    <tableColumn id="6613" name="Columna6602" dataDxfId="11864" dataCellStyle="Normal 3"/>
    <tableColumn id="6614" name="Columna6603" dataDxfId="11863" dataCellStyle="Normal 3"/>
    <tableColumn id="6615" name="Columna6604" dataDxfId="11862" dataCellStyle="Normal 3"/>
    <tableColumn id="6616" name="Columna6605" dataDxfId="11861" dataCellStyle="Normal 3"/>
    <tableColumn id="6617" name="Columna6606" dataDxfId="11860" dataCellStyle="Normal 3"/>
    <tableColumn id="6618" name="Columna6607" dataDxfId="11859" dataCellStyle="Normal 3"/>
    <tableColumn id="6619" name="Columna6608" dataDxfId="11858" dataCellStyle="Normal 3"/>
    <tableColumn id="6620" name="Columna6609" dataDxfId="11857" dataCellStyle="Normal 3"/>
    <tableColumn id="6621" name="Columna6610" dataDxfId="11856" dataCellStyle="Normal 3"/>
    <tableColumn id="6622" name="Columna6611" dataDxfId="11855" dataCellStyle="Normal 3"/>
    <tableColumn id="6623" name="Columna6612" dataDxfId="11854" dataCellStyle="Normal 3"/>
    <tableColumn id="6624" name="Columna6613" dataDxfId="11853" dataCellStyle="Normal 3"/>
    <tableColumn id="6625" name="Columna6614" dataDxfId="11852" dataCellStyle="Normal 3"/>
    <tableColumn id="6626" name="Columna6615" dataDxfId="11851" dataCellStyle="Normal 3"/>
    <tableColumn id="6627" name="Columna6616" dataDxfId="11850" dataCellStyle="Normal 3"/>
    <tableColumn id="6628" name="Columna6617" dataDxfId="11849" dataCellStyle="Normal 3"/>
    <tableColumn id="6629" name="Columna6618" dataDxfId="11848" dataCellStyle="Normal 3"/>
    <tableColumn id="6630" name="Columna6619" dataDxfId="11847" dataCellStyle="Normal 3"/>
    <tableColumn id="6631" name="Columna6620" dataDxfId="11846" dataCellStyle="Normal 3"/>
    <tableColumn id="6632" name="Columna6621" dataDxfId="11845" dataCellStyle="Normal 3"/>
    <tableColumn id="6633" name="Columna6622" dataDxfId="11844" dataCellStyle="Normal 3"/>
    <tableColumn id="6634" name="Columna6623" dataDxfId="11843" dataCellStyle="Normal 3"/>
    <tableColumn id="6635" name="Columna6624" dataDxfId="11842" dataCellStyle="Normal 3"/>
    <tableColumn id="6636" name="Columna6625" dataDxfId="11841" dataCellStyle="Normal 3"/>
    <tableColumn id="6637" name="Columna6626" dataDxfId="11840" dataCellStyle="Normal 3"/>
    <tableColumn id="6638" name="Columna6627" dataDxfId="11839" dataCellStyle="Normal 3"/>
    <tableColumn id="6639" name="Columna6628" dataDxfId="11838" dataCellStyle="Normal 3"/>
    <tableColumn id="6640" name="Columna6629" dataDxfId="11837" dataCellStyle="Normal 3"/>
    <tableColumn id="6641" name="Columna6630" dataDxfId="11836" dataCellStyle="Normal 3"/>
    <tableColumn id="6642" name="Columna6631" dataDxfId="11835" dataCellStyle="Normal 3"/>
    <tableColumn id="6643" name="Columna6632" dataDxfId="11834" dataCellStyle="Normal 3"/>
    <tableColumn id="6644" name="Columna6633" dataDxfId="11833" dataCellStyle="Normal 3"/>
    <tableColumn id="6645" name="Columna6634" dataDxfId="11832" dataCellStyle="Normal 3"/>
    <tableColumn id="6646" name="Columna6635" dataDxfId="11831" dataCellStyle="Normal 3"/>
    <tableColumn id="6647" name="Columna6636" dataDxfId="11830" dataCellStyle="Normal 3"/>
    <tableColumn id="6648" name="Columna6637" dataDxfId="11829" dataCellStyle="Normal 3"/>
    <tableColumn id="6649" name="Columna6638" dataDxfId="11828" dataCellStyle="Normal 3"/>
    <tableColumn id="6650" name="Columna6639" dataDxfId="11827" dataCellStyle="Normal 3"/>
    <tableColumn id="6651" name="Columna6640" dataDxfId="11826" dataCellStyle="Normal 3"/>
    <tableColumn id="6652" name="Columna6641" dataDxfId="11825" dataCellStyle="Normal 3"/>
    <tableColumn id="6653" name="Columna6642" dataDxfId="11824" dataCellStyle="Normal 3"/>
    <tableColumn id="6654" name="Columna6643" dataDxfId="11823" dataCellStyle="Normal 3"/>
    <tableColumn id="6655" name="Columna6644" dataDxfId="11822" dataCellStyle="Normal 3"/>
    <tableColumn id="6656" name="Columna6645" dataDxfId="11821" dataCellStyle="Normal 3"/>
    <tableColumn id="6657" name="Columna6646" dataDxfId="11820" dataCellStyle="Normal 3"/>
    <tableColumn id="6658" name="Columna6647" dataDxfId="11819" dataCellStyle="Normal 3"/>
    <tableColumn id="6659" name="Columna6648" dataDxfId="11818" dataCellStyle="Normal 3"/>
    <tableColumn id="6660" name="Columna6649" dataDxfId="11817" dataCellStyle="Normal 3"/>
    <tableColumn id="6661" name="Columna6650" dataDxfId="11816" dataCellStyle="Normal 3"/>
    <tableColumn id="6662" name="Columna6651" dataDxfId="11815" dataCellStyle="Normal 3"/>
    <tableColumn id="6663" name="Columna6652" dataDxfId="11814" dataCellStyle="Normal 3"/>
    <tableColumn id="6664" name="Columna6653" dataDxfId="11813" dataCellStyle="Normal 3"/>
    <tableColumn id="6665" name="Columna6654" dataDxfId="11812" dataCellStyle="Normal 3"/>
    <tableColumn id="6666" name="Columna6655" dataDxfId="11811" dataCellStyle="Normal 3"/>
    <tableColumn id="6667" name="Columna6656" dataDxfId="11810" dataCellStyle="Normal 3"/>
    <tableColumn id="6668" name="Columna6657" dataDxfId="11809" dataCellStyle="Normal 3"/>
    <tableColumn id="6669" name="Columna6658" dataDxfId="11808" dataCellStyle="Normal 3"/>
    <tableColumn id="6670" name="Columna6659" dataDxfId="11807" dataCellStyle="Normal 3"/>
    <tableColumn id="6671" name="Columna6660" dataDxfId="11806" dataCellStyle="Normal 3"/>
    <tableColumn id="6672" name="Columna6661" dataDxfId="11805" dataCellStyle="Normal 3"/>
    <tableColumn id="6673" name="Columna6662" dataDxfId="11804" dataCellStyle="Normal 3"/>
    <tableColumn id="6674" name="Columna6663" dataDxfId="11803" dataCellStyle="Normal 3"/>
    <tableColumn id="6675" name="Columna6664" dataDxfId="11802" dataCellStyle="Normal 3"/>
    <tableColumn id="6676" name="Columna6665" dataDxfId="11801" dataCellStyle="Normal 3"/>
    <tableColumn id="6677" name="Columna6666" dataDxfId="11800" dataCellStyle="Normal 3"/>
    <tableColumn id="6678" name="Columna6667" dataDxfId="11799" dataCellStyle="Normal 3"/>
    <tableColumn id="6679" name="Columna6668" dataDxfId="11798" dataCellStyle="Normal 3"/>
    <tableColumn id="6680" name="Columna6669" dataDxfId="11797" dataCellStyle="Normal 3"/>
    <tableColumn id="6681" name="Columna6670" dataDxfId="11796" dataCellStyle="Normal 3"/>
    <tableColumn id="6682" name="Columna6671" dataDxfId="11795" dataCellStyle="Normal 3"/>
    <tableColumn id="6683" name="Columna6672" dataDxfId="11794" dataCellStyle="Normal 3"/>
    <tableColumn id="6684" name="Columna6673" dataDxfId="11793" dataCellStyle="Normal 3"/>
    <tableColumn id="6685" name="Columna6674" dataDxfId="11792" dataCellStyle="Normal 3"/>
    <tableColumn id="6686" name="Columna6675" dataDxfId="11791" dataCellStyle="Normal 3"/>
    <tableColumn id="6687" name="Columna6676" dataDxfId="11790" dataCellStyle="Normal 3"/>
    <tableColumn id="6688" name="Columna6677" dataDxfId="11789" dataCellStyle="Normal 3"/>
    <tableColumn id="6689" name="Columna6678" dataDxfId="11788" dataCellStyle="Normal 3"/>
    <tableColumn id="6690" name="Columna6679" dataDxfId="11787" dataCellStyle="Normal 3"/>
    <tableColumn id="6691" name="Columna6680" dataDxfId="11786" dataCellStyle="Normal 3"/>
    <tableColumn id="6692" name="Columna6681" dataDxfId="11785" dataCellStyle="Normal 3"/>
    <tableColumn id="6693" name="Columna6682" dataDxfId="11784" dataCellStyle="Normal 3"/>
    <tableColumn id="6694" name="Columna6683" dataDxfId="11783" dataCellStyle="Normal 3"/>
    <tableColumn id="6695" name="Columna6684" dataDxfId="11782" dataCellStyle="Normal 3"/>
    <tableColumn id="6696" name="Columna6685" dataDxfId="11781" dataCellStyle="Normal 3"/>
    <tableColumn id="6697" name="Columna6686" dataDxfId="11780" dataCellStyle="Normal 3"/>
    <tableColumn id="6698" name="Columna6687" dataDxfId="11779" dataCellStyle="Normal 3"/>
    <tableColumn id="6699" name="Columna6688" dataDxfId="11778" dataCellStyle="Normal 3"/>
    <tableColumn id="6700" name="Columna6689" dataDxfId="11777" dataCellStyle="Normal 3"/>
    <tableColumn id="6701" name="Columna6690" dataDxfId="11776" dataCellStyle="Normal 3"/>
    <tableColumn id="6702" name="Columna6691" dataDxfId="11775" dataCellStyle="Normal 3"/>
    <tableColumn id="6703" name="Columna6692" dataDxfId="11774" dataCellStyle="Normal 3"/>
    <tableColumn id="6704" name="Columna6693" dataDxfId="11773" dataCellStyle="Normal 3"/>
    <tableColumn id="6705" name="Columna6694" dataDxfId="11772" dataCellStyle="Normal 3"/>
    <tableColumn id="6706" name="Columna6695" dataDxfId="11771" dataCellStyle="Normal 3"/>
    <tableColumn id="6707" name="Columna6696" dataDxfId="11770" dataCellStyle="Normal 3"/>
    <tableColumn id="6708" name="Columna6697" dataDxfId="11769" dataCellStyle="Normal 3"/>
    <tableColumn id="6709" name="Columna6698" dataDxfId="11768" dataCellStyle="Normal 3"/>
    <tableColumn id="6710" name="Columna6699" dataDxfId="11767" dataCellStyle="Normal 3"/>
    <tableColumn id="6711" name="Columna6700" dataDxfId="11766" dataCellStyle="Normal 3"/>
    <tableColumn id="6712" name="Columna6701" dataDxfId="11765" dataCellStyle="Normal 3"/>
    <tableColumn id="6713" name="Columna6702" dataDxfId="11764" dataCellStyle="Normal 3"/>
    <tableColumn id="6714" name="Columna6703" dataDxfId="11763" dataCellStyle="Normal 3"/>
    <tableColumn id="6715" name="Columna6704" dataDxfId="11762" dataCellStyle="Normal 3"/>
    <tableColumn id="6716" name="Columna6705" dataDxfId="11761" dataCellStyle="Normal 3"/>
    <tableColumn id="6717" name="Columna6706" dataDxfId="11760" dataCellStyle="Normal 3"/>
    <tableColumn id="6718" name="Columna6707" dataDxfId="11759" dataCellStyle="Normal 3"/>
    <tableColumn id="6719" name="Columna6708" dataDxfId="11758" dataCellStyle="Normal 3"/>
    <tableColumn id="6720" name="Columna6709" dataDxfId="11757" dataCellStyle="Normal 3"/>
    <tableColumn id="6721" name="Columna6710" dataDxfId="11756" dataCellStyle="Normal 3"/>
    <tableColumn id="6722" name="Columna6711" dataDxfId="11755" dataCellStyle="Normal 3"/>
    <tableColumn id="6723" name="Columna6712" dataDxfId="11754" dataCellStyle="Normal 3"/>
    <tableColumn id="6724" name="Columna6713" dataDxfId="11753" dataCellStyle="Normal 3"/>
    <tableColumn id="6725" name="Columna6714" dataDxfId="11752" dataCellStyle="Normal 3"/>
    <tableColumn id="6726" name="Columna6715" dataDxfId="11751" dataCellStyle="Normal 3"/>
    <tableColumn id="6727" name="Columna6716" dataDxfId="11750" dataCellStyle="Normal 3"/>
    <tableColumn id="6728" name="Columna6717" dataDxfId="11749" dataCellStyle="Normal 3"/>
    <tableColumn id="6729" name="Columna6718" dataDxfId="11748" dataCellStyle="Normal 3"/>
    <tableColumn id="6730" name="Columna6719" dataDxfId="11747" dataCellStyle="Normal 3"/>
    <tableColumn id="6731" name="Columna6720" dataDxfId="11746" dataCellStyle="Normal 3"/>
    <tableColumn id="6732" name="Columna6721" dataDxfId="11745" dataCellStyle="Normal 3"/>
    <tableColumn id="6733" name="Columna6722" dataDxfId="11744" dataCellStyle="Normal 3"/>
    <tableColumn id="6734" name="Columna6723" dataDxfId="11743" dataCellStyle="Normal 3"/>
    <tableColumn id="6735" name="Columna6724" dataDxfId="11742" dataCellStyle="Normal 3"/>
    <tableColumn id="6736" name="Columna6725" dataDxfId="11741" dataCellStyle="Normal 3"/>
    <tableColumn id="6737" name="Columna6726" dataDxfId="11740" dataCellStyle="Normal 3"/>
    <tableColumn id="6738" name="Columna6727" dataDxfId="11739" dataCellStyle="Normal 3"/>
    <tableColumn id="6739" name="Columna6728" dataDxfId="11738" dataCellStyle="Normal 3"/>
    <tableColumn id="6740" name="Columna6729" dataDxfId="11737" dataCellStyle="Normal 3"/>
    <tableColumn id="6741" name="Columna6730" dataDxfId="11736" dataCellStyle="Normal 3"/>
    <tableColumn id="6742" name="Columna6731" dataDxfId="11735" dataCellStyle="Normal 3"/>
    <tableColumn id="6743" name="Columna6732" dataDxfId="11734" dataCellStyle="Normal 3"/>
    <tableColumn id="6744" name="Columna6733" dataDxfId="11733" dataCellStyle="Normal 3"/>
    <tableColumn id="6745" name="Columna6734" dataDxfId="11732" dataCellStyle="Normal 3"/>
    <tableColumn id="6746" name="Columna6735" dataDxfId="11731" dataCellStyle="Normal 3"/>
    <tableColumn id="6747" name="Columna6736" dataDxfId="11730" dataCellStyle="Normal 3"/>
    <tableColumn id="6748" name="Columna6737" dataDxfId="11729" dataCellStyle="Normal 3"/>
    <tableColumn id="6749" name="Columna6738" dataDxfId="11728" dataCellStyle="Normal 3"/>
    <tableColumn id="6750" name="Columna6739" dataDxfId="11727" dataCellStyle="Normal 3"/>
    <tableColumn id="6751" name="Columna6740" dataDxfId="11726" dataCellStyle="Normal 3"/>
    <tableColumn id="6752" name="Columna6741" dataDxfId="11725" dataCellStyle="Normal 3"/>
    <tableColumn id="6753" name="Columna6742" dataDxfId="11724" dataCellStyle="Normal 3"/>
    <tableColumn id="6754" name="Columna6743" dataDxfId="11723" dataCellStyle="Normal 3"/>
    <tableColumn id="6755" name="Columna6744" dataDxfId="11722" dataCellStyle="Normal 3"/>
    <tableColumn id="6756" name="Columna6745" dataDxfId="11721" dataCellStyle="Normal 3"/>
    <tableColumn id="6757" name="Columna6746" dataDxfId="11720" dataCellStyle="Normal 3"/>
    <tableColumn id="6758" name="Columna6747" dataDxfId="11719" dataCellStyle="Normal 3"/>
    <tableColumn id="6759" name="Columna6748" dataDxfId="11718" dataCellStyle="Normal 3"/>
    <tableColumn id="6760" name="Columna6749" dataDxfId="11717" dataCellStyle="Normal 3"/>
    <tableColumn id="6761" name="Columna6750" dataDxfId="11716" dataCellStyle="Normal 3"/>
    <tableColumn id="6762" name="Columna6751" dataDxfId="11715" dataCellStyle="Normal 3"/>
    <tableColumn id="6763" name="Columna6752" dataDxfId="11714" dataCellStyle="Normal 3"/>
    <tableColumn id="6764" name="Columna6753" dataDxfId="11713" dataCellStyle="Normal 3"/>
    <tableColumn id="6765" name="Columna6754" dataDxfId="11712" dataCellStyle="Normal 3"/>
    <tableColumn id="6766" name="Columna6755" dataDxfId="11711" dataCellStyle="Normal 3"/>
    <tableColumn id="6767" name="Columna6756" dataDxfId="11710" dataCellStyle="Normal 3"/>
    <tableColumn id="6768" name="Columna6757" dataDxfId="11709" dataCellStyle="Normal 3"/>
    <tableColumn id="6769" name="Columna6758" dataDxfId="11708" dataCellStyle="Normal 3"/>
    <tableColumn id="6770" name="Columna6759" dataDxfId="11707" dataCellStyle="Normal 3"/>
    <tableColumn id="6771" name="Columna6760" dataDxfId="11706" dataCellStyle="Normal 3"/>
    <tableColumn id="6772" name="Columna6761" dataDxfId="11705" dataCellStyle="Normal 3"/>
    <tableColumn id="6773" name="Columna6762" dataDxfId="11704" dataCellStyle="Normal 3"/>
    <tableColumn id="6774" name="Columna6763" dataDxfId="11703" dataCellStyle="Normal 3"/>
    <tableColumn id="6775" name="Columna6764" dataDxfId="11702" dataCellStyle="Normal 3"/>
    <tableColumn id="6776" name="Columna6765" dataDxfId="11701" dataCellStyle="Normal 3"/>
    <tableColumn id="6777" name="Columna6766" dataDxfId="11700" dataCellStyle="Normal 3"/>
    <tableColumn id="6778" name="Columna6767" dataDxfId="11699" dataCellStyle="Normal 3"/>
    <tableColumn id="6779" name="Columna6768" dataDxfId="11698" dataCellStyle="Normal 3"/>
    <tableColumn id="6780" name="Columna6769" dataDxfId="11697" dataCellStyle="Normal 3"/>
    <tableColumn id="6781" name="Columna6770" dataDxfId="11696" dataCellStyle="Normal 3"/>
    <tableColumn id="6782" name="Columna6771" dataDxfId="11695" dataCellStyle="Normal 3"/>
    <tableColumn id="6783" name="Columna6772" dataDxfId="11694" dataCellStyle="Normal 3"/>
    <tableColumn id="6784" name="Columna6773" dataDxfId="11693" dataCellStyle="Normal 3"/>
    <tableColumn id="6785" name="Columna6774" dataDxfId="11692" dataCellStyle="Normal 3"/>
    <tableColumn id="6786" name="Columna6775" dataDxfId="11691" dataCellStyle="Normal 3"/>
    <tableColumn id="6787" name="Columna6776" dataDxfId="11690" dataCellStyle="Normal 3"/>
    <tableColumn id="6788" name="Columna6777" dataDxfId="11689" dataCellStyle="Normal 3"/>
    <tableColumn id="6789" name="Columna6778" dataDxfId="11688" dataCellStyle="Normal 3"/>
    <tableColumn id="6790" name="Columna6779" dataDxfId="11687" dataCellStyle="Normal 3"/>
    <tableColumn id="6791" name="Columna6780" dataDxfId="11686" dataCellStyle="Normal 3"/>
    <tableColumn id="6792" name="Columna6781" dataDxfId="11685" dataCellStyle="Normal 3"/>
    <tableColumn id="6793" name="Columna6782" dataDxfId="11684" dataCellStyle="Normal 3"/>
    <tableColumn id="6794" name="Columna6783" dataDxfId="11683" dataCellStyle="Normal 3"/>
    <tableColumn id="6795" name="Columna6784" dataDxfId="11682" dataCellStyle="Normal 3"/>
    <tableColumn id="6796" name="Columna6785" dataDxfId="11681" dataCellStyle="Normal 3"/>
    <tableColumn id="6797" name="Columna6786" dataDxfId="11680" dataCellStyle="Normal 3"/>
    <tableColumn id="6798" name="Columna6787" dataDxfId="11679" dataCellStyle="Normal 3"/>
    <tableColumn id="6799" name="Columna6788" dataDxfId="11678" dataCellStyle="Normal 3"/>
    <tableColumn id="6800" name="Columna6789" dataDxfId="11677" dataCellStyle="Normal 3"/>
    <tableColumn id="6801" name="Columna6790" dataDxfId="11676" dataCellStyle="Normal 3"/>
    <tableColumn id="6802" name="Columna6791" dataDxfId="11675" dataCellStyle="Normal 3"/>
    <tableColumn id="6803" name="Columna6792" dataDxfId="11674" dataCellStyle="Normal 3"/>
    <tableColumn id="6804" name="Columna6793" dataDxfId="11673" dataCellStyle="Normal 3"/>
    <tableColumn id="6805" name="Columna6794" dataDxfId="11672" dataCellStyle="Normal 3"/>
    <tableColumn id="6806" name="Columna6795" dataDxfId="11671" dataCellStyle="Normal 3"/>
    <tableColumn id="6807" name="Columna6796" dataDxfId="11670" dataCellStyle="Normal 3"/>
    <tableColumn id="6808" name="Columna6797" dataDxfId="11669" dataCellStyle="Normal 3"/>
    <tableColumn id="6809" name="Columna6798" dataDxfId="11668" dataCellStyle="Normal 3"/>
    <tableColumn id="6810" name="Columna6799" dataDxfId="11667" dataCellStyle="Normal 3"/>
    <tableColumn id="6811" name="Columna6800" dataDxfId="11666" dataCellStyle="Normal 3"/>
    <tableColumn id="6812" name="Columna6801" dataDxfId="11665" dataCellStyle="Normal 3"/>
    <tableColumn id="6813" name="Columna6802" dataDxfId="11664" dataCellStyle="Normal 3"/>
    <tableColumn id="6814" name="Columna6803" dataDxfId="11663" dataCellStyle="Normal 3"/>
    <tableColumn id="6815" name="Columna6804" dataDxfId="11662" dataCellStyle="Normal 3"/>
    <tableColumn id="6816" name="Columna6805" dataDxfId="11661" dataCellStyle="Normal 3"/>
    <tableColumn id="6817" name="Columna6806" dataDxfId="11660" dataCellStyle="Normal 3"/>
    <tableColumn id="6818" name="Columna6807" dataDxfId="11659" dataCellStyle="Normal 3"/>
    <tableColumn id="6819" name="Columna6808" dataDxfId="11658" dataCellStyle="Normal 3"/>
    <tableColumn id="6820" name="Columna6809" dataDxfId="11657" dataCellStyle="Normal 3"/>
    <tableColumn id="6821" name="Columna6810" dataDxfId="11656" dataCellStyle="Normal 3"/>
    <tableColumn id="6822" name="Columna6811" dataDxfId="11655" dataCellStyle="Normal 3"/>
    <tableColumn id="6823" name="Columna6812" dataDxfId="11654" dataCellStyle="Normal 3"/>
    <tableColumn id="6824" name="Columna6813" dataDxfId="11653" dataCellStyle="Normal 3"/>
    <tableColumn id="6825" name="Columna6814" dataDxfId="11652" dataCellStyle="Normal 3"/>
    <tableColumn id="6826" name="Columna6815" dataDxfId="11651" dataCellStyle="Normal 3"/>
    <tableColumn id="6827" name="Columna6816" dataDxfId="11650" dataCellStyle="Normal 3"/>
    <tableColumn id="6828" name="Columna6817" dataDxfId="11649" dataCellStyle="Normal 3"/>
    <tableColumn id="6829" name="Columna6818" dataDxfId="11648" dataCellStyle="Normal 3"/>
    <tableColumn id="6830" name="Columna6819" dataDxfId="11647" dataCellStyle="Normal 3"/>
    <tableColumn id="6831" name="Columna6820" dataDxfId="11646" dataCellStyle="Normal 3"/>
    <tableColumn id="6832" name="Columna6821" dataDxfId="11645" dataCellStyle="Normal 3"/>
    <tableColumn id="6833" name="Columna6822" dataDxfId="11644" dataCellStyle="Normal 3"/>
    <tableColumn id="6834" name="Columna6823" dataDxfId="11643" dataCellStyle="Normal 3"/>
    <tableColumn id="6835" name="Columna6824" dataDxfId="11642" dataCellStyle="Normal 3"/>
    <tableColumn id="6836" name="Columna6825" dataDxfId="11641" dataCellStyle="Normal 3"/>
    <tableColumn id="6837" name="Columna6826" dataDxfId="11640" dataCellStyle="Normal 3"/>
    <tableColumn id="6838" name="Columna6827" dataDxfId="11639" dataCellStyle="Normal 3"/>
    <tableColumn id="6839" name="Columna6828" dataDxfId="11638" dataCellStyle="Normal 3"/>
    <tableColumn id="6840" name="Columna6829" dataDxfId="11637" dataCellStyle="Normal 3"/>
    <tableColumn id="6841" name="Columna6830" dataDxfId="11636" dataCellStyle="Normal 3"/>
    <tableColumn id="6842" name="Columna6831" dataDxfId="11635" dataCellStyle="Normal 3"/>
    <tableColumn id="6843" name="Columna6832" dataDxfId="11634" dataCellStyle="Normal 3"/>
    <tableColumn id="6844" name="Columna6833" dataDxfId="11633" dataCellStyle="Normal 3"/>
    <tableColumn id="6845" name="Columna6834" dataDxfId="11632" dataCellStyle="Normal 3"/>
    <tableColumn id="6846" name="Columna6835" dataDxfId="11631" dataCellStyle="Normal 3"/>
    <tableColumn id="6847" name="Columna6836" dataDxfId="11630" dataCellStyle="Normal 3"/>
    <tableColumn id="6848" name="Columna6837" dataDxfId="11629" dataCellStyle="Normal 3"/>
    <tableColumn id="6849" name="Columna6838" dataDxfId="11628" dataCellStyle="Normal 3"/>
    <tableColumn id="6850" name="Columna6839" dataDxfId="11627" dataCellStyle="Normal 3"/>
    <tableColumn id="6851" name="Columna6840" dataDxfId="11626" dataCellStyle="Normal 3"/>
    <tableColumn id="6852" name="Columna6841" dataDxfId="11625" dataCellStyle="Normal 3"/>
    <tableColumn id="6853" name="Columna6842" dataDxfId="11624" dataCellStyle="Normal 3"/>
    <tableColumn id="6854" name="Columna6843" dataDxfId="11623" dataCellStyle="Normal 3"/>
    <tableColumn id="6855" name="Columna6844" dataDxfId="11622" dataCellStyle="Normal 3"/>
    <tableColumn id="6856" name="Columna6845" dataDxfId="11621" dataCellStyle="Normal 3"/>
    <tableColumn id="6857" name="Columna6846" dataDxfId="11620" dataCellStyle="Normal 3"/>
    <tableColumn id="6858" name="Columna6847" dataDxfId="11619" dataCellStyle="Normal 3"/>
    <tableColumn id="6859" name="Columna6848" dataDxfId="11618" dataCellStyle="Normal 3"/>
    <tableColumn id="6860" name="Columna6849" dataDxfId="11617" dataCellStyle="Normal 3"/>
    <tableColumn id="6861" name="Columna6850" dataDxfId="11616" dataCellStyle="Normal 3"/>
    <tableColumn id="6862" name="Columna6851" dataDxfId="11615" dataCellStyle="Normal 3"/>
    <tableColumn id="6863" name="Columna6852" dataDxfId="11614" dataCellStyle="Normal 3"/>
    <tableColumn id="6864" name="Columna6853" dataDxfId="11613" dataCellStyle="Normal 3"/>
    <tableColumn id="6865" name="Columna6854" dataDxfId="11612" dataCellStyle="Normal 3"/>
    <tableColumn id="6866" name="Columna6855" dataDxfId="11611" dataCellStyle="Normal 3"/>
    <tableColumn id="6867" name="Columna6856" dataDxfId="11610" dataCellStyle="Normal 3"/>
    <tableColumn id="6868" name="Columna6857" dataDxfId="11609" dataCellStyle="Normal 3"/>
    <tableColumn id="6869" name="Columna6858" dataDxfId="11608" dataCellStyle="Normal 3"/>
    <tableColumn id="6870" name="Columna6859" dataDxfId="11607" dataCellStyle="Normal 3"/>
    <tableColumn id="6871" name="Columna6860" dataDxfId="11606" dataCellStyle="Normal 3"/>
    <tableColumn id="6872" name="Columna6861" dataDxfId="11605" dataCellStyle="Normal 3"/>
    <tableColumn id="6873" name="Columna6862" dataDxfId="11604" dataCellStyle="Normal 3"/>
    <tableColumn id="6874" name="Columna6863" dataDxfId="11603" dataCellStyle="Normal 3"/>
    <tableColumn id="6875" name="Columna6864" dataDxfId="11602" dataCellStyle="Normal 3"/>
    <tableColumn id="6876" name="Columna6865" dataDxfId="11601" dataCellStyle="Normal 3"/>
    <tableColumn id="6877" name="Columna6866" dataDxfId="11600" dataCellStyle="Normal 3"/>
    <tableColumn id="6878" name="Columna6867" dataDxfId="11599" dataCellStyle="Normal 3"/>
    <tableColumn id="6879" name="Columna6868" dataDxfId="11598" dataCellStyle="Normal 3"/>
    <tableColumn id="6880" name="Columna6869" dataDxfId="11597" dataCellStyle="Normal 3"/>
    <tableColumn id="6881" name="Columna6870" dataDxfId="11596" dataCellStyle="Normal 3"/>
    <tableColumn id="6882" name="Columna6871" dataDxfId="11595" dataCellStyle="Normal 3"/>
    <tableColumn id="6883" name="Columna6872" dataDxfId="11594" dataCellStyle="Normal 3"/>
    <tableColumn id="6884" name="Columna6873" dataDxfId="11593" dataCellStyle="Normal 3"/>
    <tableColumn id="6885" name="Columna6874" dataDxfId="11592" dataCellStyle="Normal 3"/>
    <tableColumn id="6886" name="Columna6875" dataDxfId="11591" dataCellStyle="Normal 3"/>
    <tableColumn id="6887" name="Columna6876" dataDxfId="11590" dataCellStyle="Normal 3"/>
    <tableColumn id="6888" name="Columna6877" dataDxfId="11589" dataCellStyle="Normal 3"/>
    <tableColumn id="6889" name="Columna6878" dataDxfId="11588" dataCellStyle="Normal 3"/>
    <tableColumn id="6890" name="Columna6879" dataDxfId="11587" dataCellStyle="Normal 3"/>
    <tableColumn id="6891" name="Columna6880" dataDxfId="11586" dataCellStyle="Normal 3"/>
    <tableColumn id="6892" name="Columna6881" dataDxfId="11585" dataCellStyle="Normal 3"/>
    <tableColumn id="6893" name="Columna6882" dataDxfId="11584" dataCellStyle="Normal 3"/>
    <tableColumn id="6894" name="Columna6883" dataDxfId="11583" dataCellStyle="Normal 3"/>
    <tableColumn id="6895" name="Columna6884" dataDxfId="11582" dataCellStyle="Normal 3"/>
    <tableColumn id="6896" name="Columna6885" dataDxfId="11581" dataCellStyle="Normal 3"/>
    <tableColumn id="6897" name="Columna6886" dataDxfId="11580" dataCellStyle="Normal 3"/>
    <tableColumn id="6898" name="Columna6887" dataDxfId="11579" dataCellStyle="Normal 3"/>
    <tableColumn id="6899" name="Columna6888" dataDxfId="11578" dataCellStyle="Normal 3"/>
    <tableColumn id="6900" name="Columna6889" dataDxfId="11577" dataCellStyle="Normal 3"/>
    <tableColumn id="6901" name="Columna6890" dataDxfId="11576" dataCellStyle="Normal 3"/>
    <tableColumn id="6902" name="Columna6891" dataDxfId="11575" dataCellStyle="Normal 3"/>
    <tableColumn id="6903" name="Columna6892" dataDxfId="11574" dataCellStyle="Normal 3"/>
    <tableColumn id="6904" name="Columna6893" dataDxfId="11573" dataCellStyle="Normal 3"/>
    <tableColumn id="6905" name="Columna6894" dataDxfId="11572" dataCellStyle="Normal 3"/>
    <tableColumn id="6906" name="Columna6895" dataDxfId="11571" dataCellStyle="Normal 3"/>
    <tableColumn id="6907" name="Columna6896" dataDxfId="11570" dataCellStyle="Normal 3"/>
    <tableColumn id="6908" name="Columna6897" dataDxfId="11569" dataCellStyle="Normal 3"/>
    <tableColumn id="6909" name="Columna6898" dataDxfId="11568" dataCellStyle="Normal 3"/>
    <tableColumn id="6910" name="Columna6899" dataDxfId="11567" dataCellStyle="Normal 3"/>
    <tableColumn id="6911" name="Columna6900" dataDxfId="11566" dataCellStyle="Normal 3"/>
    <tableColumn id="6912" name="Columna6901" dataDxfId="11565" dataCellStyle="Normal 3"/>
    <tableColumn id="6913" name="Columna6902" dataDxfId="11564" dataCellStyle="Normal 3"/>
    <tableColumn id="6914" name="Columna6903" dataDxfId="11563" dataCellStyle="Normal 3"/>
    <tableColumn id="6915" name="Columna6904" dataDxfId="11562" dataCellStyle="Normal 3"/>
    <tableColumn id="6916" name="Columna6905" dataDxfId="11561" dataCellStyle="Normal 3"/>
    <tableColumn id="6917" name="Columna6906" dataDxfId="11560" dataCellStyle="Normal 3"/>
    <tableColumn id="6918" name="Columna6907" dataDxfId="11559" dataCellStyle="Normal 3"/>
    <tableColumn id="6919" name="Columna6908" dataDxfId="11558" dataCellStyle="Normal 3"/>
    <tableColumn id="6920" name="Columna6909" dataDxfId="11557" dataCellStyle="Normal 3"/>
    <tableColumn id="6921" name="Columna6910" dataDxfId="11556" dataCellStyle="Normal 3"/>
    <tableColumn id="6922" name="Columna6911" dataDxfId="11555" dataCellStyle="Normal 3"/>
    <tableColumn id="6923" name="Columna6912" dataDxfId="11554" dataCellStyle="Normal 3"/>
    <tableColumn id="6924" name="Columna6913" dataDxfId="11553" dataCellStyle="Normal 3"/>
    <tableColumn id="6925" name="Columna6914" dataDxfId="11552" dataCellStyle="Normal 3"/>
    <tableColumn id="6926" name="Columna6915" dataDxfId="11551" dataCellStyle="Normal 3"/>
    <tableColumn id="6927" name="Columna6916" dataDxfId="11550" dataCellStyle="Normal 3"/>
    <tableColumn id="6928" name="Columna6917" dataDxfId="11549" dataCellStyle="Normal 3"/>
    <tableColumn id="6929" name="Columna6918" dataDxfId="11548" dataCellStyle="Normal 3"/>
    <tableColumn id="6930" name="Columna6919" dataDxfId="11547" dataCellStyle="Normal 3"/>
    <tableColumn id="6931" name="Columna6920" dataDxfId="11546" dataCellStyle="Normal 3"/>
    <tableColumn id="6932" name="Columna6921" dataDxfId="11545" dataCellStyle="Normal 3"/>
    <tableColumn id="6933" name="Columna6922" dataDxfId="11544" dataCellStyle="Normal 3"/>
    <tableColumn id="6934" name="Columna6923" dataDxfId="11543" dataCellStyle="Normal 3"/>
    <tableColumn id="6935" name="Columna6924" dataDxfId="11542" dataCellStyle="Normal 3"/>
    <tableColumn id="6936" name="Columna6925" dataDxfId="11541" dataCellStyle="Normal 3"/>
    <tableColumn id="6937" name="Columna6926" dataDxfId="11540" dataCellStyle="Normal 3"/>
    <tableColumn id="6938" name="Columna6927" dataDxfId="11539" dataCellStyle="Normal 3"/>
    <tableColumn id="6939" name="Columna6928" dataDxfId="11538" dataCellStyle="Normal 3"/>
    <tableColumn id="6940" name="Columna6929" dataDxfId="11537" dataCellStyle="Normal 3"/>
    <tableColumn id="6941" name="Columna6930" dataDxfId="11536" dataCellStyle="Normal 3"/>
    <tableColumn id="6942" name="Columna6931" dataDxfId="11535" dataCellStyle="Normal 3"/>
    <tableColumn id="6943" name="Columna6932" dataDxfId="11534" dataCellStyle="Normal 3"/>
    <tableColumn id="6944" name="Columna6933" dataDxfId="11533" dataCellStyle="Normal 3"/>
    <tableColumn id="6945" name="Columna6934" dataDxfId="11532" dataCellStyle="Normal 3"/>
    <tableColumn id="6946" name="Columna6935" dataDxfId="11531" dataCellStyle="Normal 3"/>
    <tableColumn id="6947" name="Columna6936" dataDxfId="11530" dataCellStyle="Normal 3"/>
    <tableColumn id="6948" name="Columna6937" dataDxfId="11529" dataCellStyle="Normal 3"/>
    <tableColumn id="6949" name="Columna6938" dataDxfId="11528" dataCellStyle="Normal 3"/>
    <tableColumn id="6950" name="Columna6939" dataDxfId="11527" dataCellStyle="Normal 3"/>
    <tableColumn id="6951" name="Columna6940" dataDxfId="11526" dataCellStyle="Normal 3"/>
    <tableColumn id="6952" name="Columna6941" dataDxfId="11525" dataCellStyle="Normal 3"/>
    <tableColumn id="6953" name="Columna6942" dataDxfId="11524" dataCellStyle="Normal 3"/>
    <tableColumn id="6954" name="Columna6943" dataDxfId="11523" dataCellStyle="Normal 3"/>
    <tableColumn id="6955" name="Columna6944" dataDxfId="11522" dataCellStyle="Normal 3"/>
    <tableColumn id="6956" name="Columna6945" dataDxfId="11521" dataCellStyle="Normal 3"/>
    <tableColumn id="6957" name="Columna6946" dataDxfId="11520" dataCellStyle="Normal 3"/>
    <tableColumn id="6958" name="Columna6947" dataDxfId="11519" dataCellStyle="Normal 3"/>
    <tableColumn id="6959" name="Columna6948" dataDxfId="11518" dataCellStyle="Normal 3"/>
    <tableColumn id="6960" name="Columna6949" dataDxfId="11517" dataCellStyle="Normal 3"/>
    <tableColumn id="6961" name="Columna6950" dataDxfId="11516" dataCellStyle="Normal 3"/>
    <tableColumn id="6962" name="Columna6951" dataDxfId="11515" dataCellStyle="Normal 3"/>
    <tableColumn id="6963" name="Columna6952" dataDxfId="11514" dataCellStyle="Normal 3"/>
    <tableColumn id="6964" name="Columna6953" dataDxfId="11513" dataCellStyle="Normal 3"/>
    <tableColumn id="6965" name="Columna6954" dataDxfId="11512" dataCellStyle="Normal 3"/>
    <tableColumn id="6966" name="Columna6955" dataDxfId="11511" dataCellStyle="Normal 3"/>
    <tableColumn id="6967" name="Columna6956" dataDxfId="11510" dataCellStyle="Normal 3"/>
    <tableColumn id="6968" name="Columna6957" dataDxfId="11509" dataCellStyle="Normal 3"/>
    <tableColumn id="6969" name="Columna6958" dataDxfId="11508" dataCellStyle="Normal 3"/>
    <tableColumn id="6970" name="Columna6959" dataDxfId="11507" dataCellStyle="Normal 3"/>
    <tableColumn id="6971" name="Columna6960" dataDxfId="11506" dataCellStyle="Normal 3"/>
    <tableColumn id="6972" name="Columna6961" dataDxfId="11505" dataCellStyle="Normal 3"/>
    <tableColumn id="6973" name="Columna6962" dataDxfId="11504" dataCellStyle="Normal 3"/>
    <tableColumn id="6974" name="Columna6963" dataDxfId="11503" dataCellStyle="Normal 3"/>
    <tableColumn id="6975" name="Columna6964" dataDxfId="11502" dataCellStyle="Normal 3"/>
    <tableColumn id="6976" name="Columna6965" dataDxfId="11501" dataCellStyle="Normal 3"/>
    <tableColumn id="6977" name="Columna6966" dataDxfId="11500" dataCellStyle="Normal 3"/>
    <tableColumn id="6978" name="Columna6967" dataDxfId="11499" dataCellStyle="Normal 3"/>
    <tableColumn id="6979" name="Columna6968" dataDxfId="11498" dataCellStyle="Normal 3"/>
    <tableColumn id="6980" name="Columna6969" dataDxfId="11497" dataCellStyle="Normal 3"/>
    <tableColumn id="6981" name="Columna6970" dataDxfId="11496" dataCellStyle="Normal 3"/>
    <tableColumn id="6982" name="Columna6971" dataDxfId="11495" dataCellStyle="Normal 3"/>
    <tableColumn id="6983" name="Columna6972" dataDxfId="11494" dataCellStyle="Normal 3"/>
    <tableColumn id="6984" name="Columna6973" dataDxfId="11493" dataCellStyle="Normal 3"/>
    <tableColumn id="6985" name="Columna6974" dataDxfId="11492" dataCellStyle="Normal 3"/>
    <tableColumn id="6986" name="Columna6975" dataDxfId="11491" dataCellStyle="Normal 3"/>
    <tableColumn id="6987" name="Columna6976" dataDxfId="11490" dataCellStyle="Normal 3"/>
    <tableColumn id="6988" name="Columna6977" dataDxfId="11489" dataCellStyle="Normal 3"/>
    <tableColumn id="6989" name="Columna6978" dataDxfId="11488" dataCellStyle="Normal 3"/>
    <tableColumn id="6990" name="Columna6979" dataDxfId="11487" dataCellStyle="Normal 3"/>
    <tableColumn id="6991" name="Columna6980" dataDxfId="11486" dataCellStyle="Normal 3"/>
    <tableColumn id="6992" name="Columna6981" dataDxfId="11485" dataCellStyle="Normal 3"/>
    <tableColumn id="6993" name="Columna6982" dataDxfId="11484" dataCellStyle="Normal 3"/>
    <tableColumn id="6994" name="Columna6983" dataDxfId="11483" dataCellStyle="Normal 3"/>
    <tableColumn id="6995" name="Columna6984" dataDxfId="11482" dataCellStyle="Normal 3"/>
    <tableColumn id="6996" name="Columna6985" dataDxfId="11481" dataCellStyle="Normal 3"/>
    <tableColumn id="6997" name="Columna6986" dataDxfId="11480" dataCellStyle="Normal 3"/>
    <tableColumn id="6998" name="Columna6987" dataDxfId="11479" dataCellStyle="Normal 3"/>
    <tableColumn id="6999" name="Columna6988" dataDxfId="11478" dataCellStyle="Normal 3"/>
    <tableColumn id="7000" name="Columna6989" dataDxfId="11477" dataCellStyle="Normal 3"/>
    <tableColumn id="7001" name="Columna6990" dataDxfId="11476" dataCellStyle="Normal 3"/>
    <tableColumn id="7002" name="Columna6991" dataDxfId="11475" dataCellStyle="Normal 3"/>
    <tableColumn id="7003" name="Columna6992" dataDxfId="11474" dataCellStyle="Normal 3"/>
    <tableColumn id="7004" name="Columna6993" dataDxfId="11473" dataCellStyle="Normal 3"/>
    <tableColumn id="7005" name="Columna6994" dataDxfId="11472" dataCellStyle="Normal 3"/>
    <tableColumn id="7006" name="Columna6995" dataDxfId="11471" dataCellStyle="Normal 3"/>
    <tableColumn id="7007" name="Columna6996" dataDxfId="11470" dataCellStyle="Normal 3"/>
    <tableColumn id="7008" name="Columna6997" dataDxfId="11469" dataCellStyle="Normal 3"/>
    <tableColumn id="7009" name="Columna6998" dataDxfId="11468" dataCellStyle="Normal 3"/>
    <tableColumn id="7010" name="Columna6999" dataDxfId="11467" dataCellStyle="Normal 3"/>
    <tableColumn id="7011" name="Columna7000" dataDxfId="11466" dataCellStyle="Normal 3"/>
    <tableColumn id="7012" name="Columna7001" dataDxfId="11465" dataCellStyle="Normal 3"/>
    <tableColumn id="7013" name="Columna7002" dataDxfId="11464" dataCellStyle="Normal 3"/>
    <tableColumn id="7014" name="Columna7003" dataDxfId="11463" dataCellStyle="Normal 3"/>
    <tableColumn id="7015" name="Columna7004" dataDxfId="11462" dataCellStyle="Normal 3"/>
    <tableColumn id="7016" name="Columna7005" dataDxfId="11461" dataCellStyle="Normal 3"/>
    <tableColumn id="7017" name="Columna7006" dataDxfId="11460" dataCellStyle="Normal 3"/>
    <tableColumn id="7018" name="Columna7007" dataDxfId="11459" dataCellStyle="Normal 3"/>
    <tableColumn id="7019" name="Columna7008" dataDxfId="11458" dataCellStyle="Normal 3"/>
    <tableColumn id="7020" name="Columna7009" dataDxfId="11457" dataCellStyle="Normal 3"/>
    <tableColumn id="7021" name="Columna7010" dataDxfId="11456" dataCellStyle="Normal 3"/>
    <tableColumn id="7022" name="Columna7011" dataDxfId="11455" dataCellStyle="Normal 3"/>
    <tableColumn id="7023" name="Columna7012" dataDxfId="11454" dataCellStyle="Normal 3"/>
    <tableColumn id="7024" name="Columna7013" dataDxfId="11453" dataCellStyle="Normal 3"/>
    <tableColumn id="7025" name="Columna7014" dataDxfId="11452" dataCellStyle="Normal 3"/>
    <tableColumn id="7026" name="Columna7015" dataDxfId="11451" dataCellStyle="Normal 3"/>
    <tableColumn id="7027" name="Columna7016" dataDxfId="11450" dataCellStyle="Normal 3"/>
    <tableColumn id="7028" name="Columna7017" dataDxfId="11449" dataCellStyle="Normal 3"/>
    <tableColumn id="7029" name="Columna7018" dataDxfId="11448" dataCellStyle="Normal 3"/>
    <tableColumn id="7030" name="Columna7019" dataDxfId="11447" dataCellStyle="Normal 3"/>
    <tableColumn id="7031" name="Columna7020" dataDxfId="11446" dataCellStyle="Normal 3"/>
    <tableColumn id="7032" name="Columna7021" dataDxfId="11445" dataCellStyle="Normal 3"/>
    <tableColumn id="7033" name="Columna7022" dataDxfId="11444" dataCellStyle="Normal 3"/>
    <tableColumn id="7034" name="Columna7023" dataDxfId="11443" dataCellStyle="Normal 3"/>
    <tableColumn id="7035" name="Columna7024" dataDxfId="11442" dataCellStyle="Normal 3"/>
    <tableColumn id="7036" name="Columna7025" dataDxfId="11441" dataCellStyle="Normal 3"/>
    <tableColumn id="7037" name="Columna7026" dataDxfId="11440" dataCellStyle="Normal 3"/>
    <tableColumn id="7038" name="Columna7027" dataDxfId="11439" dataCellStyle="Normal 3"/>
    <tableColumn id="7039" name="Columna7028" dataDxfId="11438" dataCellStyle="Normal 3"/>
    <tableColumn id="7040" name="Columna7029" dataDxfId="11437" dataCellStyle="Normal 3"/>
    <tableColumn id="7041" name="Columna7030" dataDxfId="11436" dataCellStyle="Normal 3"/>
    <tableColumn id="7042" name="Columna7031" dataDxfId="11435" dataCellStyle="Normal 3"/>
    <tableColumn id="7043" name="Columna7032" dataDxfId="11434" dataCellStyle="Normal 3"/>
    <tableColumn id="7044" name="Columna7033" dataDxfId="11433" dataCellStyle="Normal 3"/>
    <tableColumn id="7045" name="Columna7034" dataDxfId="11432" dataCellStyle="Normal 3"/>
    <tableColumn id="7046" name="Columna7035" dataDxfId="11431" dataCellStyle="Normal 3"/>
    <tableColumn id="7047" name="Columna7036" dataDxfId="11430" dataCellStyle="Normal 3"/>
    <tableColumn id="7048" name="Columna7037" dataDxfId="11429" dataCellStyle="Normal 3"/>
    <tableColumn id="7049" name="Columna7038" dataDxfId="11428" dataCellStyle="Normal 3"/>
    <tableColumn id="7050" name="Columna7039" dataDxfId="11427" dataCellStyle="Normal 3"/>
    <tableColumn id="7051" name="Columna7040" dataDxfId="11426" dataCellStyle="Normal 3"/>
    <tableColumn id="7052" name="Columna7041" dataDxfId="11425" dataCellStyle="Normal 3"/>
    <tableColumn id="7053" name="Columna7042" dataDxfId="11424" dataCellStyle="Normal 3"/>
    <tableColumn id="7054" name="Columna7043" dataDxfId="11423" dataCellStyle="Normal 3"/>
    <tableColumn id="7055" name="Columna7044" dataDxfId="11422" dataCellStyle="Normal 3"/>
    <tableColumn id="7056" name="Columna7045" dataDxfId="11421" dataCellStyle="Normal 3"/>
    <tableColumn id="7057" name="Columna7046" dataDxfId="11420" dataCellStyle="Normal 3"/>
    <tableColumn id="7058" name="Columna7047" dataDxfId="11419" dataCellStyle="Normal 3"/>
    <tableColumn id="7059" name="Columna7048" dataDxfId="11418" dataCellStyle="Normal 3"/>
    <tableColumn id="7060" name="Columna7049" dataDxfId="11417" dataCellStyle="Normal 3"/>
    <tableColumn id="7061" name="Columna7050" dataDxfId="11416" dataCellStyle="Normal 3"/>
    <tableColumn id="7062" name="Columna7051" dataDxfId="11415" dataCellStyle="Normal 3"/>
    <tableColumn id="7063" name="Columna7052" dataDxfId="11414" dataCellStyle="Normal 3"/>
    <tableColumn id="7064" name="Columna7053" dataDxfId="11413" dataCellStyle="Normal 3"/>
    <tableColumn id="7065" name="Columna7054" dataDxfId="11412" dataCellStyle="Normal 3"/>
    <tableColumn id="7066" name="Columna7055" dataDxfId="11411" dataCellStyle="Normal 3"/>
    <tableColumn id="7067" name="Columna7056" dataDxfId="11410" dataCellStyle="Normal 3"/>
    <tableColumn id="7068" name="Columna7057" dataDxfId="11409" dataCellStyle="Normal 3"/>
    <tableColumn id="7069" name="Columna7058" dataDxfId="11408" dataCellStyle="Normal 3"/>
    <tableColumn id="7070" name="Columna7059" dataDxfId="11407" dataCellStyle="Normal 3"/>
    <tableColumn id="7071" name="Columna7060" dataDxfId="11406" dataCellStyle="Normal 3"/>
    <tableColumn id="7072" name="Columna7061" dataDxfId="11405" dataCellStyle="Normal 3"/>
    <tableColumn id="7073" name="Columna7062" dataDxfId="11404" dataCellStyle="Normal 3"/>
    <tableColumn id="7074" name="Columna7063" dataDxfId="11403" dataCellStyle="Normal 3"/>
    <tableColumn id="7075" name="Columna7064" dataDxfId="11402" dataCellStyle="Normal 3"/>
    <tableColumn id="7076" name="Columna7065" dataDxfId="11401" dataCellStyle="Normal 3"/>
    <tableColumn id="7077" name="Columna7066" dataDxfId="11400" dataCellStyle="Normal 3"/>
    <tableColumn id="7078" name="Columna7067" dataDxfId="11399" dataCellStyle="Normal 3"/>
    <tableColumn id="7079" name="Columna7068" dataDxfId="11398" dataCellStyle="Normal 3"/>
    <tableColumn id="7080" name="Columna7069" dataDxfId="11397" dataCellStyle="Normal 3"/>
    <tableColumn id="7081" name="Columna7070" dataDxfId="11396" dataCellStyle="Normal 3"/>
    <tableColumn id="7082" name="Columna7071" dataDxfId="11395" dataCellStyle="Normal 3"/>
    <tableColumn id="7083" name="Columna7072" dataDxfId="11394" dataCellStyle="Normal 3"/>
    <tableColumn id="7084" name="Columna7073" dataDxfId="11393" dataCellStyle="Normal 3"/>
    <tableColumn id="7085" name="Columna7074" dataDxfId="11392" dataCellStyle="Normal 3"/>
    <tableColumn id="7086" name="Columna7075" dataDxfId="11391" dataCellStyle="Normal 3"/>
    <tableColumn id="7087" name="Columna7076" dataDxfId="11390" dataCellStyle="Normal 3"/>
    <tableColumn id="7088" name="Columna7077" dataDxfId="11389" dataCellStyle="Normal 3"/>
    <tableColumn id="7089" name="Columna7078" dataDxfId="11388" dataCellStyle="Normal 3"/>
    <tableColumn id="7090" name="Columna7079" dataDxfId="11387" dataCellStyle="Normal 3"/>
    <tableColumn id="7091" name="Columna7080" dataDxfId="11386" dataCellStyle="Normal 3"/>
    <tableColumn id="7092" name="Columna7081" dataDxfId="11385" dataCellStyle="Normal 3"/>
    <tableColumn id="7093" name="Columna7082" dataDxfId="11384" dataCellStyle="Normal 3"/>
    <tableColumn id="7094" name="Columna7083" dataDxfId="11383" dataCellStyle="Normal 3"/>
    <tableColumn id="7095" name="Columna7084" dataDxfId="11382" dataCellStyle="Normal 3"/>
    <tableColumn id="7096" name="Columna7085" dataDxfId="11381" dataCellStyle="Normal 3"/>
    <tableColumn id="7097" name="Columna7086" dataDxfId="11380" dataCellStyle="Normal 3"/>
    <tableColumn id="7098" name="Columna7087" dataDxfId="11379" dataCellStyle="Normal 3"/>
    <tableColumn id="7099" name="Columna7088" dataDxfId="11378" dataCellStyle="Normal 3"/>
    <tableColumn id="7100" name="Columna7089" dataDxfId="11377" dataCellStyle="Normal 3"/>
    <tableColumn id="7101" name="Columna7090" dataDxfId="11376" dataCellStyle="Normal 3"/>
    <tableColumn id="7102" name="Columna7091" dataDxfId="11375" dataCellStyle="Normal 3"/>
    <tableColumn id="7103" name="Columna7092" dataDxfId="11374" dataCellStyle="Normal 3"/>
    <tableColumn id="7104" name="Columna7093" dataDxfId="11373" dataCellStyle="Normal 3"/>
    <tableColumn id="7105" name="Columna7094" dataDxfId="11372" dataCellStyle="Normal 3"/>
    <tableColumn id="7106" name="Columna7095" dataDxfId="11371" dataCellStyle="Normal 3"/>
    <tableColumn id="7107" name="Columna7096" dataDxfId="11370" dataCellStyle="Normal 3"/>
    <tableColumn id="7108" name="Columna7097" dataDxfId="11369" dataCellStyle="Normal 3"/>
    <tableColumn id="7109" name="Columna7098" dataDxfId="11368" dataCellStyle="Normal 3"/>
    <tableColumn id="7110" name="Columna7099" dataDxfId="11367" dataCellStyle="Normal 3"/>
    <tableColumn id="7111" name="Columna7100" dataDxfId="11366" dataCellStyle="Normal 3"/>
    <tableColumn id="7112" name="Columna7101" dataDxfId="11365" dataCellStyle="Normal 3"/>
    <tableColumn id="7113" name="Columna7102" dataDxfId="11364" dataCellStyle="Normal 3"/>
    <tableColumn id="7114" name="Columna7103" dataDxfId="11363" dataCellStyle="Normal 3"/>
    <tableColumn id="7115" name="Columna7104" dataDxfId="11362" dataCellStyle="Normal 3"/>
    <tableColumn id="7116" name="Columna7105" dataDxfId="11361" dataCellStyle="Normal 3"/>
    <tableColumn id="7117" name="Columna7106" dataDxfId="11360" dataCellStyle="Normal 3"/>
    <tableColumn id="7118" name="Columna7107" dataDxfId="11359" dataCellStyle="Normal 3"/>
    <tableColumn id="7119" name="Columna7108" dataDxfId="11358" dataCellStyle="Normal 3"/>
    <tableColumn id="7120" name="Columna7109" dataDxfId="11357" dataCellStyle="Normal 3"/>
    <tableColumn id="7121" name="Columna7110" dataDxfId="11356" dataCellStyle="Normal 3"/>
    <tableColumn id="7122" name="Columna7111" dataDxfId="11355" dataCellStyle="Normal 3"/>
    <tableColumn id="7123" name="Columna7112" dataDxfId="11354" dataCellStyle="Normal 3"/>
    <tableColumn id="7124" name="Columna7113" dataDxfId="11353" dataCellStyle="Normal 3"/>
    <tableColumn id="7125" name="Columna7114" dataDxfId="11352" dataCellStyle="Normal 3"/>
    <tableColumn id="7126" name="Columna7115" dataDxfId="11351" dataCellStyle="Normal 3"/>
    <tableColumn id="7127" name="Columna7116" dataDxfId="11350" dataCellStyle="Normal 3"/>
    <tableColumn id="7128" name="Columna7117" dataDxfId="11349" dataCellStyle="Normal 3"/>
    <tableColumn id="7129" name="Columna7118" dataDxfId="11348" dataCellStyle="Normal 3"/>
    <tableColumn id="7130" name="Columna7119" dataDxfId="11347" dataCellStyle="Normal 3"/>
    <tableColumn id="7131" name="Columna7120" dataDxfId="11346" dataCellStyle="Normal 3"/>
    <tableColumn id="7132" name="Columna7121" dataDxfId="11345" dataCellStyle="Normal 3"/>
    <tableColumn id="7133" name="Columna7122" dataDxfId="11344" dataCellStyle="Normal 3"/>
    <tableColumn id="7134" name="Columna7123" dataDxfId="11343" dataCellStyle="Normal 3"/>
    <tableColumn id="7135" name="Columna7124" dataDxfId="11342" dataCellStyle="Normal 3"/>
    <tableColumn id="7136" name="Columna7125" dataDxfId="11341" dataCellStyle="Normal 3"/>
    <tableColumn id="7137" name="Columna7126" dataDxfId="11340" dataCellStyle="Normal 3"/>
    <tableColumn id="7138" name="Columna7127" dataDxfId="11339" dataCellStyle="Normal 3"/>
    <tableColumn id="7139" name="Columna7128" dataDxfId="11338" dataCellStyle="Normal 3"/>
    <tableColumn id="7140" name="Columna7129" dataDxfId="11337" dataCellStyle="Normal 3"/>
    <tableColumn id="7141" name="Columna7130" dataDxfId="11336" dataCellStyle="Normal 3"/>
    <tableColumn id="7142" name="Columna7131" dataDxfId="11335" dataCellStyle="Normal 3"/>
    <tableColumn id="7143" name="Columna7132" dataDxfId="11334" dataCellStyle="Normal 3"/>
    <tableColumn id="7144" name="Columna7133" dataDxfId="11333" dataCellStyle="Normal 3"/>
    <tableColumn id="7145" name="Columna7134" dataDxfId="11332" dataCellStyle="Normal 3"/>
    <tableColumn id="7146" name="Columna7135" dataDxfId="11331" dataCellStyle="Normal 3"/>
    <tableColumn id="7147" name="Columna7136" dataDxfId="11330" dataCellStyle="Normal 3"/>
    <tableColumn id="7148" name="Columna7137" dataDxfId="11329" dataCellStyle="Normal 3"/>
    <tableColumn id="7149" name="Columna7138" dataDxfId="11328" dataCellStyle="Normal 3"/>
    <tableColumn id="7150" name="Columna7139" dataDxfId="11327" dataCellStyle="Normal 3"/>
    <tableColumn id="7151" name="Columna7140" dataDxfId="11326" dataCellStyle="Normal 3"/>
    <tableColumn id="7152" name="Columna7141" dataDxfId="11325" dataCellStyle="Normal 3"/>
    <tableColumn id="7153" name="Columna7142" dataDxfId="11324" dataCellStyle="Normal 3"/>
    <tableColumn id="7154" name="Columna7143" dataDxfId="11323" dataCellStyle="Normal 3"/>
    <tableColumn id="7155" name="Columna7144" dataDxfId="11322" dataCellStyle="Normal 3"/>
    <tableColumn id="7156" name="Columna7145" dataDxfId="11321" dataCellStyle="Normal 3"/>
    <tableColumn id="7157" name="Columna7146" dataDxfId="11320" dataCellStyle="Normal 3"/>
    <tableColumn id="7158" name="Columna7147" dataDxfId="11319" dataCellStyle="Normal 3"/>
    <tableColumn id="7159" name="Columna7148" dataDxfId="11318" dataCellStyle="Normal 3"/>
    <tableColumn id="7160" name="Columna7149" dataDxfId="11317" dataCellStyle="Normal 3"/>
    <tableColumn id="7161" name="Columna7150" dataDxfId="11316" dataCellStyle="Normal 3"/>
    <tableColumn id="7162" name="Columna7151" dataDxfId="11315" dataCellStyle="Normal 3"/>
    <tableColumn id="7163" name="Columna7152" dataDxfId="11314" dataCellStyle="Normal 3"/>
    <tableColumn id="7164" name="Columna7153" dataDxfId="11313" dataCellStyle="Normal 3"/>
    <tableColumn id="7165" name="Columna7154" dataDxfId="11312" dataCellStyle="Normal 3"/>
    <tableColumn id="7166" name="Columna7155" dataDxfId="11311" dataCellStyle="Normal 3"/>
    <tableColumn id="7167" name="Columna7156" dataDxfId="11310" dataCellStyle="Normal 3"/>
    <tableColumn id="7168" name="Columna7157" dataDxfId="11309" dataCellStyle="Normal 3"/>
    <tableColumn id="7169" name="Columna7158" dataDxfId="11308" dataCellStyle="Normal 3"/>
    <tableColumn id="7170" name="Columna7159" dataDxfId="11307" dataCellStyle="Normal 3"/>
    <tableColumn id="7171" name="Columna7160" dataDxfId="11306" dataCellStyle="Normal 3"/>
    <tableColumn id="7172" name="Columna7161" dataDxfId="11305" dataCellStyle="Normal 3"/>
    <tableColumn id="7173" name="Columna7162" dataDxfId="11304" dataCellStyle="Normal 3"/>
    <tableColumn id="7174" name="Columna7163" dataDxfId="11303" dataCellStyle="Normal 3"/>
    <tableColumn id="7175" name="Columna7164" dataDxfId="11302" dataCellStyle="Normal 3"/>
    <tableColumn id="7176" name="Columna7165" dataDxfId="11301" dataCellStyle="Normal 3"/>
    <tableColumn id="7177" name="Columna7166" dataDxfId="11300" dataCellStyle="Normal 3"/>
    <tableColumn id="7178" name="Columna7167" dataDxfId="11299" dataCellStyle="Normal 3"/>
    <tableColumn id="7179" name="Columna7168" dataDxfId="11298" dataCellStyle="Normal 3"/>
    <tableColumn id="7180" name="Columna7169" dataDxfId="11297" dataCellStyle="Normal 3"/>
    <tableColumn id="7181" name="Columna7170" dataDxfId="11296" dataCellStyle="Normal 3"/>
    <tableColumn id="7182" name="Columna7171" dataDxfId="11295" dataCellStyle="Normal 3"/>
    <tableColumn id="7183" name="Columna7172" dataDxfId="11294" dataCellStyle="Normal 3"/>
    <tableColumn id="7184" name="Columna7173" dataDxfId="11293" dataCellStyle="Normal 3"/>
    <tableColumn id="7185" name="Columna7174" dataDxfId="11292" dataCellStyle="Normal 3"/>
    <tableColumn id="7186" name="Columna7175" dataDxfId="11291" dataCellStyle="Normal 3"/>
    <tableColumn id="7187" name="Columna7176" dataDxfId="11290" dataCellStyle="Normal 3"/>
    <tableColumn id="7188" name="Columna7177" dataDxfId="11289" dataCellStyle="Normal 3"/>
    <tableColumn id="7189" name="Columna7178" dataDxfId="11288" dataCellStyle="Normal 3"/>
    <tableColumn id="7190" name="Columna7179" dataDxfId="11287" dataCellStyle="Normal 3"/>
    <tableColumn id="7191" name="Columna7180" dataDxfId="11286" dataCellStyle="Normal 3"/>
    <tableColumn id="7192" name="Columna7181" dataDxfId="11285" dataCellStyle="Normal 3"/>
    <tableColumn id="7193" name="Columna7182" dataDxfId="11284" dataCellStyle="Normal 3"/>
    <tableColumn id="7194" name="Columna7183" dataDxfId="11283" dataCellStyle="Normal 3"/>
    <tableColumn id="7195" name="Columna7184" dataDxfId="11282" dataCellStyle="Normal 3"/>
    <tableColumn id="7196" name="Columna7185" dataDxfId="11281" dataCellStyle="Normal 3"/>
    <tableColumn id="7197" name="Columna7186" dataDxfId="11280" dataCellStyle="Normal 3"/>
    <tableColumn id="7198" name="Columna7187" dataDxfId="11279" dataCellStyle="Normal 3"/>
    <tableColumn id="7199" name="Columna7188" dataDxfId="11278" dataCellStyle="Normal 3"/>
    <tableColumn id="7200" name="Columna7189" dataDxfId="11277" dataCellStyle="Normal 3"/>
    <tableColumn id="7201" name="Columna7190" dataDxfId="11276" dataCellStyle="Normal 3"/>
    <tableColumn id="7202" name="Columna7191" dataDxfId="11275" dataCellStyle="Normal 3"/>
    <tableColumn id="7203" name="Columna7192" dataDxfId="11274" dataCellStyle="Normal 3"/>
    <tableColumn id="7204" name="Columna7193" dataDxfId="11273" dataCellStyle="Normal 3"/>
    <tableColumn id="7205" name="Columna7194" dataDxfId="11272" dataCellStyle="Normal 3"/>
    <tableColumn id="7206" name="Columna7195" dataDxfId="11271" dataCellStyle="Normal 3"/>
    <tableColumn id="7207" name="Columna7196" dataDxfId="11270" dataCellStyle="Normal 3"/>
    <tableColumn id="7208" name="Columna7197" dataDxfId="11269" dataCellStyle="Normal 3"/>
    <tableColumn id="7209" name="Columna7198" dataDxfId="11268" dataCellStyle="Normal 3"/>
    <tableColumn id="7210" name="Columna7199" dataDxfId="11267" dataCellStyle="Normal 3"/>
    <tableColumn id="7211" name="Columna7200" dataDxfId="11266" dataCellStyle="Normal 3"/>
    <tableColumn id="7212" name="Columna7201" dataDxfId="11265" dataCellStyle="Normal 3"/>
    <tableColumn id="7213" name="Columna7202" dataDxfId="11264" dataCellStyle="Normal 3"/>
    <tableColumn id="7214" name="Columna7203" dataDxfId="11263" dataCellStyle="Normal 3"/>
    <tableColumn id="7215" name="Columna7204" dataDxfId="11262" dataCellStyle="Normal 3"/>
    <tableColumn id="7216" name="Columna7205" dataDxfId="11261" dataCellStyle="Normal 3"/>
    <tableColumn id="7217" name="Columna7206" dataDxfId="11260" dataCellStyle="Normal 3"/>
    <tableColumn id="7218" name="Columna7207" dataDxfId="11259" dataCellStyle="Normal 3"/>
    <tableColumn id="7219" name="Columna7208" dataDxfId="11258" dataCellStyle="Normal 3"/>
    <tableColumn id="7220" name="Columna7209" dataDxfId="11257" dataCellStyle="Normal 3"/>
    <tableColumn id="7221" name="Columna7210" dataDxfId="11256" dataCellStyle="Normal 3"/>
    <tableColumn id="7222" name="Columna7211" dataDxfId="11255" dataCellStyle="Normal 3"/>
    <tableColumn id="7223" name="Columna7212" dataDxfId="11254" dataCellStyle="Normal 3"/>
    <tableColumn id="7224" name="Columna7213" dataDxfId="11253" dataCellStyle="Normal 3"/>
    <tableColumn id="7225" name="Columna7214" dataDxfId="11252" dataCellStyle="Normal 3"/>
    <tableColumn id="7226" name="Columna7215" dataDxfId="11251" dataCellStyle="Normal 3"/>
    <tableColumn id="7227" name="Columna7216" dataDxfId="11250" dataCellStyle="Normal 3"/>
    <tableColumn id="7228" name="Columna7217" dataDxfId="11249" dataCellStyle="Normal 3"/>
    <tableColumn id="7229" name="Columna7218" dataDxfId="11248" dataCellStyle="Normal 3"/>
    <tableColumn id="7230" name="Columna7219" dataDxfId="11247" dataCellStyle="Normal 3"/>
    <tableColumn id="7231" name="Columna7220" dataDxfId="11246" dataCellStyle="Normal 3"/>
    <tableColumn id="7232" name="Columna7221" dataDxfId="11245" dataCellStyle="Normal 3"/>
    <tableColumn id="7233" name="Columna7222" dataDxfId="11244" dataCellStyle="Normal 3"/>
    <tableColumn id="7234" name="Columna7223" dataDxfId="11243" dataCellStyle="Normal 3"/>
    <tableColumn id="7235" name="Columna7224" dataDxfId="11242" dataCellStyle="Normal 3"/>
    <tableColumn id="7236" name="Columna7225" dataDxfId="11241" dataCellStyle="Normal 3"/>
    <tableColumn id="7237" name="Columna7226" dataDxfId="11240" dataCellStyle="Normal 3"/>
    <tableColumn id="7238" name="Columna7227" dataDxfId="11239" dataCellStyle="Normal 3"/>
    <tableColumn id="7239" name="Columna7228" dataDxfId="11238" dataCellStyle="Normal 3"/>
    <tableColumn id="7240" name="Columna7229" dataDxfId="11237" dataCellStyle="Normal 3"/>
    <tableColumn id="7241" name="Columna7230" dataDxfId="11236" dataCellStyle="Normal 3"/>
    <tableColumn id="7242" name="Columna7231" dataDxfId="11235" dataCellStyle="Normal 3"/>
    <tableColumn id="7243" name="Columna7232" dataDxfId="11234" dataCellStyle="Normal 3"/>
    <tableColumn id="7244" name="Columna7233" dataDxfId="11233" dataCellStyle="Normal 3"/>
    <tableColumn id="7245" name="Columna7234" dataDxfId="11232" dataCellStyle="Normal 3"/>
    <tableColumn id="7246" name="Columna7235" dataDxfId="11231" dataCellStyle="Normal 3"/>
    <tableColumn id="7247" name="Columna7236" dataDxfId="11230" dataCellStyle="Normal 3"/>
    <tableColumn id="7248" name="Columna7237" dataDxfId="11229" dataCellStyle="Normal 3"/>
    <tableColumn id="7249" name="Columna7238" dataDxfId="11228" dataCellStyle="Normal 3"/>
    <tableColumn id="7250" name="Columna7239" dataDxfId="11227" dataCellStyle="Normal 3"/>
    <tableColumn id="7251" name="Columna7240" dataDxfId="11226" dataCellStyle="Normal 3"/>
    <tableColumn id="7252" name="Columna7241" dataDxfId="11225" dataCellStyle="Normal 3"/>
    <tableColumn id="7253" name="Columna7242" dataDxfId="11224" dataCellStyle="Normal 3"/>
    <tableColumn id="7254" name="Columna7243" dataDxfId="11223" dataCellStyle="Normal 3"/>
    <tableColumn id="7255" name="Columna7244" dataDxfId="11222" dataCellStyle="Normal 3"/>
    <tableColumn id="7256" name="Columna7245" dataDxfId="11221" dataCellStyle="Normal 3"/>
    <tableColumn id="7257" name="Columna7246" dataDxfId="11220" dataCellStyle="Normal 3"/>
    <tableColumn id="7258" name="Columna7247" dataDxfId="11219" dataCellStyle="Normal 3"/>
    <tableColumn id="7259" name="Columna7248" dataDxfId="11218" dataCellStyle="Normal 3"/>
    <tableColumn id="7260" name="Columna7249" dataDxfId="11217" dataCellStyle="Normal 3"/>
    <tableColumn id="7261" name="Columna7250" dataDxfId="11216" dataCellStyle="Normal 3"/>
    <tableColumn id="7262" name="Columna7251" dataDxfId="11215" dataCellStyle="Normal 3"/>
    <tableColumn id="7263" name="Columna7252" dataDxfId="11214" dataCellStyle="Normal 3"/>
    <tableColumn id="7264" name="Columna7253" dataDxfId="11213" dataCellStyle="Normal 3"/>
    <tableColumn id="7265" name="Columna7254" dataDxfId="11212" dataCellStyle="Normal 3"/>
    <tableColumn id="7266" name="Columna7255" dataDxfId="11211" dataCellStyle="Normal 3"/>
    <tableColumn id="7267" name="Columna7256" dataDxfId="11210" dataCellStyle="Normal 3"/>
    <tableColumn id="7268" name="Columna7257" dataDxfId="11209" dataCellStyle="Normal 3"/>
    <tableColumn id="7269" name="Columna7258" dataDxfId="11208" dataCellStyle="Normal 3"/>
    <tableColumn id="7270" name="Columna7259" dataDxfId="11207" dataCellStyle="Normal 3"/>
    <tableColumn id="7271" name="Columna7260" dataDxfId="11206" dataCellStyle="Normal 3"/>
    <tableColumn id="7272" name="Columna7261" dataDxfId="11205" dataCellStyle="Normal 3"/>
    <tableColumn id="7273" name="Columna7262" dataDxfId="11204" dataCellStyle="Normal 3"/>
    <tableColumn id="7274" name="Columna7263" dataDxfId="11203" dataCellStyle="Normal 3"/>
    <tableColumn id="7275" name="Columna7264" dataDxfId="11202" dataCellStyle="Normal 3"/>
    <tableColumn id="7276" name="Columna7265" dataDxfId="11201" dataCellStyle="Normal 3"/>
    <tableColumn id="7277" name="Columna7266" dataDxfId="11200" dataCellStyle="Normal 3"/>
    <tableColumn id="7278" name="Columna7267" dataDxfId="11199" dataCellStyle="Normal 3"/>
    <tableColumn id="7279" name="Columna7268" dataDxfId="11198" dataCellStyle="Normal 3"/>
    <tableColumn id="7280" name="Columna7269" dataDxfId="11197" dataCellStyle="Normal 3"/>
    <tableColumn id="7281" name="Columna7270" dataDxfId="11196" dataCellStyle="Normal 3"/>
    <tableColumn id="7282" name="Columna7271" dataDxfId="11195" dataCellStyle="Normal 3"/>
    <tableColumn id="7283" name="Columna7272" dataDxfId="11194" dataCellStyle="Normal 3"/>
    <tableColumn id="7284" name="Columna7273" dataDxfId="11193" dataCellStyle="Normal 3"/>
    <tableColumn id="7285" name="Columna7274" dataDxfId="11192" dataCellStyle="Normal 3"/>
    <tableColumn id="7286" name="Columna7275" dataDxfId="11191" dataCellStyle="Normal 3"/>
    <tableColumn id="7287" name="Columna7276" dataDxfId="11190" dataCellStyle="Normal 3"/>
    <tableColumn id="7288" name="Columna7277" dataDxfId="11189" dataCellStyle="Normal 3"/>
    <tableColumn id="7289" name="Columna7278" dataDxfId="11188" dataCellStyle="Normal 3"/>
    <tableColumn id="7290" name="Columna7279" dataDxfId="11187" dataCellStyle="Normal 3"/>
    <tableColumn id="7291" name="Columna7280" dataDxfId="11186" dataCellStyle="Normal 3"/>
    <tableColumn id="7292" name="Columna7281" dataDxfId="11185" dataCellStyle="Normal 3"/>
    <tableColumn id="7293" name="Columna7282" dataDxfId="11184" dataCellStyle="Normal 3"/>
    <tableColumn id="7294" name="Columna7283" dataDxfId="11183" dataCellStyle="Normal 3"/>
    <tableColumn id="7295" name="Columna7284" dataDxfId="11182" dataCellStyle="Normal 3"/>
    <tableColumn id="7296" name="Columna7285" dataDxfId="11181" dataCellStyle="Normal 3"/>
    <tableColumn id="7297" name="Columna7286" dataDxfId="11180" dataCellStyle="Normal 3"/>
    <tableColumn id="7298" name="Columna7287" dataDxfId="11179" dataCellStyle="Normal 3"/>
    <tableColumn id="7299" name="Columna7288" dataDxfId="11178" dataCellStyle="Normal 3"/>
    <tableColumn id="7300" name="Columna7289" dataDxfId="11177" dataCellStyle="Normal 3"/>
    <tableColumn id="7301" name="Columna7290" dataDxfId="11176" dataCellStyle="Normal 3"/>
    <tableColumn id="7302" name="Columna7291" dataDxfId="11175" dataCellStyle="Normal 3"/>
    <tableColumn id="7303" name="Columna7292" dataDxfId="11174" dataCellStyle="Normal 3"/>
    <tableColumn id="7304" name="Columna7293" dataDxfId="11173" dataCellStyle="Normal 3"/>
    <tableColumn id="7305" name="Columna7294" dataDxfId="11172" dataCellStyle="Normal 3"/>
    <tableColumn id="7306" name="Columna7295" dataDxfId="11171" dataCellStyle="Normal 3"/>
    <tableColumn id="7307" name="Columna7296" dataDxfId="11170" dataCellStyle="Normal 3"/>
    <tableColumn id="7308" name="Columna7297" dataDxfId="11169" dataCellStyle="Normal 3"/>
    <tableColumn id="7309" name="Columna7298" dataDxfId="11168" dataCellStyle="Normal 3"/>
    <tableColumn id="7310" name="Columna7299" dataDxfId="11167" dataCellStyle="Normal 3"/>
    <tableColumn id="7311" name="Columna7300" dataDxfId="11166" dataCellStyle="Normal 3"/>
    <tableColumn id="7312" name="Columna7301" dataDxfId="11165" dataCellStyle="Normal 3"/>
    <tableColumn id="7313" name="Columna7302" dataDxfId="11164" dataCellStyle="Normal 3"/>
    <tableColumn id="7314" name="Columna7303" dataDxfId="11163" dataCellStyle="Normal 3"/>
    <tableColumn id="7315" name="Columna7304" dataDxfId="11162" dataCellStyle="Normal 3"/>
    <tableColumn id="7316" name="Columna7305" dataDxfId="11161" dataCellStyle="Normal 3"/>
    <tableColumn id="7317" name="Columna7306" dataDxfId="11160" dataCellStyle="Normal 3"/>
    <tableColumn id="7318" name="Columna7307" dataDxfId="11159" dataCellStyle="Normal 3"/>
    <tableColumn id="7319" name="Columna7308" dataDxfId="11158" dataCellStyle="Normal 3"/>
    <tableColumn id="7320" name="Columna7309" dataDxfId="11157" dataCellStyle="Normal 3"/>
    <tableColumn id="7321" name="Columna7310" dataDxfId="11156" dataCellStyle="Normal 3"/>
    <tableColumn id="7322" name="Columna7311" dataDxfId="11155" dataCellStyle="Normal 3"/>
    <tableColumn id="7323" name="Columna7312" dataDxfId="11154" dataCellStyle="Normal 3"/>
    <tableColumn id="7324" name="Columna7313" dataDxfId="11153" dataCellStyle="Normal 3"/>
    <tableColumn id="7325" name="Columna7314" dataDxfId="11152" dataCellStyle="Normal 3"/>
    <tableColumn id="7326" name="Columna7315" dataDxfId="11151" dataCellStyle="Normal 3"/>
    <tableColumn id="7327" name="Columna7316" dataDxfId="11150" dataCellStyle="Normal 3"/>
    <tableColumn id="7328" name="Columna7317" dataDxfId="11149" dataCellStyle="Normal 3"/>
    <tableColumn id="7329" name="Columna7318" dataDxfId="11148" dataCellStyle="Normal 3"/>
    <tableColumn id="7330" name="Columna7319" dataDxfId="11147" dataCellStyle="Normal 3"/>
    <tableColumn id="7331" name="Columna7320" dataDxfId="11146" dataCellStyle="Normal 3"/>
    <tableColumn id="7332" name="Columna7321" dataDxfId="11145" dataCellStyle="Normal 3"/>
    <tableColumn id="7333" name="Columna7322" dataDxfId="11144" dataCellStyle="Normal 3"/>
    <tableColumn id="7334" name="Columna7323" dataDxfId="11143" dataCellStyle="Normal 3"/>
    <tableColumn id="7335" name="Columna7324" dataDxfId="11142" dataCellStyle="Normal 3"/>
    <tableColumn id="7336" name="Columna7325" dataDxfId="11141" dataCellStyle="Normal 3"/>
    <tableColumn id="7337" name="Columna7326" dataDxfId="11140" dataCellStyle="Normal 3"/>
    <tableColumn id="7338" name="Columna7327" dataDxfId="11139" dataCellStyle="Normal 3"/>
    <tableColumn id="7339" name="Columna7328" dataDxfId="11138" dataCellStyle="Normal 3"/>
    <tableColumn id="7340" name="Columna7329" dataDxfId="11137" dataCellStyle="Normal 3"/>
    <tableColumn id="7341" name="Columna7330" dataDxfId="11136" dataCellStyle="Normal 3"/>
    <tableColumn id="7342" name="Columna7331" dataDxfId="11135" dataCellStyle="Normal 3"/>
    <tableColumn id="7343" name="Columna7332" dataDxfId="11134" dataCellStyle="Normal 3"/>
    <tableColumn id="7344" name="Columna7333" dataDxfId="11133" dataCellStyle="Normal 3"/>
    <tableColumn id="7345" name="Columna7334" dataDxfId="11132" dataCellStyle="Normal 3"/>
    <tableColumn id="7346" name="Columna7335" dataDxfId="11131" dataCellStyle="Normal 3"/>
    <tableColumn id="7347" name="Columna7336" dataDxfId="11130" dataCellStyle="Normal 3"/>
    <tableColumn id="7348" name="Columna7337" dataDxfId="11129" dataCellStyle="Normal 3"/>
    <tableColumn id="7349" name="Columna7338" dataDxfId="11128" dataCellStyle="Normal 3"/>
    <tableColumn id="7350" name="Columna7339" dataDxfId="11127" dataCellStyle="Normal 3"/>
    <tableColumn id="7351" name="Columna7340" dataDxfId="11126" dataCellStyle="Normal 3"/>
    <tableColumn id="7352" name="Columna7341" dataDxfId="11125" dataCellStyle="Normal 3"/>
    <tableColumn id="7353" name="Columna7342" dataDxfId="11124" dataCellStyle="Normal 3"/>
    <tableColumn id="7354" name="Columna7343" dataDxfId="11123" dataCellStyle="Normal 3"/>
    <tableColumn id="7355" name="Columna7344" dataDxfId="11122" dataCellStyle="Normal 3"/>
    <tableColumn id="7356" name="Columna7345" dataDxfId="11121" dataCellStyle="Normal 3"/>
    <tableColumn id="7357" name="Columna7346" dataDxfId="11120" dataCellStyle="Normal 3"/>
    <tableColumn id="7358" name="Columna7347" dataDxfId="11119" dataCellStyle="Normal 3"/>
    <tableColumn id="7359" name="Columna7348" dataDxfId="11118" dataCellStyle="Normal 3"/>
    <tableColumn id="7360" name="Columna7349" dataDxfId="11117" dataCellStyle="Normal 3"/>
    <tableColumn id="7361" name="Columna7350" dataDxfId="11116" dataCellStyle="Normal 3"/>
    <tableColumn id="7362" name="Columna7351" dataDxfId="11115" dataCellStyle="Normal 3"/>
    <tableColumn id="7363" name="Columna7352" dataDxfId="11114" dataCellStyle="Normal 3"/>
    <tableColumn id="7364" name="Columna7353" dataDxfId="11113" dataCellStyle="Normal 3"/>
    <tableColumn id="7365" name="Columna7354" dataDxfId="11112" dataCellStyle="Normal 3"/>
    <tableColumn id="7366" name="Columna7355" dataDxfId="11111" dataCellStyle="Normal 3"/>
    <tableColumn id="7367" name="Columna7356" dataDxfId="11110" dataCellStyle="Normal 3"/>
    <tableColumn id="7368" name="Columna7357" dataDxfId="11109" dataCellStyle="Normal 3"/>
    <tableColumn id="7369" name="Columna7358" dataDxfId="11108" dataCellStyle="Normal 3"/>
    <tableColumn id="7370" name="Columna7359" dataDxfId="11107" dataCellStyle="Normal 3"/>
    <tableColumn id="7371" name="Columna7360" dataDxfId="11106" dataCellStyle="Normal 3"/>
    <tableColumn id="7372" name="Columna7361" dataDxfId="11105" dataCellStyle="Normal 3"/>
    <tableColumn id="7373" name="Columna7362" dataDxfId="11104" dataCellStyle="Normal 3"/>
    <tableColumn id="7374" name="Columna7363" dataDxfId="11103" dataCellStyle="Normal 3"/>
    <tableColumn id="7375" name="Columna7364" dataDxfId="11102" dataCellStyle="Normal 3"/>
    <tableColumn id="7376" name="Columna7365" dataDxfId="11101" dataCellStyle="Normal 3"/>
    <tableColumn id="7377" name="Columna7366" dataDxfId="11100" dataCellStyle="Normal 3"/>
    <tableColumn id="7378" name="Columna7367" dataDxfId="11099" dataCellStyle="Normal 3"/>
    <tableColumn id="7379" name="Columna7368" dataDxfId="11098" dataCellStyle="Normal 3"/>
    <tableColumn id="7380" name="Columna7369" dataDxfId="11097" dataCellStyle="Normal 3"/>
    <tableColumn id="7381" name="Columna7370" dataDxfId="11096" dataCellStyle="Normal 3"/>
    <tableColumn id="7382" name="Columna7371" dataDxfId="11095" dataCellStyle="Normal 3"/>
    <tableColumn id="7383" name="Columna7372" dataDxfId="11094" dataCellStyle="Normal 3"/>
    <tableColumn id="7384" name="Columna7373" dataDxfId="11093" dataCellStyle="Normal 3"/>
    <tableColumn id="7385" name="Columna7374" dataDxfId="11092" dataCellStyle="Normal 3"/>
    <tableColumn id="7386" name="Columna7375" dataDxfId="11091" dataCellStyle="Normal 3"/>
    <tableColumn id="7387" name="Columna7376" dataDxfId="11090" dataCellStyle="Normal 3"/>
    <tableColumn id="7388" name="Columna7377" dataDxfId="11089" dataCellStyle="Normal 3"/>
    <tableColumn id="7389" name="Columna7378" dataDxfId="11088" dataCellStyle="Normal 3"/>
    <tableColumn id="7390" name="Columna7379" dataDxfId="11087" dataCellStyle="Normal 3"/>
    <tableColumn id="7391" name="Columna7380" dataDxfId="11086" dataCellStyle="Normal 3"/>
    <tableColumn id="7392" name="Columna7381" dataDxfId="11085" dataCellStyle="Normal 3"/>
    <tableColumn id="7393" name="Columna7382" dataDxfId="11084" dataCellStyle="Normal 3"/>
    <tableColumn id="7394" name="Columna7383" dataDxfId="11083" dataCellStyle="Normal 3"/>
    <tableColumn id="7395" name="Columna7384" dataDxfId="11082" dataCellStyle="Normal 3"/>
    <tableColumn id="7396" name="Columna7385" dataDxfId="11081" dataCellStyle="Normal 3"/>
    <tableColumn id="7397" name="Columna7386" dataDxfId="11080" dataCellStyle="Normal 3"/>
    <tableColumn id="7398" name="Columna7387" dataDxfId="11079" dataCellStyle="Normal 3"/>
    <tableColumn id="7399" name="Columna7388" dataDxfId="11078" dataCellStyle="Normal 3"/>
    <tableColumn id="7400" name="Columna7389" dataDxfId="11077" dataCellStyle="Normal 3"/>
    <tableColumn id="7401" name="Columna7390" dataDxfId="11076" dataCellStyle="Normal 3"/>
    <tableColumn id="7402" name="Columna7391" dataDxfId="11075" dataCellStyle="Normal 3"/>
    <tableColumn id="7403" name="Columna7392" dataDxfId="11074" dataCellStyle="Normal 3"/>
    <tableColumn id="7404" name="Columna7393" dataDxfId="11073" dataCellStyle="Normal 3"/>
    <tableColumn id="7405" name="Columna7394" dataDxfId="11072" dataCellStyle="Normal 3"/>
    <tableColumn id="7406" name="Columna7395" dataDxfId="11071" dataCellStyle="Normal 3"/>
    <tableColumn id="7407" name="Columna7396" dataDxfId="11070" dataCellStyle="Normal 3"/>
    <tableColumn id="7408" name="Columna7397" dataDxfId="11069" dataCellStyle="Normal 3"/>
    <tableColumn id="7409" name="Columna7398" dataDxfId="11068" dataCellStyle="Normal 3"/>
    <tableColumn id="7410" name="Columna7399" dataDxfId="11067" dataCellStyle="Normal 3"/>
    <tableColumn id="7411" name="Columna7400" dataDxfId="11066" dataCellStyle="Normal 3"/>
    <tableColumn id="7412" name="Columna7401" dataDxfId="11065" dataCellStyle="Normal 3"/>
    <tableColumn id="7413" name="Columna7402" dataDxfId="11064" dataCellStyle="Normal 3"/>
    <tableColumn id="7414" name="Columna7403" dataDxfId="11063" dataCellStyle="Normal 3"/>
    <tableColumn id="7415" name="Columna7404" dataDxfId="11062" dataCellStyle="Normal 3"/>
    <tableColumn id="7416" name="Columna7405" dataDxfId="11061" dataCellStyle="Normal 3"/>
    <tableColumn id="7417" name="Columna7406" dataDxfId="11060" dataCellStyle="Normal 3"/>
    <tableColumn id="7418" name="Columna7407" dataDxfId="11059" dataCellStyle="Normal 3"/>
    <tableColumn id="7419" name="Columna7408" dataDxfId="11058" dataCellStyle="Normal 3"/>
    <tableColumn id="7420" name="Columna7409" dataDxfId="11057" dataCellStyle="Normal 3"/>
    <tableColumn id="7421" name="Columna7410" dataDxfId="11056" dataCellStyle="Normal 3"/>
    <tableColumn id="7422" name="Columna7411" dataDxfId="11055" dataCellStyle="Normal 3"/>
    <tableColumn id="7423" name="Columna7412" dataDxfId="11054" dataCellStyle="Normal 3"/>
    <tableColumn id="7424" name="Columna7413" dataDxfId="11053" dataCellStyle="Normal 3"/>
    <tableColumn id="7425" name="Columna7414" dataDxfId="11052" dataCellStyle="Normal 3"/>
    <tableColumn id="7426" name="Columna7415" dataDxfId="11051" dataCellStyle="Normal 3"/>
    <tableColumn id="7427" name="Columna7416" dataDxfId="11050" dataCellStyle="Normal 3"/>
    <tableColumn id="7428" name="Columna7417" dataDxfId="11049" dataCellStyle="Normal 3"/>
    <tableColumn id="7429" name="Columna7418" dataDxfId="11048" dataCellStyle="Normal 3"/>
    <tableColumn id="7430" name="Columna7419" dataDxfId="11047" dataCellStyle="Normal 3"/>
    <tableColumn id="7431" name="Columna7420" dataDxfId="11046" dataCellStyle="Normal 3"/>
    <tableColumn id="7432" name="Columna7421" dataDxfId="11045" dataCellStyle="Normal 3"/>
    <tableColumn id="7433" name="Columna7422" dataDxfId="11044" dataCellStyle="Normal 3"/>
    <tableColumn id="7434" name="Columna7423" dataDxfId="11043" dataCellStyle="Normal 3"/>
    <tableColumn id="7435" name="Columna7424" dataDxfId="11042" dataCellStyle="Normal 3"/>
    <tableColumn id="7436" name="Columna7425" dataDxfId="11041" dataCellStyle="Normal 3"/>
    <tableColumn id="7437" name="Columna7426" dataDxfId="11040" dataCellStyle="Normal 3"/>
    <tableColumn id="7438" name="Columna7427" dataDxfId="11039" dataCellStyle="Normal 3"/>
    <tableColumn id="7439" name="Columna7428" dataDxfId="11038" dataCellStyle="Normal 3"/>
    <tableColumn id="7440" name="Columna7429" dataDxfId="11037" dataCellStyle="Normal 3"/>
    <tableColumn id="7441" name="Columna7430" dataDxfId="11036" dataCellStyle="Normal 3"/>
    <tableColumn id="7442" name="Columna7431" dataDxfId="11035" dataCellStyle="Normal 3"/>
    <tableColumn id="7443" name="Columna7432" dataDxfId="11034" dataCellStyle="Normal 3"/>
    <tableColumn id="7444" name="Columna7433" dataDxfId="11033" dataCellStyle="Normal 3"/>
    <tableColumn id="7445" name="Columna7434" dataDxfId="11032" dataCellStyle="Normal 3"/>
    <tableColumn id="7446" name="Columna7435" dataDxfId="11031" dataCellStyle="Normal 3"/>
    <tableColumn id="7447" name="Columna7436" dataDxfId="11030" dataCellStyle="Normal 3"/>
    <tableColumn id="7448" name="Columna7437" dataDxfId="11029" dataCellStyle="Normal 3"/>
    <tableColumn id="7449" name="Columna7438" dataDxfId="11028" dataCellStyle="Normal 3"/>
    <tableColumn id="7450" name="Columna7439" dataDxfId="11027" dataCellStyle="Normal 3"/>
    <tableColumn id="7451" name="Columna7440" dataDxfId="11026" dataCellStyle="Normal 3"/>
    <tableColumn id="7452" name="Columna7441" dataDxfId="11025" dataCellStyle="Normal 3"/>
    <tableColumn id="7453" name="Columna7442" dataDxfId="11024" dataCellStyle="Normal 3"/>
    <tableColumn id="7454" name="Columna7443" dataDxfId="11023" dataCellStyle="Normal 3"/>
    <tableColumn id="7455" name="Columna7444" dataDxfId="11022" dataCellStyle="Normal 3"/>
    <tableColumn id="7456" name="Columna7445" dataDxfId="11021" dataCellStyle="Normal 3"/>
    <tableColumn id="7457" name="Columna7446" dataDxfId="11020" dataCellStyle="Normal 3"/>
    <tableColumn id="7458" name="Columna7447" dataDxfId="11019" dataCellStyle="Normal 3"/>
    <tableColumn id="7459" name="Columna7448" dataDxfId="11018" dataCellStyle="Normal 3"/>
    <tableColumn id="7460" name="Columna7449" dataDxfId="11017" dataCellStyle="Normal 3"/>
    <tableColumn id="7461" name="Columna7450" dataDxfId="11016" dataCellStyle="Normal 3"/>
    <tableColumn id="7462" name="Columna7451" dataDxfId="11015" dataCellStyle="Normal 3"/>
    <tableColumn id="7463" name="Columna7452" dataDxfId="11014" dataCellStyle="Normal 3"/>
    <tableColumn id="7464" name="Columna7453" dataDxfId="11013" dataCellStyle="Normal 3"/>
    <tableColumn id="7465" name="Columna7454" dataDxfId="11012" dataCellStyle="Normal 3"/>
    <tableColumn id="7466" name="Columna7455" dataDxfId="11011" dataCellStyle="Normal 3"/>
    <tableColumn id="7467" name="Columna7456" dataDxfId="11010" dataCellStyle="Normal 3"/>
    <tableColumn id="7468" name="Columna7457" dataDxfId="11009" dataCellStyle="Normal 3"/>
    <tableColumn id="7469" name="Columna7458" dataDxfId="11008" dataCellStyle="Normal 3"/>
    <tableColumn id="7470" name="Columna7459" dataDxfId="11007" dataCellStyle="Normal 3"/>
    <tableColumn id="7471" name="Columna7460" dataDxfId="11006" dataCellStyle="Normal 3"/>
    <tableColumn id="7472" name="Columna7461" dataDxfId="11005" dataCellStyle="Normal 3"/>
    <tableColumn id="7473" name="Columna7462" dataDxfId="11004" dataCellStyle="Normal 3"/>
    <tableColumn id="7474" name="Columna7463" dataDxfId="11003" dataCellStyle="Normal 3"/>
    <tableColumn id="7475" name="Columna7464" dataDxfId="11002" dataCellStyle="Normal 3"/>
    <tableColumn id="7476" name="Columna7465" dataDxfId="11001" dataCellStyle="Normal 3"/>
    <tableColumn id="7477" name="Columna7466" dataDxfId="11000" dataCellStyle="Normal 3"/>
    <tableColumn id="7478" name="Columna7467" dataDxfId="10999" dataCellStyle="Normal 3"/>
    <tableColumn id="7479" name="Columna7468" dataDxfId="10998" dataCellStyle="Normal 3"/>
    <tableColumn id="7480" name="Columna7469" dataDxfId="10997" dataCellStyle="Normal 3"/>
    <tableColumn id="7481" name="Columna7470" dataDxfId="10996" dataCellStyle="Normal 3"/>
    <tableColumn id="7482" name="Columna7471" dataDxfId="10995" dataCellStyle="Normal 3"/>
    <tableColumn id="7483" name="Columna7472" dataDxfId="10994" dataCellStyle="Normal 3"/>
    <tableColumn id="7484" name="Columna7473" dataDxfId="10993" dataCellStyle="Normal 3"/>
    <tableColumn id="7485" name="Columna7474" dataDxfId="10992" dataCellStyle="Normal 3"/>
    <tableColumn id="7486" name="Columna7475" dataDxfId="10991" dataCellStyle="Normal 3"/>
    <tableColumn id="7487" name="Columna7476" dataDxfId="10990" dataCellStyle="Normal 3"/>
    <tableColumn id="7488" name="Columna7477" dataDxfId="10989" dataCellStyle="Normal 3"/>
    <tableColumn id="7489" name="Columna7478" dataDxfId="10988" dataCellStyle="Normal 3"/>
    <tableColumn id="7490" name="Columna7479" dataDxfId="10987" dataCellStyle="Normal 3"/>
    <tableColumn id="7491" name="Columna7480" dataDxfId="10986" dataCellStyle="Normal 3"/>
    <tableColumn id="7492" name="Columna7481" dataDxfId="10985" dataCellStyle="Normal 3"/>
    <tableColumn id="7493" name="Columna7482" dataDxfId="10984" dataCellStyle="Normal 3"/>
    <tableColumn id="7494" name="Columna7483" dataDxfId="10983" dataCellStyle="Normal 3"/>
    <tableColumn id="7495" name="Columna7484" dataDxfId="10982" dataCellStyle="Normal 3"/>
    <tableColumn id="7496" name="Columna7485" dataDxfId="10981" dataCellStyle="Normal 3"/>
    <tableColumn id="7497" name="Columna7486" dataDxfId="10980" dataCellStyle="Normal 3"/>
    <tableColumn id="7498" name="Columna7487" dataDxfId="10979" dataCellStyle="Normal 3"/>
    <tableColumn id="7499" name="Columna7488" dataDxfId="10978" dataCellStyle="Normal 3"/>
    <tableColumn id="7500" name="Columna7489" dataDxfId="10977" dataCellStyle="Normal 3"/>
    <tableColumn id="7501" name="Columna7490" dataDxfId="10976" dataCellStyle="Normal 3"/>
    <tableColumn id="7502" name="Columna7491" dataDxfId="10975" dataCellStyle="Normal 3"/>
    <tableColumn id="7503" name="Columna7492" dataDxfId="10974" dataCellStyle="Normal 3"/>
    <tableColumn id="7504" name="Columna7493" dataDxfId="10973" dataCellStyle="Normal 3"/>
    <tableColumn id="7505" name="Columna7494" dataDxfId="10972" dataCellStyle="Normal 3"/>
    <tableColumn id="7506" name="Columna7495" dataDxfId="10971" dataCellStyle="Normal 3"/>
    <tableColumn id="7507" name="Columna7496" dataDxfId="10970" dataCellStyle="Normal 3"/>
    <tableColumn id="7508" name="Columna7497" dataDxfId="10969" dataCellStyle="Normal 3"/>
    <tableColumn id="7509" name="Columna7498" dataDxfId="10968" dataCellStyle="Normal 3"/>
    <tableColumn id="7510" name="Columna7499" dataDxfId="10967" dataCellStyle="Normal 3"/>
    <tableColumn id="7511" name="Columna7500" dataDxfId="10966" dataCellStyle="Normal 3"/>
    <tableColumn id="7512" name="Columna7501" dataDxfId="10965" dataCellStyle="Normal 3"/>
    <tableColumn id="7513" name="Columna7502" dataDxfId="10964" dataCellStyle="Normal 3"/>
    <tableColumn id="7514" name="Columna7503" dataDxfId="10963" dataCellStyle="Normal 3"/>
    <tableColumn id="7515" name="Columna7504" dataDxfId="10962" dataCellStyle="Normal 3"/>
    <tableColumn id="7516" name="Columna7505" dataDxfId="10961" dataCellStyle="Normal 3"/>
    <tableColumn id="7517" name="Columna7506" dataDxfId="10960" dataCellStyle="Normal 3"/>
    <tableColumn id="7518" name="Columna7507" dataDxfId="10959" dataCellStyle="Normal 3"/>
    <tableColumn id="7519" name="Columna7508" dataDxfId="10958" dataCellStyle="Normal 3"/>
    <tableColumn id="7520" name="Columna7509" dataDxfId="10957" dataCellStyle="Normal 3"/>
    <tableColumn id="7521" name="Columna7510" dataDxfId="10956" dataCellStyle="Normal 3"/>
    <tableColumn id="7522" name="Columna7511" dataDxfId="10955" dataCellStyle="Normal 3"/>
    <tableColumn id="7523" name="Columna7512" dataDxfId="10954" dataCellStyle="Normal 3"/>
    <tableColumn id="7524" name="Columna7513" dataDxfId="10953" dataCellStyle="Normal 3"/>
    <tableColumn id="7525" name="Columna7514" dataDxfId="10952" dataCellStyle="Normal 3"/>
    <tableColumn id="7526" name="Columna7515" dataDxfId="10951" dataCellStyle="Normal 3"/>
    <tableColumn id="7527" name="Columna7516" dataDxfId="10950" dataCellStyle="Normal 3"/>
    <tableColumn id="7528" name="Columna7517" dataDxfId="10949" dataCellStyle="Normal 3"/>
    <tableColumn id="7529" name="Columna7518" dataDxfId="10948" dataCellStyle="Normal 3"/>
    <tableColumn id="7530" name="Columna7519" dataDxfId="10947" dataCellStyle="Normal 3"/>
    <tableColumn id="7531" name="Columna7520" dataDxfId="10946" dataCellStyle="Normal 3"/>
    <tableColumn id="7532" name="Columna7521" dataDxfId="10945" dataCellStyle="Normal 3"/>
    <tableColumn id="7533" name="Columna7522" dataDxfId="10944" dataCellStyle="Normal 3"/>
    <tableColumn id="7534" name="Columna7523" dataDxfId="10943" dataCellStyle="Normal 3"/>
    <tableColumn id="7535" name="Columna7524" dataDxfId="10942" dataCellStyle="Normal 3"/>
    <tableColumn id="7536" name="Columna7525" dataDxfId="10941" dataCellStyle="Normal 3"/>
    <tableColumn id="7537" name="Columna7526" dataDxfId="10940" dataCellStyle="Normal 3"/>
    <tableColumn id="7538" name="Columna7527" dataDxfId="10939" dataCellStyle="Normal 3"/>
    <tableColumn id="7539" name="Columna7528" dataDxfId="10938" dataCellStyle="Normal 3"/>
    <tableColumn id="7540" name="Columna7529" dataDxfId="10937" dataCellStyle="Normal 3"/>
    <tableColumn id="7541" name="Columna7530" dataDxfId="10936" dataCellStyle="Normal 3"/>
    <tableColumn id="7542" name="Columna7531" dataDxfId="10935" dataCellStyle="Normal 3"/>
    <tableColumn id="7543" name="Columna7532" dataDxfId="10934" dataCellStyle="Normal 3"/>
    <tableColumn id="7544" name="Columna7533" dataDxfId="10933" dataCellStyle="Normal 3"/>
    <tableColumn id="7545" name="Columna7534" dataDxfId="10932" dataCellStyle="Normal 3"/>
    <tableColumn id="7546" name="Columna7535" dataDxfId="10931" dataCellStyle="Normal 3"/>
    <tableColumn id="7547" name="Columna7536" dataDxfId="10930" dataCellStyle="Normal 3"/>
    <tableColumn id="7548" name="Columna7537" dataDxfId="10929" dataCellStyle="Normal 3"/>
    <tableColumn id="7549" name="Columna7538" dataDxfId="10928" dataCellStyle="Normal 3"/>
    <tableColumn id="7550" name="Columna7539" dataDxfId="10927" dataCellStyle="Normal 3"/>
    <tableColumn id="7551" name="Columna7540" dataDxfId="10926" dataCellStyle="Normal 3"/>
    <tableColumn id="7552" name="Columna7541" dataDxfId="10925" dataCellStyle="Normal 3"/>
    <tableColumn id="7553" name="Columna7542" dataDxfId="10924" dataCellStyle="Normal 3"/>
    <tableColumn id="7554" name="Columna7543" dataDxfId="10923" dataCellStyle="Normal 3"/>
    <tableColumn id="7555" name="Columna7544" dataDxfId="10922" dataCellStyle="Normal 3"/>
    <tableColumn id="7556" name="Columna7545" dataDxfId="10921" dataCellStyle="Normal 3"/>
    <tableColumn id="7557" name="Columna7546" dataDxfId="10920" dataCellStyle="Normal 3"/>
    <tableColumn id="7558" name="Columna7547" dataDxfId="10919" dataCellStyle="Normal 3"/>
    <tableColumn id="7559" name="Columna7548" dataDxfId="10918" dataCellStyle="Normal 3"/>
    <tableColumn id="7560" name="Columna7549" dataDxfId="10917" dataCellStyle="Normal 3"/>
    <tableColumn id="7561" name="Columna7550" dataDxfId="10916" dataCellStyle="Normal 3"/>
    <tableColumn id="7562" name="Columna7551" dataDxfId="10915" dataCellStyle="Normal 3"/>
    <tableColumn id="7563" name="Columna7552" dataDxfId="10914" dataCellStyle="Normal 3"/>
    <tableColumn id="7564" name="Columna7553" dataDxfId="10913" dataCellStyle="Normal 3"/>
    <tableColumn id="7565" name="Columna7554" dataDxfId="10912" dataCellStyle="Normal 3"/>
    <tableColumn id="7566" name="Columna7555" dataDxfId="10911" dataCellStyle="Normal 3"/>
    <tableColumn id="7567" name="Columna7556" dataDxfId="10910" dataCellStyle="Normal 3"/>
    <tableColumn id="7568" name="Columna7557" dataDxfId="10909" dataCellStyle="Normal 3"/>
    <tableColumn id="7569" name="Columna7558" dataDxfId="10908" dataCellStyle="Normal 3"/>
    <tableColumn id="7570" name="Columna7559" dataDxfId="10907" dataCellStyle="Normal 3"/>
    <tableColumn id="7571" name="Columna7560" dataDxfId="10906" dataCellStyle="Normal 3"/>
    <tableColumn id="7572" name="Columna7561" dataDxfId="10905" dataCellStyle="Normal 3"/>
    <tableColumn id="7573" name="Columna7562" dataDxfId="10904" dataCellStyle="Normal 3"/>
    <tableColumn id="7574" name="Columna7563" dataDxfId="10903" dataCellStyle="Normal 3"/>
    <tableColumn id="7575" name="Columna7564" dataDxfId="10902" dataCellStyle="Normal 3"/>
    <tableColumn id="7576" name="Columna7565" dataDxfId="10901" dataCellStyle="Normal 3"/>
    <tableColumn id="7577" name="Columna7566" dataDxfId="10900" dataCellStyle="Normal 3"/>
    <tableColumn id="7578" name="Columna7567" dataDxfId="10899" dataCellStyle="Normal 3"/>
    <tableColumn id="7579" name="Columna7568" dataDxfId="10898" dataCellStyle="Normal 3"/>
    <tableColumn id="7580" name="Columna7569" dataDxfId="10897" dataCellStyle="Normal 3"/>
    <tableColumn id="7581" name="Columna7570" dataDxfId="10896" dataCellStyle="Normal 3"/>
    <tableColumn id="7582" name="Columna7571" dataDxfId="10895" dataCellStyle="Normal 3"/>
    <tableColumn id="7583" name="Columna7572" dataDxfId="10894" dataCellStyle="Normal 3"/>
    <tableColumn id="7584" name="Columna7573" dataDxfId="10893" dataCellStyle="Normal 3"/>
    <tableColumn id="7585" name="Columna7574" dataDxfId="10892" dataCellStyle="Normal 3"/>
    <tableColumn id="7586" name="Columna7575" dataDxfId="10891" dataCellStyle="Normal 3"/>
    <tableColumn id="7587" name="Columna7576" dataDxfId="10890" dataCellStyle="Normal 3"/>
    <tableColumn id="7588" name="Columna7577" dataDxfId="10889" dataCellStyle="Normal 3"/>
    <tableColumn id="7589" name="Columna7578" dataDxfId="10888" dataCellStyle="Normal 3"/>
    <tableColumn id="7590" name="Columna7579" dataDxfId="10887" dataCellStyle="Normal 3"/>
    <tableColumn id="7591" name="Columna7580" dataDxfId="10886" dataCellStyle="Normal 3"/>
    <tableColumn id="7592" name="Columna7581" dataDxfId="10885" dataCellStyle="Normal 3"/>
    <tableColumn id="7593" name="Columna7582" dataDxfId="10884" dataCellStyle="Normal 3"/>
    <tableColumn id="7594" name="Columna7583" dataDxfId="10883" dataCellStyle="Normal 3"/>
    <tableColumn id="7595" name="Columna7584" dataDxfId="10882" dataCellStyle="Normal 3"/>
    <tableColumn id="7596" name="Columna7585" dataDxfId="10881" dataCellStyle="Normal 3"/>
    <tableColumn id="7597" name="Columna7586" dataDxfId="10880" dataCellStyle="Normal 3"/>
    <tableColumn id="7598" name="Columna7587" dataDxfId="10879" dataCellStyle="Normal 3"/>
    <tableColumn id="7599" name="Columna7588" dataDxfId="10878" dataCellStyle="Normal 3"/>
    <tableColumn id="7600" name="Columna7589" dataDxfId="10877" dataCellStyle="Normal 3"/>
    <tableColumn id="7601" name="Columna7590" dataDxfId="10876" dataCellStyle="Normal 3"/>
    <tableColumn id="7602" name="Columna7591" dataDxfId="10875" dataCellStyle="Normal 3"/>
    <tableColumn id="7603" name="Columna7592" dataDxfId="10874" dataCellStyle="Normal 3"/>
    <tableColumn id="7604" name="Columna7593" dataDxfId="10873" dataCellStyle="Normal 3"/>
    <tableColumn id="7605" name="Columna7594" dataDxfId="10872" dataCellStyle="Normal 3"/>
    <tableColumn id="7606" name="Columna7595" dataDxfId="10871" dataCellStyle="Normal 3"/>
    <tableColumn id="7607" name="Columna7596" dataDxfId="10870" dataCellStyle="Normal 3"/>
    <tableColumn id="7608" name="Columna7597" dataDxfId="10869" dataCellStyle="Normal 3"/>
    <tableColumn id="7609" name="Columna7598" dataDxfId="10868" dataCellStyle="Normal 3"/>
    <tableColumn id="7610" name="Columna7599" dataDxfId="10867" dataCellStyle="Normal 3"/>
    <tableColumn id="7611" name="Columna7600" dataDxfId="10866" dataCellStyle="Normal 3"/>
    <tableColumn id="7612" name="Columna7601" dataDxfId="10865" dataCellStyle="Normal 3"/>
    <tableColumn id="7613" name="Columna7602" dataDxfId="10864" dataCellStyle="Normal 3"/>
    <tableColumn id="7614" name="Columna7603" dataDxfId="10863" dataCellStyle="Normal 3"/>
    <tableColumn id="7615" name="Columna7604" dataDxfId="10862" dataCellStyle="Normal 3"/>
    <tableColumn id="7616" name="Columna7605" dataDxfId="10861" dataCellStyle="Normal 3"/>
    <tableColumn id="7617" name="Columna7606" dataDxfId="10860" dataCellStyle="Normal 3"/>
    <tableColumn id="7618" name="Columna7607" dataDxfId="10859" dataCellStyle="Normal 3"/>
    <tableColumn id="7619" name="Columna7608" dataDxfId="10858" dataCellStyle="Normal 3"/>
    <tableColumn id="7620" name="Columna7609" dataDxfId="10857" dataCellStyle="Normal 3"/>
    <tableColumn id="7621" name="Columna7610" dataDxfId="10856" dataCellStyle="Normal 3"/>
    <tableColumn id="7622" name="Columna7611" dataDxfId="10855" dataCellStyle="Normal 3"/>
    <tableColumn id="7623" name="Columna7612" dataDxfId="10854" dataCellStyle="Normal 3"/>
    <tableColumn id="7624" name="Columna7613" dataDxfId="10853" dataCellStyle="Normal 3"/>
    <tableColumn id="7625" name="Columna7614" dataDxfId="10852" dataCellStyle="Normal 3"/>
    <tableColumn id="7626" name="Columna7615" dataDxfId="10851" dataCellStyle="Normal 3"/>
    <tableColumn id="7627" name="Columna7616" dataDxfId="10850" dataCellStyle="Normal 3"/>
    <tableColumn id="7628" name="Columna7617" dataDxfId="10849" dataCellStyle="Normal 3"/>
    <tableColumn id="7629" name="Columna7618" dataDxfId="10848" dataCellStyle="Normal 3"/>
    <tableColumn id="7630" name="Columna7619" dataDxfId="10847" dataCellStyle="Normal 3"/>
    <tableColumn id="7631" name="Columna7620" dataDxfId="10846" dataCellStyle="Normal 3"/>
    <tableColumn id="7632" name="Columna7621" dataDxfId="10845" dataCellStyle="Normal 3"/>
    <tableColumn id="7633" name="Columna7622" dataDxfId="10844" dataCellStyle="Normal 3"/>
    <tableColumn id="7634" name="Columna7623" dataDxfId="10843" dataCellStyle="Normal 3"/>
    <tableColumn id="7635" name="Columna7624" dataDxfId="10842" dataCellStyle="Normal 3"/>
    <tableColumn id="7636" name="Columna7625" dataDxfId="10841" dataCellStyle="Normal 3"/>
    <tableColumn id="7637" name="Columna7626" dataDxfId="10840" dataCellStyle="Normal 3"/>
    <tableColumn id="7638" name="Columna7627" dataDxfId="10839" dataCellStyle="Normal 3"/>
    <tableColumn id="7639" name="Columna7628" dataDxfId="10838" dataCellStyle="Normal 3"/>
    <tableColumn id="7640" name="Columna7629" dataDxfId="10837" dataCellStyle="Normal 3"/>
    <tableColumn id="7641" name="Columna7630" dataDxfId="10836" dataCellStyle="Normal 3"/>
    <tableColumn id="7642" name="Columna7631" dataDxfId="10835" dataCellStyle="Normal 3"/>
    <tableColumn id="7643" name="Columna7632" dataDxfId="10834" dataCellStyle="Normal 3"/>
    <tableColumn id="7644" name="Columna7633" dataDxfId="10833" dataCellStyle="Normal 3"/>
    <tableColumn id="7645" name="Columna7634" dataDxfId="10832" dataCellStyle="Normal 3"/>
    <tableColumn id="7646" name="Columna7635" dataDxfId="10831" dataCellStyle="Normal 3"/>
    <tableColumn id="7647" name="Columna7636" dataDxfId="10830" dataCellStyle="Normal 3"/>
    <tableColumn id="7648" name="Columna7637" dataDxfId="10829" dataCellStyle="Normal 3"/>
    <tableColumn id="7649" name="Columna7638" dataDxfId="10828" dataCellStyle="Normal 3"/>
    <tableColumn id="7650" name="Columna7639" dataDxfId="10827" dataCellStyle="Normal 3"/>
    <tableColumn id="7651" name="Columna7640" dataDxfId="10826" dataCellStyle="Normal 3"/>
    <tableColumn id="7652" name="Columna7641" dataDxfId="10825" dataCellStyle="Normal 3"/>
    <tableColumn id="7653" name="Columna7642" dataDxfId="10824" dataCellStyle="Normal 3"/>
    <tableColumn id="7654" name="Columna7643" dataDxfId="10823" dataCellStyle="Normal 3"/>
    <tableColumn id="7655" name="Columna7644" dataDxfId="10822" dataCellStyle="Normal 3"/>
    <tableColumn id="7656" name="Columna7645" dataDxfId="10821" dataCellStyle="Normal 3"/>
    <tableColumn id="7657" name="Columna7646" dataDxfId="10820" dataCellStyle="Normal 3"/>
    <tableColumn id="7658" name="Columna7647" dataDxfId="10819" dataCellStyle="Normal 3"/>
    <tableColumn id="7659" name="Columna7648" dataDxfId="10818" dataCellStyle="Normal 3"/>
    <tableColumn id="7660" name="Columna7649" dataDxfId="10817" dataCellStyle="Normal 3"/>
    <tableColumn id="7661" name="Columna7650" dataDxfId="10816" dataCellStyle="Normal 3"/>
    <tableColumn id="7662" name="Columna7651" dataDxfId="10815" dataCellStyle="Normal 3"/>
    <tableColumn id="7663" name="Columna7652" dataDxfId="10814" dataCellStyle="Normal 3"/>
    <tableColumn id="7664" name="Columna7653" dataDxfId="10813" dataCellStyle="Normal 3"/>
    <tableColumn id="7665" name="Columna7654" dataDxfId="10812" dataCellStyle="Normal 3"/>
    <tableColumn id="7666" name="Columna7655" dataDxfId="10811" dataCellStyle="Normal 3"/>
    <tableColumn id="7667" name="Columna7656" dataDxfId="10810" dataCellStyle="Normal 3"/>
    <tableColumn id="7668" name="Columna7657" dataDxfId="10809" dataCellStyle="Normal 3"/>
    <tableColumn id="7669" name="Columna7658" dataDxfId="10808" dataCellStyle="Normal 3"/>
    <tableColumn id="7670" name="Columna7659" dataDxfId="10807" dataCellStyle="Normal 3"/>
    <tableColumn id="7671" name="Columna7660" dataDxfId="10806" dataCellStyle="Normal 3"/>
    <tableColumn id="7672" name="Columna7661" dataDxfId="10805" dataCellStyle="Normal 3"/>
    <tableColumn id="7673" name="Columna7662" dataDxfId="10804" dataCellStyle="Normal 3"/>
    <tableColumn id="7674" name="Columna7663" dataDxfId="10803" dataCellStyle="Normal 3"/>
    <tableColumn id="7675" name="Columna7664" dataDxfId="10802" dataCellStyle="Normal 3"/>
    <tableColumn id="7676" name="Columna7665" dataDxfId="10801" dataCellStyle="Normal 3"/>
    <tableColumn id="7677" name="Columna7666" dataDxfId="10800" dataCellStyle="Normal 3"/>
    <tableColumn id="7678" name="Columna7667" dataDxfId="10799" dataCellStyle="Normal 3"/>
    <tableColumn id="7679" name="Columna7668" dataDxfId="10798" dataCellStyle="Normal 3"/>
    <tableColumn id="7680" name="Columna7669" dataDxfId="10797" dataCellStyle="Normal 3"/>
    <tableColumn id="7681" name="Columna7670" dataDxfId="10796" dataCellStyle="Normal 3"/>
    <tableColumn id="7682" name="Columna7671" dataDxfId="10795" dataCellStyle="Normal 3"/>
    <tableColumn id="7683" name="Columna7672" dataDxfId="10794" dataCellStyle="Normal 3"/>
    <tableColumn id="7684" name="Columna7673" dataDxfId="10793" dataCellStyle="Normal 3"/>
    <tableColumn id="7685" name="Columna7674" dataDxfId="10792" dataCellStyle="Normal 3"/>
    <tableColumn id="7686" name="Columna7675" dataDxfId="10791" dataCellStyle="Normal 3"/>
    <tableColumn id="7687" name="Columna7676" dataDxfId="10790" dataCellStyle="Normal 3"/>
    <tableColumn id="7688" name="Columna7677" dataDxfId="10789" dataCellStyle="Normal 3"/>
    <tableColumn id="7689" name="Columna7678" dataDxfId="10788" dataCellStyle="Normal 3"/>
    <tableColumn id="7690" name="Columna7679" dataDxfId="10787" dataCellStyle="Normal 3"/>
    <tableColumn id="7691" name="Columna7680" dataDxfId="10786" dataCellStyle="Normal 3"/>
    <tableColumn id="7692" name="Columna7681" dataDxfId="10785" dataCellStyle="Normal 3"/>
    <tableColumn id="7693" name="Columna7682" dataDxfId="10784" dataCellStyle="Normal 3"/>
    <tableColumn id="7694" name="Columna7683" dataDxfId="10783" dataCellStyle="Normal 3"/>
    <tableColumn id="7695" name="Columna7684" dataDxfId="10782" dataCellStyle="Normal 3"/>
    <tableColumn id="7696" name="Columna7685" dataDxfId="10781" dataCellStyle="Normal 3"/>
    <tableColumn id="7697" name="Columna7686" dataDxfId="10780" dataCellStyle="Normal 3"/>
    <tableColumn id="7698" name="Columna7687" dataDxfId="10779" dataCellStyle="Normal 3"/>
    <tableColumn id="7699" name="Columna7688" dataDxfId="10778" dataCellStyle="Normal 3"/>
    <tableColumn id="7700" name="Columna7689" dataDxfId="10777" dataCellStyle="Normal 3"/>
    <tableColumn id="7701" name="Columna7690" dataDxfId="10776" dataCellStyle="Normal 3"/>
    <tableColumn id="7702" name="Columna7691" dataDxfId="10775" dataCellStyle="Normal 3"/>
    <tableColumn id="7703" name="Columna7692" dataDxfId="10774" dataCellStyle="Normal 3"/>
    <tableColumn id="7704" name="Columna7693" dataDxfId="10773" dataCellStyle="Normal 3"/>
    <tableColumn id="7705" name="Columna7694" dataDxfId="10772" dataCellStyle="Normal 3"/>
    <tableColumn id="7706" name="Columna7695" dataDxfId="10771" dataCellStyle="Normal 3"/>
    <tableColumn id="7707" name="Columna7696" dataDxfId="10770" dataCellStyle="Normal 3"/>
    <tableColumn id="7708" name="Columna7697" dataDxfId="10769" dataCellStyle="Normal 3"/>
    <tableColumn id="7709" name="Columna7698" dataDxfId="10768" dataCellStyle="Normal 3"/>
    <tableColumn id="7710" name="Columna7699" dataDxfId="10767" dataCellStyle="Normal 3"/>
    <tableColumn id="7711" name="Columna7700" dataDxfId="10766" dataCellStyle="Normal 3"/>
    <tableColumn id="7712" name="Columna7701" dataDxfId="10765" dataCellStyle="Normal 3"/>
    <tableColumn id="7713" name="Columna7702" dataDxfId="10764" dataCellStyle="Normal 3"/>
    <tableColumn id="7714" name="Columna7703" dataDxfId="10763" dataCellStyle="Normal 3"/>
    <tableColumn id="7715" name="Columna7704" dataDxfId="10762" dataCellStyle="Normal 3"/>
    <tableColumn id="7716" name="Columna7705" dataDxfId="10761" dataCellStyle="Normal 3"/>
    <tableColumn id="7717" name="Columna7706" dataDxfId="10760" dataCellStyle="Normal 3"/>
    <tableColumn id="7718" name="Columna7707" dataDxfId="10759" dataCellStyle="Normal 3"/>
    <tableColumn id="7719" name="Columna7708" dataDxfId="10758" dataCellStyle="Normal 3"/>
    <tableColumn id="7720" name="Columna7709" dataDxfId="10757" dataCellStyle="Normal 3"/>
    <tableColumn id="7721" name="Columna7710" dataDxfId="10756" dataCellStyle="Normal 3"/>
    <tableColumn id="7722" name="Columna7711" dataDxfId="10755" dataCellStyle="Normal 3"/>
    <tableColumn id="7723" name="Columna7712" dataDxfId="10754" dataCellStyle="Normal 3"/>
    <tableColumn id="7724" name="Columna7713" dataDxfId="10753" dataCellStyle="Normal 3"/>
    <tableColumn id="7725" name="Columna7714" dataDxfId="10752" dataCellStyle="Normal 3"/>
    <tableColumn id="7726" name="Columna7715" dataDxfId="10751" dataCellStyle="Normal 3"/>
    <tableColumn id="7727" name="Columna7716" dataDxfId="10750" dataCellStyle="Normal 3"/>
    <tableColumn id="7728" name="Columna7717" dataDxfId="10749" dataCellStyle="Normal 3"/>
    <tableColumn id="7729" name="Columna7718" dataDxfId="10748" dataCellStyle="Normal 3"/>
    <tableColumn id="7730" name="Columna7719" dataDxfId="10747" dataCellStyle="Normal 3"/>
    <tableColumn id="7731" name="Columna7720" dataDxfId="10746" dataCellStyle="Normal 3"/>
    <tableColumn id="7732" name="Columna7721" dataDxfId="10745" dataCellStyle="Normal 3"/>
    <tableColumn id="7733" name="Columna7722" dataDxfId="10744" dataCellStyle="Normal 3"/>
    <tableColumn id="7734" name="Columna7723" dataDxfId="10743" dataCellStyle="Normal 3"/>
    <tableColumn id="7735" name="Columna7724" dataDxfId="10742" dataCellStyle="Normal 3"/>
    <tableColumn id="7736" name="Columna7725" dataDxfId="10741" dataCellStyle="Normal 3"/>
    <tableColumn id="7737" name="Columna7726" dataDxfId="10740" dataCellStyle="Normal 3"/>
    <tableColumn id="7738" name="Columna7727" dataDxfId="10739" dataCellStyle="Normal 3"/>
    <tableColumn id="7739" name="Columna7728" dataDxfId="10738" dataCellStyle="Normal 3"/>
    <tableColumn id="7740" name="Columna7729" dataDxfId="10737" dataCellStyle="Normal 3"/>
    <tableColumn id="7741" name="Columna7730" dataDxfId="10736" dataCellStyle="Normal 3"/>
    <tableColumn id="7742" name="Columna7731" dataDxfId="10735" dataCellStyle="Normal 3"/>
    <tableColumn id="7743" name="Columna7732" dataDxfId="10734" dataCellStyle="Normal 3"/>
    <tableColumn id="7744" name="Columna7733" dataDxfId="10733" dataCellStyle="Normal 3"/>
    <tableColumn id="7745" name="Columna7734" dataDxfId="10732" dataCellStyle="Normal 3"/>
    <tableColumn id="7746" name="Columna7735" dataDxfId="10731" dataCellStyle="Normal 3"/>
    <tableColumn id="7747" name="Columna7736" dataDxfId="10730" dataCellStyle="Normal 3"/>
    <tableColumn id="7748" name="Columna7737" dataDxfId="10729" dataCellStyle="Normal 3"/>
    <tableColumn id="7749" name="Columna7738" dataDxfId="10728" dataCellStyle="Normal 3"/>
    <tableColumn id="7750" name="Columna7739" dataDxfId="10727" dataCellStyle="Normal 3"/>
    <tableColumn id="7751" name="Columna7740" dataDxfId="10726" dataCellStyle="Normal 3"/>
    <tableColumn id="7752" name="Columna7741" dataDxfId="10725" dataCellStyle="Normal 3"/>
    <tableColumn id="7753" name="Columna7742" dataDxfId="10724" dataCellStyle="Normal 3"/>
    <tableColumn id="7754" name="Columna7743" dataDxfId="10723" dataCellStyle="Normal 3"/>
    <tableColumn id="7755" name="Columna7744" dataDxfId="10722" dataCellStyle="Normal 3"/>
    <tableColumn id="7756" name="Columna7745" dataDxfId="10721" dataCellStyle="Normal 3"/>
    <tableColumn id="7757" name="Columna7746" dataDxfId="10720" dataCellStyle="Normal 3"/>
    <tableColumn id="7758" name="Columna7747" dataDxfId="10719" dataCellStyle="Normal 3"/>
    <tableColumn id="7759" name="Columna7748" dataDxfId="10718" dataCellStyle="Normal 3"/>
    <tableColumn id="7760" name="Columna7749" dataDxfId="10717" dataCellStyle="Normal 3"/>
    <tableColumn id="7761" name="Columna7750" dataDxfId="10716" dataCellStyle="Normal 3"/>
    <tableColumn id="7762" name="Columna7751" dataDxfId="10715" dataCellStyle="Normal 3"/>
    <tableColumn id="7763" name="Columna7752" dataDxfId="10714" dataCellStyle="Normal 3"/>
    <tableColumn id="7764" name="Columna7753" dataDxfId="10713" dataCellStyle="Normal 3"/>
    <tableColumn id="7765" name="Columna7754" dataDxfId="10712" dataCellStyle="Normal 3"/>
    <tableColumn id="7766" name="Columna7755" dataDxfId="10711" dataCellStyle="Normal 3"/>
    <tableColumn id="7767" name="Columna7756" dataDxfId="10710" dataCellStyle="Normal 3"/>
    <tableColumn id="7768" name="Columna7757" dataDxfId="10709" dataCellStyle="Normal 3"/>
    <tableColumn id="7769" name="Columna7758" dataDxfId="10708" dataCellStyle="Normal 3"/>
    <tableColumn id="7770" name="Columna7759" dataDxfId="10707" dataCellStyle="Normal 3"/>
    <tableColumn id="7771" name="Columna7760" dataDxfId="10706" dataCellStyle="Normal 3"/>
    <tableColumn id="7772" name="Columna7761" dataDxfId="10705" dataCellStyle="Normal 3"/>
    <tableColumn id="7773" name="Columna7762" dataDxfId="10704" dataCellStyle="Normal 3"/>
    <tableColumn id="7774" name="Columna7763" dataDxfId="10703" dataCellStyle="Normal 3"/>
    <tableColumn id="7775" name="Columna7764" dataDxfId="10702" dataCellStyle="Normal 3"/>
    <tableColumn id="7776" name="Columna7765" dataDxfId="10701" dataCellStyle="Normal 3"/>
    <tableColumn id="7777" name="Columna7766" dataDxfId="10700" dataCellStyle="Normal 3"/>
    <tableColumn id="7778" name="Columna7767" dataDxfId="10699" dataCellStyle="Normal 3"/>
    <tableColumn id="7779" name="Columna7768" dataDxfId="10698" dataCellStyle="Normal 3"/>
    <tableColumn id="7780" name="Columna7769" dataDxfId="10697" dataCellStyle="Normal 3"/>
    <tableColumn id="7781" name="Columna7770" dataDxfId="10696" dataCellStyle="Normal 3"/>
    <tableColumn id="7782" name="Columna7771" dataDxfId="10695" dataCellStyle="Normal 3"/>
    <tableColumn id="7783" name="Columna7772" dataDxfId="10694" dataCellStyle="Normal 3"/>
    <tableColumn id="7784" name="Columna7773" dataDxfId="10693" dataCellStyle="Normal 3"/>
    <tableColumn id="7785" name="Columna7774" dataDxfId="10692" dataCellStyle="Normal 3"/>
    <tableColumn id="7786" name="Columna7775" dataDxfId="10691" dataCellStyle="Normal 3"/>
    <tableColumn id="7787" name="Columna7776" dataDxfId="10690" dataCellStyle="Normal 3"/>
    <tableColumn id="7788" name="Columna7777" dataDxfId="10689" dataCellStyle="Normal 3"/>
    <tableColumn id="7789" name="Columna7778" dataDxfId="10688" dataCellStyle="Normal 3"/>
    <tableColumn id="7790" name="Columna7779" dataDxfId="10687" dataCellStyle="Normal 3"/>
    <tableColumn id="7791" name="Columna7780" dataDxfId="10686" dataCellStyle="Normal 3"/>
    <tableColumn id="7792" name="Columna7781" dataDxfId="10685" dataCellStyle="Normal 3"/>
    <tableColumn id="7793" name="Columna7782" dataDxfId="10684" dataCellStyle="Normal 3"/>
    <tableColumn id="7794" name="Columna7783" dataDxfId="10683" dataCellStyle="Normal 3"/>
    <tableColumn id="7795" name="Columna7784" dataDxfId="10682" dataCellStyle="Normal 3"/>
    <tableColumn id="7796" name="Columna7785" dataDxfId="10681" dataCellStyle="Normal 3"/>
    <tableColumn id="7797" name="Columna7786" dataDxfId="10680" dataCellStyle="Normal 3"/>
    <tableColumn id="7798" name="Columna7787" dataDxfId="10679" dataCellStyle="Normal 3"/>
    <tableColumn id="7799" name="Columna7788" dataDxfId="10678" dataCellStyle="Normal 3"/>
    <tableColumn id="7800" name="Columna7789" dataDxfId="10677" dataCellStyle="Normal 3"/>
    <tableColumn id="7801" name="Columna7790" dataDxfId="10676" dataCellStyle="Normal 3"/>
    <tableColumn id="7802" name="Columna7791" dataDxfId="10675" dataCellStyle="Normal 3"/>
    <tableColumn id="7803" name="Columna7792" dataDxfId="10674" dataCellStyle="Normal 3"/>
    <tableColumn id="7804" name="Columna7793" dataDxfId="10673" dataCellStyle="Normal 3"/>
    <tableColumn id="7805" name="Columna7794" dataDxfId="10672" dataCellStyle="Normal 3"/>
    <tableColumn id="7806" name="Columna7795" dataDxfId="10671" dataCellStyle="Normal 3"/>
    <tableColumn id="7807" name="Columna7796" dataDxfId="10670" dataCellStyle="Normal 3"/>
    <tableColumn id="7808" name="Columna7797" dataDxfId="10669" dataCellStyle="Normal 3"/>
    <tableColumn id="7809" name="Columna7798" dataDxfId="10668" dataCellStyle="Normal 3"/>
    <tableColumn id="7810" name="Columna7799" dataDxfId="10667" dataCellStyle="Normal 3"/>
    <tableColumn id="7811" name="Columna7800" dataDxfId="10666" dataCellStyle="Normal 3"/>
    <tableColumn id="7812" name="Columna7801" dataDxfId="10665" dataCellStyle="Normal 3"/>
    <tableColumn id="7813" name="Columna7802" dataDxfId="10664" dataCellStyle="Normal 3"/>
    <tableColumn id="7814" name="Columna7803" dataDxfId="10663" dataCellStyle="Normal 3"/>
    <tableColumn id="7815" name="Columna7804" dataDxfId="10662" dataCellStyle="Normal 3"/>
    <tableColumn id="7816" name="Columna7805" dataDxfId="10661" dataCellStyle="Normal 3"/>
    <tableColumn id="7817" name="Columna7806" dataDxfId="10660" dataCellStyle="Normal 3"/>
    <tableColumn id="7818" name="Columna7807" dataDxfId="10659" dataCellStyle="Normal 3"/>
    <tableColumn id="7819" name="Columna7808" dataDxfId="10658" dataCellStyle="Normal 3"/>
    <tableColumn id="7820" name="Columna7809" dataDxfId="10657" dataCellStyle="Normal 3"/>
    <tableColumn id="7821" name="Columna7810" dataDxfId="10656" dataCellStyle="Normal 3"/>
    <tableColumn id="7822" name="Columna7811" dataDxfId="10655" dataCellStyle="Normal 3"/>
    <tableColumn id="7823" name="Columna7812" dataDxfId="10654" dataCellStyle="Normal 3"/>
    <tableColumn id="7824" name="Columna7813" dataDxfId="10653" dataCellStyle="Normal 3"/>
    <tableColumn id="7825" name="Columna7814" dataDxfId="10652" dataCellStyle="Normal 3"/>
    <tableColumn id="7826" name="Columna7815" dataDxfId="10651" dataCellStyle="Normal 3"/>
    <tableColumn id="7827" name="Columna7816" dataDxfId="10650" dataCellStyle="Normal 3"/>
    <tableColumn id="7828" name="Columna7817" dataDxfId="10649" dataCellStyle="Normal 3"/>
    <tableColumn id="7829" name="Columna7818" dataDxfId="10648" dataCellStyle="Normal 3"/>
    <tableColumn id="7830" name="Columna7819" dataDxfId="10647" dataCellStyle="Normal 3"/>
    <tableColumn id="7831" name="Columna7820" dataDxfId="10646" dataCellStyle="Normal 3"/>
    <tableColumn id="7832" name="Columna7821" dataDxfId="10645" dataCellStyle="Normal 3"/>
    <tableColumn id="7833" name="Columna7822" dataDxfId="10644" dataCellStyle="Normal 3"/>
    <tableColumn id="7834" name="Columna7823" dataDxfId="10643" dataCellStyle="Normal 3"/>
    <tableColumn id="7835" name="Columna7824" dataDxfId="10642" dataCellStyle="Normal 3"/>
    <tableColumn id="7836" name="Columna7825" dataDxfId="10641" dataCellStyle="Normal 3"/>
    <tableColumn id="7837" name="Columna7826" dataDxfId="10640" dataCellStyle="Normal 3"/>
    <tableColumn id="7838" name="Columna7827" dataDxfId="10639" dataCellStyle="Normal 3"/>
    <tableColumn id="7839" name="Columna7828" dataDxfId="10638" dataCellStyle="Normal 3"/>
    <tableColumn id="7840" name="Columna7829" dataDxfId="10637" dataCellStyle="Normal 3"/>
    <tableColumn id="7841" name="Columna7830" dataDxfId="10636" dataCellStyle="Normal 3"/>
    <tableColumn id="7842" name="Columna7831" dataDxfId="10635" dataCellStyle="Normal 3"/>
    <tableColumn id="7843" name="Columna7832" dataDxfId="10634" dataCellStyle="Normal 3"/>
    <tableColumn id="7844" name="Columna7833" dataDxfId="10633" dataCellStyle="Normal 3"/>
    <tableColumn id="7845" name="Columna7834" dataDxfId="10632" dataCellStyle="Normal 3"/>
    <tableColumn id="7846" name="Columna7835" dataDxfId="10631" dataCellStyle="Normal 3"/>
    <tableColumn id="7847" name="Columna7836" dataDxfId="10630" dataCellStyle="Normal 3"/>
    <tableColumn id="7848" name="Columna7837" dataDxfId="10629" dataCellStyle="Normal 3"/>
    <tableColumn id="7849" name="Columna7838" dataDxfId="10628" dataCellStyle="Normal 3"/>
    <tableColumn id="7850" name="Columna7839" dataDxfId="10627" dataCellStyle="Normal 3"/>
    <tableColumn id="7851" name="Columna7840" dataDxfId="10626" dataCellStyle="Normal 3"/>
    <tableColumn id="7852" name="Columna7841" dataDxfId="10625" dataCellStyle="Normal 3"/>
    <tableColumn id="7853" name="Columna7842" dataDxfId="10624" dataCellStyle="Normal 3"/>
    <tableColumn id="7854" name="Columna7843" dataDxfId="10623" dataCellStyle="Normal 3"/>
    <tableColumn id="7855" name="Columna7844" dataDxfId="10622" dataCellStyle="Normal 3"/>
    <tableColumn id="7856" name="Columna7845" dataDxfId="10621" dataCellStyle="Normal 3"/>
    <tableColumn id="7857" name="Columna7846" dataDxfId="10620" dataCellStyle="Normal 3"/>
    <tableColumn id="7858" name="Columna7847" dataDxfId="10619" dataCellStyle="Normal 3"/>
    <tableColumn id="7859" name="Columna7848" dataDxfId="10618" dataCellStyle="Normal 3"/>
    <tableColumn id="7860" name="Columna7849" dataDxfId="10617" dataCellStyle="Normal 3"/>
    <tableColumn id="7861" name="Columna7850" dataDxfId="10616" dataCellStyle="Normal 3"/>
    <tableColumn id="7862" name="Columna7851" dataDxfId="10615" dataCellStyle="Normal 3"/>
    <tableColumn id="7863" name="Columna7852" dataDxfId="10614" dataCellStyle="Normal 3"/>
    <tableColumn id="7864" name="Columna7853" dataDxfId="10613" dataCellStyle="Normal 3"/>
    <tableColumn id="7865" name="Columna7854" dataDxfId="10612" dataCellStyle="Normal 3"/>
    <tableColumn id="7866" name="Columna7855" dataDxfId="10611" dataCellStyle="Normal 3"/>
    <tableColumn id="7867" name="Columna7856" dataDxfId="10610" dataCellStyle="Normal 3"/>
    <tableColumn id="7868" name="Columna7857" dataDxfId="10609" dataCellStyle="Normal 3"/>
    <tableColumn id="7869" name="Columna7858" dataDxfId="10608" dataCellStyle="Normal 3"/>
    <tableColumn id="7870" name="Columna7859" dataDxfId="10607" dataCellStyle="Normal 3"/>
    <tableColumn id="7871" name="Columna7860" dataDxfId="10606" dataCellStyle="Normal 3"/>
    <tableColumn id="7872" name="Columna7861" dataDxfId="10605" dataCellStyle="Normal 3"/>
    <tableColumn id="7873" name="Columna7862" dataDxfId="10604" dataCellStyle="Normal 3"/>
    <tableColumn id="7874" name="Columna7863" dataDxfId="10603" dataCellStyle="Normal 3"/>
    <tableColumn id="7875" name="Columna7864" dataDxfId="10602" dataCellStyle="Normal 3"/>
    <tableColumn id="7876" name="Columna7865" dataDxfId="10601" dataCellStyle="Normal 3"/>
    <tableColumn id="7877" name="Columna7866" dataDxfId="10600" dataCellStyle="Normal 3"/>
    <tableColumn id="7878" name="Columna7867" dataDxfId="10599" dataCellStyle="Normal 3"/>
    <tableColumn id="7879" name="Columna7868" dataDxfId="10598" dataCellStyle="Normal 3"/>
    <tableColumn id="7880" name="Columna7869" dataDxfId="10597" dataCellStyle="Normal 3"/>
    <tableColumn id="7881" name="Columna7870" dataDxfId="10596" dataCellStyle="Normal 3"/>
    <tableColumn id="7882" name="Columna7871" dataDxfId="10595" dataCellStyle="Normal 3"/>
    <tableColumn id="7883" name="Columna7872" dataDxfId="10594" dataCellStyle="Normal 3"/>
    <tableColumn id="7884" name="Columna7873" dataDxfId="10593" dataCellStyle="Normal 3"/>
    <tableColumn id="7885" name="Columna7874" dataDxfId="10592" dataCellStyle="Normal 3"/>
    <tableColumn id="7886" name="Columna7875" dataDxfId="10591" dataCellStyle="Normal 3"/>
    <tableColumn id="7887" name="Columna7876" dataDxfId="10590" dataCellStyle="Normal 3"/>
    <tableColumn id="7888" name="Columna7877" dataDxfId="10589" dataCellStyle="Normal 3"/>
    <tableColumn id="7889" name="Columna7878" dataDxfId="10588" dataCellStyle="Normal 3"/>
    <tableColumn id="7890" name="Columna7879" dataDxfId="10587" dataCellStyle="Normal 3"/>
    <tableColumn id="7891" name="Columna7880" dataDxfId="10586" dataCellStyle="Normal 3"/>
    <tableColumn id="7892" name="Columna7881" dataDxfId="10585" dataCellStyle="Normal 3"/>
    <tableColumn id="7893" name="Columna7882" dataDxfId="10584" dataCellStyle="Normal 3"/>
    <tableColumn id="7894" name="Columna7883" dataDxfId="10583" dataCellStyle="Normal 3"/>
    <tableColumn id="7895" name="Columna7884" dataDxfId="10582" dataCellStyle="Normal 3"/>
    <tableColumn id="7896" name="Columna7885" dataDxfId="10581" dataCellStyle="Normal 3"/>
    <tableColumn id="7897" name="Columna7886" dataDxfId="10580" dataCellStyle="Normal 3"/>
    <tableColumn id="7898" name="Columna7887" dataDxfId="10579" dataCellStyle="Normal 3"/>
    <tableColumn id="7899" name="Columna7888" dataDxfId="10578" dataCellStyle="Normal 3"/>
    <tableColumn id="7900" name="Columna7889" dataDxfId="10577" dataCellStyle="Normal 3"/>
    <tableColumn id="7901" name="Columna7890" dataDxfId="10576" dataCellStyle="Normal 3"/>
    <tableColumn id="7902" name="Columna7891" dataDxfId="10575" dataCellStyle="Normal 3"/>
    <tableColumn id="7903" name="Columna7892" dataDxfId="10574" dataCellStyle="Normal 3"/>
    <tableColumn id="7904" name="Columna7893" dataDxfId="10573" dataCellStyle="Normal 3"/>
    <tableColumn id="7905" name="Columna7894" dataDxfId="10572" dataCellStyle="Normal 3"/>
    <tableColumn id="7906" name="Columna7895" dataDxfId="10571" dataCellStyle="Normal 3"/>
    <tableColumn id="7907" name="Columna7896" dataDxfId="10570" dataCellStyle="Normal 3"/>
    <tableColumn id="7908" name="Columna7897" dataDxfId="10569" dataCellStyle="Normal 3"/>
    <tableColumn id="7909" name="Columna7898" dataDxfId="10568" dataCellStyle="Normal 3"/>
    <tableColumn id="7910" name="Columna7899" dataDxfId="10567" dataCellStyle="Normal 3"/>
    <tableColumn id="7911" name="Columna7900" dataDxfId="10566" dataCellStyle="Normal 3"/>
    <tableColumn id="7912" name="Columna7901" dataDxfId="10565" dataCellStyle="Normal 3"/>
    <tableColumn id="7913" name="Columna7902" dataDxfId="10564" dataCellStyle="Normal 3"/>
    <tableColumn id="7914" name="Columna7903" dataDxfId="10563" dataCellStyle="Normal 3"/>
    <tableColumn id="7915" name="Columna7904" dataDxfId="10562" dataCellStyle="Normal 3"/>
    <tableColumn id="7916" name="Columna7905" dataDxfId="10561" dataCellStyle="Normal 3"/>
    <tableColumn id="7917" name="Columna7906" dataDxfId="10560" dataCellStyle="Normal 3"/>
    <tableColumn id="7918" name="Columna7907" dataDxfId="10559" dataCellStyle="Normal 3"/>
    <tableColumn id="7919" name="Columna7908" dataDxfId="10558" dataCellStyle="Normal 3"/>
    <tableColumn id="7920" name="Columna7909" dataDxfId="10557" dataCellStyle="Normal 3"/>
    <tableColumn id="7921" name="Columna7910" dataDxfId="10556" dataCellStyle="Normal 3"/>
    <tableColumn id="7922" name="Columna7911" dataDxfId="10555" dataCellStyle="Normal 3"/>
    <tableColumn id="7923" name="Columna7912" dataDxfId="10554" dataCellStyle="Normal 3"/>
    <tableColumn id="7924" name="Columna7913" dataDxfId="10553" dataCellStyle="Normal 3"/>
    <tableColumn id="7925" name="Columna7914" dataDxfId="10552" dataCellStyle="Normal 3"/>
    <tableColumn id="7926" name="Columna7915" dataDxfId="10551" dataCellStyle="Normal 3"/>
    <tableColumn id="7927" name="Columna7916" dataDxfId="10550" dataCellStyle="Normal 3"/>
    <tableColumn id="7928" name="Columna7917" dataDxfId="10549" dataCellStyle="Normal 3"/>
    <tableColumn id="7929" name="Columna7918" dataDxfId="10548" dataCellStyle="Normal 3"/>
    <tableColumn id="7930" name="Columna7919" dataDxfId="10547" dataCellStyle="Normal 3"/>
    <tableColumn id="7931" name="Columna7920" dataDxfId="10546" dataCellStyle="Normal 3"/>
    <tableColumn id="7932" name="Columna7921" dataDxfId="10545" dataCellStyle="Normal 3"/>
    <tableColumn id="7933" name="Columna7922" dataDxfId="10544" dataCellStyle="Normal 3"/>
    <tableColumn id="7934" name="Columna7923" dataDxfId="10543" dataCellStyle="Normal 3"/>
    <tableColumn id="7935" name="Columna7924" dataDxfId="10542" dataCellStyle="Normal 3"/>
    <tableColumn id="7936" name="Columna7925" dataDxfId="10541" dataCellStyle="Normal 3"/>
    <tableColumn id="7937" name="Columna7926" dataDxfId="10540" dataCellStyle="Normal 3"/>
    <tableColumn id="7938" name="Columna7927" dataDxfId="10539" dataCellStyle="Normal 3"/>
    <tableColumn id="7939" name="Columna7928" dataDxfId="10538" dataCellStyle="Normal 3"/>
    <tableColumn id="7940" name="Columna7929" dataDxfId="10537" dataCellStyle="Normal 3"/>
    <tableColumn id="7941" name="Columna7930" dataDxfId="10536" dataCellStyle="Normal 3"/>
    <tableColumn id="7942" name="Columna7931" dataDxfId="10535" dataCellStyle="Normal 3"/>
    <tableColumn id="7943" name="Columna7932" dataDxfId="10534" dataCellStyle="Normal 3"/>
    <tableColumn id="7944" name="Columna7933" dataDxfId="10533" dataCellStyle="Normal 3"/>
    <tableColumn id="7945" name="Columna7934" dataDxfId="10532" dataCellStyle="Normal 3"/>
    <tableColumn id="7946" name="Columna7935" dataDxfId="10531" dataCellStyle="Normal 3"/>
    <tableColumn id="7947" name="Columna7936" dataDxfId="10530" dataCellStyle="Normal 3"/>
    <tableColumn id="7948" name="Columna7937" dataDxfId="10529" dataCellStyle="Normal 3"/>
    <tableColumn id="7949" name="Columna7938" dataDxfId="10528" dataCellStyle="Normal 3"/>
    <tableColumn id="7950" name="Columna7939" dataDxfId="10527" dataCellStyle="Normal 3"/>
    <tableColumn id="7951" name="Columna7940" dataDxfId="10526" dataCellStyle="Normal 3"/>
    <tableColumn id="7952" name="Columna7941" dataDxfId="10525" dataCellStyle="Normal 3"/>
    <tableColumn id="7953" name="Columna7942" dataDxfId="10524" dataCellStyle="Normal 3"/>
    <tableColumn id="7954" name="Columna7943" dataDxfId="10523" dataCellStyle="Normal 3"/>
    <tableColumn id="7955" name="Columna7944" dataDxfId="10522" dataCellStyle="Normal 3"/>
    <tableColumn id="7956" name="Columna7945" dataDxfId="10521" dataCellStyle="Normal 3"/>
    <tableColumn id="7957" name="Columna7946" dataDxfId="10520" dataCellStyle="Normal 3"/>
    <tableColumn id="7958" name="Columna7947" dataDxfId="10519" dataCellStyle="Normal 3"/>
    <tableColumn id="7959" name="Columna7948" dataDxfId="10518" dataCellStyle="Normal 3"/>
    <tableColumn id="7960" name="Columna7949" dataDxfId="10517" dataCellStyle="Normal 3"/>
    <tableColumn id="7961" name="Columna7950" dataDxfId="10516" dataCellStyle="Normal 3"/>
    <tableColumn id="7962" name="Columna7951" dataDxfId="10515" dataCellStyle="Normal 3"/>
    <tableColumn id="7963" name="Columna7952" dataDxfId="10514" dataCellStyle="Normal 3"/>
    <tableColumn id="7964" name="Columna7953" dataDxfId="10513" dataCellStyle="Normal 3"/>
    <tableColumn id="7965" name="Columna7954" dataDxfId="10512" dataCellStyle="Normal 3"/>
    <tableColumn id="7966" name="Columna7955" dataDxfId="10511" dataCellStyle="Normal 3"/>
    <tableColumn id="7967" name="Columna7956" dataDxfId="10510" dataCellStyle="Normal 3"/>
    <tableColumn id="7968" name="Columna7957" dataDxfId="10509" dataCellStyle="Normal 3"/>
    <tableColumn id="7969" name="Columna7958" dataDxfId="10508" dataCellStyle="Normal 3"/>
    <tableColumn id="7970" name="Columna7959" dataDxfId="10507" dataCellStyle="Normal 3"/>
    <tableColumn id="7971" name="Columna7960" dataDxfId="10506" dataCellStyle="Normal 3"/>
    <tableColumn id="7972" name="Columna7961" dataDxfId="10505" dataCellStyle="Normal 3"/>
    <tableColumn id="7973" name="Columna7962" dataDxfId="10504" dataCellStyle="Normal 3"/>
    <tableColumn id="7974" name="Columna7963" dataDxfId="10503" dataCellStyle="Normal 3"/>
    <tableColumn id="7975" name="Columna7964" dataDxfId="10502" dataCellStyle="Normal 3"/>
    <tableColumn id="7976" name="Columna7965" dataDxfId="10501" dataCellStyle="Normal 3"/>
    <tableColumn id="7977" name="Columna7966" dataDxfId="10500" dataCellStyle="Normal 3"/>
    <tableColumn id="7978" name="Columna7967" dataDxfId="10499" dataCellStyle="Normal 3"/>
    <tableColumn id="7979" name="Columna7968" dataDxfId="10498" dataCellStyle="Normal 3"/>
    <tableColumn id="7980" name="Columna7969" dataDxfId="10497" dataCellStyle="Normal 3"/>
    <tableColumn id="7981" name="Columna7970" dataDxfId="10496" dataCellStyle="Normal 3"/>
    <tableColumn id="7982" name="Columna7971" dataDxfId="10495" dataCellStyle="Normal 3"/>
    <tableColumn id="7983" name="Columna7972" dataDxfId="10494" dataCellStyle="Normal 3"/>
    <tableColumn id="7984" name="Columna7973" dataDxfId="10493" dataCellStyle="Normal 3"/>
    <tableColumn id="7985" name="Columna7974" dataDxfId="10492" dataCellStyle="Normal 3"/>
    <tableColumn id="7986" name="Columna7975" dataDxfId="10491" dataCellStyle="Normal 3"/>
    <tableColumn id="7987" name="Columna7976" dataDxfId="10490" dataCellStyle="Normal 3"/>
    <tableColumn id="7988" name="Columna7977" dataDxfId="10489" dataCellStyle="Normal 3"/>
    <tableColumn id="7989" name="Columna7978" dataDxfId="10488" dataCellStyle="Normal 3"/>
    <tableColumn id="7990" name="Columna7979" dataDxfId="10487" dataCellStyle="Normal 3"/>
    <tableColumn id="7991" name="Columna7980" dataDxfId="10486" dataCellStyle="Normal 3"/>
    <tableColumn id="7992" name="Columna7981" dataDxfId="10485" dataCellStyle="Normal 3"/>
    <tableColumn id="7993" name="Columna7982" dataDxfId="10484" dataCellStyle="Normal 3"/>
    <tableColumn id="7994" name="Columna7983" dataDxfId="10483" dataCellStyle="Normal 3"/>
    <tableColumn id="7995" name="Columna7984" dataDxfId="10482" dataCellStyle="Normal 3"/>
    <tableColumn id="7996" name="Columna7985" dataDxfId="10481" dataCellStyle="Normal 3"/>
    <tableColumn id="7997" name="Columna7986" dataDxfId="10480" dataCellStyle="Normal 3"/>
    <tableColumn id="7998" name="Columna7987" dataDxfId="10479" dataCellStyle="Normal 3"/>
    <tableColumn id="7999" name="Columna7988" dataDxfId="10478" dataCellStyle="Normal 3"/>
    <tableColumn id="8000" name="Columna7989" dataDxfId="10477" dataCellStyle="Normal 3"/>
    <tableColumn id="8001" name="Columna7990" dataDxfId="10476" dataCellStyle="Normal 3"/>
    <tableColumn id="8002" name="Columna7991" dataDxfId="10475" dataCellStyle="Normal 3"/>
    <tableColumn id="8003" name="Columna7992" dataDxfId="10474" dataCellStyle="Normal 3"/>
    <tableColumn id="8004" name="Columna7993" dataDxfId="10473" dataCellStyle="Normal 3"/>
    <tableColumn id="8005" name="Columna7994" dataDxfId="10472" dataCellStyle="Normal 3"/>
    <tableColumn id="8006" name="Columna7995" dataDxfId="10471" dataCellStyle="Normal 3"/>
    <tableColumn id="8007" name="Columna7996" dataDxfId="10470" dataCellStyle="Normal 3"/>
    <tableColumn id="8008" name="Columna7997" dataDxfId="10469" dataCellStyle="Normal 3"/>
    <tableColumn id="8009" name="Columna7998" dataDxfId="10468" dataCellStyle="Normal 3"/>
    <tableColumn id="8010" name="Columna7999" dataDxfId="10467" dataCellStyle="Normal 3"/>
    <tableColumn id="8011" name="Columna8000" dataDxfId="10466" dataCellStyle="Normal 3"/>
    <tableColumn id="8012" name="Columna8001" dataDxfId="10465" dataCellStyle="Normal 3"/>
    <tableColumn id="8013" name="Columna8002" dataDxfId="10464" dataCellStyle="Normal 3"/>
    <tableColumn id="8014" name="Columna8003" dataDxfId="10463" dataCellStyle="Normal 3"/>
    <tableColumn id="8015" name="Columna8004" dataDxfId="10462" dataCellStyle="Normal 3"/>
    <tableColumn id="8016" name="Columna8005" dataDxfId="10461" dataCellStyle="Normal 3"/>
    <tableColumn id="8017" name="Columna8006" dataDxfId="10460" dataCellStyle="Normal 3"/>
    <tableColumn id="8018" name="Columna8007" dataDxfId="10459" dataCellStyle="Normal 3"/>
    <tableColumn id="8019" name="Columna8008" dataDxfId="10458" dataCellStyle="Normal 3"/>
    <tableColumn id="8020" name="Columna8009" dataDxfId="10457" dataCellStyle="Normal 3"/>
    <tableColumn id="8021" name="Columna8010" dataDxfId="10456" dataCellStyle="Normal 3"/>
    <tableColumn id="8022" name="Columna8011" dataDxfId="10455" dataCellStyle="Normal 3"/>
    <tableColumn id="8023" name="Columna8012" dataDxfId="10454" dataCellStyle="Normal 3"/>
    <tableColumn id="8024" name="Columna8013" dataDxfId="10453" dataCellStyle="Normal 3"/>
    <tableColumn id="8025" name="Columna8014" dataDxfId="10452" dataCellStyle="Normal 3"/>
    <tableColumn id="8026" name="Columna8015" dataDxfId="10451" dataCellStyle="Normal 3"/>
    <tableColumn id="8027" name="Columna8016" dataDxfId="10450" dataCellStyle="Normal 3"/>
    <tableColumn id="8028" name="Columna8017" dataDxfId="10449" dataCellStyle="Normal 3"/>
    <tableColumn id="8029" name="Columna8018" dataDxfId="10448" dataCellStyle="Normal 3"/>
    <tableColumn id="8030" name="Columna8019" dataDxfId="10447" dataCellStyle="Normal 3"/>
    <tableColumn id="8031" name="Columna8020" dataDxfId="10446" dataCellStyle="Normal 3"/>
    <tableColumn id="8032" name="Columna8021" dataDxfId="10445" dataCellStyle="Normal 3"/>
    <tableColumn id="8033" name="Columna8022" dataDxfId="10444" dataCellStyle="Normal 3"/>
    <tableColumn id="8034" name="Columna8023" dataDxfId="10443" dataCellStyle="Normal 3"/>
    <tableColumn id="8035" name="Columna8024" dataDxfId="10442" dataCellStyle="Normal 3"/>
    <tableColumn id="8036" name="Columna8025" dataDxfId="10441" dataCellStyle="Normal 3"/>
    <tableColumn id="8037" name="Columna8026" dataDxfId="10440" dataCellStyle="Normal 3"/>
    <tableColumn id="8038" name="Columna8027" dataDxfId="10439" dataCellStyle="Normal 3"/>
    <tableColumn id="8039" name="Columna8028" dataDxfId="10438" dataCellStyle="Normal 3"/>
    <tableColumn id="8040" name="Columna8029" dataDxfId="10437" dataCellStyle="Normal 3"/>
    <tableColumn id="8041" name="Columna8030" dataDxfId="10436" dataCellStyle="Normal 3"/>
    <tableColumn id="8042" name="Columna8031" dataDxfId="10435" dataCellStyle="Normal 3"/>
    <tableColumn id="8043" name="Columna8032" dataDxfId="10434" dataCellStyle="Normal 3"/>
    <tableColumn id="8044" name="Columna8033" dataDxfId="10433" dataCellStyle="Normal 3"/>
    <tableColumn id="8045" name="Columna8034" dataDxfId="10432" dataCellStyle="Normal 3"/>
    <tableColumn id="8046" name="Columna8035" dataDxfId="10431" dataCellStyle="Normal 3"/>
    <tableColumn id="8047" name="Columna8036" dataDxfId="10430" dataCellStyle="Normal 3"/>
    <tableColumn id="8048" name="Columna8037" dataDxfId="10429" dataCellStyle="Normal 3"/>
    <tableColumn id="8049" name="Columna8038" dataDxfId="10428" dataCellStyle="Normal 3"/>
    <tableColumn id="8050" name="Columna8039" dataDxfId="10427" dataCellStyle="Normal 3"/>
    <tableColumn id="8051" name="Columna8040" dataDxfId="10426" dataCellStyle="Normal 3"/>
    <tableColumn id="8052" name="Columna8041" dataDxfId="10425" dataCellStyle="Normal 3"/>
    <tableColumn id="8053" name="Columna8042" dataDxfId="10424" dataCellStyle="Normal 3"/>
    <tableColumn id="8054" name="Columna8043" dataDxfId="10423" dataCellStyle="Normal 3"/>
    <tableColumn id="8055" name="Columna8044" dataDxfId="10422" dataCellStyle="Normal 3"/>
    <tableColumn id="8056" name="Columna8045" dataDxfId="10421" dataCellStyle="Normal 3"/>
    <tableColumn id="8057" name="Columna8046" dataDxfId="10420" dataCellStyle="Normal 3"/>
    <tableColumn id="8058" name="Columna8047" dataDxfId="10419" dataCellStyle="Normal 3"/>
    <tableColumn id="8059" name="Columna8048" dataDxfId="10418" dataCellStyle="Normal 3"/>
    <tableColumn id="8060" name="Columna8049" dataDxfId="10417" dataCellStyle="Normal 3"/>
    <tableColumn id="8061" name="Columna8050" dataDxfId="10416" dataCellStyle="Normal 3"/>
    <tableColumn id="8062" name="Columna8051" dataDxfId="10415" dataCellStyle="Normal 3"/>
    <tableColumn id="8063" name="Columna8052" dataDxfId="10414" dataCellStyle="Normal 3"/>
    <tableColumn id="8064" name="Columna8053" dataDxfId="10413" dataCellStyle="Normal 3"/>
    <tableColumn id="8065" name="Columna8054" dataDxfId="10412" dataCellStyle="Normal 3"/>
    <tableColumn id="8066" name="Columna8055" dataDxfId="10411" dataCellStyle="Normal 3"/>
    <tableColumn id="8067" name="Columna8056" dataDxfId="10410" dataCellStyle="Normal 3"/>
    <tableColumn id="8068" name="Columna8057" dataDxfId="10409" dataCellStyle="Normal 3"/>
    <tableColumn id="8069" name="Columna8058" dataDxfId="10408" dataCellStyle="Normal 3"/>
    <tableColumn id="8070" name="Columna8059" dataDxfId="10407" dataCellStyle="Normal 3"/>
    <tableColumn id="8071" name="Columna8060" dataDxfId="10406" dataCellStyle="Normal 3"/>
    <tableColumn id="8072" name="Columna8061" dataDxfId="10405" dataCellStyle="Normal 3"/>
    <tableColumn id="8073" name="Columna8062" dataDxfId="10404" dataCellStyle="Normal 3"/>
    <tableColumn id="8074" name="Columna8063" dataDxfId="10403" dataCellStyle="Normal 3"/>
    <tableColumn id="8075" name="Columna8064" dataDxfId="10402" dataCellStyle="Normal 3"/>
    <tableColumn id="8076" name="Columna8065" dataDxfId="10401" dataCellStyle="Normal 3"/>
    <tableColumn id="8077" name="Columna8066" dataDxfId="10400" dataCellStyle="Normal 3"/>
    <tableColumn id="8078" name="Columna8067" dataDxfId="10399" dataCellStyle="Normal 3"/>
    <tableColumn id="8079" name="Columna8068" dataDxfId="10398" dataCellStyle="Normal 3"/>
    <tableColumn id="8080" name="Columna8069" dataDxfId="10397" dataCellStyle="Normal 3"/>
    <tableColumn id="8081" name="Columna8070" dataDxfId="10396" dataCellStyle="Normal 3"/>
    <tableColumn id="8082" name="Columna8071" dataDxfId="10395" dataCellStyle="Normal 3"/>
    <tableColumn id="8083" name="Columna8072" dataDxfId="10394" dataCellStyle="Normal 3"/>
    <tableColumn id="8084" name="Columna8073" dataDxfId="10393" dataCellStyle="Normal 3"/>
    <tableColumn id="8085" name="Columna8074" dataDxfId="10392" dataCellStyle="Normal 3"/>
    <tableColumn id="8086" name="Columna8075" dataDxfId="10391" dataCellStyle="Normal 3"/>
    <tableColumn id="8087" name="Columna8076" dataDxfId="10390" dataCellStyle="Normal 3"/>
    <tableColumn id="8088" name="Columna8077" dataDxfId="10389" dataCellStyle="Normal 3"/>
    <tableColumn id="8089" name="Columna8078" dataDxfId="10388" dataCellStyle="Normal 3"/>
    <tableColumn id="8090" name="Columna8079" dataDxfId="10387" dataCellStyle="Normal 3"/>
    <tableColumn id="8091" name="Columna8080" dataDxfId="10386" dataCellStyle="Normal 3"/>
    <tableColumn id="8092" name="Columna8081" dataDxfId="10385" dataCellStyle="Normal 3"/>
    <tableColumn id="8093" name="Columna8082" dataDxfId="10384" dataCellStyle="Normal 3"/>
    <tableColumn id="8094" name="Columna8083" dataDxfId="10383" dataCellStyle="Normal 3"/>
    <tableColumn id="8095" name="Columna8084" dataDxfId="10382" dataCellStyle="Normal 3"/>
    <tableColumn id="8096" name="Columna8085" dataDxfId="10381" dataCellStyle="Normal 3"/>
    <tableColumn id="8097" name="Columna8086" dataDxfId="10380" dataCellStyle="Normal 3"/>
    <tableColumn id="8098" name="Columna8087" dataDxfId="10379" dataCellStyle="Normal 3"/>
    <tableColumn id="8099" name="Columna8088" dataDxfId="10378" dataCellStyle="Normal 3"/>
    <tableColumn id="8100" name="Columna8089" dataDxfId="10377" dataCellStyle="Normal 3"/>
    <tableColumn id="8101" name="Columna8090" dataDxfId="10376" dataCellStyle="Normal 3"/>
    <tableColumn id="8102" name="Columna8091" dataDxfId="10375" dataCellStyle="Normal 3"/>
    <tableColumn id="8103" name="Columna8092" dataDxfId="10374" dataCellStyle="Normal 3"/>
    <tableColumn id="8104" name="Columna8093" dataDxfId="10373" dataCellStyle="Normal 3"/>
    <tableColumn id="8105" name="Columna8094" dataDxfId="10372" dataCellStyle="Normal 3"/>
    <tableColumn id="8106" name="Columna8095" dataDxfId="10371" dataCellStyle="Normal 3"/>
    <tableColumn id="8107" name="Columna8096" dataDxfId="10370" dataCellStyle="Normal 3"/>
    <tableColumn id="8108" name="Columna8097" dataDxfId="10369" dataCellStyle="Normal 3"/>
    <tableColumn id="8109" name="Columna8098" dataDxfId="10368" dataCellStyle="Normal 3"/>
    <tableColumn id="8110" name="Columna8099" dataDxfId="10367" dataCellStyle="Normal 3"/>
    <tableColumn id="8111" name="Columna8100" dataDxfId="10366" dataCellStyle="Normal 3"/>
    <tableColumn id="8112" name="Columna8101" dataDxfId="10365" dataCellStyle="Normal 3"/>
    <tableColumn id="8113" name="Columna8102" dataDxfId="10364" dataCellStyle="Normal 3"/>
    <tableColumn id="8114" name="Columna8103" dataDxfId="10363" dataCellStyle="Normal 3"/>
    <tableColumn id="8115" name="Columna8104" dataDxfId="10362" dataCellStyle="Normal 3"/>
    <tableColumn id="8116" name="Columna8105" dataDxfId="10361" dataCellStyle="Normal 3"/>
    <tableColumn id="8117" name="Columna8106" dataDxfId="10360" dataCellStyle="Normal 3"/>
    <tableColumn id="8118" name="Columna8107" dataDxfId="10359" dataCellStyle="Normal 3"/>
    <tableColumn id="8119" name="Columna8108" dataDxfId="10358" dataCellStyle="Normal 3"/>
    <tableColumn id="8120" name="Columna8109" dataDxfId="10357" dataCellStyle="Normal 3"/>
    <tableColumn id="8121" name="Columna8110" dataDxfId="10356" dataCellStyle="Normal 3"/>
    <tableColumn id="8122" name="Columna8111" dataDxfId="10355" dataCellStyle="Normal 3"/>
    <tableColumn id="8123" name="Columna8112" dataDxfId="10354" dataCellStyle="Normal 3"/>
    <tableColumn id="8124" name="Columna8113" dataDxfId="10353" dataCellStyle="Normal 3"/>
    <tableColumn id="8125" name="Columna8114" dataDxfId="10352" dataCellStyle="Normal 3"/>
    <tableColumn id="8126" name="Columna8115" dataDxfId="10351" dataCellStyle="Normal 3"/>
    <tableColumn id="8127" name="Columna8116" dataDxfId="10350" dataCellStyle="Normal 3"/>
    <tableColumn id="8128" name="Columna8117" dataDxfId="10349" dataCellStyle="Normal 3"/>
    <tableColumn id="8129" name="Columna8118" dataDxfId="10348" dataCellStyle="Normal 3"/>
    <tableColumn id="8130" name="Columna8119" dataDxfId="10347" dataCellStyle="Normal 3"/>
    <tableColumn id="8131" name="Columna8120" dataDxfId="10346" dataCellStyle="Normal 3"/>
    <tableColumn id="8132" name="Columna8121" dataDxfId="10345" dataCellStyle="Normal 3"/>
    <tableColumn id="8133" name="Columna8122" dataDxfId="10344" dataCellStyle="Normal 3"/>
    <tableColumn id="8134" name="Columna8123" dataDxfId="10343" dataCellStyle="Normal 3"/>
    <tableColumn id="8135" name="Columna8124" dataDxfId="10342" dataCellStyle="Normal 3"/>
    <tableColumn id="8136" name="Columna8125" dataDxfId="10341" dataCellStyle="Normal 3"/>
    <tableColumn id="8137" name="Columna8126" dataDxfId="10340" dataCellStyle="Normal 3"/>
    <tableColumn id="8138" name="Columna8127" dataDxfId="10339" dataCellStyle="Normal 3"/>
    <tableColumn id="8139" name="Columna8128" dataDxfId="10338" dataCellStyle="Normal 3"/>
    <tableColumn id="8140" name="Columna8129" dataDxfId="10337" dataCellStyle="Normal 3"/>
    <tableColumn id="8141" name="Columna8130" dataDxfId="10336" dataCellStyle="Normal 3"/>
    <tableColumn id="8142" name="Columna8131" dataDxfId="10335" dataCellStyle="Normal 3"/>
    <tableColumn id="8143" name="Columna8132" dataDxfId="10334" dataCellStyle="Normal 3"/>
    <tableColumn id="8144" name="Columna8133" dataDxfId="10333" dataCellStyle="Normal 3"/>
    <tableColumn id="8145" name="Columna8134" dataDxfId="10332" dataCellStyle="Normal 3"/>
    <tableColumn id="8146" name="Columna8135" dataDxfId="10331" dataCellStyle="Normal 3"/>
    <tableColumn id="8147" name="Columna8136" dataDxfId="10330" dataCellStyle="Normal 3"/>
    <tableColumn id="8148" name="Columna8137" dataDxfId="10329" dataCellStyle="Normal 3"/>
    <tableColumn id="8149" name="Columna8138" dataDxfId="10328" dataCellStyle="Normal 3"/>
    <tableColumn id="8150" name="Columna8139" dataDxfId="10327" dataCellStyle="Normal 3"/>
    <tableColumn id="8151" name="Columna8140" dataDxfId="10326" dataCellStyle="Normal 3"/>
    <tableColumn id="8152" name="Columna8141" dataDxfId="10325" dataCellStyle="Normal 3"/>
    <tableColumn id="8153" name="Columna8142" dataDxfId="10324" dataCellStyle="Normal 3"/>
    <tableColumn id="8154" name="Columna8143" dataDxfId="10323" dataCellStyle="Normal 3"/>
    <tableColumn id="8155" name="Columna8144" dataDxfId="10322" dataCellStyle="Normal 3"/>
    <tableColumn id="8156" name="Columna8145" dataDxfId="10321" dataCellStyle="Normal 3"/>
    <tableColumn id="8157" name="Columna8146" dataDxfId="10320" dataCellStyle="Normal 3"/>
    <tableColumn id="8158" name="Columna8147" dataDxfId="10319" dataCellStyle="Normal 3"/>
    <tableColumn id="8159" name="Columna8148" dataDxfId="10318" dataCellStyle="Normal 3"/>
    <tableColumn id="8160" name="Columna8149" dataDxfId="10317" dataCellStyle="Normal 3"/>
    <tableColumn id="8161" name="Columna8150" dataDxfId="10316" dataCellStyle="Normal 3"/>
    <tableColumn id="8162" name="Columna8151" dataDxfId="10315" dataCellStyle="Normal 3"/>
    <tableColumn id="8163" name="Columna8152" dataDxfId="10314" dataCellStyle="Normal 3"/>
    <tableColumn id="8164" name="Columna8153" dataDxfId="10313" dataCellStyle="Normal 3"/>
    <tableColumn id="8165" name="Columna8154" dataDxfId="10312" dataCellStyle="Normal 3"/>
    <tableColumn id="8166" name="Columna8155" dataDxfId="10311" dataCellStyle="Normal 3"/>
    <tableColumn id="8167" name="Columna8156" dataDxfId="10310" dataCellStyle="Normal 3"/>
    <tableColumn id="8168" name="Columna8157" dataDxfId="10309" dataCellStyle="Normal 3"/>
    <tableColumn id="8169" name="Columna8158" dataDxfId="10308" dataCellStyle="Normal 3"/>
    <tableColumn id="8170" name="Columna8159" dataDxfId="10307" dataCellStyle="Normal 3"/>
    <tableColumn id="8171" name="Columna8160" dataDxfId="10306" dataCellStyle="Normal 3"/>
    <tableColumn id="8172" name="Columna8161" dataDxfId="10305" dataCellStyle="Normal 3"/>
    <tableColumn id="8173" name="Columna8162" dataDxfId="10304" dataCellStyle="Normal 3"/>
    <tableColumn id="8174" name="Columna8163" dataDxfId="10303" dataCellStyle="Normal 3"/>
    <tableColumn id="8175" name="Columna8164" dataDxfId="10302" dataCellStyle="Normal 3"/>
    <tableColumn id="8176" name="Columna8165" dataDxfId="10301" dataCellStyle="Normal 3"/>
    <tableColumn id="8177" name="Columna8166" dataDxfId="10300" dataCellStyle="Normal 3"/>
    <tableColumn id="8178" name="Columna8167" dataDxfId="10299" dataCellStyle="Normal 3"/>
    <tableColumn id="8179" name="Columna8168" dataDxfId="10298" dataCellStyle="Normal 3"/>
    <tableColumn id="8180" name="Columna8169" dataDxfId="10297" dataCellStyle="Normal 3"/>
    <tableColumn id="8181" name="Columna8170" dataDxfId="10296" dataCellStyle="Normal 3"/>
    <tableColumn id="8182" name="Columna8171" dataDxfId="10295" dataCellStyle="Normal 3"/>
    <tableColumn id="8183" name="Columna8172" dataDxfId="10294" dataCellStyle="Normal 3"/>
    <tableColumn id="8184" name="Columna8173" dataDxfId="10293" dataCellStyle="Normal 3"/>
    <tableColumn id="8185" name="Columna8174" dataDxfId="10292" dataCellStyle="Normal 3"/>
    <tableColumn id="8186" name="Columna8175" dataDxfId="10291" dataCellStyle="Normal 3"/>
    <tableColumn id="8187" name="Columna8176" dataDxfId="10290" dataCellStyle="Normal 3"/>
    <tableColumn id="8188" name="Columna8177" dataDxfId="10289" dataCellStyle="Normal 3"/>
    <tableColumn id="8189" name="Columna8178" dataDxfId="10288" dataCellStyle="Normal 3"/>
    <tableColumn id="8190" name="Columna8179" dataDxfId="10287" dataCellStyle="Normal 3"/>
    <tableColumn id="8191" name="Columna8180" dataDxfId="10286" dataCellStyle="Normal 3"/>
    <tableColumn id="8192" name="Columna8181" dataDxfId="10285" dataCellStyle="Normal 3"/>
    <tableColumn id="8193" name="Columna8182" dataDxfId="10284" dataCellStyle="Normal 3"/>
    <tableColumn id="8194" name="Columna8183" dataDxfId="10283" dataCellStyle="Normal 3"/>
    <tableColumn id="8195" name="Columna8184" dataDxfId="10282" dataCellStyle="Normal 3"/>
    <tableColumn id="8196" name="Columna8185" dataDxfId="10281" dataCellStyle="Normal 3"/>
    <tableColumn id="8197" name="Columna8186" dataDxfId="10280" dataCellStyle="Normal 3"/>
    <tableColumn id="8198" name="Columna8187" dataDxfId="10279" dataCellStyle="Normal 3"/>
    <tableColumn id="8199" name="Columna8188" dataDxfId="10278" dataCellStyle="Normal 3"/>
    <tableColumn id="8200" name="Columna8189" dataDxfId="10277" dataCellStyle="Normal 3"/>
    <tableColumn id="8201" name="Columna8190" dataDxfId="10276" dataCellStyle="Normal 3"/>
    <tableColumn id="8202" name="Columna8191" dataDxfId="10275" dataCellStyle="Normal 3"/>
    <tableColumn id="8203" name="Columna8192" dataDxfId="10274" dataCellStyle="Normal 3"/>
    <tableColumn id="8204" name="Columna8193" dataDxfId="10273" dataCellStyle="Normal 3"/>
    <tableColumn id="8205" name="Columna8194" dataDxfId="10272" dataCellStyle="Normal 3"/>
    <tableColumn id="8206" name="Columna8195" dataDxfId="10271" dataCellStyle="Normal 3"/>
    <tableColumn id="8207" name="Columna8196" dataDxfId="10270" dataCellStyle="Normal 3"/>
    <tableColumn id="8208" name="Columna8197" dataDxfId="10269" dataCellStyle="Normal 3"/>
    <tableColumn id="8209" name="Columna8198" dataDxfId="10268" dataCellStyle="Normal 3"/>
    <tableColumn id="8210" name="Columna8199" dataDxfId="10267" dataCellStyle="Normal 3"/>
    <tableColumn id="8211" name="Columna8200" dataDxfId="10266" dataCellStyle="Normal 3"/>
    <tableColumn id="8212" name="Columna8201" dataDxfId="10265" dataCellStyle="Normal 3"/>
    <tableColumn id="8213" name="Columna8202" dataDxfId="10264" dataCellStyle="Normal 3"/>
    <tableColumn id="8214" name="Columna8203" dataDxfId="10263" dataCellStyle="Normal 3"/>
    <tableColumn id="8215" name="Columna8204" dataDxfId="10262" dataCellStyle="Normal 3"/>
    <tableColumn id="8216" name="Columna8205" dataDxfId="10261" dataCellStyle="Normal 3"/>
    <tableColumn id="8217" name="Columna8206" dataDxfId="10260" dataCellStyle="Normal 3"/>
    <tableColumn id="8218" name="Columna8207" dataDxfId="10259" dataCellStyle="Normal 3"/>
    <tableColumn id="8219" name="Columna8208" dataDxfId="10258" dataCellStyle="Normal 3"/>
    <tableColumn id="8220" name="Columna8209" dataDxfId="10257" dataCellStyle="Normal 3"/>
    <tableColumn id="8221" name="Columna8210" dataDxfId="10256" dataCellStyle="Normal 3"/>
    <tableColumn id="8222" name="Columna8211" dataDxfId="10255" dataCellStyle="Normal 3"/>
    <tableColumn id="8223" name="Columna8212" dataDxfId="10254" dataCellStyle="Normal 3"/>
    <tableColumn id="8224" name="Columna8213" dataDxfId="10253" dataCellStyle="Normal 3"/>
    <tableColumn id="8225" name="Columna8214" dataDxfId="10252" dataCellStyle="Normal 3"/>
    <tableColumn id="8226" name="Columna8215" dataDxfId="10251" dataCellStyle="Normal 3"/>
    <tableColumn id="8227" name="Columna8216" dataDxfId="10250" dataCellStyle="Normal 3"/>
    <tableColumn id="8228" name="Columna8217" dataDxfId="10249" dataCellStyle="Normal 3"/>
    <tableColumn id="8229" name="Columna8218" dataDxfId="10248" dataCellStyle="Normal 3"/>
    <tableColumn id="8230" name="Columna8219" dataDxfId="10247" dataCellStyle="Normal 3"/>
    <tableColumn id="8231" name="Columna8220" dataDxfId="10246" dataCellStyle="Normal 3"/>
    <tableColumn id="8232" name="Columna8221" dataDxfId="10245" dataCellStyle="Normal 3"/>
    <tableColumn id="8233" name="Columna8222" dataDxfId="10244" dataCellStyle="Normal 3"/>
    <tableColumn id="8234" name="Columna8223" dataDxfId="10243" dataCellStyle="Normal 3"/>
    <tableColumn id="8235" name="Columna8224" dataDxfId="10242" dataCellStyle="Normal 3"/>
    <tableColumn id="8236" name="Columna8225" dataDxfId="10241" dataCellStyle="Normal 3"/>
    <tableColumn id="8237" name="Columna8226" dataDxfId="10240" dataCellStyle="Normal 3"/>
    <tableColumn id="8238" name="Columna8227" dataDxfId="10239" dataCellStyle="Normal 3"/>
    <tableColumn id="8239" name="Columna8228" dataDxfId="10238" dataCellStyle="Normal 3"/>
    <tableColumn id="8240" name="Columna8229" dataDxfId="10237" dataCellStyle="Normal 3"/>
    <tableColumn id="8241" name="Columna8230" dataDxfId="10236" dataCellStyle="Normal 3"/>
    <tableColumn id="8242" name="Columna8231" dataDxfId="10235" dataCellStyle="Normal 3"/>
    <tableColumn id="8243" name="Columna8232" dataDxfId="10234" dataCellStyle="Normal 3"/>
    <tableColumn id="8244" name="Columna8233" dataDxfId="10233" dataCellStyle="Normal 3"/>
    <tableColumn id="8245" name="Columna8234" dataDxfId="10232" dataCellStyle="Normal 3"/>
    <tableColumn id="8246" name="Columna8235" dataDxfId="10231" dataCellStyle="Normal 3"/>
    <tableColumn id="8247" name="Columna8236" dataDxfId="10230" dataCellStyle="Normal 3"/>
    <tableColumn id="8248" name="Columna8237" dataDxfId="10229" dataCellStyle="Normal 3"/>
    <tableColumn id="8249" name="Columna8238" dataDxfId="10228" dataCellStyle="Normal 3"/>
    <tableColumn id="8250" name="Columna8239" dataDxfId="10227" dataCellStyle="Normal 3"/>
    <tableColumn id="8251" name="Columna8240" dataDxfId="10226" dataCellStyle="Normal 3"/>
    <tableColumn id="8252" name="Columna8241" dataDxfId="10225" dataCellStyle="Normal 3"/>
    <tableColumn id="8253" name="Columna8242" dataDxfId="10224" dataCellStyle="Normal 3"/>
    <tableColumn id="8254" name="Columna8243" dataDxfId="10223" dataCellStyle="Normal 3"/>
    <tableColumn id="8255" name="Columna8244" dataDxfId="10222" dataCellStyle="Normal 3"/>
    <tableColumn id="8256" name="Columna8245" dataDxfId="10221" dataCellStyle="Normal 3"/>
    <tableColumn id="8257" name="Columna8246" dataDxfId="10220" dataCellStyle="Normal 3"/>
    <tableColumn id="8258" name="Columna8247" dataDxfId="10219" dataCellStyle="Normal 3"/>
    <tableColumn id="8259" name="Columna8248" dataDxfId="10218" dataCellStyle="Normal 3"/>
    <tableColumn id="8260" name="Columna8249" dataDxfId="10217" dataCellStyle="Normal 3"/>
    <tableColumn id="8261" name="Columna8250" dataDxfId="10216" dataCellStyle="Normal 3"/>
    <tableColumn id="8262" name="Columna8251" dataDxfId="10215" dataCellStyle="Normal 3"/>
    <tableColumn id="8263" name="Columna8252" dataDxfId="10214" dataCellStyle="Normal 3"/>
    <tableColumn id="8264" name="Columna8253" dataDxfId="10213" dataCellStyle="Normal 3"/>
    <tableColumn id="8265" name="Columna8254" dataDxfId="10212" dataCellStyle="Normal 3"/>
    <tableColumn id="8266" name="Columna8255" dataDxfId="10211" dataCellStyle="Normal 3"/>
    <tableColumn id="8267" name="Columna8256" dataDxfId="10210" dataCellStyle="Normal 3"/>
    <tableColumn id="8268" name="Columna8257" dataDxfId="10209" dataCellStyle="Normal 3"/>
    <tableColumn id="8269" name="Columna8258" dataDxfId="10208" dataCellStyle="Normal 3"/>
    <tableColumn id="8270" name="Columna8259" dataDxfId="10207" dataCellStyle="Normal 3"/>
    <tableColumn id="8271" name="Columna8260" dataDxfId="10206" dataCellStyle="Normal 3"/>
    <tableColumn id="8272" name="Columna8261" dataDxfId="10205" dataCellStyle="Normal 3"/>
    <tableColumn id="8273" name="Columna8262" dataDxfId="10204" dataCellStyle="Normal 3"/>
    <tableColumn id="8274" name="Columna8263" dataDxfId="10203" dataCellStyle="Normal 3"/>
    <tableColumn id="8275" name="Columna8264" dataDxfId="10202" dataCellStyle="Normal 3"/>
    <tableColumn id="8276" name="Columna8265" dataDxfId="10201" dataCellStyle="Normal 3"/>
    <tableColumn id="8277" name="Columna8266" dataDxfId="10200" dataCellStyle="Normal 3"/>
    <tableColumn id="8278" name="Columna8267" dataDxfId="10199" dataCellStyle="Normal 3"/>
    <tableColumn id="8279" name="Columna8268" dataDxfId="10198" dataCellStyle="Normal 3"/>
    <tableColumn id="8280" name="Columna8269" dataDxfId="10197" dataCellStyle="Normal 3"/>
    <tableColumn id="8281" name="Columna8270" dataDxfId="10196" dataCellStyle="Normal 3"/>
    <tableColumn id="8282" name="Columna8271" dataDxfId="10195" dataCellStyle="Normal 3"/>
    <tableColumn id="8283" name="Columna8272" dataDxfId="10194" dataCellStyle="Normal 3"/>
    <tableColumn id="8284" name="Columna8273" dataDxfId="10193" dataCellStyle="Normal 3"/>
    <tableColumn id="8285" name="Columna8274" dataDxfId="10192" dataCellStyle="Normal 3"/>
    <tableColumn id="8286" name="Columna8275" dataDxfId="10191" dataCellStyle="Normal 3"/>
    <tableColumn id="8287" name="Columna8276" dataDxfId="10190" dataCellStyle="Normal 3"/>
    <tableColumn id="8288" name="Columna8277" dataDxfId="10189" dataCellStyle="Normal 3"/>
    <tableColumn id="8289" name="Columna8278" dataDxfId="10188" dataCellStyle="Normal 3"/>
    <tableColumn id="8290" name="Columna8279" dataDxfId="10187" dataCellStyle="Normal 3"/>
    <tableColumn id="8291" name="Columna8280" dataDxfId="10186" dataCellStyle="Normal 3"/>
    <tableColumn id="8292" name="Columna8281" dataDxfId="10185" dataCellStyle="Normal 3"/>
    <tableColumn id="8293" name="Columna8282" dataDxfId="10184" dataCellStyle="Normal 3"/>
    <tableColumn id="8294" name="Columna8283" dataDxfId="10183" dataCellStyle="Normal 3"/>
    <tableColumn id="8295" name="Columna8284" dataDxfId="10182" dataCellStyle="Normal 3"/>
    <tableColumn id="8296" name="Columna8285" dataDxfId="10181" dataCellStyle="Normal 3"/>
    <tableColumn id="8297" name="Columna8286" dataDxfId="10180" dataCellStyle="Normal 3"/>
    <tableColumn id="8298" name="Columna8287" dataDxfId="10179" dataCellStyle="Normal 3"/>
    <tableColumn id="8299" name="Columna8288" dataDxfId="10178" dataCellStyle="Normal 3"/>
    <tableColumn id="8300" name="Columna8289" dataDxfId="10177" dataCellStyle="Normal 3"/>
    <tableColumn id="8301" name="Columna8290" dataDxfId="10176" dataCellStyle="Normal 3"/>
    <tableColumn id="8302" name="Columna8291" dataDxfId="10175" dataCellStyle="Normal 3"/>
    <tableColumn id="8303" name="Columna8292" dataDxfId="10174" dataCellStyle="Normal 3"/>
    <tableColumn id="8304" name="Columna8293" dataDxfId="10173" dataCellStyle="Normal 3"/>
    <tableColumn id="8305" name="Columna8294" dataDxfId="10172" dataCellStyle="Normal 3"/>
    <tableColumn id="8306" name="Columna8295" dataDxfId="10171" dataCellStyle="Normal 3"/>
    <tableColumn id="8307" name="Columna8296" dataDxfId="10170" dataCellStyle="Normal 3"/>
    <tableColumn id="8308" name="Columna8297" dataDxfId="10169" dataCellStyle="Normal 3"/>
    <tableColumn id="8309" name="Columna8298" dataDxfId="10168" dataCellStyle="Normal 3"/>
    <tableColumn id="8310" name="Columna8299" dataDxfId="10167" dataCellStyle="Normal 3"/>
    <tableColumn id="8311" name="Columna8300" dataDxfId="10166" dataCellStyle="Normal 3"/>
    <tableColumn id="8312" name="Columna8301" dataDxfId="10165" dataCellStyle="Normal 3"/>
    <tableColumn id="8313" name="Columna8302" dataDxfId="10164" dataCellStyle="Normal 3"/>
    <tableColumn id="8314" name="Columna8303" dataDxfId="10163" dataCellStyle="Normal 3"/>
    <tableColumn id="8315" name="Columna8304" dataDxfId="10162" dataCellStyle="Normal 3"/>
    <tableColumn id="8316" name="Columna8305" dataDxfId="10161" dataCellStyle="Normal 3"/>
    <tableColumn id="8317" name="Columna8306" dataDxfId="10160" dataCellStyle="Normal 3"/>
    <tableColumn id="8318" name="Columna8307" dataDxfId="10159" dataCellStyle="Normal 3"/>
    <tableColumn id="8319" name="Columna8308" dataDxfId="10158" dataCellStyle="Normal 3"/>
    <tableColumn id="8320" name="Columna8309" dataDxfId="10157" dataCellStyle="Normal 3"/>
    <tableColumn id="8321" name="Columna8310" dataDxfId="10156" dataCellStyle="Normal 3"/>
    <tableColumn id="8322" name="Columna8311" dataDxfId="10155" dataCellStyle="Normal 3"/>
    <tableColumn id="8323" name="Columna8312" dataDxfId="10154" dataCellStyle="Normal 3"/>
    <tableColumn id="8324" name="Columna8313" dataDxfId="10153" dataCellStyle="Normal 3"/>
    <tableColumn id="8325" name="Columna8314" dataDxfId="10152" dataCellStyle="Normal 3"/>
    <tableColumn id="8326" name="Columna8315" dataDxfId="10151" dataCellStyle="Normal 3"/>
    <tableColumn id="8327" name="Columna8316" dataDxfId="10150" dataCellStyle="Normal 3"/>
    <tableColumn id="8328" name="Columna8317" dataDxfId="10149" dataCellStyle="Normal 3"/>
    <tableColumn id="8329" name="Columna8318" dataDxfId="10148" dataCellStyle="Normal 3"/>
    <tableColumn id="8330" name="Columna8319" dataDxfId="10147" dataCellStyle="Normal 3"/>
    <tableColumn id="8331" name="Columna8320" dataDxfId="10146" dataCellStyle="Normal 3"/>
    <tableColumn id="8332" name="Columna8321" dataDxfId="10145" dataCellStyle="Normal 3"/>
    <tableColumn id="8333" name="Columna8322" dataDxfId="10144" dataCellStyle="Normal 3"/>
    <tableColumn id="8334" name="Columna8323" dataDxfId="10143" dataCellStyle="Normal 3"/>
    <tableColumn id="8335" name="Columna8324" dataDxfId="10142" dataCellStyle="Normal 3"/>
    <tableColumn id="8336" name="Columna8325" dataDxfId="10141" dataCellStyle="Normal 3"/>
    <tableColumn id="8337" name="Columna8326" dataDxfId="10140" dataCellStyle="Normal 3"/>
    <tableColumn id="8338" name="Columna8327" dataDxfId="10139" dataCellStyle="Normal 3"/>
    <tableColumn id="8339" name="Columna8328" dataDxfId="10138" dataCellStyle="Normal 3"/>
    <tableColumn id="8340" name="Columna8329" dataDxfId="10137" dataCellStyle="Normal 3"/>
    <tableColumn id="8341" name="Columna8330" dataDxfId="10136" dataCellStyle="Normal 3"/>
    <tableColumn id="8342" name="Columna8331" dataDxfId="10135" dataCellStyle="Normal 3"/>
    <tableColumn id="8343" name="Columna8332" dataDxfId="10134" dataCellStyle="Normal 3"/>
    <tableColumn id="8344" name="Columna8333" dataDxfId="10133" dataCellStyle="Normal 3"/>
    <tableColumn id="8345" name="Columna8334" dataDxfId="10132" dataCellStyle="Normal 3"/>
    <tableColumn id="8346" name="Columna8335" dataDxfId="10131" dataCellStyle="Normal 3"/>
    <tableColumn id="8347" name="Columna8336" dataDxfId="10130" dataCellStyle="Normal 3"/>
    <tableColumn id="8348" name="Columna8337" dataDxfId="10129" dataCellStyle="Normal 3"/>
    <tableColumn id="8349" name="Columna8338" dataDxfId="10128" dataCellStyle="Normal 3"/>
    <tableColumn id="8350" name="Columna8339" dataDxfId="10127" dataCellStyle="Normal 3"/>
    <tableColumn id="8351" name="Columna8340" dataDxfId="10126" dataCellStyle="Normal 3"/>
    <tableColumn id="8352" name="Columna8341" dataDxfId="10125" dataCellStyle="Normal 3"/>
    <tableColumn id="8353" name="Columna8342" dataDxfId="10124" dataCellStyle="Normal 3"/>
    <tableColumn id="8354" name="Columna8343" dataDxfId="10123" dataCellStyle="Normal 3"/>
    <tableColumn id="8355" name="Columna8344" dataDxfId="10122" dataCellStyle="Normal 3"/>
    <tableColumn id="8356" name="Columna8345" dataDxfId="10121" dataCellStyle="Normal 3"/>
    <tableColumn id="8357" name="Columna8346" dataDxfId="10120" dataCellStyle="Normal 3"/>
    <tableColumn id="8358" name="Columna8347" dataDxfId="10119" dataCellStyle="Normal 3"/>
    <tableColumn id="8359" name="Columna8348" dataDxfId="10118" dataCellStyle="Normal 3"/>
    <tableColumn id="8360" name="Columna8349" dataDxfId="10117" dataCellStyle="Normal 3"/>
    <tableColumn id="8361" name="Columna8350" dataDxfId="10116" dataCellStyle="Normal 3"/>
    <tableColumn id="8362" name="Columna8351" dataDxfId="10115" dataCellStyle="Normal 3"/>
    <tableColumn id="8363" name="Columna8352" dataDxfId="10114" dataCellStyle="Normal 3"/>
    <tableColumn id="8364" name="Columna8353" dataDxfId="10113" dataCellStyle="Normal 3"/>
    <tableColumn id="8365" name="Columna8354" dataDxfId="10112" dataCellStyle="Normal 3"/>
    <tableColumn id="8366" name="Columna8355" dataDxfId="10111" dataCellStyle="Normal 3"/>
    <tableColumn id="8367" name="Columna8356" dataDxfId="10110" dataCellStyle="Normal 3"/>
    <tableColumn id="8368" name="Columna8357" dataDxfId="10109" dataCellStyle="Normal 3"/>
    <tableColumn id="8369" name="Columna8358" dataDxfId="10108" dataCellStyle="Normal 3"/>
    <tableColumn id="8370" name="Columna8359" dataDxfId="10107" dataCellStyle="Normal 3"/>
    <tableColumn id="8371" name="Columna8360" dataDxfId="10106" dataCellStyle="Normal 3"/>
    <tableColumn id="8372" name="Columna8361" dataDxfId="10105" dataCellStyle="Normal 3"/>
    <tableColumn id="8373" name="Columna8362" dataDxfId="10104" dataCellStyle="Normal 3"/>
    <tableColumn id="8374" name="Columna8363" dataDxfId="10103" dataCellStyle="Normal 3"/>
    <tableColumn id="8375" name="Columna8364" dataDxfId="10102" dataCellStyle="Normal 3"/>
    <tableColumn id="8376" name="Columna8365" dataDxfId="10101" dataCellStyle="Normal 3"/>
    <tableColumn id="8377" name="Columna8366" dataDxfId="10100" dataCellStyle="Normal 3"/>
    <tableColumn id="8378" name="Columna8367" dataDxfId="10099" dataCellStyle="Normal 3"/>
    <tableColumn id="8379" name="Columna8368" dataDxfId="10098" dataCellStyle="Normal 3"/>
    <tableColumn id="8380" name="Columna8369" dataDxfId="10097" dataCellStyle="Normal 3"/>
    <tableColumn id="8381" name="Columna8370" dataDxfId="10096" dataCellStyle="Normal 3"/>
    <tableColumn id="8382" name="Columna8371" dataDxfId="10095" dataCellStyle="Normal 3"/>
    <tableColumn id="8383" name="Columna8372" dataDxfId="10094" dataCellStyle="Normal 3"/>
    <tableColumn id="8384" name="Columna8373" dataDxfId="10093" dataCellStyle="Normal 3"/>
    <tableColumn id="8385" name="Columna8374" dataDxfId="10092" dataCellStyle="Normal 3"/>
    <tableColumn id="8386" name="Columna8375" dataDxfId="10091" dataCellStyle="Normal 3"/>
    <tableColumn id="8387" name="Columna8376" dataDxfId="10090" dataCellStyle="Normal 3"/>
    <tableColumn id="8388" name="Columna8377" dataDxfId="10089" dataCellStyle="Normal 3"/>
    <tableColumn id="8389" name="Columna8378" dataDxfId="10088" dataCellStyle="Normal 3"/>
    <tableColumn id="8390" name="Columna8379" dataDxfId="10087" dataCellStyle="Normal 3"/>
    <tableColumn id="8391" name="Columna8380" dataDxfId="10086" dataCellStyle="Normal 3"/>
    <tableColumn id="8392" name="Columna8381" dataDxfId="10085" dataCellStyle="Normal 3"/>
    <tableColumn id="8393" name="Columna8382" dataDxfId="10084" dataCellStyle="Normal 3"/>
    <tableColumn id="8394" name="Columna8383" dataDxfId="10083" dataCellStyle="Normal 3"/>
    <tableColumn id="8395" name="Columna8384" dataDxfId="10082" dataCellStyle="Normal 3"/>
    <tableColumn id="8396" name="Columna8385" dataDxfId="10081" dataCellStyle="Normal 3"/>
    <tableColumn id="8397" name="Columna8386" dataDxfId="10080" dataCellStyle="Normal 3"/>
    <tableColumn id="8398" name="Columna8387" dataDxfId="10079" dataCellStyle="Normal 3"/>
    <tableColumn id="8399" name="Columna8388" dataDxfId="10078" dataCellStyle="Normal 3"/>
    <tableColumn id="8400" name="Columna8389" dataDxfId="10077" dataCellStyle="Normal 3"/>
    <tableColumn id="8401" name="Columna8390" dataDxfId="10076" dataCellStyle="Normal 3"/>
    <tableColumn id="8402" name="Columna8391" dataDxfId="10075" dataCellStyle="Normal 3"/>
    <tableColumn id="8403" name="Columna8392" dataDxfId="10074" dataCellStyle="Normal 3"/>
    <tableColumn id="8404" name="Columna8393" dataDxfId="10073" dataCellStyle="Normal 3"/>
    <tableColumn id="8405" name="Columna8394" dataDxfId="10072" dataCellStyle="Normal 3"/>
    <tableColumn id="8406" name="Columna8395" dataDxfId="10071" dataCellStyle="Normal 3"/>
    <tableColumn id="8407" name="Columna8396" dataDxfId="10070" dataCellStyle="Normal 3"/>
    <tableColumn id="8408" name="Columna8397" dataDxfId="10069" dataCellStyle="Normal 3"/>
    <tableColumn id="8409" name="Columna8398" dataDxfId="10068" dataCellStyle="Normal 3"/>
    <tableColumn id="8410" name="Columna8399" dataDxfId="10067" dataCellStyle="Normal 3"/>
    <tableColumn id="8411" name="Columna8400" dataDxfId="10066" dataCellStyle="Normal 3"/>
    <tableColumn id="8412" name="Columna8401" dataDxfId="10065" dataCellStyle="Normal 3"/>
    <tableColumn id="8413" name="Columna8402" dataDxfId="10064" dataCellStyle="Normal 3"/>
    <tableColumn id="8414" name="Columna8403" dataDxfId="10063" dataCellStyle="Normal 3"/>
    <tableColumn id="8415" name="Columna8404" dataDxfId="10062" dataCellStyle="Normal 3"/>
    <tableColumn id="8416" name="Columna8405" dataDxfId="10061" dataCellStyle="Normal 3"/>
    <tableColumn id="8417" name="Columna8406" dataDxfId="10060" dataCellStyle="Normal 3"/>
    <tableColumn id="8418" name="Columna8407" dataDxfId="10059" dataCellStyle="Normal 3"/>
    <tableColumn id="8419" name="Columna8408" dataDxfId="10058" dataCellStyle="Normal 3"/>
    <tableColumn id="8420" name="Columna8409" dataDxfId="10057" dataCellStyle="Normal 3"/>
    <tableColumn id="8421" name="Columna8410" dataDxfId="10056" dataCellStyle="Normal 3"/>
    <tableColumn id="8422" name="Columna8411" dataDxfId="10055" dataCellStyle="Normal 3"/>
    <tableColumn id="8423" name="Columna8412" dataDxfId="10054" dataCellStyle="Normal 3"/>
    <tableColumn id="8424" name="Columna8413" dataDxfId="10053" dataCellStyle="Normal 3"/>
    <tableColumn id="8425" name="Columna8414" dataDxfId="10052" dataCellStyle="Normal 3"/>
    <tableColumn id="8426" name="Columna8415" dataDxfId="10051" dataCellStyle="Normal 3"/>
    <tableColumn id="8427" name="Columna8416" dataDxfId="10050" dataCellStyle="Normal 3"/>
    <tableColumn id="8428" name="Columna8417" dataDxfId="10049" dataCellStyle="Normal 3"/>
    <tableColumn id="8429" name="Columna8418" dataDxfId="10048" dataCellStyle="Normal 3"/>
    <tableColumn id="8430" name="Columna8419" dataDxfId="10047" dataCellStyle="Normal 3"/>
    <tableColumn id="8431" name="Columna8420" dataDxfId="10046" dataCellStyle="Normal 3"/>
    <tableColumn id="8432" name="Columna8421" dataDxfId="10045" dataCellStyle="Normal 3"/>
    <tableColumn id="8433" name="Columna8422" dataDxfId="10044" dataCellStyle="Normal 3"/>
    <tableColumn id="8434" name="Columna8423" dataDxfId="10043" dataCellStyle="Normal 3"/>
    <tableColumn id="8435" name="Columna8424" dataDxfId="10042" dataCellStyle="Normal 3"/>
    <tableColumn id="8436" name="Columna8425" dataDxfId="10041" dataCellStyle="Normal 3"/>
    <tableColumn id="8437" name="Columna8426" dataDxfId="10040" dataCellStyle="Normal 3"/>
    <tableColumn id="8438" name="Columna8427" dataDxfId="10039" dataCellStyle="Normal 3"/>
    <tableColumn id="8439" name="Columna8428" dataDxfId="10038" dataCellStyle="Normal 3"/>
    <tableColumn id="8440" name="Columna8429" dataDxfId="10037" dataCellStyle="Normal 3"/>
    <tableColumn id="8441" name="Columna8430" dataDxfId="10036" dataCellStyle="Normal 3"/>
    <tableColumn id="8442" name="Columna8431" dataDxfId="10035" dataCellStyle="Normal 3"/>
    <tableColumn id="8443" name="Columna8432" dataDxfId="10034" dataCellStyle="Normal 3"/>
    <tableColumn id="8444" name="Columna8433" dataDxfId="10033" dataCellStyle="Normal 3"/>
    <tableColumn id="8445" name="Columna8434" dataDxfId="10032" dataCellStyle="Normal 3"/>
    <tableColumn id="8446" name="Columna8435" dataDxfId="10031" dataCellStyle="Normal 3"/>
    <tableColumn id="8447" name="Columna8436" dataDxfId="10030" dataCellStyle="Normal 3"/>
    <tableColumn id="8448" name="Columna8437" dataDxfId="10029" dataCellStyle="Normal 3"/>
    <tableColumn id="8449" name="Columna8438" dataDxfId="10028" dataCellStyle="Normal 3"/>
    <tableColumn id="8450" name="Columna8439" dataDxfId="10027" dataCellStyle="Normal 3"/>
    <tableColumn id="8451" name="Columna8440" dataDxfId="10026" dataCellStyle="Normal 3"/>
    <tableColumn id="8452" name="Columna8441" dataDxfId="10025" dataCellStyle="Normal 3"/>
    <tableColumn id="8453" name="Columna8442" dataDxfId="10024" dataCellStyle="Normal 3"/>
    <tableColumn id="8454" name="Columna8443" dataDxfId="10023" dataCellStyle="Normal 3"/>
    <tableColumn id="8455" name="Columna8444" dataDxfId="10022" dataCellStyle="Normal 3"/>
    <tableColumn id="8456" name="Columna8445" dataDxfId="10021" dataCellStyle="Normal 3"/>
    <tableColumn id="8457" name="Columna8446" dataDxfId="10020" dataCellStyle="Normal 3"/>
    <tableColumn id="8458" name="Columna8447" dataDxfId="10019" dataCellStyle="Normal 3"/>
    <tableColumn id="8459" name="Columna8448" dataDxfId="10018" dataCellStyle="Normal 3"/>
    <tableColumn id="8460" name="Columna8449" dataDxfId="10017" dataCellStyle="Normal 3"/>
    <tableColumn id="8461" name="Columna8450" dataDxfId="10016" dataCellStyle="Normal 3"/>
    <tableColumn id="8462" name="Columna8451" dataDxfId="10015" dataCellStyle="Normal 3"/>
    <tableColumn id="8463" name="Columna8452" dataDxfId="10014" dataCellStyle="Normal 3"/>
    <tableColumn id="8464" name="Columna8453" dataDxfId="10013" dataCellStyle="Normal 3"/>
    <tableColumn id="8465" name="Columna8454" dataDxfId="10012" dataCellStyle="Normal 3"/>
    <tableColumn id="8466" name="Columna8455" dataDxfId="10011" dataCellStyle="Normal 3"/>
    <tableColumn id="8467" name="Columna8456" dataDxfId="10010" dataCellStyle="Normal 3"/>
    <tableColumn id="8468" name="Columna8457" dataDxfId="10009" dataCellStyle="Normal 3"/>
    <tableColumn id="8469" name="Columna8458" dataDxfId="10008" dataCellStyle="Normal 3"/>
    <tableColumn id="8470" name="Columna8459" dataDxfId="10007" dataCellStyle="Normal 3"/>
    <tableColumn id="8471" name="Columna8460" dataDxfId="10006" dataCellStyle="Normal 3"/>
    <tableColumn id="8472" name="Columna8461" dataDxfId="10005" dataCellStyle="Normal 3"/>
    <tableColumn id="8473" name="Columna8462" dataDxfId="10004" dataCellStyle="Normal 3"/>
    <tableColumn id="8474" name="Columna8463" dataDxfId="10003" dataCellStyle="Normal 3"/>
    <tableColumn id="8475" name="Columna8464" dataDxfId="10002" dataCellStyle="Normal 3"/>
    <tableColumn id="8476" name="Columna8465" dataDxfId="10001" dataCellStyle="Normal 3"/>
    <tableColumn id="8477" name="Columna8466" dataDxfId="10000" dataCellStyle="Normal 3"/>
    <tableColumn id="8478" name="Columna8467" dataDxfId="9999" dataCellStyle="Normal 3"/>
    <tableColumn id="8479" name="Columna8468" dataDxfId="9998" dataCellStyle="Normal 3"/>
    <tableColumn id="8480" name="Columna8469" dataDxfId="9997" dataCellStyle="Normal 3"/>
    <tableColumn id="8481" name="Columna8470" dataDxfId="9996" dataCellStyle="Normal 3"/>
    <tableColumn id="8482" name="Columna8471" dataDxfId="9995" dataCellStyle="Normal 3"/>
    <tableColumn id="8483" name="Columna8472" dataDxfId="9994" dataCellStyle="Normal 3"/>
    <tableColumn id="8484" name="Columna8473" dataDxfId="9993" dataCellStyle="Normal 3"/>
    <tableColumn id="8485" name="Columna8474" dataDxfId="9992" dataCellStyle="Normal 3"/>
    <tableColumn id="8486" name="Columna8475" dataDxfId="9991" dataCellStyle="Normal 3"/>
    <tableColumn id="8487" name="Columna8476" dataDxfId="9990" dataCellStyle="Normal 3"/>
    <tableColumn id="8488" name="Columna8477" dataDxfId="9989" dataCellStyle="Normal 3"/>
    <tableColumn id="8489" name="Columna8478" dataDxfId="9988" dataCellStyle="Normal 3"/>
    <tableColumn id="8490" name="Columna8479" dataDxfId="9987" dataCellStyle="Normal 3"/>
    <tableColumn id="8491" name="Columna8480" dataDxfId="9986" dataCellStyle="Normal 3"/>
    <tableColumn id="8492" name="Columna8481" dataDxfId="9985" dataCellStyle="Normal 3"/>
    <tableColumn id="8493" name="Columna8482" dataDxfId="9984" dataCellStyle="Normal 3"/>
    <tableColumn id="8494" name="Columna8483" dataDxfId="9983" dataCellStyle="Normal 3"/>
    <tableColumn id="8495" name="Columna8484" dataDxfId="9982" dataCellStyle="Normal 3"/>
    <tableColumn id="8496" name="Columna8485" dataDxfId="9981" dataCellStyle="Normal 3"/>
    <tableColumn id="8497" name="Columna8486" dataDxfId="9980" dataCellStyle="Normal 3"/>
    <tableColumn id="8498" name="Columna8487" dataDxfId="9979" dataCellStyle="Normal 3"/>
    <tableColumn id="8499" name="Columna8488" dataDxfId="9978" dataCellStyle="Normal 3"/>
    <tableColumn id="8500" name="Columna8489" dataDxfId="9977" dataCellStyle="Normal 3"/>
    <tableColumn id="8501" name="Columna8490" dataDxfId="9976" dataCellStyle="Normal 3"/>
    <tableColumn id="8502" name="Columna8491" dataDxfId="9975" dataCellStyle="Normal 3"/>
    <tableColumn id="8503" name="Columna8492" dataDxfId="9974" dataCellStyle="Normal 3"/>
    <tableColumn id="8504" name="Columna8493" dataDxfId="9973" dataCellStyle="Normal 3"/>
    <tableColumn id="8505" name="Columna8494" dataDxfId="9972" dataCellStyle="Normal 3"/>
    <tableColumn id="8506" name="Columna8495" dataDxfId="9971" dataCellStyle="Normal 3"/>
    <tableColumn id="8507" name="Columna8496" dataDxfId="9970" dataCellStyle="Normal 3"/>
    <tableColumn id="8508" name="Columna8497" dataDxfId="9969" dataCellStyle="Normal 3"/>
    <tableColumn id="8509" name="Columna8498" dataDxfId="9968" dataCellStyle="Normal 3"/>
    <tableColumn id="8510" name="Columna8499" dataDxfId="9967" dataCellStyle="Normal 3"/>
    <tableColumn id="8511" name="Columna8500" dataDxfId="9966" dataCellStyle="Normal 3"/>
    <tableColumn id="8512" name="Columna8501" dataDxfId="9965" dataCellStyle="Normal 3"/>
    <tableColumn id="8513" name="Columna8502" dataDxfId="9964" dataCellStyle="Normal 3"/>
    <tableColumn id="8514" name="Columna8503" dataDxfId="9963" dataCellStyle="Normal 3"/>
    <tableColumn id="8515" name="Columna8504" dataDxfId="9962" dataCellStyle="Normal 3"/>
    <tableColumn id="8516" name="Columna8505" dataDxfId="9961" dataCellStyle="Normal 3"/>
    <tableColumn id="8517" name="Columna8506" dataDxfId="9960" dataCellStyle="Normal 3"/>
    <tableColumn id="8518" name="Columna8507" dataDxfId="9959" dataCellStyle="Normal 3"/>
    <tableColumn id="8519" name="Columna8508" dataDxfId="9958" dataCellStyle="Normal 3"/>
    <tableColumn id="8520" name="Columna8509" dataDxfId="9957" dataCellStyle="Normal 3"/>
    <tableColumn id="8521" name="Columna8510" dataDxfId="9956" dataCellStyle="Normal 3"/>
    <tableColumn id="8522" name="Columna8511" dataDxfId="9955" dataCellStyle="Normal 3"/>
    <tableColumn id="8523" name="Columna8512" dataDxfId="9954" dataCellStyle="Normal 3"/>
    <tableColumn id="8524" name="Columna8513" dataDxfId="9953" dataCellStyle="Normal 3"/>
    <tableColumn id="8525" name="Columna8514" dataDxfId="9952" dataCellStyle="Normal 3"/>
    <tableColumn id="8526" name="Columna8515" dataDxfId="9951" dataCellStyle="Normal 3"/>
    <tableColumn id="8527" name="Columna8516" dataDxfId="9950" dataCellStyle="Normal 3"/>
    <tableColumn id="8528" name="Columna8517" dataDxfId="9949" dataCellStyle="Normal 3"/>
    <tableColumn id="8529" name="Columna8518" dataDxfId="9948" dataCellStyle="Normal 3"/>
    <tableColumn id="8530" name="Columna8519" dataDxfId="9947" dataCellStyle="Normal 3"/>
    <tableColumn id="8531" name="Columna8520" dataDxfId="9946" dataCellStyle="Normal 3"/>
    <tableColumn id="8532" name="Columna8521" dataDxfId="9945" dataCellStyle="Normal 3"/>
    <tableColumn id="8533" name="Columna8522" dataDxfId="9944" dataCellStyle="Normal 3"/>
    <tableColumn id="8534" name="Columna8523" dataDxfId="9943" dataCellStyle="Normal 3"/>
    <tableColumn id="8535" name="Columna8524" dataDxfId="9942" dataCellStyle="Normal 3"/>
    <tableColumn id="8536" name="Columna8525" dataDxfId="9941" dataCellStyle="Normal 3"/>
    <tableColumn id="8537" name="Columna8526" dataDxfId="9940" dataCellStyle="Normal 3"/>
    <tableColumn id="8538" name="Columna8527" dataDxfId="9939" dataCellStyle="Normal 3"/>
    <tableColumn id="8539" name="Columna8528" dataDxfId="9938" dataCellStyle="Normal 3"/>
    <tableColumn id="8540" name="Columna8529" dataDxfId="9937" dataCellStyle="Normal 3"/>
    <tableColumn id="8541" name="Columna8530" dataDxfId="9936" dataCellStyle="Normal 3"/>
    <tableColumn id="8542" name="Columna8531" dataDxfId="9935" dataCellStyle="Normal 3"/>
    <tableColumn id="8543" name="Columna8532" dataDxfId="9934" dataCellStyle="Normal 3"/>
    <tableColumn id="8544" name="Columna8533" dataDxfId="9933" dataCellStyle="Normal 3"/>
    <tableColumn id="8545" name="Columna8534" dataDxfId="9932" dataCellStyle="Normal 3"/>
    <tableColumn id="8546" name="Columna8535" dataDxfId="9931" dataCellStyle="Normal 3"/>
    <tableColumn id="8547" name="Columna8536" dataDxfId="9930" dataCellStyle="Normal 3"/>
    <tableColumn id="8548" name="Columna8537" dataDxfId="9929" dataCellStyle="Normal 3"/>
    <tableColumn id="8549" name="Columna8538" dataDxfId="9928" dataCellStyle="Normal 3"/>
    <tableColumn id="8550" name="Columna8539" dataDxfId="9927" dataCellStyle="Normal 3"/>
    <tableColumn id="8551" name="Columna8540" dataDxfId="9926" dataCellStyle="Normal 3"/>
    <tableColumn id="8552" name="Columna8541" dataDxfId="9925" dataCellStyle="Normal 3"/>
    <tableColumn id="8553" name="Columna8542" dataDxfId="9924" dataCellStyle="Normal 3"/>
    <tableColumn id="8554" name="Columna8543" dataDxfId="9923" dataCellStyle="Normal 3"/>
    <tableColumn id="8555" name="Columna8544" dataDxfId="9922" dataCellStyle="Normal 3"/>
    <tableColumn id="8556" name="Columna8545" dataDxfId="9921" dataCellStyle="Normal 3"/>
    <tableColumn id="8557" name="Columna8546" dataDxfId="9920" dataCellStyle="Normal 3"/>
    <tableColumn id="8558" name="Columna8547" dataDxfId="9919" dataCellStyle="Normal 3"/>
    <tableColumn id="8559" name="Columna8548" dataDxfId="9918" dataCellStyle="Normal 3"/>
    <tableColumn id="8560" name="Columna8549" dataDxfId="9917" dataCellStyle="Normal 3"/>
    <tableColumn id="8561" name="Columna8550" dataDxfId="9916" dataCellStyle="Normal 3"/>
    <tableColumn id="8562" name="Columna8551" dataDxfId="9915" dataCellStyle="Normal 3"/>
    <tableColumn id="8563" name="Columna8552" dataDxfId="9914" dataCellStyle="Normal 3"/>
    <tableColumn id="8564" name="Columna8553" dataDxfId="9913" dataCellStyle="Normal 3"/>
    <tableColumn id="8565" name="Columna8554" dataDxfId="9912" dataCellStyle="Normal 3"/>
    <tableColumn id="8566" name="Columna8555" dataDxfId="9911" dataCellStyle="Normal 3"/>
    <tableColumn id="8567" name="Columna8556" dataDxfId="9910" dataCellStyle="Normal 3"/>
    <tableColumn id="8568" name="Columna8557" dataDxfId="9909" dataCellStyle="Normal 3"/>
    <tableColumn id="8569" name="Columna8558" dataDxfId="9908" dataCellStyle="Normal 3"/>
    <tableColumn id="8570" name="Columna8559" dataDxfId="9907" dataCellStyle="Normal 3"/>
    <tableColumn id="8571" name="Columna8560" dataDxfId="9906" dataCellStyle="Normal 3"/>
    <tableColumn id="8572" name="Columna8561" dataDxfId="9905" dataCellStyle="Normal 3"/>
    <tableColumn id="8573" name="Columna8562" dataDxfId="9904" dataCellStyle="Normal 3"/>
    <tableColumn id="8574" name="Columna8563" dataDxfId="9903" dataCellStyle="Normal 3"/>
    <tableColumn id="8575" name="Columna8564" dataDxfId="9902" dataCellStyle="Normal 3"/>
    <tableColumn id="8576" name="Columna8565" dataDxfId="9901" dataCellStyle="Normal 3"/>
    <tableColumn id="8577" name="Columna8566" dataDxfId="9900" dataCellStyle="Normal 3"/>
    <tableColumn id="8578" name="Columna8567" dataDxfId="9899" dataCellStyle="Normal 3"/>
    <tableColumn id="8579" name="Columna8568" dataDxfId="9898" dataCellStyle="Normal 3"/>
    <tableColumn id="8580" name="Columna8569" dataDxfId="9897" dataCellStyle="Normal 3"/>
    <tableColumn id="8581" name="Columna8570" dataDxfId="9896" dataCellStyle="Normal 3"/>
    <tableColumn id="8582" name="Columna8571" dataDxfId="9895" dataCellStyle="Normal 3"/>
    <tableColumn id="8583" name="Columna8572" dataDxfId="9894" dataCellStyle="Normal 3"/>
    <tableColumn id="8584" name="Columna8573" dataDxfId="9893" dataCellStyle="Normal 3"/>
    <tableColumn id="8585" name="Columna8574" dataDxfId="9892" dataCellStyle="Normal 3"/>
    <tableColumn id="8586" name="Columna8575" dataDxfId="9891" dataCellStyle="Normal 3"/>
    <tableColumn id="8587" name="Columna8576" dataDxfId="9890" dataCellStyle="Normal 3"/>
    <tableColumn id="8588" name="Columna8577" dataDxfId="9889" dataCellStyle="Normal 3"/>
    <tableColumn id="8589" name="Columna8578" dataDxfId="9888" dataCellStyle="Normal 3"/>
    <tableColumn id="8590" name="Columna8579" dataDxfId="9887" dataCellStyle="Normal 3"/>
    <tableColumn id="8591" name="Columna8580" dataDxfId="9886" dataCellStyle="Normal 3"/>
    <tableColumn id="8592" name="Columna8581" dataDxfId="9885" dataCellStyle="Normal 3"/>
    <tableColumn id="8593" name="Columna8582" dataDxfId="9884" dataCellStyle="Normal 3"/>
    <tableColumn id="8594" name="Columna8583" dataDxfId="9883" dataCellStyle="Normal 3"/>
    <tableColumn id="8595" name="Columna8584" dataDxfId="9882" dataCellStyle="Normal 3"/>
    <tableColumn id="8596" name="Columna8585" dataDxfId="9881" dataCellStyle="Normal 3"/>
    <tableColumn id="8597" name="Columna8586" dataDxfId="9880" dataCellStyle="Normal 3"/>
    <tableColumn id="8598" name="Columna8587" dataDxfId="9879" dataCellStyle="Normal 3"/>
    <tableColumn id="8599" name="Columna8588" dataDxfId="9878" dataCellStyle="Normal 3"/>
    <tableColumn id="8600" name="Columna8589" dataDxfId="9877" dataCellStyle="Normal 3"/>
    <tableColumn id="8601" name="Columna8590" dataDxfId="9876" dataCellStyle="Normal 3"/>
    <tableColumn id="8602" name="Columna8591" dataDxfId="9875" dataCellStyle="Normal 3"/>
    <tableColumn id="8603" name="Columna8592" dataDxfId="9874" dataCellStyle="Normal 3"/>
    <tableColumn id="8604" name="Columna8593" dataDxfId="9873" dataCellStyle="Normal 3"/>
    <tableColumn id="8605" name="Columna8594" dataDxfId="9872" dataCellStyle="Normal 3"/>
    <tableColumn id="8606" name="Columna8595" dataDxfId="9871" dataCellStyle="Normal 3"/>
    <tableColumn id="8607" name="Columna8596" dataDxfId="9870" dataCellStyle="Normal 3"/>
    <tableColumn id="8608" name="Columna8597" dataDxfId="9869" dataCellStyle="Normal 3"/>
    <tableColumn id="8609" name="Columna8598" dataDxfId="9868" dataCellStyle="Normal 3"/>
    <tableColumn id="8610" name="Columna8599" dataDxfId="9867" dataCellStyle="Normal 3"/>
    <tableColumn id="8611" name="Columna8600" dataDxfId="9866" dataCellStyle="Normal 3"/>
    <tableColumn id="8612" name="Columna8601" dataDxfId="9865" dataCellStyle="Normal 3"/>
    <tableColumn id="8613" name="Columna8602" dataDxfId="9864" dataCellStyle="Normal 3"/>
    <tableColumn id="8614" name="Columna8603" dataDxfId="9863" dataCellStyle="Normal 3"/>
    <tableColumn id="8615" name="Columna8604" dataDxfId="9862" dataCellStyle="Normal 3"/>
    <tableColumn id="8616" name="Columna8605" dataDxfId="9861" dataCellStyle="Normal 3"/>
    <tableColumn id="8617" name="Columna8606" dataDxfId="9860" dataCellStyle="Normal 3"/>
    <tableColumn id="8618" name="Columna8607" dataDxfId="9859" dataCellStyle="Normal 3"/>
    <tableColumn id="8619" name="Columna8608" dataDxfId="9858" dataCellStyle="Normal 3"/>
    <tableColumn id="8620" name="Columna8609" dataDxfId="9857" dataCellStyle="Normal 3"/>
    <tableColumn id="8621" name="Columna8610" dataDxfId="9856" dataCellStyle="Normal 3"/>
    <tableColumn id="8622" name="Columna8611" dataDxfId="9855" dataCellStyle="Normal 3"/>
    <tableColumn id="8623" name="Columna8612" dataDxfId="9854" dataCellStyle="Normal 3"/>
    <tableColumn id="8624" name="Columna8613" dataDxfId="9853" dataCellStyle="Normal 3"/>
    <tableColumn id="8625" name="Columna8614" dataDxfId="9852" dataCellStyle="Normal 3"/>
    <tableColumn id="8626" name="Columna8615" dataDxfId="9851" dataCellStyle="Normal 3"/>
    <tableColumn id="8627" name="Columna8616" dataDxfId="9850" dataCellStyle="Normal 3"/>
    <tableColumn id="8628" name="Columna8617" dataDxfId="9849" dataCellStyle="Normal 3"/>
    <tableColumn id="8629" name="Columna8618" dataDxfId="9848" dataCellStyle="Normal 3"/>
    <tableColumn id="8630" name="Columna8619" dataDxfId="9847" dataCellStyle="Normal 3"/>
    <tableColumn id="8631" name="Columna8620" dataDxfId="9846" dataCellStyle="Normal 3"/>
    <tableColumn id="8632" name="Columna8621" dataDxfId="9845" dataCellStyle="Normal 3"/>
    <tableColumn id="8633" name="Columna8622" dataDxfId="9844" dataCellStyle="Normal 3"/>
    <tableColumn id="8634" name="Columna8623" dataDxfId="9843" dataCellStyle="Normal 3"/>
    <tableColumn id="8635" name="Columna8624" dataDxfId="9842" dataCellStyle="Normal 3"/>
    <tableColumn id="8636" name="Columna8625" dataDxfId="9841" dataCellStyle="Normal 3"/>
    <tableColumn id="8637" name="Columna8626" dataDxfId="9840" dataCellStyle="Normal 3"/>
    <tableColumn id="8638" name="Columna8627" dataDxfId="9839" dataCellStyle="Normal 3"/>
    <tableColumn id="8639" name="Columna8628" dataDxfId="9838" dataCellStyle="Normal 3"/>
    <tableColumn id="8640" name="Columna8629" dataDxfId="9837" dataCellStyle="Normal 3"/>
    <tableColumn id="8641" name="Columna8630" dataDxfId="9836" dataCellStyle="Normal 3"/>
    <tableColumn id="8642" name="Columna8631" dataDxfId="9835" dataCellStyle="Normal 3"/>
    <tableColumn id="8643" name="Columna8632" dataDxfId="9834" dataCellStyle="Normal 3"/>
    <tableColumn id="8644" name="Columna8633" dataDxfId="9833" dataCellStyle="Normal 3"/>
    <tableColumn id="8645" name="Columna8634" dataDxfId="9832" dataCellStyle="Normal 3"/>
    <tableColumn id="8646" name="Columna8635" dataDxfId="9831" dataCellStyle="Normal 3"/>
    <tableColumn id="8647" name="Columna8636" dataDxfId="9830" dataCellStyle="Normal 3"/>
    <tableColumn id="8648" name="Columna8637" dataDxfId="9829" dataCellStyle="Normal 3"/>
    <tableColumn id="8649" name="Columna8638" dataDxfId="9828" dataCellStyle="Normal 3"/>
    <tableColumn id="8650" name="Columna8639" dataDxfId="9827" dataCellStyle="Normal 3"/>
    <tableColumn id="8651" name="Columna8640" dataDxfId="9826" dataCellStyle="Normal 3"/>
    <tableColumn id="8652" name="Columna8641" dataDxfId="9825" dataCellStyle="Normal 3"/>
    <tableColumn id="8653" name="Columna8642" dataDxfId="9824" dataCellStyle="Normal 3"/>
    <tableColumn id="8654" name="Columna8643" dataDxfId="9823" dataCellStyle="Normal 3"/>
    <tableColumn id="8655" name="Columna8644" dataDxfId="9822" dataCellStyle="Normal 3"/>
    <tableColumn id="8656" name="Columna8645" dataDxfId="9821" dataCellStyle="Normal 3"/>
    <tableColumn id="8657" name="Columna8646" dataDxfId="9820" dataCellStyle="Normal 3"/>
    <tableColumn id="8658" name="Columna8647" dataDxfId="9819" dataCellStyle="Normal 3"/>
    <tableColumn id="8659" name="Columna8648" dataDxfId="9818" dataCellStyle="Normal 3"/>
    <tableColumn id="8660" name="Columna8649" dataDxfId="9817" dataCellStyle="Normal 3"/>
    <tableColumn id="8661" name="Columna8650" dataDxfId="9816" dataCellStyle="Normal 3"/>
    <tableColumn id="8662" name="Columna8651" dataDxfId="9815" dataCellStyle="Normal 3"/>
    <tableColumn id="8663" name="Columna8652" dataDxfId="9814" dataCellStyle="Normal 3"/>
    <tableColumn id="8664" name="Columna8653" dataDxfId="9813" dataCellStyle="Normal 3"/>
    <tableColumn id="8665" name="Columna8654" dataDxfId="9812" dataCellStyle="Normal 3"/>
    <tableColumn id="8666" name="Columna8655" dataDxfId="9811" dataCellStyle="Normal 3"/>
    <tableColumn id="8667" name="Columna8656" dataDxfId="9810" dataCellStyle="Normal 3"/>
    <tableColumn id="8668" name="Columna8657" dataDxfId="9809" dataCellStyle="Normal 3"/>
    <tableColumn id="8669" name="Columna8658" dataDxfId="9808" dataCellStyle="Normal 3"/>
    <tableColumn id="8670" name="Columna8659" dataDxfId="9807" dataCellStyle="Normal 3"/>
    <tableColumn id="8671" name="Columna8660" dataDxfId="9806" dataCellStyle="Normal 3"/>
    <tableColumn id="8672" name="Columna8661" dataDxfId="9805" dataCellStyle="Normal 3"/>
    <tableColumn id="8673" name="Columna8662" dataDxfId="9804" dataCellStyle="Normal 3"/>
    <tableColumn id="8674" name="Columna8663" dataDxfId="9803" dataCellStyle="Normal 3"/>
    <tableColumn id="8675" name="Columna8664" dataDxfId="9802" dataCellStyle="Normal 3"/>
    <tableColumn id="8676" name="Columna8665" dataDxfId="9801" dataCellStyle="Normal 3"/>
    <tableColumn id="8677" name="Columna8666" dataDxfId="9800" dataCellStyle="Normal 3"/>
    <tableColumn id="8678" name="Columna8667" dataDxfId="9799" dataCellStyle="Normal 3"/>
    <tableColumn id="8679" name="Columna8668" dataDxfId="9798" dataCellStyle="Normal 3"/>
    <tableColumn id="8680" name="Columna8669" dataDxfId="9797" dataCellStyle="Normal 3"/>
    <tableColumn id="8681" name="Columna8670" dataDxfId="9796" dataCellStyle="Normal 3"/>
    <tableColumn id="8682" name="Columna8671" dataDxfId="9795" dataCellStyle="Normal 3"/>
    <tableColumn id="8683" name="Columna8672" dataDxfId="9794" dataCellStyle="Normal 3"/>
    <tableColumn id="8684" name="Columna8673" dataDxfId="9793" dataCellStyle="Normal 3"/>
    <tableColumn id="8685" name="Columna8674" dataDxfId="9792" dataCellStyle="Normal 3"/>
    <tableColumn id="8686" name="Columna8675" dataDxfId="9791" dataCellStyle="Normal 3"/>
    <tableColumn id="8687" name="Columna8676" dataDxfId="9790" dataCellStyle="Normal 3"/>
    <tableColumn id="8688" name="Columna8677" dataDxfId="9789" dataCellStyle="Normal 3"/>
    <tableColumn id="8689" name="Columna8678" dataDxfId="9788" dataCellStyle="Normal 3"/>
    <tableColumn id="8690" name="Columna8679" dataDxfId="9787" dataCellStyle="Normal 3"/>
    <tableColumn id="8691" name="Columna8680" dataDxfId="9786" dataCellStyle="Normal 3"/>
    <tableColumn id="8692" name="Columna8681" dataDxfId="9785" dataCellStyle="Normal 3"/>
    <tableColumn id="8693" name="Columna8682" dataDxfId="9784" dataCellStyle="Normal 3"/>
    <tableColumn id="8694" name="Columna8683" dataDxfId="9783" dataCellStyle="Normal 3"/>
    <tableColumn id="8695" name="Columna8684" dataDxfId="9782" dataCellStyle="Normal 3"/>
    <tableColumn id="8696" name="Columna8685" dataDxfId="9781" dataCellStyle="Normal 3"/>
    <tableColumn id="8697" name="Columna8686" dataDxfId="9780" dataCellStyle="Normal 3"/>
    <tableColumn id="8698" name="Columna8687" dataDxfId="9779" dataCellStyle="Normal 3"/>
    <tableColumn id="8699" name="Columna8688" dataDxfId="9778" dataCellStyle="Normal 3"/>
    <tableColumn id="8700" name="Columna8689" dataDxfId="9777" dataCellStyle="Normal 3"/>
    <tableColumn id="8701" name="Columna8690" dataDxfId="9776" dataCellStyle="Normal 3"/>
    <tableColumn id="8702" name="Columna8691" dataDxfId="9775" dataCellStyle="Normal 3"/>
    <tableColumn id="8703" name="Columna8692" dataDxfId="9774" dataCellStyle="Normal 3"/>
    <tableColumn id="8704" name="Columna8693" dataDxfId="9773" dataCellStyle="Normal 3"/>
    <tableColumn id="8705" name="Columna8694" dataDxfId="9772" dataCellStyle="Normal 3"/>
    <tableColumn id="8706" name="Columna8695" dataDxfId="9771" dataCellStyle="Normal 3"/>
    <tableColumn id="8707" name="Columna8696" dataDxfId="9770" dataCellStyle="Normal 3"/>
    <tableColumn id="8708" name="Columna8697" dataDxfId="9769" dataCellStyle="Normal 3"/>
    <tableColumn id="8709" name="Columna8698" dataDxfId="9768" dataCellStyle="Normal 3"/>
    <tableColumn id="8710" name="Columna8699" dataDxfId="9767" dataCellStyle="Normal 3"/>
    <tableColumn id="8711" name="Columna8700" dataDxfId="9766" dataCellStyle="Normal 3"/>
    <tableColumn id="8712" name="Columna8701" dataDxfId="9765" dataCellStyle="Normal 3"/>
    <tableColumn id="8713" name="Columna8702" dataDxfId="9764" dataCellStyle="Normal 3"/>
    <tableColumn id="8714" name="Columna8703" dataDxfId="9763" dataCellStyle="Normal 3"/>
    <tableColumn id="8715" name="Columna8704" dataDxfId="9762" dataCellStyle="Normal 3"/>
    <tableColumn id="8716" name="Columna8705" dataDxfId="9761" dataCellStyle="Normal 3"/>
    <tableColumn id="8717" name="Columna8706" dataDxfId="9760" dataCellStyle="Normal 3"/>
    <tableColumn id="8718" name="Columna8707" dataDxfId="9759" dataCellStyle="Normal 3"/>
    <tableColumn id="8719" name="Columna8708" dataDxfId="9758" dataCellStyle="Normal 3"/>
    <tableColumn id="8720" name="Columna8709" dataDxfId="9757" dataCellStyle="Normal 3"/>
    <tableColumn id="8721" name="Columna8710" dataDxfId="9756" dataCellStyle="Normal 3"/>
    <tableColumn id="8722" name="Columna8711" dataDxfId="9755" dataCellStyle="Normal 3"/>
    <tableColumn id="8723" name="Columna8712" dataDxfId="9754" dataCellStyle="Normal 3"/>
    <tableColumn id="8724" name="Columna8713" dataDxfId="9753" dataCellStyle="Normal 3"/>
    <tableColumn id="8725" name="Columna8714" dataDxfId="9752" dataCellStyle="Normal 3"/>
    <tableColumn id="8726" name="Columna8715" dataDxfId="9751" dataCellStyle="Normal 3"/>
    <tableColumn id="8727" name="Columna8716" dataDxfId="9750" dataCellStyle="Normal 3"/>
    <tableColumn id="8728" name="Columna8717" dataDxfId="9749" dataCellStyle="Normal 3"/>
    <tableColumn id="8729" name="Columna8718" dataDxfId="9748" dataCellStyle="Normal 3"/>
    <tableColumn id="8730" name="Columna8719" dataDxfId="9747" dataCellStyle="Normal 3"/>
    <tableColumn id="8731" name="Columna8720" dataDxfId="9746" dataCellStyle="Normal 3"/>
    <tableColumn id="8732" name="Columna8721" dataDxfId="9745" dataCellStyle="Normal 3"/>
    <tableColumn id="8733" name="Columna8722" dataDxfId="9744" dataCellStyle="Normal 3"/>
    <tableColumn id="8734" name="Columna8723" dataDxfId="9743" dataCellStyle="Normal 3"/>
    <tableColumn id="8735" name="Columna8724" dataDxfId="9742" dataCellStyle="Normal 3"/>
    <tableColumn id="8736" name="Columna8725" dataDxfId="9741" dataCellStyle="Normal 3"/>
    <tableColumn id="8737" name="Columna8726" dataDxfId="9740" dataCellStyle="Normal 3"/>
    <tableColumn id="8738" name="Columna8727" dataDxfId="9739" dataCellStyle="Normal 3"/>
    <tableColumn id="8739" name="Columna8728" dataDxfId="9738" dataCellStyle="Normal 3"/>
    <tableColumn id="8740" name="Columna8729" dataDxfId="9737" dataCellStyle="Normal 3"/>
    <tableColumn id="8741" name="Columna8730" dataDxfId="9736" dataCellStyle="Normal 3"/>
    <tableColumn id="8742" name="Columna8731" dataDxfId="9735" dataCellStyle="Normal 3"/>
    <tableColumn id="8743" name="Columna8732" dataDxfId="9734" dataCellStyle="Normal 3"/>
    <tableColumn id="8744" name="Columna8733" dataDxfId="9733" dataCellStyle="Normal 3"/>
    <tableColumn id="8745" name="Columna8734" dataDxfId="9732" dataCellStyle="Normal 3"/>
    <tableColumn id="8746" name="Columna8735" dataDxfId="9731" dataCellStyle="Normal 3"/>
    <tableColumn id="8747" name="Columna8736" dataDxfId="9730" dataCellStyle="Normal 3"/>
    <tableColumn id="8748" name="Columna8737" dataDxfId="9729" dataCellStyle="Normal 3"/>
    <tableColumn id="8749" name="Columna8738" dataDxfId="9728" dataCellStyle="Normal 3"/>
    <tableColumn id="8750" name="Columna8739" dataDxfId="9727" dataCellStyle="Normal 3"/>
    <tableColumn id="8751" name="Columna8740" dataDxfId="9726" dataCellStyle="Normal 3"/>
    <tableColumn id="8752" name="Columna8741" dataDxfId="9725" dataCellStyle="Normal 3"/>
    <tableColumn id="8753" name="Columna8742" dataDxfId="9724" dataCellStyle="Normal 3"/>
    <tableColumn id="8754" name="Columna8743" dataDxfId="9723" dataCellStyle="Normal 3"/>
    <tableColumn id="8755" name="Columna8744" dataDxfId="9722" dataCellStyle="Normal 3"/>
    <tableColumn id="8756" name="Columna8745" dataDxfId="9721" dataCellStyle="Normal 3"/>
    <tableColumn id="8757" name="Columna8746" dataDxfId="9720" dataCellStyle="Normal 3"/>
    <tableColumn id="8758" name="Columna8747" dataDxfId="9719" dataCellStyle="Normal 3"/>
    <tableColumn id="8759" name="Columna8748" dataDxfId="9718" dataCellStyle="Normal 3"/>
    <tableColumn id="8760" name="Columna8749" dataDxfId="9717" dataCellStyle="Normal 3"/>
    <tableColumn id="8761" name="Columna8750" dataDxfId="9716" dataCellStyle="Normal 3"/>
    <tableColumn id="8762" name="Columna8751" dataDxfId="9715" dataCellStyle="Normal 3"/>
    <tableColumn id="8763" name="Columna8752" dataDxfId="9714" dataCellStyle="Normal 3"/>
    <tableColumn id="8764" name="Columna8753" dataDxfId="9713" dataCellStyle="Normal 3"/>
    <tableColumn id="8765" name="Columna8754" dataDxfId="9712" dataCellStyle="Normal 3"/>
    <tableColumn id="8766" name="Columna8755" dataDxfId="9711" dataCellStyle="Normal 3"/>
    <tableColumn id="8767" name="Columna8756" dataDxfId="9710" dataCellStyle="Normal 3"/>
    <tableColumn id="8768" name="Columna8757" dataDxfId="9709" dataCellStyle="Normal 3"/>
    <tableColumn id="8769" name="Columna8758" dataDxfId="9708" dataCellStyle="Normal 3"/>
    <tableColumn id="8770" name="Columna8759" dataDxfId="9707" dataCellStyle="Normal 3"/>
    <tableColumn id="8771" name="Columna8760" dataDxfId="9706" dataCellStyle="Normal 3"/>
    <tableColumn id="8772" name="Columna8761" dataDxfId="9705" dataCellStyle="Normal 3"/>
    <tableColumn id="8773" name="Columna8762" dataDxfId="9704" dataCellStyle="Normal 3"/>
    <tableColumn id="8774" name="Columna8763" dataDxfId="9703" dataCellStyle="Normal 3"/>
    <tableColumn id="8775" name="Columna8764" dataDxfId="9702" dataCellStyle="Normal 3"/>
    <tableColumn id="8776" name="Columna8765" dataDxfId="9701" dataCellStyle="Normal 3"/>
    <tableColumn id="8777" name="Columna8766" dataDxfId="9700" dataCellStyle="Normal 3"/>
    <tableColumn id="8778" name="Columna8767" dataDxfId="9699" dataCellStyle="Normal 3"/>
    <tableColumn id="8779" name="Columna8768" dataDxfId="9698" dataCellStyle="Normal 3"/>
    <tableColumn id="8780" name="Columna8769" dataDxfId="9697" dataCellStyle="Normal 3"/>
    <tableColumn id="8781" name="Columna8770" dataDxfId="9696" dataCellStyle="Normal 3"/>
    <tableColumn id="8782" name="Columna8771" dataDxfId="9695" dataCellStyle="Normal 3"/>
    <tableColumn id="8783" name="Columna8772" dataDxfId="9694" dataCellStyle="Normal 3"/>
    <tableColumn id="8784" name="Columna8773" dataDxfId="9693" dataCellStyle="Normal 3"/>
    <tableColumn id="8785" name="Columna8774" dataDxfId="9692" dataCellStyle="Normal 3"/>
    <tableColumn id="8786" name="Columna8775" dataDxfId="9691" dataCellStyle="Normal 3"/>
    <tableColumn id="8787" name="Columna8776" dataDxfId="9690" dataCellStyle="Normal 3"/>
    <tableColumn id="8788" name="Columna8777" dataDxfId="9689" dataCellStyle="Normal 3"/>
    <tableColumn id="8789" name="Columna8778" dataDxfId="9688" dataCellStyle="Normal 3"/>
    <tableColumn id="8790" name="Columna8779" dataDxfId="9687" dataCellStyle="Normal 3"/>
    <tableColumn id="8791" name="Columna8780" dataDxfId="9686" dataCellStyle="Normal 3"/>
    <tableColumn id="8792" name="Columna8781" dataDxfId="9685" dataCellStyle="Normal 3"/>
    <tableColumn id="8793" name="Columna8782" dataDxfId="9684" dataCellStyle="Normal 3"/>
    <tableColumn id="8794" name="Columna8783" dataDxfId="9683" dataCellStyle="Normal 3"/>
    <tableColumn id="8795" name="Columna8784" dataDxfId="9682" dataCellStyle="Normal 3"/>
    <tableColumn id="8796" name="Columna8785" dataDxfId="9681" dataCellStyle="Normal 3"/>
    <tableColumn id="8797" name="Columna8786" dataDxfId="9680" dataCellStyle="Normal 3"/>
    <tableColumn id="8798" name="Columna8787" dataDxfId="9679" dataCellStyle="Normal 3"/>
    <tableColumn id="8799" name="Columna8788" dataDxfId="9678" dataCellStyle="Normal 3"/>
    <tableColumn id="8800" name="Columna8789" dataDxfId="9677" dataCellStyle="Normal 3"/>
    <tableColumn id="8801" name="Columna8790" dataDxfId="9676" dataCellStyle="Normal 3"/>
    <tableColumn id="8802" name="Columna8791" dataDxfId="9675" dataCellStyle="Normal 3"/>
    <tableColumn id="8803" name="Columna8792" dataDxfId="9674" dataCellStyle="Normal 3"/>
    <tableColumn id="8804" name="Columna8793" dataDxfId="9673" dataCellStyle="Normal 3"/>
    <tableColumn id="8805" name="Columna8794" dataDxfId="9672" dataCellStyle="Normal 3"/>
    <tableColumn id="8806" name="Columna8795" dataDxfId="9671" dataCellStyle="Normal 3"/>
    <tableColumn id="8807" name="Columna8796" dataDxfId="9670" dataCellStyle="Normal 3"/>
    <tableColumn id="8808" name="Columna8797" dataDxfId="9669" dataCellStyle="Normal 3"/>
    <tableColumn id="8809" name="Columna8798" dataDxfId="9668" dataCellStyle="Normal 3"/>
    <tableColumn id="8810" name="Columna8799" dataDxfId="9667" dataCellStyle="Normal 3"/>
    <tableColumn id="8811" name="Columna8800" dataDxfId="9666" dataCellStyle="Normal 3"/>
    <tableColumn id="8812" name="Columna8801" dataDxfId="9665" dataCellStyle="Normal 3"/>
    <tableColumn id="8813" name="Columna8802" dataDxfId="9664" dataCellStyle="Normal 3"/>
    <tableColumn id="8814" name="Columna8803" dataDxfId="9663" dataCellStyle="Normal 3"/>
    <tableColumn id="8815" name="Columna8804" dataDxfId="9662" dataCellStyle="Normal 3"/>
    <tableColumn id="8816" name="Columna8805" dataDxfId="9661" dataCellStyle="Normal 3"/>
    <tableColumn id="8817" name="Columna8806" dataDxfId="9660" dataCellStyle="Normal 3"/>
    <tableColumn id="8818" name="Columna8807" dataDxfId="9659" dataCellStyle="Normal 3"/>
    <tableColumn id="8819" name="Columna8808" dataDxfId="9658" dataCellStyle="Normal 3"/>
    <tableColumn id="8820" name="Columna8809" dataDxfId="9657" dataCellStyle="Normal 3"/>
    <tableColumn id="8821" name="Columna8810" dataDxfId="9656" dataCellStyle="Normal 3"/>
    <tableColumn id="8822" name="Columna8811" dataDxfId="9655" dataCellStyle="Normal 3"/>
    <tableColumn id="8823" name="Columna8812" dataDxfId="9654" dataCellStyle="Normal 3"/>
    <tableColumn id="8824" name="Columna8813" dataDxfId="9653" dataCellStyle="Normal 3"/>
    <tableColumn id="8825" name="Columna8814" dataDxfId="9652" dataCellStyle="Normal 3"/>
    <tableColumn id="8826" name="Columna8815" dataDxfId="9651" dataCellStyle="Normal 3"/>
    <tableColumn id="8827" name="Columna8816" dataDxfId="9650" dataCellStyle="Normal 3"/>
    <tableColumn id="8828" name="Columna8817" dataDxfId="9649" dataCellStyle="Normal 3"/>
    <tableColumn id="8829" name="Columna8818" dataDxfId="9648" dataCellStyle="Normal 3"/>
    <tableColumn id="8830" name="Columna8819" dataDxfId="9647" dataCellStyle="Normal 3"/>
    <tableColumn id="8831" name="Columna8820" dataDxfId="9646" dataCellStyle="Normal 3"/>
    <tableColumn id="8832" name="Columna8821" dataDxfId="9645" dataCellStyle="Normal 3"/>
    <tableColumn id="8833" name="Columna8822" dataDxfId="9644" dataCellStyle="Normal 3"/>
    <tableColumn id="8834" name="Columna8823" dataDxfId="9643" dataCellStyle="Normal 3"/>
    <tableColumn id="8835" name="Columna8824" dataDxfId="9642" dataCellStyle="Normal 3"/>
    <tableColumn id="8836" name="Columna8825" dataDxfId="9641" dataCellStyle="Normal 3"/>
    <tableColumn id="8837" name="Columna8826" dataDxfId="9640" dataCellStyle="Normal 3"/>
    <tableColumn id="8838" name="Columna8827" dataDxfId="9639" dataCellStyle="Normal 3"/>
    <tableColumn id="8839" name="Columna8828" dataDxfId="9638" dataCellStyle="Normal 3"/>
    <tableColumn id="8840" name="Columna8829" dataDxfId="9637" dataCellStyle="Normal 3"/>
    <tableColumn id="8841" name="Columna8830" dataDxfId="9636" dataCellStyle="Normal 3"/>
    <tableColumn id="8842" name="Columna8831" dataDxfId="9635" dataCellStyle="Normal 3"/>
    <tableColumn id="8843" name="Columna8832" dataDxfId="9634" dataCellStyle="Normal 3"/>
    <tableColumn id="8844" name="Columna8833" dataDxfId="9633" dataCellStyle="Normal 3"/>
    <tableColumn id="8845" name="Columna8834" dataDxfId="9632" dataCellStyle="Normal 3"/>
    <tableColumn id="8846" name="Columna8835" dataDxfId="9631" dataCellStyle="Normal 3"/>
    <tableColumn id="8847" name="Columna8836" dataDxfId="9630" dataCellStyle="Normal 3"/>
    <tableColumn id="8848" name="Columna8837" dataDxfId="9629" dataCellStyle="Normal 3"/>
    <tableColumn id="8849" name="Columna8838" dataDxfId="9628" dataCellStyle="Normal 3"/>
    <tableColumn id="8850" name="Columna8839" dataDxfId="9627" dataCellStyle="Normal 3"/>
    <tableColumn id="8851" name="Columna8840" dataDxfId="9626" dataCellStyle="Normal 3"/>
    <tableColumn id="8852" name="Columna8841" dataDxfId="9625" dataCellStyle="Normal 3"/>
    <tableColumn id="8853" name="Columna8842" dataDxfId="9624" dataCellStyle="Normal 3"/>
    <tableColumn id="8854" name="Columna8843" dataDxfId="9623" dataCellStyle="Normal 3"/>
    <tableColumn id="8855" name="Columna8844" dataDxfId="9622" dataCellStyle="Normal 3"/>
    <tableColumn id="8856" name="Columna8845" dataDxfId="9621" dataCellStyle="Normal 3"/>
    <tableColumn id="8857" name="Columna8846" dataDxfId="9620" dataCellStyle="Normal 3"/>
    <tableColumn id="8858" name="Columna8847" dataDxfId="9619" dataCellStyle="Normal 3"/>
    <tableColumn id="8859" name="Columna8848" dataDxfId="9618" dataCellStyle="Normal 3"/>
    <tableColumn id="8860" name="Columna8849" dataDxfId="9617" dataCellStyle="Normal 3"/>
    <tableColumn id="8861" name="Columna8850" dataDxfId="9616" dataCellStyle="Normal 3"/>
    <tableColumn id="8862" name="Columna8851" dataDxfId="9615" dataCellStyle="Normal 3"/>
    <tableColumn id="8863" name="Columna8852" dataDxfId="9614" dataCellStyle="Normal 3"/>
    <tableColumn id="8864" name="Columna8853" dataDxfId="9613" dataCellStyle="Normal 3"/>
    <tableColumn id="8865" name="Columna8854" dataDxfId="9612" dataCellStyle="Normal 3"/>
    <tableColumn id="8866" name="Columna8855" dataDxfId="9611" dataCellStyle="Normal 3"/>
    <tableColumn id="8867" name="Columna8856" dataDxfId="9610" dataCellStyle="Normal 3"/>
    <tableColumn id="8868" name="Columna8857" dataDxfId="9609" dataCellStyle="Normal 3"/>
    <tableColumn id="8869" name="Columna8858" dataDxfId="9608" dataCellStyle="Normal 3"/>
    <tableColumn id="8870" name="Columna8859" dataDxfId="9607" dataCellStyle="Normal 3"/>
    <tableColumn id="8871" name="Columna8860" dataDxfId="9606" dataCellStyle="Normal 3"/>
    <tableColumn id="8872" name="Columna8861" dataDxfId="9605" dataCellStyle="Normal 3"/>
    <tableColumn id="8873" name="Columna8862" dataDxfId="9604" dataCellStyle="Normal 3"/>
    <tableColumn id="8874" name="Columna8863" dataDxfId="9603" dataCellStyle="Normal 3"/>
    <tableColumn id="8875" name="Columna8864" dataDxfId="9602" dataCellStyle="Normal 3"/>
    <tableColumn id="8876" name="Columna8865" dataDxfId="9601" dataCellStyle="Normal 3"/>
    <tableColumn id="8877" name="Columna8866" dataDxfId="9600" dataCellStyle="Normal 3"/>
    <tableColumn id="8878" name="Columna8867" dataDxfId="9599" dataCellStyle="Normal 3"/>
    <tableColumn id="8879" name="Columna8868" dataDxfId="9598" dataCellStyle="Normal 3"/>
    <tableColumn id="8880" name="Columna8869" dataDxfId="9597" dataCellStyle="Normal 3"/>
    <tableColumn id="8881" name="Columna8870" dataDxfId="9596" dataCellStyle="Normal 3"/>
    <tableColumn id="8882" name="Columna8871" dataDxfId="9595" dataCellStyle="Normal 3"/>
    <tableColumn id="8883" name="Columna8872" dataDxfId="9594" dataCellStyle="Normal 3"/>
    <tableColumn id="8884" name="Columna8873" dataDxfId="9593" dataCellStyle="Normal 3"/>
    <tableColumn id="8885" name="Columna8874" dataDxfId="9592" dataCellStyle="Normal 3"/>
    <tableColumn id="8886" name="Columna8875" dataDxfId="9591" dataCellStyle="Normal 3"/>
    <tableColumn id="8887" name="Columna8876" dataDxfId="9590" dataCellStyle="Normal 3"/>
    <tableColumn id="8888" name="Columna8877" dataDxfId="9589" dataCellStyle="Normal 3"/>
    <tableColumn id="8889" name="Columna8878" dataDxfId="9588" dataCellStyle="Normal 3"/>
    <tableColumn id="8890" name="Columna8879" dataDxfId="9587" dataCellStyle="Normal 3"/>
    <tableColumn id="8891" name="Columna8880" dataDxfId="9586" dataCellStyle="Normal 3"/>
    <tableColumn id="8892" name="Columna8881" dataDxfId="9585" dataCellStyle="Normal 3"/>
    <tableColumn id="8893" name="Columna8882" dataDxfId="9584" dataCellStyle="Normal 3"/>
    <tableColumn id="8894" name="Columna8883" dataDxfId="9583" dataCellStyle="Normal 3"/>
    <tableColumn id="8895" name="Columna8884" dataDxfId="9582" dataCellStyle="Normal 3"/>
    <tableColumn id="8896" name="Columna8885" dataDxfId="9581" dataCellStyle="Normal 3"/>
    <tableColumn id="8897" name="Columna8886" dataDxfId="9580" dataCellStyle="Normal 3"/>
    <tableColumn id="8898" name="Columna8887" dataDxfId="9579" dataCellStyle="Normal 3"/>
    <tableColumn id="8899" name="Columna8888" dataDxfId="9578" dataCellStyle="Normal 3"/>
    <tableColumn id="8900" name="Columna8889" dataDxfId="9577" dataCellStyle="Normal 3"/>
    <tableColumn id="8901" name="Columna8890" dataDxfId="9576" dataCellStyle="Normal 3"/>
    <tableColumn id="8902" name="Columna8891" dataDxfId="9575" dataCellStyle="Normal 3"/>
    <tableColumn id="8903" name="Columna8892" dataDxfId="9574" dataCellStyle="Normal 3"/>
    <tableColumn id="8904" name="Columna8893" dataDxfId="9573" dataCellStyle="Normal 3"/>
    <tableColumn id="8905" name="Columna8894" dataDxfId="9572" dataCellStyle="Normal 3"/>
    <tableColumn id="8906" name="Columna8895" dataDxfId="9571" dataCellStyle="Normal 3"/>
    <tableColumn id="8907" name="Columna8896" dataDxfId="9570" dataCellStyle="Normal 3"/>
    <tableColumn id="8908" name="Columna8897" dataDxfId="9569" dataCellStyle="Normal 3"/>
    <tableColumn id="8909" name="Columna8898" dataDxfId="9568" dataCellStyle="Normal 3"/>
    <tableColumn id="8910" name="Columna8899" dataDxfId="9567" dataCellStyle="Normal 3"/>
    <tableColumn id="8911" name="Columna8900" dataDxfId="9566" dataCellStyle="Normal 3"/>
    <tableColumn id="8912" name="Columna8901" dataDxfId="9565" dataCellStyle="Normal 3"/>
    <tableColumn id="8913" name="Columna8902" dataDxfId="9564" dataCellStyle="Normal 3"/>
    <tableColumn id="8914" name="Columna8903" dataDxfId="9563" dataCellStyle="Normal 3"/>
    <tableColumn id="8915" name="Columna8904" dataDxfId="9562" dataCellStyle="Normal 3"/>
    <tableColumn id="8916" name="Columna8905" dataDxfId="9561" dataCellStyle="Normal 3"/>
    <tableColumn id="8917" name="Columna8906" dataDxfId="9560" dataCellStyle="Normal 3"/>
    <tableColumn id="8918" name="Columna8907" dataDxfId="9559" dataCellStyle="Normal 3"/>
    <tableColumn id="8919" name="Columna8908" dataDxfId="9558" dataCellStyle="Normal 3"/>
    <tableColumn id="8920" name="Columna8909" dataDxfId="9557" dataCellStyle="Normal 3"/>
    <tableColumn id="8921" name="Columna8910" dataDxfId="9556" dataCellStyle="Normal 3"/>
    <tableColumn id="8922" name="Columna8911" dataDxfId="9555" dataCellStyle="Normal 3"/>
    <tableColumn id="8923" name="Columna8912" dataDxfId="9554" dataCellStyle="Normal 3"/>
    <tableColumn id="8924" name="Columna8913" dataDxfId="9553" dataCellStyle="Normal 3"/>
    <tableColumn id="8925" name="Columna8914" dataDxfId="9552" dataCellStyle="Normal 3"/>
    <tableColumn id="8926" name="Columna8915" dataDxfId="9551" dataCellStyle="Normal 3"/>
    <tableColumn id="8927" name="Columna8916" dataDxfId="9550" dataCellStyle="Normal 3"/>
    <tableColumn id="8928" name="Columna8917" dataDxfId="9549" dataCellStyle="Normal 3"/>
    <tableColumn id="8929" name="Columna8918" dataDxfId="9548" dataCellStyle="Normal 3"/>
    <tableColumn id="8930" name="Columna8919" dataDxfId="9547" dataCellStyle="Normal 3"/>
    <tableColumn id="8931" name="Columna8920" dataDxfId="9546" dataCellStyle="Normal 3"/>
    <tableColumn id="8932" name="Columna8921" dataDxfId="9545" dataCellStyle="Normal 3"/>
    <tableColumn id="8933" name="Columna8922" dataDxfId="9544" dataCellStyle="Normal 3"/>
    <tableColumn id="8934" name="Columna8923" dataDxfId="9543" dataCellStyle="Normal 3"/>
    <tableColumn id="8935" name="Columna8924" dataDxfId="9542" dataCellStyle="Normal 3"/>
    <tableColumn id="8936" name="Columna8925" dataDxfId="9541" dataCellStyle="Normal 3"/>
    <tableColumn id="8937" name="Columna8926" dataDxfId="9540" dataCellStyle="Normal 3"/>
    <tableColumn id="8938" name="Columna8927" dataDxfId="9539" dataCellStyle="Normal 3"/>
    <tableColumn id="8939" name="Columna8928" dataDxfId="9538" dataCellStyle="Normal 3"/>
    <tableColumn id="8940" name="Columna8929" dataDxfId="9537" dataCellStyle="Normal 3"/>
    <tableColumn id="8941" name="Columna8930" dataDxfId="9536" dataCellStyle="Normal 3"/>
    <tableColumn id="8942" name="Columna8931" dataDxfId="9535" dataCellStyle="Normal 3"/>
    <tableColumn id="8943" name="Columna8932" dataDxfId="9534" dataCellStyle="Normal 3"/>
    <tableColumn id="8944" name="Columna8933" dataDxfId="9533" dataCellStyle="Normal 3"/>
    <tableColumn id="8945" name="Columna8934" dataDxfId="9532" dataCellStyle="Normal 3"/>
    <tableColumn id="8946" name="Columna8935" dataDxfId="9531" dataCellStyle="Normal 3"/>
    <tableColumn id="8947" name="Columna8936" dataDxfId="9530" dataCellStyle="Normal 3"/>
    <tableColumn id="8948" name="Columna8937" dataDxfId="9529" dataCellStyle="Normal 3"/>
    <tableColumn id="8949" name="Columna8938" dataDxfId="9528" dataCellStyle="Normal 3"/>
    <tableColumn id="8950" name="Columna8939" dataDxfId="9527" dataCellStyle="Normal 3"/>
    <tableColumn id="8951" name="Columna8940" dataDxfId="9526" dataCellStyle="Normal 3"/>
    <tableColumn id="8952" name="Columna8941" dataDxfId="9525" dataCellStyle="Normal 3"/>
    <tableColumn id="8953" name="Columna8942" dataDxfId="9524" dataCellStyle="Normal 3"/>
    <tableColumn id="8954" name="Columna8943" dataDxfId="9523" dataCellStyle="Normal 3"/>
    <tableColumn id="8955" name="Columna8944" dataDxfId="9522" dataCellStyle="Normal 3"/>
    <tableColumn id="8956" name="Columna8945" dataDxfId="9521" dataCellStyle="Normal 3"/>
    <tableColumn id="8957" name="Columna8946" dataDxfId="9520" dataCellStyle="Normal 3"/>
    <tableColumn id="8958" name="Columna8947" dataDxfId="9519" dataCellStyle="Normal 3"/>
    <tableColumn id="8959" name="Columna8948" dataDxfId="9518" dataCellStyle="Normal 3"/>
    <tableColumn id="8960" name="Columna8949" dataDxfId="9517" dataCellStyle="Normal 3"/>
    <tableColumn id="8961" name="Columna8950" dataDxfId="9516" dataCellStyle="Normal 3"/>
    <tableColumn id="8962" name="Columna8951" dataDxfId="9515" dataCellStyle="Normal 3"/>
    <tableColumn id="8963" name="Columna8952" dataDxfId="9514" dataCellStyle="Normal 3"/>
    <tableColumn id="8964" name="Columna8953" dataDxfId="9513" dataCellStyle="Normal 3"/>
    <tableColumn id="8965" name="Columna8954" dataDxfId="9512" dataCellStyle="Normal 3"/>
    <tableColumn id="8966" name="Columna8955" dataDxfId="9511" dataCellStyle="Normal 3"/>
    <tableColumn id="8967" name="Columna8956" dataDxfId="9510" dataCellStyle="Normal 3"/>
    <tableColumn id="8968" name="Columna8957" dataDxfId="9509" dataCellStyle="Normal 3"/>
    <tableColumn id="8969" name="Columna8958" dataDxfId="9508" dataCellStyle="Normal 3"/>
    <tableColumn id="8970" name="Columna8959" dataDxfId="9507" dataCellStyle="Normal 3"/>
    <tableColumn id="8971" name="Columna8960" dataDxfId="9506" dataCellStyle="Normal 3"/>
    <tableColumn id="8972" name="Columna8961" dataDxfId="9505" dataCellStyle="Normal 3"/>
    <tableColumn id="8973" name="Columna8962" dataDxfId="9504" dataCellStyle="Normal 3"/>
    <tableColumn id="8974" name="Columna8963" dataDxfId="9503" dataCellStyle="Normal 3"/>
    <tableColumn id="8975" name="Columna8964" dataDxfId="9502" dataCellStyle="Normal 3"/>
    <tableColumn id="8976" name="Columna8965" dataDxfId="9501" dataCellStyle="Normal 3"/>
    <tableColumn id="8977" name="Columna8966" dataDxfId="9500" dataCellStyle="Normal 3"/>
    <tableColumn id="8978" name="Columna8967" dataDxfId="9499" dataCellStyle="Normal 3"/>
    <tableColumn id="8979" name="Columna8968" dataDxfId="9498" dataCellStyle="Normal 3"/>
    <tableColumn id="8980" name="Columna8969" dataDxfId="9497" dataCellStyle="Normal 3"/>
    <tableColumn id="8981" name="Columna8970" dataDxfId="9496" dataCellStyle="Normal 3"/>
    <tableColumn id="8982" name="Columna8971" dataDxfId="9495" dataCellStyle="Normal 3"/>
    <tableColumn id="8983" name="Columna8972" dataDxfId="9494" dataCellStyle="Normal 3"/>
    <tableColumn id="8984" name="Columna8973" dataDxfId="9493" dataCellStyle="Normal 3"/>
    <tableColumn id="8985" name="Columna8974" dataDxfId="9492" dataCellStyle="Normal 3"/>
    <tableColumn id="8986" name="Columna8975" dataDxfId="9491" dataCellStyle="Normal 3"/>
    <tableColumn id="8987" name="Columna8976" dataDxfId="9490" dataCellStyle="Normal 3"/>
    <tableColumn id="8988" name="Columna8977" dataDxfId="9489" dataCellStyle="Normal 3"/>
    <tableColumn id="8989" name="Columna8978" dataDxfId="9488" dataCellStyle="Normal 3"/>
    <tableColumn id="8990" name="Columna8979" dataDxfId="9487" dataCellStyle="Normal 3"/>
    <tableColumn id="8991" name="Columna8980" dataDxfId="9486" dataCellStyle="Normal 3"/>
    <tableColumn id="8992" name="Columna8981" dataDxfId="9485" dataCellStyle="Normal 3"/>
    <tableColumn id="8993" name="Columna8982" dataDxfId="9484" dataCellStyle="Normal 3"/>
    <tableColumn id="8994" name="Columna8983" dataDxfId="9483" dataCellStyle="Normal 3"/>
    <tableColumn id="8995" name="Columna8984" dataDxfId="9482" dataCellStyle="Normal 3"/>
    <tableColumn id="8996" name="Columna8985" dataDxfId="9481" dataCellStyle="Normal 3"/>
    <tableColumn id="8997" name="Columna8986" dataDxfId="9480" dataCellStyle="Normal 3"/>
    <tableColumn id="8998" name="Columna8987" dataDxfId="9479" dataCellStyle="Normal 3"/>
    <tableColumn id="8999" name="Columna8988" dataDxfId="9478" dataCellStyle="Normal 3"/>
    <tableColumn id="9000" name="Columna8989" dataDxfId="9477" dataCellStyle="Normal 3"/>
    <tableColumn id="9001" name="Columna8990" dataDxfId="9476" dataCellStyle="Normal 3"/>
    <tableColumn id="9002" name="Columna8991" dataDxfId="9475" dataCellStyle="Normal 3"/>
    <tableColumn id="9003" name="Columna8992" dataDxfId="9474" dataCellStyle="Normal 3"/>
    <tableColumn id="9004" name="Columna8993" dataDxfId="9473" dataCellStyle="Normal 3"/>
    <tableColumn id="9005" name="Columna8994" dataDxfId="9472" dataCellStyle="Normal 3"/>
    <tableColumn id="9006" name="Columna8995" dataDxfId="9471" dataCellStyle="Normal 3"/>
    <tableColumn id="9007" name="Columna8996" dataDxfId="9470" dataCellStyle="Normal 3"/>
    <tableColumn id="9008" name="Columna8997" dataDxfId="9469" dataCellStyle="Normal 3"/>
    <tableColumn id="9009" name="Columna8998" dataDxfId="9468" dataCellStyle="Normal 3"/>
    <tableColumn id="9010" name="Columna8999" dataDxfId="9467" dataCellStyle="Normal 3"/>
    <tableColumn id="9011" name="Columna9000" dataDxfId="9466" dataCellStyle="Normal 3"/>
    <tableColumn id="9012" name="Columna9001" dataDxfId="9465" dataCellStyle="Normal 3"/>
    <tableColumn id="9013" name="Columna9002" dataDxfId="9464" dataCellStyle="Normal 3"/>
    <tableColumn id="9014" name="Columna9003" dataDxfId="9463" dataCellStyle="Normal 3"/>
    <tableColumn id="9015" name="Columna9004" dataDxfId="9462" dataCellStyle="Normal 3"/>
    <tableColumn id="9016" name="Columna9005" dataDxfId="9461" dataCellStyle="Normal 3"/>
    <tableColumn id="9017" name="Columna9006" dataDxfId="9460" dataCellStyle="Normal 3"/>
    <tableColumn id="9018" name="Columna9007" dataDxfId="9459" dataCellStyle="Normal 3"/>
    <tableColumn id="9019" name="Columna9008" dataDxfId="9458" dataCellStyle="Normal 3"/>
    <tableColumn id="9020" name="Columna9009" dataDxfId="9457" dataCellStyle="Normal 3"/>
    <tableColumn id="9021" name="Columna9010" dataDxfId="9456" dataCellStyle="Normal 3"/>
    <tableColumn id="9022" name="Columna9011" dataDxfId="9455" dataCellStyle="Normal 3"/>
    <tableColumn id="9023" name="Columna9012" dataDxfId="9454" dataCellStyle="Normal 3"/>
    <tableColumn id="9024" name="Columna9013" dataDxfId="9453" dataCellStyle="Normal 3"/>
    <tableColumn id="9025" name="Columna9014" dataDxfId="9452" dataCellStyle="Normal 3"/>
    <tableColumn id="9026" name="Columna9015" dataDxfId="9451" dataCellStyle="Normal 3"/>
    <tableColumn id="9027" name="Columna9016" dataDxfId="9450" dataCellStyle="Normal 3"/>
    <tableColumn id="9028" name="Columna9017" dataDxfId="9449" dataCellStyle="Normal 3"/>
    <tableColumn id="9029" name="Columna9018" dataDxfId="9448" dataCellStyle="Normal 3"/>
    <tableColumn id="9030" name="Columna9019" dataDxfId="9447" dataCellStyle="Normal 3"/>
    <tableColumn id="9031" name="Columna9020" dataDxfId="9446" dataCellStyle="Normal 3"/>
    <tableColumn id="9032" name="Columna9021" dataDxfId="9445" dataCellStyle="Normal 3"/>
    <tableColumn id="9033" name="Columna9022" dataDxfId="9444" dataCellStyle="Normal 3"/>
    <tableColumn id="9034" name="Columna9023" dataDxfId="9443" dataCellStyle="Normal 3"/>
    <tableColumn id="9035" name="Columna9024" dataDxfId="9442" dataCellStyle="Normal 3"/>
    <tableColumn id="9036" name="Columna9025" dataDxfId="9441" dataCellStyle="Normal 3"/>
    <tableColumn id="9037" name="Columna9026" dataDxfId="9440" dataCellStyle="Normal 3"/>
    <tableColumn id="9038" name="Columna9027" dataDxfId="9439" dataCellStyle="Normal 3"/>
    <tableColumn id="9039" name="Columna9028" dataDxfId="9438" dataCellStyle="Normal 3"/>
    <tableColumn id="9040" name="Columna9029" dataDxfId="9437" dataCellStyle="Normal 3"/>
    <tableColumn id="9041" name="Columna9030" dataDxfId="9436" dataCellStyle="Normal 3"/>
    <tableColumn id="9042" name="Columna9031" dataDxfId="9435" dataCellStyle="Normal 3"/>
    <tableColumn id="9043" name="Columna9032" dataDxfId="9434" dataCellStyle="Normal 3"/>
    <tableColumn id="9044" name="Columna9033" dataDxfId="9433" dataCellStyle="Normal 3"/>
    <tableColumn id="9045" name="Columna9034" dataDxfId="9432" dataCellStyle="Normal 3"/>
    <tableColumn id="9046" name="Columna9035" dataDxfId="9431" dataCellStyle="Normal 3"/>
    <tableColumn id="9047" name="Columna9036" dataDxfId="9430" dataCellStyle="Normal 3"/>
    <tableColumn id="9048" name="Columna9037" dataDxfId="9429" dataCellStyle="Normal 3"/>
    <tableColumn id="9049" name="Columna9038" dataDxfId="9428" dataCellStyle="Normal 3"/>
    <tableColumn id="9050" name="Columna9039" dataDxfId="9427" dataCellStyle="Normal 3"/>
    <tableColumn id="9051" name="Columna9040" dataDxfId="9426" dataCellStyle="Normal 3"/>
    <tableColumn id="9052" name="Columna9041" dataDxfId="9425" dataCellStyle="Normal 3"/>
    <tableColumn id="9053" name="Columna9042" dataDxfId="9424" dataCellStyle="Normal 3"/>
    <tableColumn id="9054" name="Columna9043" dataDxfId="9423" dataCellStyle="Normal 3"/>
    <tableColumn id="9055" name="Columna9044" dataDxfId="9422" dataCellStyle="Normal 3"/>
    <tableColumn id="9056" name="Columna9045" dataDxfId="9421" dataCellStyle="Normal 3"/>
    <tableColumn id="9057" name="Columna9046" dataDxfId="9420" dataCellStyle="Normal 3"/>
    <tableColumn id="9058" name="Columna9047" dataDxfId="9419" dataCellStyle="Normal 3"/>
    <tableColumn id="9059" name="Columna9048" dataDxfId="9418" dataCellStyle="Normal 3"/>
    <tableColumn id="9060" name="Columna9049" dataDxfId="9417" dataCellStyle="Normal 3"/>
    <tableColumn id="9061" name="Columna9050" dataDxfId="9416" dataCellStyle="Normal 3"/>
    <tableColumn id="9062" name="Columna9051" dataDxfId="9415" dataCellStyle="Normal 3"/>
    <tableColumn id="9063" name="Columna9052" dataDxfId="9414" dataCellStyle="Normal 3"/>
    <tableColumn id="9064" name="Columna9053" dataDxfId="9413" dataCellStyle="Normal 3"/>
    <tableColumn id="9065" name="Columna9054" dataDxfId="9412" dataCellStyle="Normal 3"/>
    <tableColumn id="9066" name="Columna9055" dataDxfId="9411" dataCellStyle="Normal 3"/>
    <tableColumn id="9067" name="Columna9056" dataDxfId="9410" dataCellStyle="Normal 3"/>
    <tableColumn id="9068" name="Columna9057" dataDxfId="9409" dataCellStyle="Normal 3"/>
    <tableColumn id="9069" name="Columna9058" dataDxfId="9408" dataCellStyle="Normal 3"/>
    <tableColumn id="9070" name="Columna9059" dataDxfId="9407" dataCellStyle="Normal 3"/>
    <tableColumn id="9071" name="Columna9060" dataDxfId="9406" dataCellStyle="Normal 3"/>
    <tableColumn id="9072" name="Columna9061" dataDxfId="9405" dataCellStyle="Normal 3"/>
    <tableColumn id="9073" name="Columna9062" dataDxfId="9404" dataCellStyle="Normal 3"/>
    <tableColumn id="9074" name="Columna9063" dataDxfId="9403" dataCellStyle="Normal 3"/>
    <tableColumn id="9075" name="Columna9064" dataDxfId="9402" dataCellStyle="Normal 3"/>
    <tableColumn id="9076" name="Columna9065" dataDxfId="9401" dataCellStyle="Normal 3"/>
    <tableColumn id="9077" name="Columna9066" dataDxfId="9400" dataCellStyle="Normal 3"/>
    <tableColumn id="9078" name="Columna9067" dataDxfId="9399" dataCellStyle="Normal 3"/>
    <tableColumn id="9079" name="Columna9068" dataDxfId="9398" dataCellStyle="Normal 3"/>
    <tableColumn id="9080" name="Columna9069" dataDxfId="9397" dataCellStyle="Normal 3"/>
    <tableColumn id="9081" name="Columna9070" dataDxfId="9396" dataCellStyle="Normal 3"/>
    <tableColumn id="9082" name="Columna9071" dataDxfId="9395" dataCellStyle="Normal 3"/>
    <tableColumn id="9083" name="Columna9072" dataDxfId="9394" dataCellStyle="Normal 3"/>
    <tableColumn id="9084" name="Columna9073" dataDxfId="9393" dataCellStyle="Normal 3"/>
    <tableColumn id="9085" name="Columna9074" dataDxfId="9392" dataCellStyle="Normal 3"/>
    <tableColumn id="9086" name="Columna9075" dataDxfId="9391" dataCellStyle="Normal 3"/>
    <tableColumn id="9087" name="Columna9076" dataDxfId="9390" dataCellStyle="Normal 3"/>
    <tableColumn id="9088" name="Columna9077" dataDxfId="9389" dataCellStyle="Normal 3"/>
    <tableColumn id="9089" name="Columna9078" dataDxfId="9388" dataCellStyle="Normal 3"/>
    <tableColumn id="9090" name="Columna9079" dataDxfId="9387" dataCellStyle="Normal 3"/>
    <tableColumn id="9091" name="Columna9080" dataDxfId="9386" dataCellStyle="Normal 3"/>
    <tableColumn id="9092" name="Columna9081" dataDxfId="9385" dataCellStyle="Normal 3"/>
    <tableColumn id="9093" name="Columna9082" dataDxfId="9384" dataCellStyle="Normal 3"/>
    <tableColumn id="9094" name="Columna9083" dataDxfId="9383" dataCellStyle="Normal 3"/>
    <tableColumn id="9095" name="Columna9084" dataDxfId="9382" dataCellStyle="Normal 3"/>
    <tableColumn id="9096" name="Columna9085" dataDxfId="9381" dataCellStyle="Normal 3"/>
    <tableColumn id="9097" name="Columna9086" dataDxfId="9380" dataCellStyle="Normal 3"/>
    <tableColumn id="9098" name="Columna9087" dataDxfId="9379" dataCellStyle="Normal 3"/>
    <tableColumn id="9099" name="Columna9088" dataDxfId="9378" dataCellStyle="Normal 3"/>
    <tableColumn id="9100" name="Columna9089" dataDxfId="9377" dataCellStyle="Normal 3"/>
    <tableColumn id="9101" name="Columna9090" dataDxfId="9376" dataCellStyle="Normal 3"/>
    <tableColumn id="9102" name="Columna9091" dataDxfId="9375" dataCellStyle="Normal 3"/>
    <tableColumn id="9103" name="Columna9092" dataDxfId="9374" dataCellStyle="Normal 3"/>
    <tableColumn id="9104" name="Columna9093" dataDxfId="9373" dataCellStyle="Normal 3"/>
    <tableColumn id="9105" name="Columna9094" dataDxfId="9372" dataCellStyle="Normal 3"/>
    <tableColumn id="9106" name="Columna9095" dataDxfId="9371" dataCellStyle="Normal 3"/>
    <tableColumn id="9107" name="Columna9096" dataDxfId="9370" dataCellStyle="Normal 3"/>
    <tableColumn id="9108" name="Columna9097" dataDxfId="9369" dataCellStyle="Normal 3"/>
    <tableColumn id="9109" name="Columna9098" dataDxfId="9368" dataCellStyle="Normal 3"/>
    <tableColumn id="9110" name="Columna9099" dataDxfId="9367" dataCellStyle="Normal 3"/>
    <tableColumn id="9111" name="Columna9100" dataDxfId="9366" dataCellStyle="Normal 3"/>
    <tableColumn id="9112" name="Columna9101" dataDxfId="9365" dataCellStyle="Normal 3"/>
    <tableColumn id="9113" name="Columna9102" dataDxfId="9364" dataCellStyle="Normal 3"/>
    <tableColumn id="9114" name="Columna9103" dataDxfId="9363" dataCellStyle="Normal 3"/>
    <tableColumn id="9115" name="Columna9104" dataDxfId="9362" dataCellStyle="Normal 3"/>
    <tableColumn id="9116" name="Columna9105" dataDxfId="9361" dataCellStyle="Normal 3"/>
    <tableColumn id="9117" name="Columna9106" dataDxfId="9360" dataCellStyle="Normal 3"/>
    <tableColumn id="9118" name="Columna9107" dataDxfId="9359" dataCellStyle="Normal 3"/>
    <tableColumn id="9119" name="Columna9108" dataDxfId="9358" dataCellStyle="Normal 3"/>
    <tableColumn id="9120" name="Columna9109" dataDxfId="9357" dataCellStyle="Normal 3"/>
    <tableColumn id="9121" name="Columna9110" dataDxfId="9356" dataCellStyle="Normal 3"/>
    <tableColumn id="9122" name="Columna9111" dataDxfId="9355" dataCellStyle="Normal 3"/>
    <tableColumn id="9123" name="Columna9112" dataDxfId="9354" dataCellStyle="Normal 3"/>
    <tableColumn id="9124" name="Columna9113" dataDxfId="9353" dataCellStyle="Normal 3"/>
    <tableColumn id="9125" name="Columna9114" dataDxfId="9352" dataCellStyle="Normal 3"/>
    <tableColumn id="9126" name="Columna9115" dataDxfId="9351" dataCellStyle="Normal 3"/>
    <tableColumn id="9127" name="Columna9116" dataDxfId="9350" dataCellStyle="Normal 3"/>
    <tableColumn id="9128" name="Columna9117" dataDxfId="9349" dataCellStyle="Normal 3"/>
    <tableColumn id="9129" name="Columna9118" dataDxfId="9348" dataCellStyle="Normal 3"/>
    <tableColumn id="9130" name="Columna9119" dataDxfId="9347" dataCellStyle="Normal 3"/>
    <tableColumn id="9131" name="Columna9120" dataDxfId="9346" dataCellStyle="Normal 3"/>
    <tableColumn id="9132" name="Columna9121" dataDxfId="9345" dataCellStyle="Normal 3"/>
    <tableColumn id="9133" name="Columna9122" dataDxfId="9344" dataCellStyle="Normal 3"/>
    <tableColumn id="9134" name="Columna9123" dataDxfId="9343" dataCellStyle="Normal 3"/>
    <tableColumn id="9135" name="Columna9124" dataDxfId="9342" dataCellStyle="Normal 3"/>
    <tableColumn id="9136" name="Columna9125" dataDxfId="9341" dataCellStyle="Normal 3"/>
    <tableColumn id="9137" name="Columna9126" dataDxfId="9340" dataCellStyle="Normal 3"/>
    <tableColumn id="9138" name="Columna9127" dataDxfId="9339" dataCellStyle="Normal 3"/>
    <tableColumn id="9139" name="Columna9128" dataDxfId="9338" dataCellStyle="Normal 3"/>
    <tableColumn id="9140" name="Columna9129" dataDxfId="9337" dataCellStyle="Normal 3"/>
    <tableColumn id="9141" name="Columna9130" dataDxfId="9336" dataCellStyle="Normal 3"/>
    <tableColumn id="9142" name="Columna9131" dataDxfId="9335" dataCellStyle="Normal 3"/>
    <tableColumn id="9143" name="Columna9132" dataDxfId="9334" dataCellStyle="Normal 3"/>
    <tableColumn id="9144" name="Columna9133" dataDxfId="9333" dataCellStyle="Normal 3"/>
    <tableColumn id="9145" name="Columna9134" dataDxfId="9332" dataCellStyle="Normal 3"/>
    <tableColumn id="9146" name="Columna9135" dataDxfId="9331" dataCellStyle="Normal 3"/>
    <tableColumn id="9147" name="Columna9136" dataDxfId="9330" dataCellStyle="Normal 3"/>
    <tableColumn id="9148" name="Columna9137" dataDxfId="9329" dataCellStyle="Normal 3"/>
    <tableColumn id="9149" name="Columna9138" dataDxfId="9328" dataCellStyle="Normal 3"/>
    <tableColumn id="9150" name="Columna9139" dataDxfId="9327" dataCellStyle="Normal 3"/>
    <tableColumn id="9151" name="Columna9140" dataDxfId="9326" dataCellStyle="Normal 3"/>
    <tableColumn id="9152" name="Columna9141" dataDxfId="9325" dataCellStyle="Normal 3"/>
    <tableColumn id="9153" name="Columna9142" dataDxfId="9324" dataCellStyle="Normal 3"/>
    <tableColumn id="9154" name="Columna9143" dataDxfId="9323" dataCellStyle="Normal 3"/>
    <tableColumn id="9155" name="Columna9144" dataDxfId="9322" dataCellStyle="Normal 3"/>
    <tableColumn id="9156" name="Columna9145" dataDxfId="9321" dataCellStyle="Normal 3"/>
    <tableColumn id="9157" name="Columna9146" dataDxfId="9320" dataCellStyle="Normal 3"/>
    <tableColumn id="9158" name="Columna9147" dataDxfId="9319" dataCellStyle="Normal 3"/>
    <tableColumn id="9159" name="Columna9148" dataDxfId="9318" dataCellStyle="Normal 3"/>
    <tableColumn id="9160" name="Columna9149" dataDxfId="9317" dataCellStyle="Normal 3"/>
    <tableColumn id="9161" name="Columna9150" dataDxfId="9316" dataCellStyle="Normal 3"/>
    <tableColumn id="9162" name="Columna9151" dataDxfId="9315" dataCellStyle="Normal 3"/>
    <tableColumn id="9163" name="Columna9152" dataDxfId="9314" dataCellStyle="Normal 3"/>
    <tableColumn id="9164" name="Columna9153" dataDxfId="9313" dataCellStyle="Normal 3"/>
    <tableColumn id="9165" name="Columna9154" dataDxfId="9312" dataCellStyle="Normal 3"/>
    <tableColumn id="9166" name="Columna9155" dataDxfId="9311" dataCellStyle="Normal 3"/>
    <tableColumn id="9167" name="Columna9156" dataDxfId="9310" dataCellStyle="Normal 3"/>
    <tableColumn id="9168" name="Columna9157" dataDxfId="9309" dataCellStyle="Normal 3"/>
    <tableColumn id="9169" name="Columna9158" dataDxfId="9308" dataCellStyle="Normal 3"/>
    <tableColumn id="9170" name="Columna9159" dataDxfId="9307" dataCellStyle="Normal 3"/>
    <tableColumn id="9171" name="Columna9160" dataDxfId="9306" dataCellStyle="Normal 3"/>
    <tableColumn id="9172" name="Columna9161" dataDxfId="9305" dataCellStyle="Normal 3"/>
    <tableColumn id="9173" name="Columna9162" dataDxfId="9304" dataCellStyle="Normal 3"/>
    <tableColumn id="9174" name="Columna9163" dataDxfId="9303" dataCellStyle="Normal 3"/>
    <tableColumn id="9175" name="Columna9164" dataDxfId="9302" dataCellStyle="Normal 3"/>
    <tableColumn id="9176" name="Columna9165" dataDxfId="9301" dataCellStyle="Normal 3"/>
    <tableColumn id="9177" name="Columna9166" dataDxfId="9300" dataCellStyle="Normal 3"/>
    <tableColumn id="9178" name="Columna9167" dataDxfId="9299" dataCellStyle="Normal 3"/>
    <tableColumn id="9179" name="Columna9168" dataDxfId="9298" dataCellStyle="Normal 3"/>
    <tableColumn id="9180" name="Columna9169" dataDxfId="9297" dataCellStyle="Normal 3"/>
    <tableColumn id="9181" name="Columna9170" dataDxfId="9296" dataCellStyle="Normal 3"/>
    <tableColumn id="9182" name="Columna9171" dataDxfId="9295" dataCellStyle="Normal 3"/>
    <tableColumn id="9183" name="Columna9172" dataDxfId="9294" dataCellStyle="Normal 3"/>
    <tableColumn id="9184" name="Columna9173" dataDxfId="9293" dataCellStyle="Normal 3"/>
    <tableColumn id="9185" name="Columna9174" dataDxfId="9292" dataCellStyle="Normal 3"/>
    <tableColumn id="9186" name="Columna9175" dataDxfId="9291" dataCellStyle="Normal 3"/>
    <tableColumn id="9187" name="Columna9176" dataDxfId="9290" dataCellStyle="Normal 3"/>
    <tableColumn id="9188" name="Columna9177" dataDxfId="9289" dataCellStyle="Normal 3"/>
    <tableColumn id="9189" name="Columna9178" dataDxfId="9288" dataCellStyle="Normal 3"/>
    <tableColumn id="9190" name="Columna9179" dataDxfId="9287" dataCellStyle="Normal 3"/>
    <tableColumn id="9191" name="Columna9180" dataDxfId="9286" dataCellStyle="Normal 3"/>
    <tableColumn id="9192" name="Columna9181" dataDxfId="9285" dataCellStyle="Normal 3"/>
    <tableColumn id="9193" name="Columna9182" dataDxfId="9284" dataCellStyle="Normal 3"/>
    <tableColumn id="9194" name="Columna9183" dataDxfId="9283" dataCellStyle="Normal 3"/>
    <tableColumn id="9195" name="Columna9184" dataDxfId="9282" dataCellStyle="Normal 3"/>
    <tableColumn id="9196" name="Columna9185" dataDxfId="9281" dataCellStyle="Normal 3"/>
    <tableColumn id="9197" name="Columna9186" dataDxfId="9280" dataCellStyle="Normal 3"/>
    <tableColumn id="9198" name="Columna9187" dataDxfId="9279" dataCellStyle="Normal 3"/>
    <tableColumn id="9199" name="Columna9188" dataDxfId="9278" dataCellStyle="Normal 3"/>
    <tableColumn id="9200" name="Columna9189" dataDxfId="9277" dataCellStyle="Normal 3"/>
    <tableColumn id="9201" name="Columna9190" dataDxfId="9276" dataCellStyle="Normal 3"/>
    <tableColumn id="9202" name="Columna9191" dataDxfId="9275" dataCellStyle="Normal 3"/>
    <tableColumn id="9203" name="Columna9192" dataDxfId="9274" dataCellStyle="Normal 3"/>
    <tableColumn id="9204" name="Columna9193" dataDxfId="9273" dataCellStyle="Normal 3"/>
    <tableColumn id="9205" name="Columna9194" dataDxfId="9272" dataCellStyle="Normal 3"/>
    <tableColumn id="9206" name="Columna9195" dataDxfId="9271" dataCellStyle="Normal 3"/>
    <tableColumn id="9207" name="Columna9196" dataDxfId="9270" dataCellStyle="Normal 3"/>
    <tableColumn id="9208" name="Columna9197" dataDxfId="9269" dataCellStyle="Normal 3"/>
    <tableColumn id="9209" name="Columna9198" dataDxfId="9268" dataCellStyle="Normal 3"/>
    <tableColumn id="9210" name="Columna9199" dataDxfId="9267" dataCellStyle="Normal 3"/>
    <tableColumn id="9211" name="Columna9200" dataDxfId="9266" dataCellStyle="Normal 3"/>
    <tableColumn id="9212" name="Columna9201" dataDxfId="9265" dataCellStyle="Normal 3"/>
    <tableColumn id="9213" name="Columna9202" dataDxfId="9264" dataCellStyle="Normal 3"/>
    <tableColumn id="9214" name="Columna9203" dataDxfId="9263" dataCellStyle="Normal 3"/>
    <tableColumn id="9215" name="Columna9204" dataDxfId="9262" dataCellStyle="Normal 3"/>
    <tableColumn id="9216" name="Columna9205" dataDxfId="9261" dataCellStyle="Normal 3"/>
    <tableColumn id="9217" name="Columna9206" dataDxfId="9260" dataCellStyle="Normal 3"/>
    <tableColumn id="9218" name="Columna9207" dataDxfId="9259" dataCellStyle="Normal 3"/>
    <tableColumn id="9219" name="Columna9208" dataDxfId="9258" dataCellStyle="Normal 3"/>
    <tableColumn id="9220" name="Columna9209" dataDxfId="9257" dataCellStyle="Normal 3"/>
    <tableColumn id="9221" name="Columna9210" dataDxfId="9256" dataCellStyle="Normal 3"/>
    <tableColumn id="9222" name="Columna9211" dataDxfId="9255" dataCellStyle="Normal 3"/>
    <tableColumn id="9223" name="Columna9212" dataDxfId="9254" dataCellStyle="Normal 3"/>
    <tableColumn id="9224" name="Columna9213" dataDxfId="9253" dataCellStyle="Normal 3"/>
    <tableColumn id="9225" name="Columna9214" dataDxfId="9252" dataCellStyle="Normal 3"/>
    <tableColumn id="9226" name="Columna9215" dataDxfId="9251" dataCellStyle="Normal 3"/>
    <tableColumn id="9227" name="Columna9216" dataDxfId="9250" dataCellStyle="Normal 3"/>
    <tableColumn id="9228" name="Columna9217" dataDxfId="9249" dataCellStyle="Normal 3"/>
    <tableColumn id="9229" name="Columna9218" dataDxfId="9248" dataCellStyle="Normal 3"/>
    <tableColumn id="9230" name="Columna9219" dataDxfId="9247" dataCellStyle="Normal 3"/>
    <tableColumn id="9231" name="Columna9220" dataDxfId="9246" dataCellStyle="Normal 3"/>
    <tableColumn id="9232" name="Columna9221" dataDxfId="9245" dataCellStyle="Normal 3"/>
    <tableColumn id="9233" name="Columna9222" dataDxfId="9244" dataCellStyle="Normal 3"/>
    <tableColumn id="9234" name="Columna9223" dataDxfId="9243" dataCellStyle="Normal 3"/>
    <tableColumn id="9235" name="Columna9224" dataDxfId="9242" dataCellStyle="Normal 3"/>
    <tableColumn id="9236" name="Columna9225" dataDxfId="9241" dataCellStyle="Normal 3"/>
    <tableColumn id="9237" name="Columna9226" dataDxfId="9240" dataCellStyle="Normal 3"/>
    <tableColumn id="9238" name="Columna9227" dataDxfId="9239" dataCellStyle="Normal 3"/>
    <tableColumn id="9239" name="Columna9228" dataDxfId="9238" dataCellStyle="Normal 3"/>
    <tableColumn id="9240" name="Columna9229" dataDxfId="9237" dataCellStyle="Normal 3"/>
    <tableColumn id="9241" name="Columna9230" dataDxfId="9236" dataCellStyle="Normal 3"/>
    <tableColumn id="9242" name="Columna9231" dataDxfId="9235" dataCellStyle="Normal 3"/>
    <tableColumn id="9243" name="Columna9232" dataDxfId="9234" dataCellStyle="Normal 3"/>
    <tableColumn id="9244" name="Columna9233" dataDxfId="9233" dataCellStyle="Normal 3"/>
    <tableColumn id="9245" name="Columna9234" dataDxfId="9232" dataCellStyle="Normal 3"/>
    <tableColumn id="9246" name="Columna9235" dataDxfId="9231" dataCellStyle="Normal 3"/>
    <tableColumn id="9247" name="Columna9236" dataDxfId="9230" dataCellStyle="Normal 3"/>
    <tableColumn id="9248" name="Columna9237" dataDxfId="9229" dataCellStyle="Normal 3"/>
    <tableColumn id="9249" name="Columna9238" dataDxfId="9228" dataCellStyle="Normal 3"/>
    <tableColumn id="9250" name="Columna9239" dataDxfId="9227" dataCellStyle="Normal 3"/>
    <tableColumn id="9251" name="Columna9240" dataDxfId="9226" dataCellStyle="Normal 3"/>
    <tableColumn id="9252" name="Columna9241" dataDxfId="9225" dataCellStyle="Normal 3"/>
    <tableColumn id="9253" name="Columna9242" dataDxfId="9224" dataCellStyle="Normal 3"/>
    <tableColumn id="9254" name="Columna9243" dataDxfId="9223" dataCellStyle="Normal 3"/>
    <tableColumn id="9255" name="Columna9244" dataDxfId="9222" dataCellStyle="Normal 3"/>
    <tableColumn id="9256" name="Columna9245" dataDxfId="9221" dataCellStyle="Normal 3"/>
    <tableColumn id="9257" name="Columna9246" dataDxfId="9220" dataCellStyle="Normal 3"/>
    <tableColumn id="9258" name="Columna9247" dataDxfId="9219" dataCellStyle="Normal 3"/>
    <tableColumn id="9259" name="Columna9248" dataDxfId="9218" dataCellStyle="Normal 3"/>
    <tableColumn id="9260" name="Columna9249" dataDxfId="9217" dataCellStyle="Normal 3"/>
    <tableColumn id="9261" name="Columna9250" dataDxfId="9216" dataCellStyle="Normal 3"/>
    <tableColumn id="9262" name="Columna9251" dataDxfId="9215" dataCellStyle="Normal 3"/>
    <tableColumn id="9263" name="Columna9252" dataDxfId="9214" dataCellStyle="Normal 3"/>
    <tableColumn id="9264" name="Columna9253" dataDxfId="9213" dataCellStyle="Normal 3"/>
    <tableColumn id="9265" name="Columna9254" dataDxfId="9212" dataCellStyle="Normal 3"/>
    <tableColumn id="9266" name="Columna9255" dataDxfId="9211" dataCellStyle="Normal 3"/>
    <tableColumn id="9267" name="Columna9256" dataDxfId="9210" dataCellStyle="Normal 3"/>
    <tableColumn id="9268" name="Columna9257" dataDxfId="9209" dataCellStyle="Normal 3"/>
    <tableColumn id="9269" name="Columna9258" dataDxfId="9208" dataCellStyle="Normal 3"/>
    <tableColumn id="9270" name="Columna9259" dataDxfId="9207" dataCellStyle="Normal 3"/>
    <tableColumn id="9271" name="Columna9260" dataDxfId="9206" dataCellStyle="Normal 3"/>
    <tableColumn id="9272" name="Columna9261" dataDxfId="9205" dataCellStyle="Normal 3"/>
    <tableColumn id="9273" name="Columna9262" dataDxfId="9204" dataCellStyle="Normal 3"/>
    <tableColumn id="9274" name="Columna9263" dataDxfId="9203" dataCellStyle="Normal 3"/>
    <tableColumn id="9275" name="Columna9264" dataDxfId="9202" dataCellStyle="Normal 3"/>
    <tableColumn id="9276" name="Columna9265" dataDxfId="9201" dataCellStyle="Normal 3"/>
    <tableColumn id="9277" name="Columna9266" dataDxfId="9200" dataCellStyle="Normal 3"/>
    <tableColumn id="9278" name="Columna9267" dataDxfId="9199" dataCellStyle="Normal 3"/>
    <tableColumn id="9279" name="Columna9268" dataDxfId="9198" dataCellStyle="Normal 3"/>
    <tableColumn id="9280" name="Columna9269" dataDxfId="9197" dataCellStyle="Normal 3"/>
    <tableColumn id="9281" name="Columna9270" dataDxfId="9196" dataCellStyle="Normal 3"/>
    <tableColumn id="9282" name="Columna9271" dataDxfId="9195" dataCellStyle="Normal 3"/>
    <tableColumn id="9283" name="Columna9272" dataDxfId="9194" dataCellStyle="Normal 3"/>
    <tableColumn id="9284" name="Columna9273" dataDxfId="9193" dataCellStyle="Normal 3"/>
    <tableColumn id="9285" name="Columna9274" dataDxfId="9192" dataCellStyle="Normal 3"/>
    <tableColumn id="9286" name="Columna9275" dataDxfId="9191" dataCellStyle="Normal 3"/>
    <tableColumn id="9287" name="Columna9276" dataDxfId="9190" dataCellStyle="Normal 3"/>
    <tableColumn id="9288" name="Columna9277" dataDxfId="9189" dataCellStyle="Normal 3"/>
    <tableColumn id="9289" name="Columna9278" dataDxfId="9188" dataCellStyle="Normal 3"/>
    <tableColumn id="9290" name="Columna9279" dataDxfId="9187" dataCellStyle="Normal 3"/>
    <tableColumn id="9291" name="Columna9280" dataDxfId="9186" dataCellStyle="Normal 3"/>
    <tableColumn id="9292" name="Columna9281" dataDxfId="9185" dataCellStyle="Normal 3"/>
    <tableColumn id="9293" name="Columna9282" dataDxfId="9184" dataCellStyle="Normal 3"/>
    <tableColumn id="9294" name="Columna9283" dataDxfId="9183" dataCellStyle="Normal 3"/>
    <tableColumn id="9295" name="Columna9284" dataDxfId="9182" dataCellStyle="Normal 3"/>
    <tableColumn id="9296" name="Columna9285" dataDxfId="9181" dataCellStyle="Normal 3"/>
    <tableColumn id="9297" name="Columna9286" dataDxfId="9180" dataCellStyle="Normal 3"/>
    <tableColumn id="9298" name="Columna9287" dataDxfId="9179" dataCellStyle="Normal 3"/>
    <tableColumn id="9299" name="Columna9288" dataDxfId="9178" dataCellStyle="Normal 3"/>
    <tableColumn id="9300" name="Columna9289" dataDxfId="9177" dataCellStyle="Normal 3"/>
    <tableColumn id="9301" name="Columna9290" dataDxfId="9176" dataCellStyle="Normal 3"/>
    <tableColumn id="9302" name="Columna9291" dataDxfId="9175" dataCellStyle="Normal 3"/>
    <tableColumn id="9303" name="Columna9292" dataDxfId="9174" dataCellStyle="Normal 3"/>
    <tableColumn id="9304" name="Columna9293" dataDxfId="9173" dataCellStyle="Normal 3"/>
    <tableColumn id="9305" name="Columna9294" dataDxfId="9172" dataCellStyle="Normal 3"/>
    <tableColumn id="9306" name="Columna9295" dataDxfId="9171" dataCellStyle="Normal 3"/>
    <tableColumn id="9307" name="Columna9296" dataDxfId="9170" dataCellStyle="Normal 3"/>
    <tableColumn id="9308" name="Columna9297" dataDxfId="9169" dataCellStyle="Normal 3"/>
    <tableColumn id="9309" name="Columna9298" dataDxfId="9168" dataCellStyle="Normal 3"/>
    <tableColumn id="9310" name="Columna9299" dataDxfId="9167" dataCellStyle="Normal 3"/>
    <tableColumn id="9311" name="Columna9300" dataDxfId="9166" dataCellStyle="Normal 3"/>
    <tableColumn id="9312" name="Columna9301" dataDxfId="9165" dataCellStyle="Normal 3"/>
    <tableColumn id="9313" name="Columna9302" dataDxfId="9164" dataCellStyle="Normal 3"/>
    <tableColumn id="9314" name="Columna9303" dataDxfId="9163" dataCellStyle="Normal 3"/>
    <tableColumn id="9315" name="Columna9304" dataDxfId="9162" dataCellStyle="Normal 3"/>
    <tableColumn id="9316" name="Columna9305" dataDxfId="9161" dataCellStyle="Normal 3"/>
    <tableColumn id="9317" name="Columna9306" dataDxfId="9160" dataCellStyle="Normal 3"/>
    <tableColumn id="9318" name="Columna9307" dataDxfId="9159" dataCellStyle="Normal 3"/>
    <tableColumn id="9319" name="Columna9308" dataDxfId="9158" dataCellStyle="Normal 3"/>
    <tableColumn id="9320" name="Columna9309" dataDxfId="9157" dataCellStyle="Normal 3"/>
    <tableColumn id="9321" name="Columna9310" dataDxfId="9156" dataCellStyle="Normal 3"/>
    <tableColumn id="9322" name="Columna9311" dataDxfId="9155" dataCellStyle="Normal 3"/>
    <tableColumn id="9323" name="Columna9312" dataDxfId="9154" dataCellStyle="Normal 3"/>
    <tableColumn id="9324" name="Columna9313" dataDxfId="9153" dataCellStyle="Normal 3"/>
    <tableColumn id="9325" name="Columna9314" dataDxfId="9152" dataCellStyle="Normal 3"/>
    <tableColumn id="9326" name="Columna9315" dataDxfId="9151" dataCellStyle="Normal 3"/>
    <tableColumn id="9327" name="Columna9316" dataDxfId="9150" dataCellStyle="Normal 3"/>
    <tableColumn id="9328" name="Columna9317" dataDxfId="9149" dataCellStyle="Normal 3"/>
    <tableColumn id="9329" name="Columna9318" dataDxfId="9148" dataCellStyle="Normal 3"/>
    <tableColumn id="9330" name="Columna9319" dataDxfId="9147" dataCellStyle="Normal 3"/>
    <tableColumn id="9331" name="Columna9320" dataDxfId="9146" dataCellStyle="Normal 3"/>
    <tableColumn id="9332" name="Columna9321" dataDxfId="9145" dataCellStyle="Normal 3"/>
    <tableColumn id="9333" name="Columna9322" dataDxfId="9144" dataCellStyle="Normal 3"/>
    <tableColumn id="9334" name="Columna9323" dataDxfId="9143" dataCellStyle="Normal 3"/>
    <tableColumn id="9335" name="Columna9324" dataDxfId="9142" dataCellStyle="Normal 3"/>
    <tableColumn id="9336" name="Columna9325" dataDxfId="9141" dataCellStyle="Normal 3"/>
    <tableColumn id="9337" name="Columna9326" dataDxfId="9140" dataCellStyle="Normal 3"/>
    <tableColumn id="9338" name="Columna9327" dataDxfId="9139" dataCellStyle="Normal 3"/>
    <tableColumn id="9339" name="Columna9328" dataDxfId="9138" dataCellStyle="Normal 3"/>
    <tableColumn id="9340" name="Columna9329" dataDxfId="9137" dataCellStyle="Normal 3"/>
    <tableColumn id="9341" name="Columna9330" dataDxfId="9136" dataCellStyle="Normal 3"/>
    <tableColumn id="9342" name="Columna9331" dataDxfId="9135" dataCellStyle="Normal 3"/>
    <tableColumn id="9343" name="Columna9332" dataDxfId="9134" dataCellStyle="Normal 3"/>
    <tableColumn id="9344" name="Columna9333" dataDxfId="9133" dataCellStyle="Normal 3"/>
    <tableColumn id="9345" name="Columna9334" dataDxfId="9132" dataCellStyle="Normal 3"/>
    <tableColumn id="9346" name="Columna9335" dataDxfId="9131" dataCellStyle="Normal 3"/>
    <tableColumn id="9347" name="Columna9336" dataDxfId="9130" dataCellStyle="Normal 3"/>
    <tableColumn id="9348" name="Columna9337" dataDxfId="9129" dataCellStyle="Normal 3"/>
    <tableColumn id="9349" name="Columna9338" dataDxfId="9128" dataCellStyle="Normal 3"/>
    <tableColumn id="9350" name="Columna9339" dataDxfId="9127" dataCellStyle="Normal 3"/>
    <tableColumn id="9351" name="Columna9340" dataDxfId="9126" dataCellStyle="Normal 3"/>
    <tableColumn id="9352" name="Columna9341" dataDxfId="9125" dataCellStyle="Normal 3"/>
    <tableColumn id="9353" name="Columna9342" dataDxfId="9124" dataCellStyle="Normal 3"/>
    <tableColumn id="9354" name="Columna9343" dataDxfId="9123" dataCellStyle="Normal 3"/>
    <tableColumn id="9355" name="Columna9344" dataDxfId="9122" dataCellStyle="Normal 3"/>
    <tableColumn id="9356" name="Columna9345" dataDxfId="9121" dataCellStyle="Normal 3"/>
    <tableColumn id="9357" name="Columna9346" dataDxfId="9120" dataCellStyle="Normal 3"/>
    <tableColumn id="9358" name="Columna9347" dataDxfId="9119" dataCellStyle="Normal 3"/>
    <tableColumn id="9359" name="Columna9348" dataDxfId="9118" dataCellStyle="Normal 3"/>
    <tableColumn id="9360" name="Columna9349" dataDxfId="9117" dataCellStyle="Normal 3"/>
    <tableColumn id="9361" name="Columna9350" dataDxfId="9116" dataCellStyle="Normal 3"/>
    <tableColumn id="9362" name="Columna9351" dataDxfId="9115" dataCellStyle="Normal 3"/>
    <tableColumn id="9363" name="Columna9352" dataDxfId="9114" dataCellStyle="Normal 3"/>
    <tableColumn id="9364" name="Columna9353" dataDxfId="9113" dataCellStyle="Normal 3"/>
    <tableColumn id="9365" name="Columna9354" dataDxfId="9112" dataCellStyle="Normal 3"/>
    <tableColumn id="9366" name="Columna9355" dataDxfId="9111" dataCellStyle="Normal 3"/>
    <tableColumn id="9367" name="Columna9356" dataDxfId="9110" dataCellStyle="Normal 3"/>
    <tableColumn id="9368" name="Columna9357" dataDxfId="9109" dataCellStyle="Normal 3"/>
    <tableColumn id="9369" name="Columna9358" dataDxfId="9108" dataCellStyle="Normal 3"/>
    <tableColumn id="9370" name="Columna9359" dataDxfId="9107" dataCellStyle="Normal 3"/>
    <tableColumn id="9371" name="Columna9360" dataDxfId="9106" dataCellStyle="Normal 3"/>
    <tableColumn id="9372" name="Columna9361" dataDxfId="9105" dataCellStyle="Normal 3"/>
    <tableColumn id="9373" name="Columna9362" dataDxfId="9104" dataCellStyle="Normal 3"/>
    <tableColumn id="9374" name="Columna9363" dataDxfId="9103" dataCellStyle="Normal 3"/>
    <tableColumn id="9375" name="Columna9364" dataDxfId="9102" dataCellStyle="Normal 3"/>
    <tableColumn id="9376" name="Columna9365" dataDxfId="9101" dataCellStyle="Normal 3"/>
    <tableColumn id="9377" name="Columna9366" dataDxfId="9100" dataCellStyle="Normal 3"/>
    <tableColumn id="9378" name="Columna9367" dataDxfId="9099" dataCellStyle="Normal 3"/>
    <tableColumn id="9379" name="Columna9368" dataDxfId="9098" dataCellStyle="Normal 3"/>
    <tableColumn id="9380" name="Columna9369" dataDxfId="9097" dataCellStyle="Normal 3"/>
    <tableColumn id="9381" name="Columna9370" dataDxfId="9096" dataCellStyle="Normal 3"/>
    <tableColumn id="9382" name="Columna9371" dataDxfId="9095" dataCellStyle="Normal 3"/>
    <tableColumn id="9383" name="Columna9372" dataDxfId="9094" dataCellStyle="Normal 3"/>
    <tableColumn id="9384" name="Columna9373" dataDxfId="9093" dataCellStyle="Normal 3"/>
    <tableColumn id="9385" name="Columna9374" dataDxfId="9092" dataCellStyle="Normal 3"/>
    <tableColumn id="9386" name="Columna9375" dataDxfId="9091" dataCellStyle="Normal 3"/>
    <tableColumn id="9387" name="Columna9376" dataDxfId="9090" dataCellStyle="Normal 3"/>
    <tableColumn id="9388" name="Columna9377" dataDxfId="9089" dataCellStyle="Normal 3"/>
    <tableColumn id="9389" name="Columna9378" dataDxfId="9088" dataCellStyle="Normal 3"/>
    <tableColumn id="9390" name="Columna9379" dataDxfId="9087" dataCellStyle="Normal 3"/>
    <tableColumn id="9391" name="Columna9380" dataDxfId="9086" dataCellStyle="Normal 3"/>
    <tableColumn id="9392" name="Columna9381" dataDxfId="9085" dataCellStyle="Normal 3"/>
    <tableColumn id="9393" name="Columna9382" dataDxfId="9084" dataCellStyle="Normal 3"/>
    <tableColumn id="9394" name="Columna9383" dataDxfId="9083" dataCellStyle="Normal 3"/>
    <tableColumn id="9395" name="Columna9384" dataDxfId="9082" dataCellStyle="Normal 3"/>
    <tableColumn id="9396" name="Columna9385" dataDxfId="9081" dataCellStyle="Normal 3"/>
    <tableColumn id="9397" name="Columna9386" dataDxfId="9080" dataCellStyle="Normal 3"/>
    <tableColumn id="9398" name="Columna9387" dataDxfId="9079" dataCellStyle="Normal 3"/>
    <tableColumn id="9399" name="Columna9388" dataDxfId="9078" dataCellStyle="Normal 3"/>
    <tableColumn id="9400" name="Columna9389" dataDxfId="9077" dataCellStyle="Normal 3"/>
    <tableColumn id="9401" name="Columna9390" dataDxfId="9076" dataCellStyle="Normal 3"/>
    <tableColumn id="9402" name="Columna9391" dataDxfId="9075" dataCellStyle="Normal 3"/>
    <tableColumn id="9403" name="Columna9392" dataDxfId="9074" dataCellStyle="Normal 3"/>
    <tableColumn id="9404" name="Columna9393" dataDxfId="9073" dataCellStyle="Normal 3"/>
    <tableColumn id="9405" name="Columna9394" dataDxfId="9072" dataCellStyle="Normal 3"/>
    <tableColumn id="9406" name="Columna9395" dataDxfId="9071" dataCellStyle="Normal 3"/>
    <tableColumn id="9407" name="Columna9396" dataDxfId="9070" dataCellStyle="Normal 3"/>
    <tableColumn id="9408" name="Columna9397" dataDxfId="9069" dataCellStyle="Normal 3"/>
    <tableColumn id="9409" name="Columna9398" dataDxfId="9068" dataCellStyle="Normal 3"/>
    <tableColumn id="9410" name="Columna9399" dataDxfId="9067" dataCellStyle="Normal 3"/>
    <tableColumn id="9411" name="Columna9400" dataDxfId="9066" dataCellStyle="Normal 3"/>
    <tableColumn id="9412" name="Columna9401" dataDxfId="9065" dataCellStyle="Normal 3"/>
    <tableColumn id="9413" name="Columna9402" dataDxfId="9064" dataCellStyle="Normal 3"/>
    <tableColumn id="9414" name="Columna9403" dataDxfId="9063" dataCellStyle="Normal 3"/>
    <tableColumn id="9415" name="Columna9404" dataDxfId="9062" dataCellStyle="Normal 3"/>
    <tableColumn id="9416" name="Columna9405" dataDxfId="9061" dataCellStyle="Normal 3"/>
    <tableColumn id="9417" name="Columna9406" dataDxfId="9060" dataCellStyle="Normal 3"/>
    <tableColumn id="9418" name="Columna9407" dataDxfId="9059" dataCellStyle="Normal 3"/>
    <tableColumn id="9419" name="Columna9408" dataDxfId="9058" dataCellStyle="Normal 3"/>
    <tableColumn id="9420" name="Columna9409" dataDxfId="9057" dataCellStyle="Normal 3"/>
    <tableColumn id="9421" name="Columna9410" dataDxfId="9056" dataCellStyle="Normal 3"/>
    <tableColumn id="9422" name="Columna9411" dataDxfId="9055" dataCellStyle="Normal 3"/>
    <tableColumn id="9423" name="Columna9412" dataDxfId="9054" dataCellStyle="Normal 3"/>
    <tableColumn id="9424" name="Columna9413" dataDxfId="9053" dataCellStyle="Normal 3"/>
    <tableColumn id="9425" name="Columna9414" dataDxfId="9052" dataCellStyle="Normal 3"/>
    <tableColumn id="9426" name="Columna9415" dataDxfId="9051" dataCellStyle="Normal 3"/>
    <tableColumn id="9427" name="Columna9416" dataDxfId="9050" dataCellStyle="Normal 3"/>
    <tableColumn id="9428" name="Columna9417" dataDxfId="9049" dataCellStyle="Normal 3"/>
    <tableColumn id="9429" name="Columna9418" dataDxfId="9048" dataCellStyle="Normal 3"/>
    <tableColumn id="9430" name="Columna9419" dataDxfId="9047" dataCellStyle="Normal 3"/>
    <tableColumn id="9431" name="Columna9420" dataDxfId="9046" dataCellStyle="Normal 3"/>
    <tableColumn id="9432" name="Columna9421" dataDxfId="9045" dataCellStyle="Normal 3"/>
    <tableColumn id="9433" name="Columna9422" dataDxfId="9044" dataCellStyle="Normal 3"/>
    <tableColumn id="9434" name="Columna9423" dataDxfId="9043" dataCellStyle="Normal 3"/>
    <tableColumn id="9435" name="Columna9424" dataDxfId="9042" dataCellStyle="Normal 3"/>
    <tableColumn id="9436" name="Columna9425" dataDxfId="9041" dataCellStyle="Normal 3"/>
    <tableColumn id="9437" name="Columna9426" dataDxfId="9040" dataCellStyle="Normal 3"/>
    <tableColumn id="9438" name="Columna9427" dataDxfId="9039" dataCellStyle="Normal 3"/>
    <tableColumn id="9439" name="Columna9428" dataDxfId="9038" dataCellStyle="Normal 3"/>
    <tableColumn id="9440" name="Columna9429" dataDxfId="9037" dataCellStyle="Normal 3"/>
    <tableColumn id="9441" name="Columna9430" dataDxfId="9036" dataCellStyle="Normal 3"/>
    <tableColumn id="9442" name="Columna9431" dataDxfId="9035" dataCellStyle="Normal 3"/>
    <tableColumn id="9443" name="Columna9432" dataDxfId="9034" dataCellStyle="Normal 3"/>
    <tableColumn id="9444" name="Columna9433" dataDxfId="9033" dataCellStyle="Normal 3"/>
    <tableColumn id="9445" name="Columna9434" dataDxfId="9032" dataCellStyle="Normal 3"/>
    <tableColumn id="9446" name="Columna9435" dataDxfId="9031" dataCellStyle="Normal 3"/>
    <tableColumn id="9447" name="Columna9436" dataDxfId="9030" dataCellStyle="Normal 3"/>
    <tableColumn id="9448" name="Columna9437" dataDxfId="9029" dataCellStyle="Normal 3"/>
    <tableColumn id="9449" name="Columna9438" dataDxfId="9028" dataCellStyle="Normal 3"/>
    <tableColumn id="9450" name="Columna9439" dataDxfId="9027" dataCellStyle="Normal 3"/>
    <tableColumn id="9451" name="Columna9440" dataDxfId="9026" dataCellStyle="Normal 3"/>
    <tableColumn id="9452" name="Columna9441" dataDxfId="9025" dataCellStyle="Normal 3"/>
    <tableColumn id="9453" name="Columna9442" dataDxfId="9024" dataCellStyle="Normal 3"/>
    <tableColumn id="9454" name="Columna9443" dataDxfId="9023" dataCellStyle="Normal 3"/>
    <tableColumn id="9455" name="Columna9444" dataDxfId="9022" dataCellStyle="Normal 3"/>
    <tableColumn id="9456" name="Columna9445" dataDxfId="9021" dataCellStyle="Normal 3"/>
    <tableColumn id="9457" name="Columna9446" dataDxfId="9020" dataCellStyle="Normal 3"/>
    <tableColumn id="9458" name="Columna9447" dataDxfId="9019" dataCellStyle="Normal 3"/>
    <tableColumn id="9459" name="Columna9448" dataDxfId="9018" dataCellStyle="Normal 3"/>
    <tableColumn id="9460" name="Columna9449" dataDxfId="9017" dataCellStyle="Normal 3"/>
    <tableColumn id="9461" name="Columna9450" dataDxfId="9016" dataCellStyle="Normal 3"/>
    <tableColumn id="9462" name="Columna9451" dataDxfId="9015" dataCellStyle="Normal 3"/>
    <tableColumn id="9463" name="Columna9452" dataDxfId="9014" dataCellStyle="Normal 3"/>
    <tableColumn id="9464" name="Columna9453" dataDxfId="9013" dataCellStyle="Normal 3"/>
    <tableColumn id="9465" name="Columna9454" dataDxfId="9012" dataCellStyle="Normal 3"/>
    <tableColumn id="9466" name="Columna9455" dataDxfId="9011" dataCellStyle="Normal 3"/>
    <tableColumn id="9467" name="Columna9456" dataDxfId="9010" dataCellStyle="Normal 3"/>
    <tableColumn id="9468" name="Columna9457" dataDxfId="9009" dataCellStyle="Normal 3"/>
    <tableColumn id="9469" name="Columna9458" dataDxfId="9008" dataCellStyle="Normal 3"/>
    <tableColumn id="9470" name="Columna9459" dataDxfId="9007" dataCellStyle="Normal 3"/>
    <tableColumn id="9471" name="Columna9460" dataDxfId="9006" dataCellStyle="Normal 3"/>
    <tableColumn id="9472" name="Columna9461" dataDxfId="9005" dataCellStyle="Normal 3"/>
    <tableColumn id="9473" name="Columna9462" dataDxfId="9004" dataCellStyle="Normal 3"/>
    <tableColumn id="9474" name="Columna9463" dataDxfId="9003" dataCellStyle="Normal 3"/>
    <tableColumn id="9475" name="Columna9464" dataDxfId="9002" dataCellStyle="Normal 3"/>
    <tableColumn id="9476" name="Columna9465" dataDxfId="9001" dataCellStyle="Normal 3"/>
    <tableColumn id="9477" name="Columna9466" dataDxfId="9000" dataCellStyle="Normal 3"/>
    <tableColumn id="9478" name="Columna9467" dataDxfId="8999" dataCellStyle="Normal 3"/>
    <tableColumn id="9479" name="Columna9468" dataDxfId="8998" dataCellStyle="Normal 3"/>
    <tableColumn id="9480" name="Columna9469" dataDxfId="8997" dataCellStyle="Normal 3"/>
    <tableColumn id="9481" name="Columna9470" dataDxfId="8996" dataCellStyle="Normal 3"/>
    <tableColumn id="9482" name="Columna9471" dataDxfId="8995" dataCellStyle="Normal 3"/>
    <tableColumn id="9483" name="Columna9472" dataDxfId="8994" dataCellStyle="Normal 3"/>
    <tableColumn id="9484" name="Columna9473" dataDxfId="8993" dataCellStyle="Normal 3"/>
    <tableColumn id="9485" name="Columna9474" dataDxfId="8992" dataCellStyle="Normal 3"/>
    <tableColumn id="9486" name="Columna9475" dataDxfId="8991" dataCellStyle="Normal 3"/>
    <tableColumn id="9487" name="Columna9476" dataDxfId="8990" dataCellStyle="Normal 3"/>
    <tableColumn id="9488" name="Columna9477" dataDxfId="8989" dataCellStyle="Normal 3"/>
    <tableColumn id="9489" name="Columna9478" dataDxfId="8988" dataCellStyle="Normal 3"/>
    <tableColumn id="9490" name="Columna9479" dataDxfId="8987" dataCellStyle="Normal 3"/>
    <tableColumn id="9491" name="Columna9480" dataDxfId="8986" dataCellStyle="Normal 3"/>
    <tableColumn id="9492" name="Columna9481" dataDxfId="8985" dataCellStyle="Normal 3"/>
    <tableColumn id="9493" name="Columna9482" dataDxfId="8984" dataCellStyle="Normal 3"/>
    <tableColumn id="9494" name="Columna9483" dataDxfId="8983" dataCellStyle="Normal 3"/>
    <tableColumn id="9495" name="Columna9484" dataDxfId="8982" dataCellStyle="Normal 3"/>
    <tableColumn id="9496" name="Columna9485" dataDxfId="8981" dataCellStyle="Normal 3"/>
    <tableColumn id="9497" name="Columna9486" dataDxfId="8980" dataCellStyle="Normal 3"/>
    <tableColumn id="9498" name="Columna9487" dataDxfId="8979" dataCellStyle="Normal 3"/>
    <tableColumn id="9499" name="Columna9488" dataDxfId="8978" dataCellStyle="Normal 3"/>
    <tableColumn id="9500" name="Columna9489" dataDxfId="8977" dataCellStyle="Normal 3"/>
    <tableColumn id="9501" name="Columna9490" dataDxfId="8976" dataCellStyle="Normal 3"/>
    <tableColumn id="9502" name="Columna9491" dataDxfId="8975" dataCellStyle="Normal 3"/>
    <tableColumn id="9503" name="Columna9492" dataDxfId="8974" dataCellStyle="Normal 3"/>
    <tableColumn id="9504" name="Columna9493" dataDxfId="8973" dataCellStyle="Normal 3"/>
    <tableColumn id="9505" name="Columna9494" dataDxfId="8972" dataCellStyle="Normal 3"/>
    <tableColumn id="9506" name="Columna9495" dataDxfId="8971" dataCellStyle="Normal 3"/>
    <tableColumn id="9507" name="Columna9496" dataDxfId="8970" dataCellStyle="Normal 3"/>
    <tableColumn id="9508" name="Columna9497" dataDxfId="8969" dataCellStyle="Normal 3"/>
    <tableColumn id="9509" name="Columna9498" dataDxfId="8968" dataCellStyle="Normal 3"/>
    <tableColumn id="9510" name="Columna9499" dataDxfId="8967" dataCellStyle="Normal 3"/>
    <tableColumn id="9511" name="Columna9500" dataDxfId="8966" dataCellStyle="Normal 3"/>
    <tableColumn id="9512" name="Columna9501" dataDxfId="8965" dataCellStyle="Normal 3"/>
    <tableColumn id="9513" name="Columna9502" dataDxfId="8964" dataCellStyle="Normal 3"/>
    <tableColumn id="9514" name="Columna9503" dataDxfId="8963" dataCellStyle="Normal 3"/>
    <tableColumn id="9515" name="Columna9504" dataDxfId="8962" dataCellStyle="Normal 3"/>
    <tableColumn id="9516" name="Columna9505" dataDxfId="8961" dataCellStyle="Normal 3"/>
    <tableColumn id="9517" name="Columna9506" dataDxfId="8960" dataCellStyle="Normal 3"/>
    <tableColumn id="9518" name="Columna9507" dataDxfId="8959" dataCellStyle="Normal 3"/>
    <tableColumn id="9519" name="Columna9508" dataDxfId="8958" dataCellStyle="Normal 3"/>
    <tableColumn id="9520" name="Columna9509" dataDxfId="8957" dataCellStyle="Normal 3"/>
    <tableColumn id="9521" name="Columna9510" dataDxfId="8956" dataCellStyle="Normal 3"/>
    <tableColumn id="9522" name="Columna9511" dataDxfId="8955" dataCellStyle="Normal 3"/>
    <tableColumn id="9523" name="Columna9512" dataDxfId="8954" dataCellStyle="Normal 3"/>
    <tableColumn id="9524" name="Columna9513" dataDxfId="8953" dataCellStyle="Normal 3"/>
    <tableColumn id="9525" name="Columna9514" dataDxfId="8952" dataCellStyle="Normal 3"/>
    <tableColumn id="9526" name="Columna9515" dataDxfId="8951" dataCellStyle="Normal 3"/>
    <tableColumn id="9527" name="Columna9516" dataDxfId="8950" dataCellStyle="Normal 3"/>
    <tableColumn id="9528" name="Columna9517" dataDxfId="8949" dataCellStyle="Normal 3"/>
    <tableColumn id="9529" name="Columna9518" dataDxfId="8948" dataCellStyle="Normal 3"/>
    <tableColumn id="9530" name="Columna9519" dataDxfId="8947" dataCellStyle="Normal 3"/>
    <tableColumn id="9531" name="Columna9520" dataDxfId="8946" dataCellStyle="Normal 3"/>
    <tableColumn id="9532" name="Columna9521" dataDxfId="8945" dataCellStyle="Normal 3"/>
    <tableColumn id="9533" name="Columna9522" dataDxfId="8944" dataCellStyle="Normal 3"/>
    <tableColumn id="9534" name="Columna9523" dataDxfId="8943" dataCellStyle="Normal 3"/>
    <tableColumn id="9535" name="Columna9524" dataDxfId="8942" dataCellStyle="Normal 3"/>
    <tableColumn id="9536" name="Columna9525" dataDxfId="8941" dataCellStyle="Normal 3"/>
    <tableColumn id="9537" name="Columna9526" dataDxfId="8940" dataCellStyle="Normal 3"/>
    <tableColumn id="9538" name="Columna9527" dataDxfId="8939" dataCellStyle="Normal 3"/>
    <tableColumn id="9539" name="Columna9528" dataDxfId="8938" dataCellStyle="Normal 3"/>
    <tableColumn id="9540" name="Columna9529" dataDxfId="8937" dataCellStyle="Normal 3"/>
    <tableColumn id="9541" name="Columna9530" dataDxfId="8936" dataCellStyle="Normal 3"/>
    <tableColumn id="9542" name="Columna9531" dataDxfId="8935" dataCellStyle="Normal 3"/>
    <tableColumn id="9543" name="Columna9532" dataDxfId="8934" dataCellStyle="Normal 3"/>
    <tableColumn id="9544" name="Columna9533" dataDxfId="8933" dataCellStyle="Normal 3"/>
    <tableColumn id="9545" name="Columna9534" dataDxfId="8932" dataCellStyle="Normal 3"/>
    <tableColumn id="9546" name="Columna9535" dataDxfId="8931" dataCellStyle="Normal 3"/>
    <tableColumn id="9547" name="Columna9536" dataDxfId="8930" dataCellStyle="Normal 3"/>
    <tableColumn id="9548" name="Columna9537" dataDxfId="8929" dataCellStyle="Normal 3"/>
    <tableColumn id="9549" name="Columna9538" dataDxfId="8928" dataCellStyle="Normal 3"/>
    <tableColumn id="9550" name="Columna9539" dataDxfId="8927" dataCellStyle="Normal 3"/>
    <tableColumn id="9551" name="Columna9540" dataDxfId="8926" dataCellStyle="Normal 3"/>
    <tableColumn id="9552" name="Columna9541" dataDxfId="8925" dataCellStyle="Normal 3"/>
    <tableColumn id="9553" name="Columna9542" dataDxfId="8924" dataCellStyle="Normal 3"/>
    <tableColumn id="9554" name="Columna9543" dataDxfId="8923" dataCellStyle="Normal 3"/>
    <tableColumn id="9555" name="Columna9544" dataDxfId="8922" dataCellStyle="Normal 3"/>
    <tableColumn id="9556" name="Columna9545" dataDxfId="8921" dataCellStyle="Normal 3"/>
    <tableColumn id="9557" name="Columna9546" dataDxfId="8920" dataCellStyle="Normal 3"/>
    <tableColumn id="9558" name="Columna9547" dataDxfId="8919" dataCellStyle="Normal 3"/>
    <tableColumn id="9559" name="Columna9548" dataDxfId="8918" dataCellStyle="Normal 3"/>
    <tableColumn id="9560" name="Columna9549" dataDxfId="8917" dataCellStyle="Normal 3"/>
    <tableColumn id="9561" name="Columna9550" dataDxfId="8916" dataCellStyle="Normal 3"/>
    <tableColumn id="9562" name="Columna9551" dataDxfId="8915" dataCellStyle="Normal 3"/>
    <tableColumn id="9563" name="Columna9552" dataDxfId="8914" dataCellStyle="Normal 3"/>
    <tableColumn id="9564" name="Columna9553" dataDxfId="8913" dataCellStyle="Normal 3"/>
    <tableColumn id="9565" name="Columna9554" dataDxfId="8912" dataCellStyle="Normal 3"/>
    <tableColumn id="9566" name="Columna9555" dataDxfId="8911" dataCellStyle="Normal 3"/>
    <tableColumn id="9567" name="Columna9556" dataDxfId="8910" dataCellStyle="Normal 3"/>
    <tableColumn id="9568" name="Columna9557" dataDxfId="8909" dataCellStyle="Normal 3"/>
    <tableColumn id="9569" name="Columna9558" dataDxfId="8908" dataCellStyle="Normal 3"/>
    <tableColumn id="9570" name="Columna9559" dataDxfId="8907" dataCellStyle="Normal 3"/>
    <tableColumn id="9571" name="Columna9560" dataDxfId="8906" dataCellStyle="Normal 3"/>
    <tableColumn id="9572" name="Columna9561" dataDxfId="8905" dataCellStyle="Normal 3"/>
    <tableColumn id="9573" name="Columna9562" dataDxfId="8904" dataCellStyle="Normal 3"/>
    <tableColumn id="9574" name="Columna9563" dataDxfId="8903" dataCellStyle="Normal 3"/>
    <tableColumn id="9575" name="Columna9564" dataDxfId="8902" dataCellStyle="Normal 3"/>
    <tableColumn id="9576" name="Columna9565" dataDxfId="8901" dataCellStyle="Normal 3"/>
    <tableColumn id="9577" name="Columna9566" dataDxfId="8900" dataCellStyle="Normal 3"/>
    <tableColumn id="9578" name="Columna9567" dataDxfId="8899" dataCellStyle="Normal 3"/>
    <tableColumn id="9579" name="Columna9568" dataDxfId="8898" dataCellStyle="Normal 3"/>
    <tableColumn id="9580" name="Columna9569" dataDxfId="8897" dataCellStyle="Normal 3"/>
    <tableColumn id="9581" name="Columna9570" dataDxfId="8896" dataCellStyle="Normal 3"/>
    <tableColumn id="9582" name="Columna9571" dataDxfId="8895" dataCellStyle="Normal 3"/>
    <tableColumn id="9583" name="Columna9572" dataDxfId="8894" dataCellStyle="Normal 3"/>
    <tableColumn id="9584" name="Columna9573" dataDxfId="8893" dataCellStyle="Normal 3"/>
    <tableColumn id="9585" name="Columna9574" dataDxfId="8892" dataCellStyle="Normal 3"/>
    <tableColumn id="9586" name="Columna9575" dataDxfId="8891" dataCellStyle="Normal 3"/>
    <tableColumn id="9587" name="Columna9576" dataDxfId="8890" dataCellStyle="Normal 3"/>
    <tableColumn id="9588" name="Columna9577" dataDxfId="8889" dataCellStyle="Normal 3"/>
    <tableColumn id="9589" name="Columna9578" dataDxfId="8888" dataCellStyle="Normal 3"/>
    <tableColumn id="9590" name="Columna9579" dataDxfId="8887" dataCellStyle="Normal 3"/>
    <tableColumn id="9591" name="Columna9580" dataDxfId="8886" dataCellStyle="Normal 3"/>
    <tableColumn id="9592" name="Columna9581" dataDxfId="8885" dataCellStyle="Normal 3"/>
    <tableColumn id="9593" name="Columna9582" dataDxfId="8884" dataCellStyle="Normal 3"/>
    <tableColumn id="9594" name="Columna9583" dataDxfId="8883" dataCellStyle="Normal 3"/>
    <tableColumn id="9595" name="Columna9584" dataDxfId="8882" dataCellStyle="Normal 3"/>
    <tableColumn id="9596" name="Columna9585" dataDxfId="8881" dataCellStyle="Normal 3"/>
    <tableColumn id="9597" name="Columna9586" dataDxfId="8880" dataCellStyle="Normal 3"/>
    <tableColumn id="9598" name="Columna9587" dataDxfId="8879" dataCellStyle="Normal 3"/>
    <tableColumn id="9599" name="Columna9588" dataDxfId="8878" dataCellStyle="Normal 3"/>
    <tableColumn id="9600" name="Columna9589" dataDxfId="8877" dataCellStyle="Normal 3"/>
    <tableColumn id="9601" name="Columna9590" dataDxfId="8876" dataCellStyle="Normal 3"/>
    <tableColumn id="9602" name="Columna9591" dataDxfId="8875" dataCellStyle="Normal 3"/>
    <tableColumn id="9603" name="Columna9592" dataDxfId="8874" dataCellStyle="Normal 3"/>
    <tableColumn id="9604" name="Columna9593" dataDxfId="8873" dataCellStyle="Normal 3"/>
    <tableColumn id="9605" name="Columna9594" dataDxfId="8872" dataCellStyle="Normal 3"/>
    <tableColumn id="9606" name="Columna9595" dataDxfId="8871" dataCellStyle="Normal 3"/>
    <tableColumn id="9607" name="Columna9596" dataDxfId="8870" dataCellStyle="Normal 3"/>
    <tableColumn id="9608" name="Columna9597" dataDxfId="8869" dataCellStyle="Normal 3"/>
    <tableColumn id="9609" name="Columna9598" dataDxfId="8868" dataCellStyle="Normal 3"/>
    <tableColumn id="9610" name="Columna9599" dataDxfId="8867" dataCellStyle="Normal 3"/>
    <tableColumn id="9611" name="Columna9600" dataDxfId="8866" dataCellStyle="Normal 3"/>
    <tableColumn id="9612" name="Columna9601" dataDxfId="8865" dataCellStyle="Normal 3"/>
    <tableColumn id="9613" name="Columna9602" dataDxfId="8864" dataCellStyle="Normal 3"/>
    <tableColumn id="9614" name="Columna9603" dataDxfId="8863" dataCellStyle="Normal 3"/>
    <tableColumn id="9615" name="Columna9604" dataDxfId="8862" dataCellStyle="Normal 3"/>
    <tableColumn id="9616" name="Columna9605" dataDxfId="8861" dataCellStyle="Normal 3"/>
    <tableColumn id="9617" name="Columna9606" dataDxfId="8860" dataCellStyle="Normal 3"/>
    <tableColumn id="9618" name="Columna9607" dataDxfId="8859" dataCellStyle="Normal 3"/>
    <tableColumn id="9619" name="Columna9608" dataDxfId="8858" dataCellStyle="Normal 3"/>
    <tableColumn id="9620" name="Columna9609" dataDxfId="8857" dataCellStyle="Normal 3"/>
    <tableColumn id="9621" name="Columna9610" dataDxfId="8856" dataCellStyle="Normal 3"/>
    <tableColumn id="9622" name="Columna9611" dataDxfId="8855" dataCellStyle="Normal 3"/>
    <tableColumn id="9623" name="Columna9612" dataDxfId="8854" dataCellStyle="Normal 3"/>
    <tableColumn id="9624" name="Columna9613" dataDxfId="8853" dataCellStyle="Normal 3"/>
    <tableColumn id="9625" name="Columna9614" dataDxfId="8852" dataCellStyle="Normal 3"/>
    <tableColumn id="9626" name="Columna9615" dataDxfId="8851" dataCellStyle="Normal 3"/>
    <tableColumn id="9627" name="Columna9616" dataDxfId="8850" dataCellStyle="Normal 3"/>
    <tableColumn id="9628" name="Columna9617" dataDxfId="8849" dataCellStyle="Normal 3"/>
    <tableColumn id="9629" name="Columna9618" dataDxfId="8848" dataCellStyle="Normal 3"/>
    <tableColumn id="9630" name="Columna9619" dataDxfId="8847" dataCellStyle="Normal 3"/>
    <tableColumn id="9631" name="Columna9620" dataDxfId="8846" dataCellStyle="Normal 3"/>
    <tableColumn id="9632" name="Columna9621" dataDxfId="8845" dataCellStyle="Normal 3"/>
    <tableColumn id="9633" name="Columna9622" dataDxfId="8844" dataCellStyle="Normal 3"/>
    <tableColumn id="9634" name="Columna9623" dataDxfId="8843" dataCellStyle="Normal 3"/>
    <tableColumn id="9635" name="Columna9624" dataDxfId="8842" dataCellStyle="Normal 3"/>
    <tableColumn id="9636" name="Columna9625" dataDxfId="8841" dataCellStyle="Normal 3"/>
    <tableColumn id="9637" name="Columna9626" dataDxfId="8840" dataCellStyle="Normal 3"/>
    <tableColumn id="9638" name="Columna9627" dataDxfId="8839" dataCellStyle="Normal 3"/>
    <tableColumn id="9639" name="Columna9628" dataDxfId="8838" dataCellStyle="Normal 3"/>
    <tableColumn id="9640" name="Columna9629" dataDxfId="8837" dataCellStyle="Normal 3"/>
    <tableColumn id="9641" name="Columna9630" dataDxfId="8836" dataCellStyle="Normal 3"/>
    <tableColumn id="9642" name="Columna9631" dataDxfId="8835" dataCellStyle="Normal 3"/>
    <tableColumn id="9643" name="Columna9632" dataDxfId="8834" dataCellStyle="Normal 3"/>
    <tableColumn id="9644" name="Columna9633" dataDxfId="8833" dataCellStyle="Normal 3"/>
    <tableColumn id="9645" name="Columna9634" dataDxfId="8832" dataCellStyle="Normal 3"/>
    <tableColumn id="9646" name="Columna9635" dataDxfId="8831" dataCellStyle="Normal 3"/>
    <tableColumn id="9647" name="Columna9636" dataDxfId="8830" dataCellStyle="Normal 3"/>
    <tableColumn id="9648" name="Columna9637" dataDxfId="8829" dataCellStyle="Normal 3"/>
    <tableColumn id="9649" name="Columna9638" dataDxfId="8828" dataCellStyle="Normal 3"/>
    <tableColumn id="9650" name="Columna9639" dataDxfId="8827" dataCellStyle="Normal 3"/>
    <tableColumn id="9651" name="Columna9640" dataDxfId="8826" dataCellStyle="Normal 3"/>
    <tableColumn id="9652" name="Columna9641" dataDxfId="8825" dataCellStyle="Normal 3"/>
    <tableColumn id="9653" name="Columna9642" dataDxfId="8824" dataCellStyle="Normal 3"/>
    <tableColumn id="9654" name="Columna9643" dataDxfId="8823" dataCellStyle="Normal 3"/>
    <tableColumn id="9655" name="Columna9644" dataDxfId="8822" dataCellStyle="Normal 3"/>
    <tableColumn id="9656" name="Columna9645" dataDxfId="8821" dataCellStyle="Normal 3"/>
    <tableColumn id="9657" name="Columna9646" dataDxfId="8820" dataCellStyle="Normal 3"/>
    <tableColumn id="9658" name="Columna9647" dataDxfId="8819" dataCellStyle="Normal 3"/>
    <tableColumn id="9659" name="Columna9648" dataDxfId="8818" dataCellStyle="Normal 3"/>
    <tableColumn id="9660" name="Columna9649" dataDxfId="8817" dataCellStyle="Normal 3"/>
    <tableColumn id="9661" name="Columna9650" dataDxfId="8816" dataCellStyle="Normal 3"/>
    <tableColumn id="9662" name="Columna9651" dataDxfId="8815" dataCellStyle="Normal 3"/>
    <tableColumn id="9663" name="Columna9652" dataDxfId="8814" dataCellStyle="Normal 3"/>
    <tableColumn id="9664" name="Columna9653" dataDxfId="8813" dataCellStyle="Normal 3"/>
    <tableColumn id="9665" name="Columna9654" dataDxfId="8812" dataCellStyle="Normal 3"/>
    <tableColumn id="9666" name="Columna9655" dataDxfId="8811" dataCellStyle="Normal 3"/>
    <tableColumn id="9667" name="Columna9656" dataDxfId="8810" dataCellStyle="Normal 3"/>
    <tableColumn id="9668" name="Columna9657" dataDxfId="8809" dataCellStyle="Normal 3"/>
    <tableColumn id="9669" name="Columna9658" dataDxfId="8808" dataCellStyle="Normal 3"/>
    <tableColumn id="9670" name="Columna9659" dataDxfId="8807" dataCellStyle="Normal 3"/>
    <tableColumn id="9671" name="Columna9660" dataDxfId="8806" dataCellStyle="Normal 3"/>
    <tableColumn id="9672" name="Columna9661" dataDxfId="8805" dataCellStyle="Normal 3"/>
    <tableColumn id="9673" name="Columna9662" dataDxfId="8804" dataCellStyle="Normal 3"/>
    <tableColumn id="9674" name="Columna9663" dataDxfId="8803" dataCellStyle="Normal 3"/>
    <tableColumn id="9675" name="Columna9664" dataDxfId="8802" dataCellStyle="Normal 3"/>
    <tableColumn id="9676" name="Columna9665" dataDxfId="8801" dataCellStyle="Normal 3"/>
    <tableColumn id="9677" name="Columna9666" dataDxfId="8800" dataCellStyle="Normal 3"/>
    <tableColumn id="9678" name="Columna9667" dataDxfId="8799" dataCellStyle="Normal 3"/>
    <tableColumn id="9679" name="Columna9668" dataDxfId="8798" dataCellStyle="Normal 3"/>
    <tableColumn id="9680" name="Columna9669" dataDxfId="8797" dataCellStyle="Normal 3"/>
    <tableColumn id="9681" name="Columna9670" dataDxfId="8796" dataCellStyle="Normal 3"/>
    <tableColumn id="9682" name="Columna9671" dataDxfId="8795" dataCellStyle="Normal 3"/>
    <tableColumn id="9683" name="Columna9672" dataDxfId="8794" dataCellStyle="Normal 3"/>
    <tableColumn id="9684" name="Columna9673" dataDxfId="8793" dataCellStyle="Normal 3"/>
    <tableColumn id="9685" name="Columna9674" dataDxfId="8792" dataCellStyle="Normal 3"/>
    <tableColumn id="9686" name="Columna9675" dataDxfId="8791" dataCellStyle="Normal 3"/>
    <tableColumn id="9687" name="Columna9676" dataDxfId="8790" dataCellStyle="Normal 3"/>
    <tableColumn id="9688" name="Columna9677" dataDxfId="8789" dataCellStyle="Normal 3"/>
    <tableColumn id="9689" name="Columna9678" dataDxfId="8788" dataCellStyle="Normal 3"/>
    <tableColumn id="9690" name="Columna9679" dataDxfId="8787" dataCellStyle="Normal 3"/>
    <tableColumn id="9691" name="Columna9680" dataDxfId="8786" dataCellStyle="Normal 3"/>
    <tableColumn id="9692" name="Columna9681" dataDxfId="8785" dataCellStyle="Normal 3"/>
    <tableColumn id="9693" name="Columna9682" dataDxfId="8784" dataCellStyle="Normal 3"/>
    <tableColumn id="9694" name="Columna9683" dataDxfId="8783" dataCellStyle="Normal 3"/>
    <tableColumn id="9695" name="Columna9684" dataDxfId="8782" dataCellStyle="Normal 3"/>
    <tableColumn id="9696" name="Columna9685" dataDxfId="8781" dataCellStyle="Normal 3"/>
    <tableColumn id="9697" name="Columna9686" dataDxfId="8780" dataCellStyle="Normal 3"/>
    <tableColumn id="9698" name="Columna9687" dataDxfId="8779" dataCellStyle="Normal 3"/>
    <tableColumn id="9699" name="Columna9688" dataDxfId="8778" dataCellStyle="Normal 3"/>
    <tableColumn id="9700" name="Columna9689" dataDxfId="8777" dataCellStyle="Normal 3"/>
    <tableColumn id="9701" name="Columna9690" dataDxfId="8776" dataCellStyle="Normal 3"/>
    <tableColumn id="9702" name="Columna9691" dataDxfId="8775" dataCellStyle="Normal 3"/>
    <tableColumn id="9703" name="Columna9692" dataDxfId="8774" dataCellStyle="Normal 3"/>
    <tableColumn id="9704" name="Columna9693" dataDxfId="8773" dataCellStyle="Normal 3"/>
    <tableColumn id="9705" name="Columna9694" dataDxfId="8772" dataCellStyle="Normal 3"/>
    <tableColumn id="9706" name="Columna9695" dataDxfId="8771" dataCellStyle="Normal 3"/>
    <tableColumn id="9707" name="Columna9696" dataDxfId="8770" dataCellStyle="Normal 3"/>
    <tableColumn id="9708" name="Columna9697" dataDxfId="8769" dataCellStyle="Normal 3"/>
    <tableColumn id="9709" name="Columna9698" dataDxfId="8768" dataCellStyle="Normal 3"/>
    <tableColumn id="9710" name="Columna9699" dataDxfId="8767" dataCellStyle="Normal 3"/>
    <tableColumn id="9711" name="Columna9700" dataDxfId="8766" dataCellStyle="Normal 3"/>
    <tableColumn id="9712" name="Columna9701" dataDxfId="8765" dataCellStyle="Normal 3"/>
    <tableColumn id="9713" name="Columna9702" dataDxfId="8764" dataCellStyle="Normal 3"/>
    <tableColumn id="9714" name="Columna9703" dataDxfId="8763" dataCellStyle="Normal 3"/>
    <tableColumn id="9715" name="Columna9704" dataDxfId="8762" dataCellStyle="Normal 3"/>
    <tableColumn id="9716" name="Columna9705" dataDxfId="8761" dataCellStyle="Normal 3"/>
    <tableColumn id="9717" name="Columna9706" dataDxfId="8760" dataCellStyle="Normal 3"/>
    <tableColumn id="9718" name="Columna9707" dataDxfId="8759" dataCellStyle="Normal 3"/>
    <tableColumn id="9719" name="Columna9708" dataDxfId="8758" dataCellStyle="Normal 3"/>
    <tableColumn id="9720" name="Columna9709" dataDxfId="8757" dataCellStyle="Normal 3"/>
    <tableColumn id="9721" name="Columna9710" dataDxfId="8756" dataCellStyle="Normal 3"/>
    <tableColumn id="9722" name="Columna9711" dataDxfId="8755" dataCellStyle="Normal 3"/>
    <tableColumn id="9723" name="Columna9712" dataDxfId="8754" dataCellStyle="Normal 3"/>
    <tableColumn id="9724" name="Columna9713" dataDxfId="8753" dataCellStyle="Normal 3"/>
    <tableColumn id="9725" name="Columna9714" dataDxfId="8752" dataCellStyle="Normal 3"/>
    <tableColumn id="9726" name="Columna9715" dataDxfId="8751" dataCellStyle="Normal 3"/>
    <tableColumn id="9727" name="Columna9716" dataDxfId="8750" dataCellStyle="Normal 3"/>
    <tableColumn id="9728" name="Columna9717" dataDxfId="8749" dataCellStyle="Normal 3"/>
    <tableColumn id="9729" name="Columna9718" dataDxfId="8748" dataCellStyle="Normal 3"/>
    <tableColumn id="9730" name="Columna9719" dataDxfId="8747" dataCellStyle="Normal 3"/>
    <tableColumn id="9731" name="Columna9720" dataDxfId="8746" dataCellStyle="Normal 3"/>
    <tableColumn id="9732" name="Columna9721" dataDxfId="8745" dataCellStyle="Normal 3"/>
    <tableColumn id="9733" name="Columna9722" dataDxfId="8744" dataCellStyle="Normal 3"/>
    <tableColumn id="9734" name="Columna9723" dataDxfId="8743" dataCellStyle="Normal 3"/>
    <tableColumn id="9735" name="Columna9724" dataDxfId="8742" dataCellStyle="Normal 3"/>
    <tableColumn id="9736" name="Columna9725" dataDxfId="8741" dataCellStyle="Normal 3"/>
    <tableColumn id="9737" name="Columna9726" dataDxfId="8740" dataCellStyle="Normal 3"/>
    <tableColumn id="9738" name="Columna9727" dataDxfId="8739" dataCellStyle="Normal 3"/>
    <tableColumn id="9739" name="Columna9728" dataDxfId="8738" dataCellStyle="Normal 3"/>
    <tableColumn id="9740" name="Columna9729" dataDxfId="8737" dataCellStyle="Normal 3"/>
    <tableColumn id="9741" name="Columna9730" dataDxfId="8736" dataCellStyle="Normal 3"/>
    <tableColumn id="9742" name="Columna9731" dataDxfId="8735" dataCellStyle="Normal 3"/>
    <tableColumn id="9743" name="Columna9732" dataDxfId="8734" dataCellStyle="Normal 3"/>
    <tableColumn id="9744" name="Columna9733" dataDxfId="8733" dataCellStyle="Normal 3"/>
    <tableColumn id="9745" name="Columna9734" dataDxfId="8732" dataCellStyle="Normal 3"/>
    <tableColumn id="9746" name="Columna9735" dataDxfId="8731" dataCellStyle="Normal 3"/>
    <tableColumn id="9747" name="Columna9736" dataDxfId="8730" dataCellStyle="Normal 3"/>
    <tableColumn id="9748" name="Columna9737" dataDxfId="8729" dataCellStyle="Normal 3"/>
    <tableColumn id="9749" name="Columna9738" dataDxfId="8728" dataCellStyle="Normal 3"/>
    <tableColumn id="9750" name="Columna9739" dataDxfId="8727" dataCellStyle="Normal 3"/>
    <tableColumn id="9751" name="Columna9740" dataDxfId="8726" dataCellStyle="Normal 3"/>
    <tableColumn id="9752" name="Columna9741" dataDxfId="8725" dataCellStyle="Normal 3"/>
    <tableColumn id="9753" name="Columna9742" dataDxfId="8724" dataCellStyle="Normal 3"/>
    <tableColumn id="9754" name="Columna9743" dataDxfId="8723" dataCellStyle="Normal 3"/>
    <tableColumn id="9755" name="Columna9744" dataDxfId="8722" dataCellStyle="Normal 3"/>
    <tableColumn id="9756" name="Columna9745" dataDxfId="8721" dataCellStyle="Normal 3"/>
    <tableColumn id="9757" name="Columna9746" dataDxfId="8720" dataCellStyle="Normal 3"/>
    <tableColumn id="9758" name="Columna9747" dataDxfId="8719" dataCellStyle="Normal 3"/>
    <tableColumn id="9759" name="Columna9748" dataDxfId="8718" dataCellStyle="Normal 3"/>
    <tableColumn id="9760" name="Columna9749" dataDxfId="8717" dataCellStyle="Normal 3"/>
    <tableColumn id="9761" name="Columna9750" dataDxfId="8716" dataCellStyle="Normal 3"/>
    <tableColumn id="9762" name="Columna9751" dataDxfId="8715" dataCellStyle="Normal 3"/>
    <tableColumn id="9763" name="Columna9752" dataDxfId="8714" dataCellStyle="Normal 3"/>
    <tableColumn id="9764" name="Columna9753" dataDxfId="8713" dataCellStyle="Normal 3"/>
    <tableColumn id="9765" name="Columna9754" dataDxfId="8712" dataCellStyle="Normal 3"/>
    <tableColumn id="9766" name="Columna9755" dataDxfId="8711" dataCellStyle="Normal 3"/>
    <tableColumn id="9767" name="Columna9756" dataDxfId="8710" dataCellStyle="Normal 3"/>
    <tableColumn id="9768" name="Columna9757" dataDxfId="8709" dataCellStyle="Normal 3"/>
    <tableColumn id="9769" name="Columna9758" dataDxfId="8708" dataCellStyle="Normal 3"/>
    <tableColumn id="9770" name="Columna9759" dataDxfId="8707" dataCellStyle="Normal 3"/>
    <tableColumn id="9771" name="Columna9760" dataDxfId="8706" dataCellStyle="Normal 3"/>
    <tableColumn id="9772" name="Columna9761" dataDxfId="8705" dataCellStyle="Normal 3"/>
    <tableColumn id="9773" name="Columna9762" dataDxfId="8704" dataCellStyle="Normal 3"/>
    <tableColumn id="9774" name="Columna9763" dataDxfId="8703" dataCellStyle="Normal 3"/>
    <tableColumn id="9775" name="Columna9764" dataDxfId="8702" dataCellStyle="Normal 3"/>
    <tableColumn id="9776" name="Columna9765" dataDxfId="8701" dataCellStyle="Normal 3"/>
    <tableColumn id="9777" name="Columna9766" dataDxfId="8700" dataCellStyle="Normal 3"/>
    <tableColumn id="9778" name="Columna9767" dataDxfId="8699" dataCellStyle="Normal 3"/>
    <tableColumn id="9779" name="Columna9768" dataDxfId="8698" dataCellStyle="Normal 3"/>
    <tableColumn id="9780" name="Columna9769" dataDxfId="8697" dataCellStyle="Normal 3"/>
    <tableColumn id="9781" name="Columna9770" dataDxfId="8696" dataCellStyle="Normal 3"/>
    <tableColumn id="9782" name="Columna9771" dataDxfId="8695" dataCellStyle="Normal 3"/>
    <tableColumn id="9783" name="Columna9772" dataDxfId="8694" dataCellStyle="Normal 3"/>
    <tableColumn id="9784" name="Columna9773" dataDxfId="8693" dataCellStyle="Normal 3"/>
    <tableColumn id="9785" name="Columna9774" dataDxfId="8692" dataCellStyle="Normal 3"/>
    <tableColumn id="9786" name="Columna9775" dataDxfId="8691" dataCellStyle="Normal 3"/>
    <tableColumn id="9787" name="Columna9776" dataDxfId="8690" dataCellStyle="Normal 3"/>
    <tableColumn id="9788" name="Columna9777" dataDxfId="8689" dataCellStyle="Normal 3"/>
    <tableColumn id="9789" name="Columna9778" dataDxfId="8688" dataCellStyle="Normal 3"/>
    <tableColumn id="9790" name="Columna9779" dataDxfId="8687" dataCellStyle="Normal 3"/>
    <tableColumn id="9791" name="Columna9780" dataDxfId="8686" dataCellStyle="Normal 3"/>
    <tableColumn id="9792" name="Columna9781" dataDxfId="8685" dataCellStyle="Normal 3"/>
    <tableColumn id="9793" name="Columna9782" dataDxfId="8684" dataCellStyle="Normal 3"/>
    <tableColumn id="9794" name="Columna9783" dataDxfId="8683" dataCellStyle="Normal 3"/>
    <tableColumn id="9795" name="Columna9784" dataDxfId="8682" dataCellStyle="Normal 3"/>
    <tableColumn id="9796" name="Columna9785" dataDxfId="8681" dataCellStyle="Normal 3"/>
    <tableColumn id="9797" name="Columna9786" dataDxfId="8680" dataCellStyle="Normal 3"/>
    <tableColumn id="9798" name="Columna9787" dataDxfId="8679" dataCellStyle="Normal 3"/>
    <tableColumn id="9799" name="Columna9788" dataDxfId="8678" dataCellStyle="Normal 3"/>
    <tableColumn id="9800" name="Columna9789" dataDxfId="8677" dataCellStyle="Normal 3"/>
    <tableColumn id="9801" name="Columna9790" dataDxfId="8676" dataCellStyle="Normal 3"/>
    <tableColumn id="9802" name="Columna9791" dataDxfId="8675" dataCellStyle="Normal 3"/>
    <tableColumn id="9803" name="Columna9792" dataDxfId="8674" dataCellStyle="Normal 3"/>
    <tableColumn id="9804" name="Columna9793" dataDxfId="8673" dataCellStyle="Normal 3"/>
    <tableColumn id="9805" name="Columna9794" dataDxfId="8672" dataCellStyle="Normal 3"/>
    <tableColumn id="9806" name="Columna9795" dataDxfId="8671" dataCellStyle="Normal 3"/>
    <tableColumn id="9807" name="Columna9796" dataDxfId="8670" dataCellStyle="Normal 3"/>
    <tableColumn id="9808" name="Columna9797" dataDxfId="8669" dataCellStyle="Normal 3"/>
    <tableColumn id="9809" name="Columna9798" dataDxfId="8668" dataCellStyle="Normal 3"/>
    <tableColumn id="9810" name="Columna9799" dataDxfId="8667" dataCellStyle="Normal 3"/>
    <tableColumn id="9811" name="Columna9800" dataDxfId="8666" dataCellStyle="Normal 3"/>
    <tableColumn id="9812" name="Columna9801" dataDxfId="8665" dataCellStyle="Normal 3"/>
    <tableColumn id="9813" name="Columna9802" dataDxfId="8664" dataCellStyle="Normal 3"/>
    <tableColumn id="9814" name="Columna9803" dataDxfId="8663" dataCellStyle="Normal 3"/>
    <tableColumn id="9815" name="Columna9804" dataDxfId="8662" dataCellStyle="Normal 3"/>
    <tableColumn id="9816" name="Columna9805" dataDxfId="8661" dataCellStyle="Normal 3"/>
    <tableColumn id="9817" name="Columna9806" dataDxfId="8660" dataCellStyle="Normal 3"/>
    <tableColumn id="9818" name="Columna9807" dataDxfId="8659" dataCellStyle="Normal 3"/>
    <tableColumn id="9819" name="Columna9808" dataDxfId="8658" dataCellStyle="Normal 3"/>
    <tableColumn id="9820" name="Columna9809" dataDxfId="8657" dataCellStyle="Normal 3"/>
    <tableColumn id="9821" name="Columna9810" dataDxfId="8656" dataCellStyle="Normal 3"/>
    <tableColumn id="9822" name="Columna9811" dataDxfId="8655" dataCellStyle="Normal 3"/>
    <tableColumn id="9823" name="Columna9812" dataDxfId="8654" dataCellStyle="Normal 3"/>
    <tableColumn id="9824" name="Columna9813" dataDxfId="8653" dataCellStyle="Normal 3"/>
    <tableColumn id="9825" name="Columna9814" dataDxfId="8652" dataCellStyle="Normal 3"/>
    <tableColumn id="9826" name="Columna9815" dataDxfId="8651" dataCellStyle="Normal 3"/>
    <tableColumn id="9827" name="Columna9816" dataDxfId="8650" dataCellStyle="Normal 3"/>
    <tableColumn id="9828" name="Columna9817" dataDxfId="8649" dataCellStyle="Normal 3"/>
    <tableColumn id="9829" name="Columna9818" dataDxfId="8648" dataCellStyle="Normal 3"/>
    <tableColumn id="9830" name="Columna9819" dataDxfId="8647" dataCellStyle="Normal 3"/>
    <tableColumn id="9831" name="Columna9820" dataDxfId="8646" dataCellStyle="Normal 3"/>
    <tableColumn id="9832" name="Columna9821" dataDxfId="8645" dataCellStyle="Normal 3"/>
    <tableColumn id="9833" name="Columna9822" dataDxfId="8644" dataCellStyle="Normal 3"/>
    <tableColumn id="9834" name="Columna9823" dataDxfId="8643" dataCellStyle="Normal 3"/>
    <tableColumn id="9835" name="Columna9824" dataDxfId="8642" dataCellStyle="Normal 3"/>
    <tableColumn id="9836" name="Columna9825" dataDxfId="8641" dataCellStyle="Normal 3"/>
    <tableColumn id="9837" name="Columna9826" dataDxfId="8640" dataCellStyle="Normal 3"/>
    <tableColumn id="9838" name="Columna9827" dataDxfId="8639" dataCellStyle="Normal 3"/>
    <tableColumn id="9839" name="Columna9828" dataDxfId="8638" dataCellStyle="Normal 3"/>
    <tableColumn id="9840" name="Columna9829" dataDxfId="8637" dataCellStyle="Normal 3"/>
    <tableColumn id="9841" name="Columna9830" dataDxfId="8636" dataCellStyle="Normal 3"/>
    <tableColumn id="9842" name="Columna9831" dataDxfId="8635" dataCellStyle="Normal 3"/>
    <tableColumn id="9843" name="Columna9832" dataDxfId="8634" dataCellStyle="Normal 3"/>
    <tableColumn id="9844" name="Columna9833" dataDxfId="8633" dataCellStyle="Normal 3"/>
    <tableColumn id="9845" name="Columna9834" dataDxfId="8632" dataCellStyle="Normal 3"/>
    <tableColumn id="9846" name="Columna9835" dataDxfId="8631" dataCellStyle="Normal 3"/>
    <tableColumn id="9847" name="Columna9836" dataDxfId="8630" dataCellStyle="Normal 3"/>
    <tableColumn id="9848" name="Columna9837" dataDxfId="8629" dataCellStyle="Normal 3"/>
    <tableColumn id="9849" name="Columna9838" dataDxfId="8628" dataCellStyle="Normal 3"/>
    <tableColumn id="9850" name="Columna9839" dataDxfId="8627" dataCellStyle="Normal 3"/>
    <tableColumn id="9851" name="Columna9840" dataDxfId="8626" dataCellStyle="Normal 3"/>
    <tableColumn id="9852" name="Columna9841" dataDxfId="8625" dataCellStyle="Normal 3"/>
    <tableColumn id="9853" name="Columna9842" dataDxfId="8624" dataCellStyle="Normal 3"/>
    <tableColumn id="9854" name="Columna9843" dataDxfId="8623" dataCellStyle="Normal 3"/>
    <tableColumn id="9855" name="Columna9844" dataDxfId="8622" dataCellStyle="Normal 3"/>
    <tableColumn id="9856" name="Columna9845" dataDxfId="8621" dataCellStyle="Normal 3"/>
    <tableColumn id="9857" name="Columna9846" dataDxfId="8620" dataCellStyle="Normal 3"/>
    <tableColumn id="9858" name="Columna9847" dataDxfId="8619" dataCellStyle="Normal 3"/>
    <tableColumn id="9859" name="Columna9848" dataDxfId="8618" dataCellStyle="Normal 3"/>
    <tableColumn id="9860" name="Columna9849" dataDxfId="8617" dataCellStyle="Normal 3"/>
    <tableColumn id="9861" name="Columna9850" dataDxfId="8616" dataCellStyle="Normal 3"/>
    <tableColumn id="9862" name="Columna9851" dataDxfId="8615" dataCellStyle="Normal 3"/>
    <tableColumn id="9863" name="Columna9852" dataDxfId="8614" dataCellStyle="Normal 3"/>
    <tableColumn id="9864" name="Columna9853" dataDxfId="8613" dataCellStyle="Normal 3"/>
    <tableColumn id="9865" name="Columna9854" dataDxfId="8612" dataCellStyle="Normal 3"/>
    <tableColumn id="9866" name="Columna9855" dataDxfId="8611" dataCellStyle="Normal 3"/>
    <tableColumn id="9867" name="Columna9856" dataDxfId="8610" dataCellStyle="Normal 3"/>
    <tableColumn id="9868" name="Columna9857" dataDxfId="8609" dataCellStyle="Normal 3"/>
    <tableColumn id="9869" name="Columna9858" dataDxfId="8608" dataCellStyle="Normal 3"/>
    <tableColumn id="9870" name="Columna9859" dataDxfId="8607" dataCellStyle="Normal 3"/>
    <tableColumn id="9871" name="Columna9860" dataDxfId="8606" dataCellStyle="Normal 3"/>
    <tableColumn id="9872" name="Columna9861" dataDxfId="8605" dataCellStyle="Normal 3"/>
    <tableColumn id="9873" name="Columna9862" dataDxfId="8604" dataCellStyle="Normal 3"/>
    <tableColumn id="9874" name="Columna9863" dataDxfId="8603" dataCellStyle="Normal 3"/>
    <tableColumn id="9875" name="Columna9864" dataDxfId="8602" dataCellStyle="Normal 3"/>
    <tableColumn id="9876" name="Columna9865" dataDxfId="8601" dataCellStyle="Normal 3"/>
    <tableColumn id="9877" name="Columna9866" dataDxfId="8600" dataCellStyle="Normal 3"/>
    <tableColumn id="9878" name="Columna9867" dataDxfId="8599" dataCellStyle="Normal 3"/>
    <tableColumn id="9879" name="Columna9868" dataDxfId="8598" dataCellStyle="Normal 3"/>
    <tableColumn id="9880" name="Columna9869" dataDxfId="8597" dataCellStyle="Normal 3"/>
    <tableColumn id="9881" name="Columna9870" dataDxfId="8596" dataCellStyle="Normal 3"/>
    <tableColumn id="9882" name="Columna9871" dataDxfId="8595" dataCellStyle="Normal 3"/>
    <tableColumn id="9883" name="Columna9872" dataDxfId="8594" dataCellStyle="Normal 3"/>
    <tableColumn id="9884" name="Columna9873" dataDxfId="8593" dataCellStyle="Normal 3"/>
    <tableColumn id="9885" name="Columna9874" dataDxfId="8592" dataCellStyle="Normal 3"/>
    <tableColumn id="9886" name="Columna9875" dataDxfId="8591" dataCellStyle="Normal 3"/>
    <tableColumn id="9887" name="Columna9876" dataDxfId="8590" dataCellStyle="Normal 3"/>
    <tableColumn id="9888" name="Columna9877" dataDxfId="8589" dataCellStyle="Normal 3"/>
    <tableColumn id="9889" name="Columna9878" dataDxfId="8588" dataCellStyle="Normal 3"/>
    <tableColumn id="9890" name="Columna9879" dataDxfId="8587" dataCellStyle="Normal 3"/>
    <tableColumn id="9891" name="Columna9880" dataDxfId="8586" dataCellStyle="Normal 3"/>
    <tableColumn id="9892" name="Columna9881" dataDxfId="8585" dataCellStyle="Normal 3"/>
    <tableColumn id="9893" name="Columna9882" dataDxfId="8584" dataCellStyle="Normal 3"/>
    <tableColumn id="9894" name="Columna9883" dataDxfId="8583" dataCellStyle="Normal 3"/>
    <tableColumn id="9895" name="Columna9884" dataDxfId="8582" dataCellStyle="Normal 3"/>
    <tableColumn id="9896" name="Columna9885" dataDxfId="8581" dataCellStyle="Normal 3"/>
    <tableColumn id="9897" name="Columna9886" dataDxfId="8580" dataCellStyle="Normal 3"/>
    <tableColumn id="9898" name="Columna9887" dataDxfId="8579" dataCellStyle="Normal 3"/>
    <tableColumn id="9899" name="Columna9888" dataDxfId="8578" dataCellStyle="Normal 3"/>
    <tableColumn id="9900" name="Columna9889" dataDxfId="8577" dataCellStyle="Normal 3"/>
    <tableColumn id="9901" name="Columna9890" dataDxfId="8576" dataCellStyle="Normal 3"/>
    <tableColumn id="9902" name="Columna9891" dataDxfId="8575" dataCellStyle="Normal 3"/>
    <tableColumn id="9903" name="Columna9892" dataDxfId="8574" dataCellStyle="Normal 3"/>
    <tableColumn id="9904" name="Columna9893" dataDxfId="8573" dataCellStyle="Normal 3"/>
    <tableColumn id="9905" name="Columna9894" dataDxfId="8572" dataCellStyle="Normal 3"/>
    <tableColumn id="9906" name="Columna9895" dataDxfId="8571" dataCellStyle="Normal 3"/>
    <tableColumn id="9907" name="Columna9896" dataDxfId="8570" dataCellStyle="Normal 3"/>
    <tableColumn id="9908" name="Columna9897" dataDxfId="8569" dataCellStyle="Normal 3"/>
    <tableColumn id="9909" name="Columna9898" dataDxfId="8568" dataCellStyle="Normal 3"/>
    <tableColumn id="9910" name="Columna9899" dataDxfId="8567" dataCellStyle="Normal 3"/>
    <tableColumn id="9911" name="Columna9900" dataDxfId="8566" dataCellStyle="Normal 3"/>
    <tableColumn id="9912" name="Columna9901" dataDxfId="8565" dataCellStyle="Normal 3"/>
    <tableColumn id="9913" name="Columna9902" dataDxfId="8564" dataCellStyle="Normal 3"/>
    <tableColumn id="9914" name="Columna9903" dataDxfId="8563" dataCellStyle="Normal 3"/>
    <tableColumn id="9915" name="Columna9904" dataDxfId="8562" dataCellStyle="Normal 3"/>
    <tableColumn id="9916" name="Columna9905" dataDxfId="8561" dataCellStyle="Normal 3"/>
    <tableColumn id="9917" name="Columna9906" dataDxfId="8560" dataCellStyle="Normal 3"/>
    <tableColumn id="9918" name="Columna9907" dataDxfId="8559" dataCellStyle="Normal 3"/>
    <tableColumn id="9919" name="Columna9908" dataDxfId="8558" dataCellStyle="Normal 3"/>
    <tableColumn id="9920" name="Columna9909" dataDxfId="8557" dataCellStyle="Normal 3"/>
    <tableColumn id="9921" name="Columna9910" dataDxfId="8556" dataCellStyle="Normal 3"/>
    <tableColumn id="9922" name="Columna9911" dataDxfId="8555" dataCellStyle="Normal 3"/>
    <tableColumn id="9923" name="Columna9912" dataDxfId="8554" dataCellStyle="Normal 3"/>
    <tableColumn id="9924" name="Columna9913" dataDxfId="8553" dataCellStyle="Normal 3"/>
    <tableColumn id="9925" name="Columna9914" dataDxfId="8552" dataCellStyle="Normal 3"/>
    <tableColumn id="9926" name="Columna9915" dataDxfId="8551" dataCellStyle="Normal 3"/>
    <tableColumn id="9927" name="Columna9916" dataDxfId="8550" dataCellStyle="Normal 3"/>
    <tableColumn id="9928" name="Columna9917" dataDxfId="8549" dataCellStyle="Normal 3"/>
    <tableColumn id="9929" name="Columna9918" dataDxfId="8548" dataCellStyle="Normal 3"/>
    <tableColumn id="9930" name="Columna9919" dataDxfId="8547" dataCellStyle="Normal 3"/>
    <tableColumn id="9931" name="Columna9920" dataDxfId="8546" dataCellStyle="Normal 3"/>
    <tableColumn id="9932" name="Columna9921" dataDxfId="8545" dataCellStyle="Normal 3"/>
    <tableColumn id="9933" name="Columna9922" dataDxfId="8544" dataCellStyle="Normal 3"/>
    <tableColumn id="9934" name="Columna9923" dataDxfId="8543" dataCellStyle="Normal 3"/>
    <tableColumn id="9935" name="Columna9924" dataDxfId="8542" dataCellStyle="Normal 3"/>
    <tableColumn id="9936" name="Columna9925" dataDxfId="8541" dataCellStyle="Normal 3"/>
    <tableColumn id="9937" name="Columna9926" dataDxfId="8540" dataCellStyle="Normal 3"/>
    <tableColumn id="9938" name="Columna9927" dataDxfId="8539" dataCellStyle="Normal 3"/>
    <tableColumn id="9939" name="Columna9928" dataDxfId="8538" dataCellStyle="Normal 3"/>
    <tableColumn id="9940" name="Columna9929" dataDxfId="8537" dataCellStyle="Normal 3"/>
    <tableColumn id="9941" name="Columna9930" dataDxfId="8536" dataCellStyle="Normal 3"/>
    <tableColumn id="9942" name="Columna9931" dataDxfId="8535" dataCellStyle="Normal 3"/>
    <tableColumn id="9943" name="Columna9932" dataDxfId="8534" dataCellStyle="Normal 3"/>
    <tableColumn id="9944" name="Columna9933" dataDxfId="8533" dataCellStyle="Normal 3"/>
    <tableColumn id="9945" name="Columna9934" dataDxfId="8532" dataCellStyle="Normal 3"/>
    <tableColumn id="9946" name="Columna9935" dataDxfId="8531" dataCellStyle="Normal 3"/>
    <tableColumn id="9947" name="Columna9936" dataDxfId="8530" dataCellStyle="Normal 3"/>
    <tableColumn id="9948" name="Columna9937" dataDxfId="8529" dataCellStyle="Normal 3"/>
    <tableColumn id="9949" name="Columna9938" dataDxfId="8528" dataCellStyle="Normal 3"/>
    <tableColumn id="9950" name="Columna9939" dataDxfId="8527" dataCellStyle="Normal 3"/>
    <tableColumn id="9951" name="Columna9940" dataDxfId="8526" dataCellStyle="Normal 3"/>
    <tableColumn id="9952" name="Columna9941" dataDxfId="8525" dataCellStyle="Normal 3"/>
    <tableColumn id="9953" name="Columna9942" dataDxfId="8524" dataCellStyle="Normal 3"/>
    <tableColumn id="9954" name="Columna9943" dataDxfId="8523" dataCellStyle="Normal 3"/>
    <tableColumn id="9955" name="Columna9944" dataDxfId="8522" dataCellStyle="Normal 3"/>
    <tableColumn id="9956" name="Columna9945" dataDxfId="8521" dataCellStyle="Normal 3"/>
    <tableColumn id="9957" name="Columna9946" dataDxfId="8520" dataCellStyle="Normal 3"/>
    <tableColumn id="9958" name="Columna9947" dataDxfId="8519" dataCellStyle="Normal 3"/>
    <tableColumn id="9959" name="Columna9948" dataDxfId="8518" dataCellStyle="Normal 3"/>
    <tableColumn id="9960" name="Columna9949" dataDxfId="8517" dataCellStyle="Normal 3"/>
    <tableColumn id="9961" name="Columna9950" dataDxfId="8516" dataCellStyle="Normal 3"/>
    <tableColumn id="9962" name="Columna9951" dataDxfId="8515" dataCellStyle="Normal 3"/>
    <tableColumn id="9963" name="Columna9952" dataDxfId="8514" dataCellStyle="Normal 3"/>
    <tableColumn id="9964" name="Columna9953" dataDxfId="8513" dataCellStyle="Normal 3"/>
    <tableColumn id="9965" name="Columna9954" dataDxfId="8512" dataCellStyle="Normal 3"/>
    <tableColumn id="9966" name="Columna9955" dataDxfId="8511" dataCellStyle="Normal 3"/>
    <tableColumn id="9967" name="Columna9956" dataDxfId="8510" dataCellStyle="Normal 3"/>
    <tableColumn id="9968" name="Columna9957" dataDxfId="8509" dataCellStyle="Normal 3"/>
    <tableColumn id="9969" name="Columna9958" dataDxfId="8508" dataCellStyle="Normal 3"/>
    <tableColumn id="9970" name="Columna9959" dataDxfId="8507" dataCellStyle="Normal 3"/>
    <tableColumn id="9971" name="Columna9960" dataDxfId="8506" dataCellStyle="Normal 3"/>
    <tableColumn id="9972" name="Columna9961" dataDxfId="8505" dataCellStyle="Normal 3"/>
    <tableColumn id="9973" name="Columna9962" dataDxfId="8504" dataCellStyle="Normal 3"/>
    <tableColumn id="9974" name="Columna9963" dataDxfId="8503" dataCellStyle="Normal 3"/>
    <tableColumn id="9975" name="Columna9964" dataDxfId="8502" dataCellStyle="Normal 3"/>
    <tableColumn id="9976" name="Columna9965" dataDxfId="8501" dataCellStyle="Normal 3"/>
    <tableColumn id="9977" name="Columna9966" dataDxfId="8500" dataCellStyle="Normal 3"/>
    <tableColumn id="9978" name="Columna9967" dataDxfId="8499" dataCellStyle="Normal 3"/>
    <tableColumn id="9979" name="Columna9968" dataDxfId="8498" dataCellStyle="Normal 3"/>
    <tableColumn id="9980" name="Columna9969" dataDxfId="8497" dataCellStyle="Normal 3"/>
    <tableColumn id="9981" name="Columna9970" dataDxfId="8496" dataCellStyle="Normal 3"/>
    <tableColumn id="9982" name="Columna9971" dataDxfId="8495" dataCellStyle="Normal 3"/>
    <tableColumn id="9983" name="Columna9972" dataDxfId="8494" dataCellStyle="Normal 3"/>
    <tableColumn id="9984" name="Columna9973" dataDxfId="8493" dataCellStyle="Normal 3"/>
    <tableColumn id="9985" name="Columna9974" dataDxfId="8492" dataCellStyle="Normal 3"/>
    <tableColumn id="9986" name="Columna9975" dataDxfId="8491" dataCellStyle="Normal 3"/>
    <tableColumn id="9987" name="Columna9976" dataDxfId="8490" dataCellStyle="Normal 3"/>
    <tableColumn id="9988" name="Columna9977" dataDxfId="8489" dataCellStyle="Normal 3"/>
    <tableColumn id="9989" name="Columna9978" dataDxfId="8488" dataCellStyle="Normal 3"/>
    <tableColumn id="9990" name="Columna9979" dataDxfId="8487" dataCellStyle="Normal 3"/>
    <tableColumn id="9991" name="Columna9980" dataDxfId="8486" dataCellStyle="Normal 3"/>
    <tableColumn id="9992" name="Columna9981" dataDxfId="8485" dataCellStyle="Normal 3"/>
    <tableColumn id="9993" name="Columna9982" dataDxfId="8484" dataCellStyle="Normal 3"/>
    <tableColumn id="9994" name="Columna9983" dataDxfId="8483" dataCellStyle="Normal 3"/>
    <tableColumn id="9995" name="Columna9984" dataDxfId="8482" dataCellStyle="Normal 3"/>
    <tableColumn id="9996" name="Columna9985" dataDxfId="8481" dataCellStyle="Normal 3"/>
    <tableColumn id="9997" name="Columna9986" dataDxfId="8480" dataCellStyle="Normal 3"/>
    <tableColumn id="9998" name="Columna9987" dataDxfId="8479" dataCellStyle="Normal 3"/>
    <tableColumn id="9999" name="Columna9988" dataDxfId="8478" dataCellStyle="Normal 3"/>
    <tableColumn id="10000" name="Columna9989" dataDxfId="8477" dataCellStyle="Normal 3"/>
    <tableColumn id="10001" name="Columna9990" dataDxfId="8476" dataCellStyle="Normal 3"/>
    <tableColumn id="10002" name="Columna9991" dataDxfId="8475" dataCellStyle="Normal 3"/>
    <tableColumn id="10003" name="Columna9992" dataDxfId="8474" dataCellStyle="Normal 3"/>
    <tableColumn id="10004" name="Columna9993" dataDxfId="8473" dataCellStyle="Normal 3"/>
    <tableColumn id="10005" name="Columna9994" dataDxfId="8472" dataCellStyle="Normal 3"/>
    <tableColumn id="10006" name="Columna9995" dataDxfId="8471" dataCellStyle="Normal 3"/>
    <tableColumn id="10007" name="Columna9996" dataDxfId="8470" dataCellStyle="Normal 3"/>
    <tableColumn id="10008" name="Columna9997" dataDxfId="8469" dataCellStyle="Normal 3"/>
    <tableColumn id="10009" name="Columna9998" dataDxfId="8468" dataCellStyle="Normal 3"/>
    <tableColumn id="10010" name="Columna9999" dataDxfId="8467" dataCellStyle="Normal 3"/>
    <tableColumn id="10011" name="Columna10000" dataDxfId="8466" dataCellStyle="Normal 3"/>
    <tableColumn id="10012" name="Columna10001" dataDxfId="8465" dataCellStyle="Normal 3"/>
    <tableColumn id="10013" name="Columna10002" dataDxfId="8464" dataCellStyle="Normal 3"/>
    <tableColumn id="10014" name="Columna10003" dataDxfId="8463" dataCellStyle="Normal 3"/>
    <tableColumn id="10015" name="Columna10004" dataDxfId="8462" dataCellStyle="Normal 3"/>
    <tableColumn id="10016" name="Columna10005" dataDxfId="8461" dataCellStyle="Normal 3"/>
    <tableColumn id="10017" name="Columna10006" dataDxfId="8460" dataCellStyle="Normal 3"/>
    <tableColumn id="10018" name="Columna10007" dataDxfId="8459" dataCellStyle="Normal 3"/>
    <tableColumn id="10019" name="Columna10008" dataDxfId="8458" dataCellStyle="Normal 3"/>
    <tableColumn id="10020" name="Columna10009" dataDxfId="8457" dataCellStyle="Normal 3"/>
    <tableColumn id="10021" name="Columna10010" dataDxfId="8456" dataCellStyle="Normal 3"/>
    <tableColumn id="10022" name="Columna10011" dataDxfId="8455" dataCellStyle="Normal 3"/>
    <tableColumn id="10023" name="Columna10012" dataDxfId="8454" dataCellStyle="Normal 3"/>
    <tableColumn id="10024" name="Columna10013" dataDxfId="8453" dataCellStyle="Normal 3"/>
    <tableColumn id="10025" name="Columna10014" dataDxfId="8452" dataCellStyle="Normal 3"/>
    <tableColumn id="10026" name="Columna10015" dataDxfId="8451" dataCellStyle="Normal 3"/>
    <tableColumn id="10027" name="Columna10016" dataDxfId="8450" dataCellStyle="Normal 3"/>
    <tableColumn id="10028" name="Columna10017" dataDxfId="8449" dataCellStyle="Normal 3"/>
    <tableColumn id="10029" name="Columna10018" dataDxfId="8448" dataCellStyle="Normal 3"/>
    <tableColumn id="10030" name="Columna10019" dataDxfId="8447" dataCellStyle="Normal 3"/>
    <tableColumn id="10031" name="Columna10020" dataDxfId="8446" dataCellStyle="Normal 3"/>
    <tableColumn id="10032" name="Columna10021" dataDxfId="8445" dataCellStyle="Normal 3"/>
    <tableColumn id="10033" name="Columna10022" dataDxfId="8444" dataCellStyle="Normal 3"/>
    <tableColumn id="10034" name="Columna10023" dataDxfId="8443" dataCellStyle="Normal 3"/>
    <tableColumn id="10035" name="Columna10024" dataDxfId="8442" dataCellStyle="Normal 3"/>
    <tableColumn id="10036" name="Columna10025" dataDxfId="8441" dataCellStyle="Normal 3"/>
    <tableColumn id="10037" name="Columna10026" dataDxfId="8440" dataCellStyle="Normal 3"/>
    <tableColumn id="10038" name="Columna10027" dataDxfId="8439" dataCellStyle="Normal 3"/>
    <tableColumn id="10039" name="Columna10028" dataDxfId="8438" dataCellStyle="Normal 3"/>
    <tableColumn id="10040" name="Columna10029" dataDxfId="8437" dataCellStyle="Normal 3"/>
    <tableColumn id="10041" name="Columna10030" dataDxfId="8436" dataCellStyle="Normal 3"/>
    <tableColumn id="10042" name="Columna10031" dataDxfId="8435" dataCellStyle="Normal 3"/>
    <tableColumn id="10043" name="Columna10032" dataDxfId="8434" dataCellStyle="Normal 3"/>
    <tableColumn id="10044" name="Columna10033" dataDxfId="8433" dataCellStyle="Normal 3"/>
    <tableColumn id="10045" name="Columna10034" dataDxfId="8432" dataCellStyle="Normal 3"/>
    <tableColumn id="10046" name="Columna10035" dataDxfId="8431" dataCellStyle="Normal 3"/>
    <tableColumn id="10047" name="Columna10036" dataDxfId="8430" dataCellStyle="Normal 3"/>
    <tableColumn id="10048" name="Columna10037" dataDxfId="8429" dataCellStyle="Normal 3"/>
    <tableColumn id="10049" name="Columna10038" dataDxfId="8428" dataCellStyle="Normal 3"/>
    <tableColumn id="10050" name="Columna10039" dataDxfId="8427" dataCellStyle="Normal 3"/>
    <tableColumn id="10051" name="Columna10040" dataDxfId="8426" dataCellStyle="Normal 3"/>
    <tableColumn id="10052" name="Columna10041" dataDxfId="8425" dataCellStyle="Normal 3"/>
    <tableColumn id="10053" name="Columna10042" dataDxfId="8424" dataCellStyle="Normal 3"/>
    <tableColumn id="10054" name="Columna10043" dataDxfId="8423" dataCellStyle="Normal 3"/>
    <tableColumn id="10055" name="Columna10044" dataDxfId="8422" dataCellStyle="Normal 3"/>
    <tableColumn id="10056" name="Columna10045" dataDxfId="8421" dataCellStyle="Normal 3"/>
    <tableColumn id="10057" name="Columna10046" dataDxfId="8420" dataCellStyle="Normal 3"/>
    <tableColumn id="10058" name="Columna10047" dataDxfId="8419" dataCellStyle="Normal 3"/>
    <tableColumn id="10059" name="Columna10048" dataDxfId="8418" dataCellStyle="Normal 3"/>
    <tableColumn id="10060" name="Columna10049" dataDxfId="8417" dataCellStyle="Normal 3"/>
    <tableColumn id="10061" name="Columna10050" dataDxfId="8416" dataCellStyle="Normal 3"/>
    <tableColumn id="10062" name="Columna10051" dataDxfId="8415" dataCellStyle="Normal 3"/>
    <tableColumn id="10063" name="Columna10052" dataDxfId="8414" dataCellStyle="Normal 3"/>
    <tableColumn id="10064" name="Columna10053" dataDxfId="8413" dataCellStyle="Normal 3"/>
    <tableColumn id="10065" name="Columna10054" dataDxfId="8412" dataCellStyle="Normal 3"/>
    <tableColumn id="10066" name="Columna10055" dataDxfId="8411" dataCellStyle="Normal 3"/>
    <tableColumn id="10067" name="Columna10056" dataDxfId="8410" dataCellStyle="Normal 3"/>
    <tableColumn id="10068" name="Columna10057" dataDxfId="8409" dataCellStyle="Normal 3"/>
    <tableColumn id="10069" name="Columna10058" dataDxfId="8408" dataCellStyle="Normal 3"/>
    <tableColumn id="10070" name="Columna10059" dataDxfId="8407" dataCellStyle="Normal 3"/>
    <tableColumn id="10071" name="Columna10060" dataDxfId="8406" dataCellStyle="Normal 3"/>
    <tableColumn id="10072" name="Columna10061" dataDxfId="8405" dataCellStyle="Normal 3"/>
    <tableColumn id="10073" name="Columna10062" dataDxfId="8404" dataCellStyle="Normal 3"/>
    <tableColumn id="10074" name="Columna10063" dataDxfId="8403" dataCellStyle="Normal 3"/>
    <tableColumn id="10075" name="Columna10064" dataDxfId="8402" dataCellStyle="Normal 3"/>
    <tableColumn id="10076" name="Columna10065" dataDxfId="8401" dataCellStyle="Normal 3"/>
    <tableColumn id="10077" name="Columna10066" dataDxfId="8400" dataCellStyle="Normal 3"/>
    <tableColumn id="10078" name="Columna10067" dataDxfId="8399" dataCellStyle="Normal 3"/>
    <tableColumn id="10079" name="Columna10068" dataDxfId="8398" dataCellStyle="Normal 3"/>
    <tableColumn id="10080" name="Columna10069" dataDxfId="8397" dataCellStyle="Normal 3"/>
    <tableColumn id="10081" name="Columna10070" dataDxfId="8396" dataCellStyle="Normal 3"/>
    <tableColumn id="10082" name="Columna10071" dataDxfId="8395" dataCellStyle="Normal 3"/>
    <tableColumn id="10083" name="Columna10072" dataDxfId="8394" dataCellStyle="Normal 3"/>
    <tableColumn id="10084" name="Columna10073" dataDxfId="8393" dataCellStyle="Normal 3"/>
    <tableColumn id="10085" name="Columna10074" dataDxfId="8392" dataCellStyle="Normal 3"/>
    <tableColumn id="10086" name="Columna10075" dataDxfId="8391" dataCellStyle="Normal 3"/>
    <tableColumn id="10087" name="Columna10076" dataDxfId="8390" dataCellStyle="Normal 3"/>
    <tableColumn id="10088" name="Columna10077" dataDxfId="8389" dataCellStyle="Normal 3"/>
    <tableColumn id="10089" name="Columna10078" dataDxfId="8388" dataCellStyle="Normal 3"/>
    <tableColumn id="10090" name="Columna10079" dataDxfId="8387" dataCellStyle="Normal 3"/>
    <tableColumn id="10091" name="Columna10080" dataDxfId="8386" dataCellStyle="Normal 3"/>
    <tableColumn id="10092" name="Columna10081" dataDxfId="8385" dataCellStyle="Normal 3"/>
    <tableColumn id="10093" name="Columna10082" dataDxfId="8384" dataCellStyle="Normal 3"/>
    <tableColumn id="10094" name="Columna10083" dataDxfId="8383" dataCellStyle="Normal 3"/>
    <tableColumn id="10095" name="Columna10084" dataDxfId="8382" dataCellStyle="Normal 3"/>
    <tableColumn id="10096" name="Columna10085" dataDxfId="8381" dataCellStyle="Normal 3"/>
    <tableColumn id="10097" name="Columna10086" dataDxfId="8380" dataCellStyle="Normal 3"/>
    <tableColumn id="10098" name="Columna10087" dataDxfId="8379" dataCellStyle="Normal 3"/>
    <tableColumn id="10099" name="Columna10088" dataDxfId="8378" dataCellStyle="Normal 3"/>
    <tableColumn id="10100" name="Columna10089" dataDxfId="8377" dataCellStyle="Normal 3"/>
    <tableColumn id="10101" name="Columna10090" dataDxfId="8376" dataCellStyle="Normal 3"/>
    <tableColumn id="10102" name="Columna10091" dataDxfId="8375" dataCellStyle="Normal 3"/>
    <tableColumn id="10103" name="Columna10092" dataDxfId="8374" dataCellStyle="Normal 3"/>
    <tableColumn id="10104" name="Columna10093" dataDxfId="8373" dataCellStyle="Normal 3"/>
    <tableColumn id="10105" name="Columna10094" dataDxfId="8372" dataCellStyle="Normal 3"/>
    <tableColumn id="10106" name="Columna10095" dataDxfId="8371" dataCellStyle="Normal 3"/>
    <tableColumn id="10107" name="Columna10096" dataDxfId="8370" dataCellStyle="Normal 3"/>
    <tableColumn id="10108" name="Columna10097" dataDxfId="8369" dataCellStyle="Normal 3"/>
    <tableColumn id="10109" name="Columna10098" dataDxfId="8368" dataCellStyle="Normal 3"/>
    <tableColumn id="10110" name="Columna10099" dataDxfId="8367" dataCellStyle="Normal 3"/>
    <tableColumn id="10111" name="Columna10100" dataDxfId="8366" dataCellStyle="Normal 3"/>
    <tableColumn id="10112" name="Columna10101" dataDxfId="8365" dataCellStyle="Normal 3"/>
    <tableColumn id="10113" name="Columna10102" dataDxfId="8364" dataCellStyle="Normal 3"/>
    <tableColumn id="10114" name="Columna10103" dataDxfId="8363" dataCellStyle="Normal 3"/>
    <tableColumn id="10115" name="Columna10104" dataDxfId="8362" dataCellStyle="Normal 3"/>
    <tableColumn id="10116" name="Columna10105" dataDxfId="8361" dataCellStyle="Normal 3"/>
    <tableColumn id="10117" name="Columna10106" dataDxfId="8360" dataCellStyle="Normal 3"/>
    <tableColumn id="10118" name="Columna10107" dataDxfId="8359" dataCellStyle="Normal 3"/>
    <tableColumn id="10119" name="Columna10108" dataDxfId="8358" dataCellStyle="Normal 3"/>
    <tableColumn id="10120" name="Columna10109" dataDxfId="8357" dataCellStyle="Normal 3"/>
    <tableColumn id="10121" name="Columna10110" dataDxfId="8356" dataCellStyle="Normal 3"/>
    <tableColumn id="10122" name="Columna10111" dataDxfId="8355" dataCellStyle="Normal 3"/>
    <tableColumn id="10123" name="Columna10112" dataDxfId="8354" dataCellStyle="Normal 3"/>
    <tableColumn id="10124" name="Columna10113" dataDxfId="8353" dataCellStyle="Normal 3"/>
    <tableColumn id="10125" name="Columna10114" dataDxfId="8352" dataCellStyle="Normal 3"/>
    <tableColumn id="10126" name="Columna10115" dataDxfId="8351" dataCellStyle="Normal 3"/>
    <tableColumn id="10127" name="Columna10116" dataDxfId="8350" dataCellStyle="Normal 3"/>
    <tableColumn id="10128" name="Columna10117" dataDxfId="8349" dataCellStyle="Normal 3"/>
    <tableColumn id="10129" name="Columna10118" dataDxfId="8348" dataCellStyle="Normal 3"/>
    <tableColumn id="10130" name="Columna10119" dataDxfId="8347" dataCellStyle="Normal 3"/>
    <tableColumn id="10131" name="Columna10120" dataDxfId="8346" dataCellStyle="Normal 3"/>
    <tableColumn id="10132" name="Columna10121" dataDxfId="8345" dataCellStyle="Normal 3"/>
    <tableColumn id="10133" name="Columna10122" dataDxfId="8344" dataCellStyle="Normal 3"/>
    <tableColumn id="10134" name="Columna10123" dataDxfId="8343" dataCellStyle="Normal 3"/>
    <tableColumn id="10135" name="Columna10124" dataDxfId="8342" dataCellStyle="Normal 3"/>
    <tableColumn id="10136" name="Columna10125" dataDxfId="8341" dataCellStyle="Normal 3"/>
    <tableColumn id="10137" name="Columna10126" dataDxfId="8340" dataCellStyle="Normal 3"/>
    <tableColumn id="10138" name="Columna10127" dataDxfId="8339" dataCellStyle="Normal 3"/>
    <tableColumn id="10139" name="Columna10128" dataDxfId="8338" dataCellStyle="Normal 3"/>
    <tableColumn id="10140" name="Columna10129" dataDxfId="8337" dataCellStyle="Normal 3"/>
    <tableColumn id="10141" name="Columna10130" dataDxfId="8336" dataCellStyle="Normal 3"/>
    <tableColumn id="10142" name="Columna10131" dataDxfId="8335" dataCellStyle="Normal 3"/>
    <tableColumn id="10143" name="Columna10132" dataDxfId="8334" dataCellStyle="Normal 3"/>
    <tableColumn id="10144" name="Columna10133" dataDxfId="8333" dataCellStyle="Normal 3"/>
    <tableColumn id="10145" name="Columna10134" dataDxfId="8332" dataCellStyle="Normal 3"/>
    <tableColumn id="10146" name="Columna10135" dataDxfId="8331" dataCellStyle="Normal 3"/>
    <tableColumn id="10147" name="Columna10136" dataDxfId="8330" dataCellStyle="Normal 3"/>
    <tableColumn id="10148" name="Columna10137" dataDxfId="8329" dataCellStyle="Normal 3"/>
    <tableColumn id="10149" name="Columna10138" dataDxfId="8328" dataCellStyle="Normal 3"/>
    <tableColumn id="10150" name="Columna10139" dataDxfId="8327" dataCellStyle="Normal 3"/>
    <tableColumn id="10151" name="Columna10140" dataDxfId="8326" dataCellStyle="Normal 3"/>
    <tableColumn id="10152" name="Columna10141" dataDxfId="8325" dataCellStyle="Normal 3"/>
    <tableColumn id="10153" name="Columna10142" dataDxfId="8324" dataCellStyle="Normal 3"/>
    <tableColumn id="10154" name="Columna10143" dataDxfId="8323" dataCellStyle="Normal 3"/>
    <tableColumn id="10155" name="Columna10144" dataDxfId="8322" dataCellStyle="Normal 3"/>
    <tableColumn id="10156" name="Columna10145" dataDxfId="8321" dataCellStyle="Normal 3"/>
    <tableColumn id="10157" name="Columna10146" dataDxfId="8320" dataCellStyle="Normal 3"/>
    <tableColumn id="10158" name="Columna10147" dataDxfId="8319" dataCellStyle="Normal 3"/>
    <tableColumn id="10159" name="Columna10148" dataDxfId="8318" dataCellStyle="Normal 3"/>
    <tableColumn id="10160" name="Columna10149" dataDxfId="8317" dataCellStyle="Normal 3"/>
    <tableColumn id="10161" name="Columna10150" dataDxfId="8316" dataCellStyle="Normal 3"/>
    <tableColumn id="10162" name="Columna10151" dataDxfId="8315" dataCellStyle="Normal 3"/>
    <tableColumn id="10163" name="Columna10152" dataDxfId="8314" dataCellStyle="Normal 3"/>
    <tableColumn id="10164" name="Columna10153" dataDxfId="8313" dataCellStyle="Normal 3"/>
    <tableColumn id="10165" name="Columna10154" dataDxfId="8312" dataCellStyle="Normal 3"/>
    <tableColumn id="10166" name="Columna10155" dataDxfId="8311" dataCellStyle="Normal 3"/>
    <tableColumn id="10167" name="Columna10156" dataDxfId="8310" dataCellStyle="Normal 3"/>
    <tableColumn id="10168" name="Columna10157" dataDxfId="8309" dataCellStyle="Normal 3"/>
    <tableColumn id="10169" name="Columna10158" dataDxfId="8308" dataCellStyle="Normal 3"/>
    <tableColumn id="10170" name="Columna10159" dataDxfId="8307" dataCellStyle="Normal 3"/>
    <tableColumn id="10171" name="Columna10160" dataDxfId="8306" dataCellStyle="Normal 3"/>
    <tableColumn id="10172" name="Columna10161" dataDxfId="8305" dataCellStyle="Normal 3"/>
    <tableColumn id="10173" name="Columna10162" dataDxfId="8304" dataCellStyle="Normal 3"/>
    <tableColumn id="10174" name="Columna10163" dataDxfId="8303" dataCellStyle="Normal 3"/>
    <tableColumn id="10175" name="Columna10164" dataDxfId="8302" dataCellStyle="Normal 3"/>
    <tableColumn id="10176" name="Columna10165" dataDxfId="8301" dataCellStyle="Normal 3"/>
    <tableColumn id="10177" name="Columna10166" dataDxfId="8300" dataCellStyle="Normal 3"/>
    <tableColumn id="10178" name="Columna10167" dataDxfId="8299" dataCellStyle="Normal 3"/>
    <tableColumn id="10179" name="Columna10168" dataDxfId="8298" dataCellStyle="Normal 3"/>
    <tableColumn id="10180" name="Columna10169" dataDxfId="8297" dataCellStyle="Normal 3"/>
    <tableColumn id="10181" name="Columna10170" dataDxfId="8296" dataCellStyle="Normal 3"/>
    <tableColumn id="10182" name="Columna10171" dataDxfId="8295" dataCellStyle="Normal 3"/>
    <tableColumn id="10183" name="Columna10172" dataDxfId="8294" dataCellStyle="Normal 3"/>
    <tableColumn id="10184" name="Columna10173" dataDxfId="8293" dataCellStyle="Normal 3"/>
    <tableColumn id="10185" name="Columna10174" dataDxfId="8292" dataCellStyle="Normal 3"/>
    <tableColumn id="10186" name="Columna10175" dataDxfId="8291" dataCellStyle="Normal 3"/>
    <tableColumn id="10187" name="Columna10176" dataDxfId="8290" dataCellStyle="Normal 3"/>
    <tableColumn id="10188" name="Columna10177" dataDxfId="8289" dataCellStyle="Normal 3"/>
    <tableColumn id="10189" name="Columna10178" dataDxfId="8288" dataCellStyle="Normal 3"/>
    <tableColumn id="10190" name="Columna10179" dataDxfId="8287" dataCellStyle="Normal 3"/>
    <tableColumn id="10191" name="Columna10180" dataDxfId="8286" dataCellStyle="Normal 3"/>
    <tableColumn id="10192" name="Columna10181" dataDxfId="8285" dataCellStyle="Normal 3"/>
    <tableColumn id="10193" name="Columna10182" dataDxfId="8284" dataCellStyle="Normal 3"/>
    <tableColumn id="10194" name="Columna10183" dataDxfId="8283" dataCellStyle="Normal 3"/>
    <tableColumn id="10195" name="Columna10184" dataDxfId="8282" dataCellStyle="Normal 3"/>
    <tableColumn id="10196" name="Columna10185" dataDxfId="8281" dataCellStyle="Normal 3"/>
    <tableColumn id="10197" name="Columna10186" dataDxfId="8280" dataCellStyle="Normal 3"/>
    <tableColumn id="10198" name="Columna10187" dataDxfId="8279" dataCellStyle="Normal 3"/>
    <tableColumn id="10199" name="Columna10188" dataDxfId="8278" dataCellStyle="Normal 3"/>
    <tableColumn id="10200" name="Columna10189" dataDxfId="8277" dataCellStyle="Normal 3"/>
    <tableColumn id="10201" name="Columna10190" dataDxfId="8276" dataCellStyle="Normal 3"/>
    <tableColumn id="10202" name="Columna10191" dataDxfId="8275" dataCellStyle="Normal 3"/>
    <tableColumn id="10203" name="Columna10192" dataDxfId="8274" dataCellStyle="Normal 3"/>
    <tableColumn id="10204" name="Columna10193" dataDxfId="8273" dataCellStyle="Normal 3"/>
    <tableColumn id="10205" name="Columna10194" dataDxfId="8272" dataCellStyle="Normal 3"/>
    <tableColumn id="10206" name="Columna10195" dataDxfId="8271" dataCellStyle="Normal 3"/>
    <tableColumn id="10207" name="Columna10196" dataDxfId="8270" dataCellStyle="Normal 3"/>
    <tableColumn id="10208" name="Columna10197" dataDxfId="8269" dataCellStyle="Normal 3"/>
    <tableColumn id="10209" name="Columna10198" dataDxfId="8268" dataCellStyle="Normal 3"/>
    <tableColumn id="10210" name="Columna10199" dataDxfId="8267" dataCellStyle="Normal 3"/>
    <tableColumn id="10211" name="Columna10200" dataDxfId="8266" dataCellStyle="Normal 3"/>
    <tableColumn id="10212" name="Columna10201" dataDxfId="8265" dataCellStyle="Normal 3"/>
    <tableColumn id="10213" name="Columna10202" dataDxfId="8264" dataCellStyle="Normal 3"/>
    <tableColumn id="10214" name="Columna10203" dataDxfId="8263" dataCellStyle="Normal 3"/>
    <tableColumn id="10215" name="Columna10204" dataDxfId="8262" dataCellStyle="Normal 3"/>
    <tableColumn id="10216" name="Columna10205" dataDxfId="8261" dataCellStyle="Normal 3"/>
    <tableColumn id="10217" name="Columna10206" dataDxfId="8260" dataCellStyle="Normal 3"/>
    <tableColumn id="10218" name="Columna10207" dataDxfId="8259" dataCellStyle="Normal 3"/>
    <tableColumn id="10219" name="Columna10208" dataDxfId="8258" dataCellStyle="Normal 3"/>
    <tableColumn id="10220" name="Columna10209" dataDxfId="8257" dataCellStyle="Normal 3"/>
    <tableColumn id="10221" name="Columna10210" dataDxfId="8256" dataCellStyle="Normal 3"/>
    <tableColumn id="10222" name="Columna10211" dataDxfId="8255" dataCellStyle="Normal 3"/>
    <tableColumn id="10223" name="Columna10212" dataDxfId="8254" dataCellStyle="Normal 3"/>
    <tableColumn id="10224" name="Columna10213" dataDxfId="8253" dataCellStyle="Normal 3"/>
    <tableColumn id="10225" name="Columna10214" dataDxfId="8252" dataCellStyle="Normal 3"/>
    <tableColumn id="10226" name="Columna10215" dataDxfId="8251" dataCellStyle="Normal 3"/>
    <tableColumn id="10227" name="Columna10216" dataDxfId="8250" dataCellStyle="Normal 3"/>
    <tableColumn id="10228" name="Columna10217" dataDxfId="8249" dataCellStyle="Normal 3"/>
    <tableColumn id="10229" name="Columna10218" dataDxfId="8248" dataCellStyle="Normal 3"/>
    <tableColumn id="10230" name="Columna10219" dataDxfId="8247" dataCellStyle="Normal 3"/>
    <tableColumn id="10231" name="Columna10220" dataDxfId="8246" dataCellStyle="Normal 3"/>
    <tableColumn id="10232" name="Columna10221" dataDxfId="8245" dataCellStyle="Normal 3"/>
    <tableColumn id="10233" name="Columna10222" dataDxfId="8244" dataCellStyle="Normal 3"/>
    <tableColumn id="10234" name="Columna10223" dataDxfId="8243" dataCellStyle="Normal 3"/>
    <tableColumn id="10235" name="Columna10224" dataDxfId="8242" dataCellStyle="Normal 3"/>
    <tableColumn id="10236" name="Columna10225" dataDxfId="8241" dataCellStyle="Normal 3"/>
    <tableColumn id="10237" name="Columna10226" dataDxfId="8240" dataCellStyle="Normal 3"/>
    <tableColumn id="10238" name="Columna10227" dataDxfId="8239" dataCellStyle="Normal 3"/>
    <tableColumn id="10239" name="Columna10228" dataDxfId="8238" dataCellStyle="Normal 3"/>
    <tableColumn id="10240" name="Columna10229" dataDxfId="8237" dataCellStyle="Normal 3"/>
    <tableColumn id="10241" name="Columna10230" dataDxfId="8236" dataCellStyle="Normal 3"/>
    <tableColumn id="10242" name="Columna10231" dataDxfId="8235" dataCellStyle="Normal 3"/>
    <tableColumn id="10243" name="Columna10232" dataDxfId="8234" dataCellStyle="Normal 3"/>
    <tableColumn id="10244" name="Columna10233" dataDxfId="8233" dataCellStyle="Normal 3"/>
    <tableColumn id="10245" name="Columna10234" dataDxfId="8232" dataCellStyle="Normal 3"/>
    <tableColumn id="10246" name="Columna10235" dataDxfId="8231" dataCellStyle="Normal 3"/>
    <tableColumn id="10247" name="Columna10236" dataDxfId="8230" dataCellStyle="Normal 3"/>
    <tableColumn id="10248" name="Columna10237" dataDxfId="8229" dataCellStyle="Normal 3"/>
    <tableColumn id="10249" name="Columna10238" dataDxfId="8228" dataCellStyle="Normal 3"/>
    <tableColumn id="10250" name="Columna10239" dataDxfId="8227" dataCellStyle="Normal 3"/>
    <tableColumn id="10251" name="Columna10240" dataDxfId="8226" dataCellStyle="Normal 3"/>
    <tableColumn id="10252" name="Columna10241" dataDxfId="8225" dataCellStyle="Normal 3"/>
    <tableColumn id="10253" name="Columna10242" dataDxfId="8224" dataCellStyle="Normal 3"/>
    <tableColumn id="10254" name="Columna10243" dataDxfId="8223" dataCellStyle="Normal 3"/>
    <tableColumn id="10255" name="Columna10244" dataDxfId="8222" dataCellStyle="Normal 3"/>
    <tableColumn id="10256" name="Columna10245" dataDxfId="8221" dataCellStyle="Normal 3"/>
    <tableColumn id="10257" name="Columna10246" dataDxfId="8220" dataCellStyle="Normal 3"/>
    <tableColumn id="10258" name="Columna10247" dataDxfId="8219" dataCellStyle="Normal 3"/>
    <tableColumn id="10259" name="Columna10248" dataDxfId="8218" dataCellStyle="Normal 3"/>
    <tableColumn id="10260" name="Columna10249" dataDxfId="8217" dataCellStyle="Normal 3"/>
    <tableColumn id="10261" name="Columna10250" dataDxfId="8216" dataCellStyle="Normal 3"/>
    <tableColumn id="10262" name="Columna10251" dataDxfId="8215" dataCellStyle="Normal 3"/>
    <tableColumn id="10263" name="Columna10252" dataDxfId="8214" dataCellStyle="Normal 3"/>
    <tableColumn id="10264" name="Columna10253" dataDxfId="8213" dataCellStyle="Normal 3"/>
    <tableColumn id="10265" name="Columna10254" dataDxfId="8212" dataCellStyle="Normal 3"/>
    <tableColumn id="10266" name="Columna10255" dataDxfId="8211" dataCellStyle="Normal 3"/>
    <tableColumn id="10267" name="Columna10256" dataDxfId="8210" dataCellStyle="Normal 3"/>
    <tableColumn id="10268" name="Columna10257" dataDxfId="8209" dataCellStyle="Normal 3"/>
    <tableColumn id="10269" name="Columna10258" dataDxfId="8208" dataCellStyle="Normal 3"/>
    <tableColumn id="10270" name="Columna10259" dataDxfId="8207" dataCellStyle="Normal 3"/>
    <tableColumn id="10271" name="Columna10260" dataDxfId="8206" dataCellStyle="Normal 3"/>
    <tableColumn id="10272" name="Columna10261" dataDxfId="8205" dataCellStyle="Normal 3"/>
    <tableColumn id="10273" name="Columna10262" dataDxfId="8204" dataCellStyle="Normal 3"/>
    <tableColumn id="10274" name="Columna10263" dataDxfId="8203" dataCellStyle="Normal 3"/>
    <tableColumn id="10275" name="Columna10264" dataDxfId="8202" dataCellStyle="Normal 3"/>
    <tableColumn id="10276" name="Columna10265" dataDxfId="8201" dataCellStyle="Normal 3"/>
    <tableColumn id="10277" name="Columna10266" dataDxfId="8200" dataCellStyle="Normal 3"/>
    <tableColumn id="10278" name="Columna10267" dataDxfId="8199" dataCellStyle="Normal 3"/>
    <tableColumn id="10279" name="Columna10268" dataDxfId="8198" dataCellStyle="Normal 3"/>
    <tableColumn id="10280" name="Columna10269" dataDxfId="8197" dataCellStyle="Normal 3"/>
    <tableColumn id="10281" name="Columna10270" dataDxfId="8196" dataCellStyle="Normal 3"/>
    <tableColumn id="10282" name="Columna10271" dataDxfId="8195" dataCellStyle="Normal 3"/>
    <tableColumn id="10283" name="Columna10272" dataDxfId="8194" dataCellStyle="Normal 3"/>
    <tableColumn id="10284" name="Columna10273" dataDxfId="8193" dataCellStyle="Normal 3"/>
    <tableColumn id="10285" name="Columna10274" dataDxfId="8192" dataCellStyle="Normal 3"/>
    <tableColumn id="10286" name="Columna10275" dataDxfId="8191" dataCellStyle="Normal 3"/>
    <tableColumn id="10287" name="Columna10276" dataDxfId="8190" dataCellStyle="Normal 3"/>
    <tableColumn id="10288" name="Columna10277" dataDxfId="8189" dataCellStyle="Normal 3"/>
    <tableColumn id="10289" name="Columna10278" dataDxfId="8188" dataCellStyle="Normal 3"/>
    <tableColumn id="10290" name="Columna10279" dataDxfId="8187" dataCellStyle="Normal 3"/>
    <tableColumn id="10291" name="Columna10280" dataDxfId="8186" dataCellStyle="Normal 3"/>
    <tableColumn id="10292" name="Columna10281" dataDxfId="8185" dataCellStyle="Normal 3"/>
    <tableColumn id="10293" name="Columna10282" dataDxfId="8184" dataCellStyle="Normal 3"/>
    <tableColumn id="10294" name="Columna10283" dataDxfId="8183" dataCellStyle="Normal 3"/>
    <tableColumn id="10295" name="Columna10284" dataDxfId="8182" dataCellStyle="Normal 3"/>
    <tableColumn id="10296" name="Columna10285" dataDxfId="8181" dataCellStyle="Normal 3"/>
    <tableColumn id="10297" name="Columna10286" dataDxfId="8180" dataCellStyle="Normal 3"/>
    <tableColumn id="10298" name="Columna10287" dataDxfId="8179" dataCellStyle="Normal 3"/>
    <tableColumn id="10299" name="Columna10288" dataDxfId="8178" dataCellStyle="Normal 3"/>
    <tableColumn id="10300" name="Columna10289" dataDxfId="8177" dataCellStyle="Normal 3"/>
    <tableColumn id="10301" name="Columna10290" dataDxfId="8176" dataCellStyle="Normal 3"/>
    <tableColumn id="10302" name="Columna10291" dataDxfId="8175" dataCellStyle="Normal 3"/>
    <tableColumn id="10303" name="Columna10292" dataDxfId="8174" dataCellStyle="Normal 3"/>
    <tableColumn id="10304" name="Columna10293" dataDxfId="8173" dataCellStyle="Normal 3"/>
    <tableColumn id="10305" name="Columna10294" dataDxfId="8172" dataCellStyle="Normal 3"/>
    <tableColumn id="10306" name="Columna10295" dataDxfId="8171" dataCellStyle="Normal 3"/>
    <tableColumn id="10307" name="Columna10296" dataDxfId="8170" dataCellStyle="Normal 3"/>
    <tableColumn id="10308" name="Columna10297" dataDxfId="8169" dataCellStyle="Normal 3"/>
    <tableColumn id="10309" name="Columna10298" dataDxfId="8168" dataCellStyle="Normal 3"/>
    <tableColumn id="10310" name="Columna10299" dataDxfId="8167" dataCellStyle="Normal 3"/>
    <tableColumn id="10311" name="Columna10300" dataDxfId="8166" dataCellStyle="Normal 3"/>
    <tableColumn id="10312" name="Columna10301" dataDxfId="8165" dataCellStyle="Normal 3"/>
    <tableColumn id="10313" name="Columna10302" dataDxfId="8164" dataCellStyle="Normal 3"/>
    <tableColumn id="10314" name="Columna10303" dataDxfId="8163" dataCellStyle="Normal 3"/>
    <tableColumn id="10315" name="Columna10304" dataDxfId="8162" dataCellStyle="Normal 3"/>
    <tableColumn id="10316" name="Columna10305" dataDxfId="8161" dataCellStyle="Normal 3"/>
    <tableColumn id="10317" name="Columna10306" dataDxfId="8160" dataCellStyle="Normal 3"/>
    <tableColumn id="10318" name="Columna10307" dataDxfId="8159" dataCellStyle="Normal 3"/>
    <tableColumn id="10319" name="Columna10308" dataDxfId="8158" dataCellStyle="Normal 3"/>
    <tableColumn id="10320" name="Columna10309" dataDxfId="8157" dataCellStyle="Normal 3"/>
    <tableColumn id="10321" name="Columna10310" dataDxfId="8156" dataCellStyle="Normal 3"/>
    <tableColumn id="10322" name="Columna10311" dataDxfId="8155" dataCellStyle="Normal 3"/>
    <tableColumn id="10323" name="Columna10312" dataDxfId="8154" dataCellStyle="Normal 3"/>
    <tableColumn id="10324" name="Columna10313" dataDxfId="8153" dataCellStyle="Normal 3"/>
    <tableColumn id="10325" name="Columna10314" dataDxfId="8152" dataCellStyle="Normal 3"/>
    <tableColumn id="10326" name="Columna10315" dataDxfId="8151" dataCellStyle="Normal 3"/>
    <tableColumn id="10327" name="Columna10316" dataDxfId="8150" dataCellStyle="Normal 3"/>
    <tableColumn id="10328" name="Columna10317" dataDxfId="8149" dataCellStyle="Normal 3"/>
    <tableColumn id="10329" name="Columna10318" dataDxfId="8148" dataCellStyle="Normal 3"/>
    <tableColumn id="10330" name="Columna10319" dataDxfId="8147" dataCellStyle="Normal 3"/>
    <tableColumn id="10331" name="Columna10320" dataDxfId="8146" dataCellStyle="Normal 3"/>
    <tableColumn id="10332" name="Columna10321" dataDxfId="8145" dataCellStyle="Normal 3"/>
    <tableColumn id="10333" name="Columna10322" dataDxfId="8144" dataCellStyle="Normal 3"/>
    <tableColumn id="10334" name="Columna10323" dataDxfId="8143" dataCellStyle="Normal 3"/>
    <tableColumn id="10335" name="Columna10324" dataDxfId="8142" dataCellStyle="Normal 3"/>
    <tableColumn id="10336" name="Columna10325" dataDxfId="8141" dataCellStyle="Normal 3"/>
    <tableColumn id="10337" name="Columna10326" dataDxfId="8140" dataCellStyle="Normal 3"/>
    <tableColumn id="10338" name="Columna10327" dataDxfId="8139" dataCellStyle="Normal 3"/>
    <tableColumn id="10339" name="Columna10328" dataDxfId="8138" dataCellStyle="Normal 3"/>
    <tableColumn id="10340" name="Columna10329" dataDxfId="8137" dataCellStyle="Normal 3"/>
    <tableColumn id="10341" name="Columna10330" dataDxfId="8136" dataCellStyle="Normal 3"/>
    <tableColumn id="10342" name="Columna10331" dataDxfId="8135" dataCellStyle="Normal 3"/>
    <tableColumn id="10343" name="Columna10332" dataDxfId="8134" dataCellStyle="Normal 3"/>
    <tableColumn id="10344" name="Columna10333" dataDxfId="8133" dataCellStyle="Normal 3"/>
    <tableColumn id="10345" name="Columna10334" dataDxfId="8132" dataCellStyle="Normal 3"/>
    <tableColumn id="10346" name="Columna10335" dataDxfId="8131" dataCellStyle="Normal 3"/>
    <tableColumn id="10347" name="Columna10336" dataDxfId="8130" dataCellStyle="Normal 3"/>
    <tableColumn id="10348" name="Columna10337" dataDxfId="8129" dataCellStyle="Normal 3"/>
    <tableColumn id="10349" name="Columna10338" dataDxfId="8128" dataCellStyle="Normal 3"/>
    <tableColumn id="10350" name="Columna10339" dataDxfId="8127" dataCellStyle="Normal 3"/>
    <tableColumn id="10351" name="Columna10340" dataDxfId="8126" dataCellStyle="Normal 3"/>
    <tableColumn id="10352" name="Columna10341" dataDxfId="8125" dataCellStyle="Normal 3"/>
    <tableColumn id="10353" name="Columna10342" dataDxfId="8124" dataCellStyle="Normal 3"/>
    <tableColumn id="10354" name="Columna10343" dataDxfId="8123" dataCellStyle="Normal 3"/>
    <tableColumn id="10355" name="Columna10344" dataDxfId="8122" dataCellStyle="Normal 3"/>
    <tableColumn id="10356" name="Columna10345" dataDxfId="8121" dataCellStyle="Normal 3"/>
    <tableColumn id="10357" name="Columna10346" dataDxfId="8120" dataCellStyle="Normal 3"/>
    <tableColumn id="10358" name="Columna10347" dataDxfId="8119" dataCellStyle="Normal 3"/>
    <tableColumn id="10359" name="Columna10348" dataDxfId="8118" dataCellStyle="Normal 3"/>
    <tableColumn id="10360" name="Columna10349" dataDxfId="8117" dataCellStyle="Normal 3"/>
    <tableColumn id="10361" name="Columna10350" dataDxfId="8116" dataCellStyle="Normal 3"/>
    <tableColumn id="10362" name="Columna10351" dataDxfId="8115" dataCellStyle="Normal 3"/>
    <tableColumn id="10363" name="Columna10352" dataDxfId="8114" dataCellStyle="Normal 3"/>
    <tableColumn id="10364" name="Columna10353" dataDxfId="8113" dataCellStyle="Normal 3"/>
    <tableColumn id="10365" name="Columna10354" dataDxfId="8112" dataCellStyle="Normal 3"/>
    <tableColumn id="10366" name="Columna10355" dataDxfId="8111" dataCellStyle="Normal 3"/>
    <tableColumn id="10367" name="Columna10356" dataDxfId="8110" dataCellStyle="Normal 3"/>
    <tableColumn id="10368" name="Columna10357" dataDxfId="8109" dataCellStyle="Normal 3"/>
    <tableColumn id="10369" name="Columna10358" dataDxfId="8108" dataCellStyle="Normal 3"/>
    <tableColumn id="10370" name="Columna10359" dataDxfId="8107" dataCellStyle="Normal 3"/>
    <tableColumn id="10371" name="Columna10360" dataDxfId="8106" dataCellStyle="Normal 3"/>
    <tableColumn id="10372" name="Columna10361" dataDxfId="8105" dataCellStyle="Normal 3"/>
    <tableColumn id="10373" name="Columna10362" dataDxfId="8104" dataCellStyle="Normal 3"/>
    <tableColumn id="10374" name="Columna10363" dataDxfId="8103" dataCellStyle="Normal 3"/>
    <tableColumn id="10375" name="Columna10364" dataDxfId="8102" dataCellStyle="Normal 3"/>
    <tableColumn id="10376" name="Columna10365" dataDxfId="8101" dataCellStyle="Normal 3"/>
    <tableColumn id="10377" name="Columna10366" dataDxfId="8100" dataCellStyle="Normal 3"/>
    <tableColumn id="10378" name="Columna10367" dataDxfId="8099" dataCellStyle="Normal 3"/>
    <tableColumn id="10379" name="Columna10368" dataDxfId="8098" dataCellStyle="Normal 3"/>
    <tableColumn id="10380" name="Columna10369" dataDxfId="8097" dataCellStyle="Normal 3"/>
    <tableColumn id="10381" name="Columna10370" dataDxfId="8096" dataCellStyle="Normal 3"/>
    <tableColumn id="10382" name="Columna10371" dataDxfId="8095" dataCellStyle="Normal 3"/>
    <tableColumn id="10383" name="Columna10372" dataDxfId="8094" dataCellStyle="Normal 3"/>
    <tableColumn id="10384" name="Columna10373" dataDxfId="8093" dataCellStyle="Normal 3"/>
    <tableColumn id="10385" name="Columna10374" dataDxfId="8092" dataCellStyle="Normal 3"/>
    <tableColumn id="10386" name="Columna10375" dataDxfId="8091" dataCellStyle="Normal 3"/>
    <tableColumn id="10387" name="Columna10376" dataDxfId="8090" dataCellStyle="Normal 3"/>
    <tableColumn id="10388" name="Columna10377" dataDxfId="8089" dataCellStyle="Normal 3"/>
    <tableColumn id="10389" name="Columna10378" dataDxfId="8088" dataCellStyle="Normal 3"/>
    <tableColumn id="10390" name="Columna10379" dataDxfId="8087" dataCellStyle="Normal 3"/>
    <tableColumn id="10391" name="Columna10380" dataDxfId="8086" dataCellStyle="Normal 3"/>
    <tableColumn id="10392" name="Columna10381" dataDxfId="8085" dataCellStyle="Normal 3"/>
    <tableColumn id="10393" name="Columna10382" dataDxfId="8084" dataCellStyle="Normal 3"/>
    <tableColumn id="10394" name="Columna10383" dataDxfId="8083" dataCellStyle="Normal 3"/>
    <tableColumn id="10395" name="Columna10384" dataDxfId="8082" dataCellStyle="Normal 3"/>
    <tableColumn id="10396" name="Columna10385" dataDxfId="8081" dataCellStyle="Normal 3"/>
    <tableColumn id="10397" name="Columna10386" dataDxfId="8080" dataCellStyle="Normal 3"/>
    <tableColumn id="10398" name="Columna10387" dataDxfId="8079" dataCellStyle="Normal 3"/>
    <tableColumn id="10399" name="Columna10388" dataDxfId="8078" dataCellStyle="Normal 3"/>
    <tableColumn id="10400" name="Columna10389" dataDxfId="8077" dataCellStyle="Normal 3"/>
    <tableColumn id="10401" name="Columna10390" dataDxfId="8076" dataCellStyle="Normal 3"/>
    <tableColumn id="10402" name="Columna10391" dataDxfId="8075" dataCellStyle="Normal 3"/>
    <tableColumn id="10403" name="Columna10392" dataDxfId="8074" dataCellStyle="Normal 3"/>
    <tableColumn id="10404" name="Columna10393" dataDxfId="8073" dataCellStyle="Normal 3"/>
    <tableColumn id="10405" name="Columna10394" dataDxfId="8072" dataCellStyle="Normal 3"/>
    <tableColumn id="10406" name="Columna10395" dataDxfId="8071" dataCellStyle="Normal 3"/>
    <tableColumn id="10407" name="Columna10396" dataDxfId="8070" dataCellStyle="Normal 3"/>
    <tableColumn id="10408" name="Columna10397" dataDxfId="8069" dataCellStyle="Normal 3"/>
    <tableColumn id="10409" name="Columna10398" dataDxfId="8068" dataCellStyle="Normal 3"/>
    <tableColumn id="10410" name="Columna10399" dataDxfId="8067" dataCellStyle="Normal 3"/>
    <tableColumn id="10411" name="Columna10400" dataDxfId="8066" dataCellStyle="Normal 3"/>
    <tableColumn id="10412" name="Columna10401" dataDxfId="8065" dataCellStyle="Normal 3"/>
    <tableColumn id="10413" name="Columna10402" dataDxfId="8064" dataCellStyle="Normal 3"/>
    <tableColumn id="10414" name="Columna10403" dataDxfId="8063" dataCellStyle="Normal 3"/>
    <tableColumn id="10415" name="Columna10404" dataDxfId="8062" dataCellStyle="Normal 3"/>
    <tableColumn id="10416" name="Columna10405" dataDxfId="8061" dataCellStyle="Normal 3"/>
    <tableColumn id="10417" name="Columna10406" dataDxfId="8060" dataCellStyle="Normal 3"/>
    <tableColumn id="10418" name="Columna10407" dataDxfId="8059" dataCellStyle="Normal 3"/>
    <tableColumn id="10419" name="Columna10408" dataDxfId="8058" dataCellStyle="Normal 3"/>
    <tableColumn id="10420" name="Columna10409" dataDxfId="8057" dataCellStyle="Normal 3"/>
    <tableColumn id="10421" name="Columna10410" dataDxfId="8056" dataCellStyle="Normal 3"/>
    <tableColumn id="10422" name="Columna10411" dataDxfId="8055" dataCellStyle="Normal 3"/>
    <tableColumn id="10423" name="Columna10412" dataDxfId="8054" dataCellStyle="Normal 3"/>
    <tableColumn id="10424" name="Columna10413" dataDxfId="8053" dataCellStyle="Normal 3"/>
    <tableColumn id="10425" name="Columna10414" dataDxfId="8052" dataCellStyle="Normal 3"/>
    <tableColumn id="10426" name="Columna10415" dataDxfId="8051" dataCellStyle="Normal 3"/>
    <tableColumn id="10427" name="Columna10416" dataDxfId="8050" dataCellStyle="Normal 3"/>
    <tableColumn id="10428" name="Columna10417" dataDxfId="8049" dataCellStyle="Normal 3"/>
    <tableColumn id="10429" name="Columna10418" dataDxfId="8048" dataCellStyle="Normal 3"/>
    <tableColumn id="10430" name="Columna10419" dataDxfId="8047" dataCellStyle="Normal 3"/>
    <tableColumn id="10431" name="Columna10420" dataDxfId="8046" dataCellStyle="Normal 3"/>
    <tableColumn id="10432" name="Columna10421" dataDxfId="8045" dataCellStyle="Normal 3"/>
    <tableColumn id="10433" name="Columna10422" dataDxfId="8044" dataCellStyle="Normal 3"/>
    <tableColumn id="10434" name="Columna10423" dataDxfId="8043" dataCellStyle="Normal 3"/>
    <tableColumn id="10435" name="Columna10424" dataDxfId="8042" dataCellStyle="Normal 3"/>
    <tableColumn id="10436" name="Columna10425" dataDxfId="8041" dataCellStyle="Normal 3"/>
    <tableColumn id="10437" name="Columna10426" dataDxfId="8040" dataCellStyle="Normal 3"/>
    <tableColumn id="10438" name="Columna10427" dataDxfId="8039" dataCellStyle="Normal 3"/>
    <tableColumn id="10439" name="Columna10428" dataDxfId="8038" dataCellStyle="Normal 3"/>
    <tableColumn id="10440" name="Columna10429" dataDxfId="8037" dataCellStyle="Normal 3"/>
    <tableColumn id="10441" name="Columna10430" dataDxfId="8036" dataCellStyle="Normal 3"/>
    <tableColumn id="10442" name="Columna10431" dataDxfId="8035" dataCellStyle="Normal 3"/>
    <tableColumn id="10443" name="Columna10432" dataDxfId="8034" dataCellStyle="Normal 3"/>
    <tableColumn id="10444" name="Columna10433" dataDxfId="8033" dataCellStyle="Normal 3"/>
    <tableColumn id="10445" name="Columna10434" dataDxfId="8032" dataCellStyle="Normal 3"/>
    <tableColumn id="10446" name="Columna10435" dataDxfId="8031" dataCellStyle="Normal 3"/>
    <tableColumn id="10447" name="Columna10436" dataDxfId="8030" dataCellStyle="Normal 3"/>
    <tableColumn id="10448" name="Columna10437" dataDxfId="8029" dataCellStyle="Normal 3"/>
    <tableColumn id="10449" name="Columna10438" dataDxfId="8028" dataCellStyle="Normal 3"/>
    <tableColumn id="10450" name="Columna10439" dataDxfId="8027" dataCellStyle="Normal 3"/>
    <tableColumn id="10451" name="Columna10440" dataDxfId="8026" dataCellStyle="Normal 3"/>
    <tableColumn id="10452" name="Columna10441" dataDxfId="8025" dataCellStyle="Normal 3"/>
    <tableColumn id="10453" name="Columna10442" dataDxfId="8024" dataCellStyle="Normal 3"/>
    <tableColumn id="10454" name="Columna10443" dataDxfId="8023" dataCellStyle="Normal 3"/>
    <tableColumn id="10455" name="Columna10444" dataDxfId="8022" dataCellStyle="Normal 3"/>
    <tableColumn id="10456" name="Columna10445" dataDxfId="8021" dataCellStyle="Normal 3"/>
    <tableColumn id="10457" name="Columna10446" dataDxfId="8020" dataCellStyle="Normal 3"/>
    <tableColumn id="10458" name="Columna10447" dataDxfId="8019" dataCellStyle="Normal 3"/>
    <tableColumn id="10459" name="Columna10448" dataDxfId="8018" dataCellStyle="Normal 3"/>
    <tableColumn id="10460" name="Columna10449" dataDxfId="8017" dataCellStyle="Normal 3"/>
    <tableColumn id="10461" name="Columna10450" dataDxfId="8016" dataCellStyle="Normal 3"/>
    <tableColumn id="10462" name="Columna10451" dataDxfId="8015" dataCellStyle="Normal 3"/>
    <tableColumn id="10463" name="Columna10452" dataDxfId="8014" dataCellStyle="Normal 3"/>
    <tableColumn id="10464" name="Columna10453" dataDxfId="8013" dataCellStyle="Normal 3"/>
    <tableColumn id="10465" name="Columna10454" dataDxfId="8012" dataCellStyle="Normal 3"/>
    <tableColumn id="10466" name="Columna10455" dataDxfId="8011" dataCellStyle="Normal 3"/>
    <tableColumn id="10467" name="Columna10456" dataDxfId="8010" dataCellStyle="Normal 3"/>
    <tableColumn id="10468" name="Columna10457" dataDxfId="8009" dataCellStyle="Normal 3"/>
    <tableColumn id="10469" name="Columna10458" dataDxfId="8008" dataCellStyle="Normal 3"/>
    <tableColumn id="10470" name="Columna10459" dataDxfId="8007" dataCellStyle="Normal 3"/>
    <tableColumn id="10471" name="Columna10460" dataDxfId="8006" dataCellStyle="Normal 3"/>
    <tableColumn id="10472" name="Columna10461" dataDxfId="8005" dataCellStyle="Normal 3"/>
    <tableColumn id="10473" name="Columna10462" dataDxfId="8004" dataCellStyle="Normal 3"/>
    <tableColumn id="10474" name="Columna10463" dataDxfId="8003" dataCellStyle="Normal 3"/>
    <tableColumn id="10475" name="Columna10464" dataDxfId="8002" dataCellStyle="Normal 3"/>
    <tableColumn id="10476" name="Columna10465" dataDxfId="8001" dataCellStyle="Normal 3"/>
    <tableColumn id="10477" name="Columna10466" dataDxfId="8000" dataCellStyle="Normal 3"/>
    <tableColumn id="10478" name="Columna10467" dataDxfId="7999" dataCellStyle="Normal 3"/>
    <tableColumn id="10479" name="Columna10468" dataDxfId="7998" dataCellStyle="Normal 3"/>
    <tableColumn id="10480" name="Columna10469" dataDxfId="7997" dataCellStyle="Normal 3"/>
    <tableColumn id="10481" name="Columna10470" dataDxfId="7996" dataCellStyle="Normal 3"/>
    <tableColumn id="10482" name="Columna10471" dataDxfId="7995" dataCellStyle="Normal 3"/>
    <tableColumn id="10483" name="Columna10472" dataDxfId="7994" dataCellStyle="Normal 3"/>
    <tableColumn id="10484" name="Columna10473" dataDxfId="7993" dataCellStyle="Normal 3"/>
    <tableColumn id="10485" name="Columna10474" dataDxfId="7992" dataCellStyle="Normal 3"/>
    <tableColumn id="10486" name="Columna10475" dataDxfId="7991" dataCellStyle="Normal 3"/>
    <tableColumn id="10487" name="Columna10476" dataDxfId="7990" dataCellStyle="Normal 3"/>
    <tableColumn id="10488" name="Columna10477" dataDxfId="7989" dataCellStyle="Normal 3"/>
    <tableColumn id="10489" name="Columna10478" dataDxfId="7988" dataCellStyle="Normal 3"/>
    <tableColumn id="10490" name="Columna10479" dataDxfId="7987" dataCellStyle="Normal 3"/>
    <tableColumn id="10491" name="Columna10480" dataDxfId="7986" dataCellStyle="Normal 3"/>
    <tableColumn id="10492" name="Columna10481" dataDxfId="7985" dataCellStyle="Normal 3"/>
    <tableColumn id="10493" name="Columna10482" dataDxfId="7984" dataCellStyle="Normal 3"/>
    <tableColumn id="10494" name="Columna10483" dataDxfId="7983" dataCellStyle="Normal 3"/>
    <tableColumn id="10495" name="Columna10484" dataDxfId="7982" dataCellStyle="Normal 3"/>
    <tableColumn id="10496" name="Columna10485" dataDxfId="7981" dataCellStyle="Normal 3"/>
    <tableColumn id="10497" name="Columna10486" dataDxfId="7980" dataCellStyle="Normal 3"/>
    <tableColumn id="10498" name="Columna10487" dataDxfId="7979" dataCellStyle="Normal 3"/>
    <tableColumn id="10499" name="Columna10488" dataDxfId="7978" dataCellStyle="Normal 3"/>
    <tableColumn id="10500" name="Columna10489" dataDxfId="7977" dataCellStyle="Normal 3"/>
    <tableColumn id="10501" name="Columna10490" dataDxfId="7976" dataCellStyle="Normal 3"/>
    <tableColumn id="10502" name="Columna10491" dataDxfId="7975" dataCellStyle="Normal 3"/>
    <tableColumn id="10503" name="Columna10492" dataDxfId="7974" dataCellStyle="Normal 3"/>
    <tableColumn id="10504" name="Columna10493" dataDxfId="7973" dataCellStyle="Normal 3"/>
    <tableColumn id="10505" name="Columna10494" dataDxfId="7972" dataCellStyle="Normal 3"/>
    <tableColumn id="10506" name="Columna10495" dataDxfId="7971" dataCellStyle="Normal 3"/>
    <tableColumn id="10507" name="Columna10496" dataDxfId="7970" dataCellStyle="Normal 3"/>
    <tableColumn id="10508" name="Columna10497" dataDxfId="7969" dataCellStyle="Normal 3"/>
    <tableColumn id="10509" name="Columna10498" dataDxfId="7968" dataCellStyle="Normal 3"/>
    <tableColumn id="10510" name="Columna10499" dataDxfId="7967" dataCellStyle="Normal 3"/>
    <tableColumn id="10511" name="Columna10500" dataDxfId="7966" dataCellStyle="Normal 3"/>
    <tableColumn id="10512" name="Columna10501" dataDxfId="7965" dataCellStyle="Normal 3"/>
    <tableColumn id="10513" name="Columna10502" dataDxfId="7964" dataCellStyle="Normal 3"/>
    <tableColumn id="10514" name="Columna10503" dataDxfId="7963" dataCellStyle="Normal 3"/>
    <tableColumn id="10515" name="Columna10504" dataDxfId="7962" dataCellStyle="Normal 3"/>
    <tableColumn id="10516" name="Columna10505" dataDxfId="7961" dataCellStyle="Normal 3"/>
    <tableColumn id="10517" name="Columna10506" dataDxfId="7960" dataCellStyle="Normal 3"/>
    <tableColumn id="10518" name="Columna10507" dataDxfId="7959" dataCellStyle="Normal 3"/>
    <tableColumn id="10519" name="Columna10508" dataDxfId="7958" dataCellStyle="Normal 3"/>
    <tableColumn id="10520" name="Columna10509" dataDxfId="7957" dataCellStyle="Normal 3"/>
    <tableColumn id="10521" name="Columna10510" dataDxfId="7956" dataCellStyle="Normal 3"/>
    <tableColumn id="10522" name="Columna10511" dataDxfId="7955" dataCellStyle="Normal 3"/>
    <tableColumn id="10523" name="Columna10512" dataDxfId="7954" dataCellStyle="Normal 3"/>
    <tableColumn id="10524" name="Columna10513" dataDxfId="7953" dataCellStyle="Normal 3"/>
    <tableColumn id="10525" name="Columna10514" dataDxfId="7952" dataCellStyle="Normal 3"/>
    <tableColumn id="10526" name="Columna10515" dataDxfId="7951" dataCellStyle="Normal 3"/>
    <tableColumn id="10527" name="Columna10516" dataDxfId="7950" dataCellStyle="Normal 3"/>
    <tableColumn id="10528" name="Columna10517" dataDxfId="7949" dataCellStyle="Normal 3"/>
    <tableColumn id="10529" name="Columna10518" dataDxfId="7948" dataCellStyle="Normal 3"/>
    <tableColumn id="10530" name="Columna10519" dataDxfId="7947" dataCellStyle="Normal 3"/>
    <tableColumn id="10531" name="Columna10520" dataDxfId="7946" dataCellStyle="Normal 3"/>
    <tableColumn id="10532" name="Columna10521" dataDxfId="7945" dataCellStyle="Normal 3"/>
    <tableColumn id="10533" name="Columna10522" dataDxfId="7944" dataCellStyle="Normal 3"/>
    <tableColumn id="10534" name="Columna10523" dataDxfId="7943" dataCellStyle="Normal 3"/>
    <tableColumn id="10535" name="Columna10524" dataDxfId="7942" dataCellStyle="Normal 3"/>
    <tableColumn id="10536" name="Columna10525" dataDxfId="7941" dataCellStyle="Normal 3"/>
    <tableColumn id="10537" name="Columna10526" dataDxfId="7940" dataCellStyle="Normal 3"/>
    <tableColumn id="10538" name="Columna10527" dataDxfId="7939" dataCellStyle="Normal 3"/>
    <tableColumn id="10539" name="Columna10528" dataDxfId="7938" dataCellStyle="Normal 3"/>
    <tableColumn id="10540" name="Columna10529" dataDxfId="7937" dataCellStyle="Normal 3"/>
    <tableColumn id="10541" name="Columna10530" dataDxfId="7936" dataCellStyle="Normal 3"/>
    <tableColumn id="10542" name="Columna10531" dataDxfId="7935" dataCellStyle="Normal 3"/>
    <tableColumn id="10543" name="Columna10532" dataDxfId="7934" dataCellStyle="Normal 3"/>
    <tableColumn id="10544" name="Columna10533" dataDxfId="7933" dataCellStyle="Normal 3"/>
    <tableColumn id="10545" name="Columna10534" dataDxfId="7932" dataCellStyle="Normal 3"/>
    <tableColumn id="10546" name="Columna10535" dataDxfId="7931" dataCellStyle="Normal 3"/>
    <tableColumn id="10547" name="Columna10536" dataDxfId="7930" dataCellStyle="Normal 3"/>
    <tableColumn id="10548" name="Columna10537" dataDxfId="7929" dataCellStyle="Normal 3"/>
    <tableColumn id="10549" name="Columna10538" dataDxfId="7928" dataCellStyle="Normal 3"/>
    <tableColumn id="10550" name="Columna10539" dataDxfId="7927" dataCellStyle="Normal 3"/>
    <tableColumn id="10551" name="Columna10540" dataDxfId="7926" dataCellStyle="Normal 3"/>
    <tableColumn id="10552" name="Columna10541" dataDxfId="7925" dataCellStyle="Normal 3"/>
    <tableColumn id="10553" name="Columna10542" dataDxfId="7924" dataCellStyle="Normal 3"/>
    <tableColumn id="10554" name="Columna10543" dataDxfId="7923" dataCellStyle="Normal 3"/>
    <tableColumn id="10555" name="Columna10544" dataDxfId="7922" dataCellStyle="Normal 3"/>
    <tableColumn id="10556" name="Columna10545" dataDxfId="7921" dataCellStyle="Normal 3"/>
    <tableColumn id="10557" name="Columna10546" dataDxfId="7920" dataCellStyle="Normal 3"/>
    <tableColumn id="10558" name="Columna10547" dataDxfId="7919" dataCellStyle="Normal 3"/>
    <tableColumn id="10559" name="Columna10548" dataDxfId="7918" dataCellStyle="Normal 3"/>
    <tableColumn id="10560" name="Columna10549" dataDxfId="7917" dataCellStyle="Normal 3"/>
    <tableColumn id="10561" name="Columna10550" dataDxfId="7916" dataCellStyle="Normal 3"/>
    <tableColumn id="10562" name="Columna10551" dataDxfId="7915" dataCellStyle="Normal 3"/>
    <tableColumn id="10563" name="Columna10552" dataDxfId="7914" dataCellStyle="Normal 3"/>
    <tableColumn id="10564" name="Columna10553" dataDxfId="7913" dataCellStyle="Normal 3"/>
    <tableColumn id="10565" name="Columna10554" dataDxfId="7912" dataCellStyle="Normal 3"/>
    <tableColumn id="10566" name="Columna10555" dataDxfId="7911" dataCellStyle="Normal 3"/>
    <tableColumn id="10567" name="Columna10556" dataDxfId="7910" dataCellStyle="Normal 3"/>
    <tableColumn id="10568" name="Columna10557" dataDxfId="7909" dataCellStyle="Normal 3"/>
    <tableColumn id="10569" name="Columna10558" dataDxfId="7908" dataCellStyle="Normal 3"/>
    <tableColumn id="10570" name="Columna10559" dataDxfId="7907" dataCellStyle="Normal 3"/>
    <tableColumn id="10571" name="Columna10560" dataDxfId="7906" dataCellStyle="Normal 3"/>
    <tableColumn id="10572" name="Columna10561" dataDxfId="7905" dataCellStyle="Normal 3"/>
    <tableColumn id="10573" name="Columna10562" dataDxfId="7904" dataCellStyle="Normal 3"/>
    <tableColumn id="10574" name="Columna10563" dataDxfId="7903" dataCellStyle="Normal 3"/>
    <tableColumn id="10575" name="Columna10564" dataDxfId="7902" dataCellStyle="Normal 3"/>
    <tableColumn id="10576" name="Columna10565" dataDxfId="7901" dataCellStyle="Normal 3"/>
    <tableColumn id="10577" name="Columna10566" dataDxfId="7900" dataCellStyle="Normal 3"/>
    <tableColumn id="10578" name="Columna10567" dataDxfId="7899" dataCellStyle="Normal 3"/>
    <tableColumn id="10579" name="Columna10568" dataDxfId="7898" dataCellStyle="Normal 3"/>
    <tableColumn id="10580" name="Columna10569" dataDxfId="7897" dataCellStyle="Normal 3"/>
    <tableColumn id="10581" name="Columna10570" dataDxfId="7896" dataCellStyle="Normal 3"/>
    <tableColumn id="10582" name="Columna10571" dataDxfId="7895" dataCellStyle="Normal 3"/>
    <tableColumn id="10583" name="Columna10572" dataDxfId="7894" dataCellStyle="Normal 3"/>
    <tableColumn id="10584" name="Columna10573" dataDxfId="7893" dataCellStyle="Normal 3"/>
    <tableColumn id="10585" name="Columna10574" dataDxfId="7892" dataCellStyle="Normal 3"/>
    <tableColumn id="10586" name="Columna10575" dataDxfId="7891" dataCellStyle="Normal 3"/>
    <tableColumn id="10587" name="Columna10576" dataDxfId="7890" dataCellStyle="Normal 3"/>
    <tableColumn id="10588" name="Columna10577" dataDxfId="7889" dataCellStyle="Normal 3"/>
    <tableColumn id="10589" name="Columna10578" dataDxfId="7888" dataCellStyle="Normal 3"/>
    <tableColumn id="10590" name="Columna10579" dataDxfId="7887" dataCellStyle="Normal 3"/>
    <tableColumn id="10591" name="Columna10580" dataDxfId="7886" dataCellStyle="Normal 3"/>
    <tableColumn id="10592" name="Columna10581" dataDxfId="7885" dataCellStyle="Normal 3"/>
    <tableColumn id="10593" name="Columna10582" dataDxfId="7884" dataCellStyle="Normal 3"/>
    <tableColumn id="10594" name="Columna10583" dataDxfId="7883" dataCellStyle="Normal 3"/>
    <tableColumn id="10595" name="Columna10584" dataDxfId="7882" dataCellStyle="Normal 3"/>
    <tableColumn id="10596" name="Columna10585" dataDxfId="7881" dataCellStyle="Normal 3"/>
    <tableColumn id="10597" name="Columna10586" dataDxfId="7880" dataCellStyle="Normal 3"/>
    <tableColumn id="10598" name="Columna10587" dataDxfId="7879" dataCellStyle="Normal 3"/>
    <tableColumn id="10599" name="Columna10588" dataDxfId="7878" dataCellStyle="Normal 3"/>
    <tableColumn id="10600" name="Columna10589" dataDxfId="7877" dataCellStyle="Normal 3"/>
    <tableColumn id="10601" name="Columna10590" dataDxfId="7876" dataCellStyle="Normal 3"/>
    <tableColumn id="10602" name="Columna10591" dataDxfId="7875" dataCellStyle="Normal 3"/>
    <tableColumn id="10603" name="Columna10592" dataDxfId="7874" dataCellStyle="Normal 3"/>
    <tableColumn id="10604" name="Columna10593" dataDxfId="7873" dataCellStyle="Normal 3"/>
    <tableColumn id="10605" name="Columna10594" dataDxfId="7872" dataCellStyle="Normal 3"/>
    <tableColumn id="10606" name="Columna10595" dataDxfId="7871" dataCellStyle="Normal 3"/>
    <tableColumn id="10607" name="Columna10596" dataDxfId="7870" dataCellStyle="Normal 3"/>
    <tableColumn id="10608" name="Columna10597" dataDxfId="7869" dataCellStyle="Normal 3"/>
    <tableColumn id="10609" name="Columna10598" dataDxfId="7868" dataCellStyle="Normal 3"/>
    <tableColumn id="10610" name="Columna10599" dataDxfId="7867" dataCellStyle="Normal 3"/>
    <tableColumn id="10611" name="Columna10600" dataDxfId="7866" dataCellStyle="Normal 3"/>
    <tableColumn id="10612" name="Columna10601" dataDxfId="7865" dataCellStyle="Normal 3"/>
    <tableColumn id="10613" name="Columna10602" dataDxfId="7864" dataCellStyle="Normal 3"/>
    <tableColumn id="10614" name="Columna10603" dataDxfId="7863" dataCellStyle="Normal 3"/>
    <tableColumn id="10615" name="Columna10604" dataDxfId="7862" dataCellStyle="Normal 3"/>
    <tableColumn id="10616" name="Columna10605" dataDxfId="7861" dataCellStyle="Normal 3"/>
    <tableColumn id="10617" name="Columna10606" dataDxfId="7860" dataCellStyle="Normal 3"/>
    <tableColumn id="10618" name="Columna10607" dataDxfId="7859" dataCellStyle="Normal 3"/>
    <tableColumn id="10619" name="Columna10608" dataDxfId="7858" dataCellStyle="Normal 3"/>
    <tableColumn id="10620" name="Columna10609" dataDxfId="7857" dataCellStyle="Normal 3"/>
    <tableColumn id="10621" name="Columna10610" dataDxfId="7856" dataCellStyle="Normal 3"/>
    <tableColumn id="10622" name="Columna10611" dataDxfId="7855" dataCellStyle="Normal 3"/>
    <tableColumn id="10623" name="Columna10612" dataDxfId="7854" dataCellStyle="Normal 3"/>
    <tableColumn id="10624" name="Columna10613" dataDxfId="7853" dataCellStyle="Normal 3"/>
    <tableColumn id="10625" name="Columna10614" dataDxfId="7852" dataCellStyle="Normal 3"/>
    <tableColumn id="10626" name="Columna10615" dataDxfId="7851" dataCellStyle="Normal 3"/>
    <tableColumn id="10627" name="Columna10616" dataDxfId="7850" dataCellStyle="Normal 3"/>
    <tableColumn id="10628" name="Columna10617" dataDxfId="7849" dataCellStyle="Normal 3"/>
    <tableColumn id="10629" name="Columna10618" dataDxfId="7848" dataCellStyle="Normal 3"/>
    <tableColumn id="10630" name="Columna10619" dataDxfId="7847" dataCellStyle="Normal 3"/>
    <tableColumn id="10631" name="Columna10620" dataDxfId="7846" dataCellStyle="Normal 3"/>
    <tableColumn id="10632" name="Columna10621" dataDxfId="7845" dataCellStyle="Normal 3"/>
    <tableColumn id="10633" name="Columna10622" dataDxfId="7844" dataCellStyle="Normal 3"/>
    <tableColumn id="10634" name="Columna10623" dataDxfId="7843" dataCellStyle="Normal 3"/>
    <tableColumn id="10635" name="Columna10624" dataDxfId="7842" dataCellStyle="Normal 3"/>
    <tableColumn id="10636" name="Columna10625" dataDxfId="7841" dataCellStyle="Normal 3"/>
    <tableColumn id="10637" name="Columna10626" dataDxfId="7840" dataCellStyle="Normal 3"/>
    <tableColumn id="10638" name="Columna10627" dataDxfId="7839" dataCellStyle="Normal 3"/>
    <tableColumn id="10639" name="Columna10628" dataDxfId="7838" dataCellStyle="Normal 3"/>
    <tableColumn id="10640" name="Columna10629" dataDxfId="7837" dataCellStyle="Normal 3"/>
    <tableColumn id="10641" name="Columna10630" dataDxfId="7836" dataCellStyle="Normal 3"/>
    <tableColumn id="10642" name="Columna10631" dataDxfId="7835" dataCellStyle="Normal 3"/>
    <tableColumn id="10643" name="Columna10632" dataDxfId="7834" dataCellStyle="Normal 3"/>
    <tableColumn id="10644" name="Columna10633" dataDxfId="7833" dataCellStyle="Normal 3"/>
    <tableColumn id="10645" name="Columna10634" dataDxfId="7832" dataCellStyle="Normal 3"/>
    <tableColumn id="10646" name="Columna10635" dataDxfId="7831" dataCellStyle="Normal 3"/>
    <tableColumn id="10647" name="Columna10636" dataDxfId="7830" dataCellStyle="Normal 3"/>
    <tableColumn id="10648" name="Columna10637" dataDxfId="7829" dataCellStyle="Normal 3"/>
    <tableColumn id="10649" name="Columna10638" dataDxfId="7828" dataCellStyle="Normal 3"/>
    <tableColumn id="10650" name="Columna10639" dataDxfId="7827" dataCellStyle="Normal 3"/>
    <tableColumn id="10651" name="Columna10640" dataDxfId="7826" dataCellStyle="Normal 3"/>
    <tableColumn id="10652" name="Columna10641" dataDxfId="7825" dataCellStyle="Normal 3"/>
    <tableColumn id="10653" name="Columna10642" dataDxfId="7824" dataCellStyle="Normal 3"/>
    <tableColumn id="10654" name="Columna10643" dataDxfId="7823" dataCellStyle="Normal 3"/>
    <tableColumn id="10655" name="Columna10644" dataDxfId="7822" dataCellStyle="Normal 3"/>
    <tableColumn id="10656" name="Columna10645" dataDxfId="7821" dataCellStyle="Normal 3"/>
    <tableColumn id="10657" name="Columna10646" dataDxfId="7820" dataCellStyle="Normal 3"/>
    <tableColumn id="10658" name="Columna10647" dataDxfId="7819" dataCellStyle="Normal 3"/>
    <tableColumn id="10659" name="Columna10648" dataDxfId="7818" dataCellStyle="Normal 3"/>
    <tableColumn id="10660" name="Columna10649" dataDxfId="7817" dataCellStyle="Normal 3"/>
    <tableColumn id="10661" name="Columna10650" dataDxfId="7816" dataCellStyle="Normal 3"/>
    <tableColumn id="10662" name="Columna10651" dataDxfId="7815" dataCellStyle="Normal 3"/>
    <tableColumn id="10663" name="Columna10652" dataDxfId="7814" dataCellStyle="Normal 3"/>
    <tableColumn id="10664" name="Columna10653" dataDxfId="7813" dataCellStyle="Normal 3"/>
    <tableColumn id="10665" name="Columna10654" dataDxfId="7812" dataCellStyle="Normal 3"/>
    <tableColumn id="10666" name="Columna10655" dataDxfId="7811" dataCellStyle="Normal 3"/>
    <tableColumn id="10667" name="Columna10656" dataDxfId="7810" dataCellStyle="Normal 3"/>
    <tableColumn id="10668" name="Columna10657" dataDxfId="7809" dataCellStyle="Normal 3"/>
    <tableColumn id="10669" name="Columna10658" dataDxfId="7808" dataCellStyle="Normal 3"/>
    <tableColumn id="10670" name="Columna10659" dataDxfId="7807" dataCellStyle="Normal 3"/>
    <tableColumn id="10671" name="Columna10660" dataDxfId="7806" dataCellStyle="Normal 3"/>
    <tableColumn id="10672" name="Columna10661" dataDxfId="7805" dataCellStyle="Normal 3"/>
    <tableColumn id="10673" name="Columna10662" dataDxfId="7804" dataCellStyle="Normal 3"/>
    <tableColumn id="10674" name="Columna10663" dataDxfId="7803" dataCellStyle="Normal 3"/>
    <tableColumn id="10675" name="Columna10664" dataDxfId="7802" dataCellStyle="Normal 3"/>
    <tableColumn id="10676" name="Columna10665" dataDxfId="7801" dataCellStyle="Normal 3"/>
    <tableColumn id="10677" name="Columna10666" dataDxfId="7800" dataCellStyle="Normal 3"/>
    <tableColumn id="10678" name="Columna10667" dataDxfId="7799" dataCellStyle="Normal 3"/>
    <tableColumn id="10679" name="Columna10668" dataDxfId="7798" dataCellStyle="Normal 3"/>
    <tableColumn id="10680" name="Columna10669" dataDxfId="7797" dataCellStyle="Normal 3"/>
    <tableColumn id="10681" name="Columna10670" dataDxfId="7796" dataCellStyle="Normal 3"/>
    <tableColumn id="10682" name="Columna10671" dataDxfId="7795" dataCellStyle="Normal 3"/>
    <tableColumn id="10683" name="Columna10672" dataDxfId="7794" dataCellStyle="Normal 3"/>
    <tableColumn id="10684" name="Columna10673" dataDxfId="7793" dataCellStyle="Normal 3"/>
    <tableColumn id="10685" name="Columna10674" dataDxfId="7792" dataCellStyle="Normal 3"/>
    <tableColumn id="10686" name="Columna10675" dataDxfId="7791" dataCellStyle="Normal 3"/>
    <tableColumn id="10687" name="Columna10676" dataDxfId="7790" dataCellStyle="Normal 3"/>
    <tableColumn id="10688" name="Columna10677" dataDxfId="7789" dataCellStyle="Normal 3"/>
    <tableColumn id="10689" name="Columna10678" dataDxfId="7788" dataCellStyle="Normal 3"/>
    <tableColumn id="10690" name="Columna10679" dataDxfId="7787" dataCellStyle="Normal 3"/>
    <tableColumn id="10691" name="Columna10680" dataDxfId="7786" dataCellStyle="Normal 3"/>
    <tableColumn id="10692" name="Columna10681" dataDxfId="7785" dataCellStyle="Normal 3"/>
    <tableColumn id="10693" name="Columna10682" dataDxfId="7784" dataCellStyle="Normal 3"/>
    <tableColumn id="10694" name="Columna10683" dataDxfId="7783" dataCellStyle="Normal 3"/>
    <tableColumn id="10695" name="Columna10684" dataDxfId="7782" dataCellStyle="Normal 3"/>
    <tableColumn id="10696" name="Columna10685" dataDxfId="7781" dataCellStyle="Normal 3"/>
    <tableColumn id="10697" name="Columna10686" dataDxfId="7780" dataCellStyle="Normal 3"/>
    <tableColumn id="10698" name="Columna10687" dataDxfId="7779" dataCellStyle="Normal 3"/>
    <tableColumn id="10699" name="Columna10688" dataDxfId="7778" dataCellStyle="Normal 3"/>
    <tableColumn id="10700" name="Columna10689" dataDxfId="7777" dataCellStyle="Normal 3"/>
    <tableColumn id="10701" name="Columna10690" dataDxfId="7776" dataCellStyle="Normal 3"/>
    <tableColumn id="10702" name="Columna10691" dataDxfId="7775" dataCellStyle="Normal 3"/>
    <tableColumn id="10703" name="Columna10692" dataDxfId="7774" dataCellStyle="Normal 3"/>
    <tableColumn id="10704" name="Columna10693" dataDxfId="7773" dataCellStyle="Normal 3"/>
    <tableColumn id="10705" name="Columna10694" dataDxfId="7772" dataCellStyle="Normal 3"/>
    <tableColumn id="10706" name="Columna10695" dataDxfId="7771" dataCellStyle="Normal 3"/>
    <tableColumn id="10707" name="Columna10696" dataDxfId="7770" dataCellStyle="Normal 3"/>
    <tableColumn id="10708" name="Columna10697" dataDxfId="7769" dataCellStyle="Normal 3"/>
    <tableColumn id="10709" name="Columna10698" dataDxfId="7768" dataCellStyle="Normal 3"/>
    <tableColumn id="10710" name="Columna10699" dataDxfId="7767" dataCellStyle="Normal 3"/>
    <tableColumn id="10711" name="Columna10700" dataDxfId="7766" dataCellStyle="Normal 3"/>
    <tableColumn id="10712" name="Columna10701" dataDxfId="7765" dataCellStyle="Normal 3"/>
    <tableColumn id="10713" name="Columna10702" dataDxfId="7764" dataCellStyle="Normal 3"/>
    <tableColumn id="10714" name="Columna10703" dataDxfId="7763" dataCellStyle="Normal 3"/>
    <tableColumn id="10715" name="Columna10704" dataDxfId="7762" dataCellStyle="Normal 3"/>
    <tableColumn id="10716" name="Columna10705" dataDxfId="7761" dataCellStyle="Normal 3"/>
    <tableColumn id="10717" name="Columna10706" dataDxfId="7760" dataCellStyle="Normal 3"/>
    <tableColumn id="10718" name="Columna10707" dataDxfId="7759" dataCellStyle="Normal 3"/>
    <tableColumn id="10719" name="Columna10708" dataDxfId="7758" dataCellStyle="Normal 3"/>
    <tableColumn id="10720" name="Columna10709" dataDxfId="7757" dataCellStyle="Normal 3"/>
    <tableColumn id="10721" name="Columna10710" dataDxfId="7756" dataCellStyle="Normal 3"/>
    <tableColumn id="10722" name="Columna10711" dataDxfId="7755" dataCellStyle="Normal 3"/>
    <tableColumn id="10723" name="Columna10712" dataDxfId="7754" dataCellStyle="Normal 3"/>
    <tableColumn id="10724" name="Columna10713" dataDxfId="7753" dataCellStyle="Normal 3"/>
    <tableColumn id="10725" name="Columna10714" dataDxfId="7752" dataCellStyle="Normal 3"/>
    <tableColumn id="10726" name="Columna10715" dataDxfId="7751" dataCellStyle="Normal 3"/>
    <tableColumn id="10727" name="Columna10716" dataDxfId="7750" dataCellStyle="Normal 3"/>
    <tableColumn id="10728" name="Columna10717" dataDxfId="7749" dataCellStyle="Normal 3"/>
    <tableColumn id="10729" name="Columna10718" dataDxfId="7748" dataCellStyle="Normal 3"/>
    <tableColumn id="10730" name="Columna10719" dataDxfId="7747" dataCellStyle="Normal 3"/>
    <tableColumn id="10731" name="Columna10720" dataDxfId="7746" dataCellStyle="Normal 3"/>
    <tableColumn id="10732" name="Columna10721" dataDxfId="7745" dataCellStyle="Normal 3"/>
    <tableColumn id="10733" name="Columna10722" dataDxfId="7744" dataCellStyle="Normal 3"/>
    <tableColumn id="10734" name="Columna10723" dataDxfId="7743" dataCellStyle="Normal 3"/>
    <tableColumn id="10735" name="Columna10724" dataDxfId="7742" dataCellStyle="Normal 3"/>
    <tableColumn id="10736" name="Columna10725" dataDxfId="7741" dataCellStyle="Normal 3"/>
    <tableColumn id="10737" name="Columna10726" dataDxfId="7740" dataCellStyle="Normal 3"/>
    <tableColumn id="10738" name="Columna10727" dataDxfId="7739" dataCellStyle="Normal 3"/>
    <tableColumn id="10739" name="Columna10728" dataDxfId="7738" dataCellStyle="Normal 3"/>
    <tableColumn id="10740" name="Columna10729" dataDxfId="7737" dataCellStyle="Normal 3"/>
    <tableColumn id="10741" name="Columna10730" dataDxfId="7736" dataCellStyle="Normal 3"/>
    <tableColumn id="10742" name="Columna10731" dataDxfId="7735" dataCellStyle="Normal 3"/>
    <tableColumn id="10743" name="Columna10732" dataDxfId="7734" dataCellStyle="Normal 3"/>
    <tableColumn id="10744" name="Columna10733" dataDxfId="7733" dataCellStyle="Normal 3"/>
    <tableColumn id="10745" name="Columna10734" dataDxfId="7732" dataCellStyle="Normal 3"/>
    <tableColumn id="10746" name="Columna10735" dataDxfId="7731" dataCellStyle="Normal 3"/>
    <tableColumn id="10747" name="Columna10736" dataDxfId="7730" dataCellStyle="Normal 3"/>
    <tableColumn id="10748" name="Columna10737" dataDxfId="7729" dataCellStyle="Normal 3"/>
    <tableColumn id="10749" name="Columna10738" dataDxfId="7728" dataCellStyle="Normal 3"/>
    <tableColumn id="10750" name="Columna10739" dataDxfId="7727" dataCellStyle="Normal 3"/>
    <tableColumn id="10751" name="Columna10740" dataDxfId="7726" dataCellStyle="Normal 3"/>
    <tableColumn id="10752" name="Columna10741" dataDxfId="7725" dataCellStyle="Normal 3"/>
    <tableColumn id="10753" name="Columna10742" dataDxfId="7724" dataCellStyle="Normal 3"/>
    <tableColumn id="10754" name="Columna10743" dataDxfId="7723" dataCellStyle="Normal 3"/>
    <tableColumn id="10755" name="Columna10744" dataDxfId="7722" dataCellStyle="Normal 3"/>
    <tableColumn id="10756" name="Columna10745" dataDxfId="7721" dataCellStyle="Normal 3"/>
    <tableColumn id="10757" name="Columna10746" dataDxfId="7720" dataCellStyle="Normal 3"/>
    <tableColumn id="10758" name="Columna10747" dataDxfId="7719" dataCellStyle="Normal 3"/>
    <tableColumn id="10759" name="Columna10748" dataDxfId="7718" dataCellStyle="Normal 3"/>
    <tableColumn id="10760" name="Columna10749" dataDxfId="7717" dataCellStyle="Normal 3"/>
    <tableColumn id="10761" name="Columna10750" dataDxfId="7716" dataCellStyle="Normal 3"/>
    <tableColumn id="10762" name="Columna10751" dataDxfId="7715" dataCellStyle="Normal 3"/>
    <tableColumn id="10763" name="Columna10752" dataDxfId="7714" dataCellStyle="Normal 3"/>
    <tableColumn id="10764" name="Columna10753" dataDxfId="7713" dataCellStyle="Normal 3"/>
    <tableColumn id="10765" name="Columna10754" dataDxfId="7712" dataCellStyle="Normal 3"/>
    <tableColumn id="10766" name="Columna10755" dataDxfId="7711" dataCellStyle="Normal 3"/>
    <tableColumn id="10767" name="Columna10756" dataDxfId="7710" dataCellStyle="Normal 3"/>
    <tableColumn id="10768" name="Columna10757" dataDxfId="7709" dataCellStyle="Normal 3"/>
    <tableColumn id="10769" name="Columna10758" dataDxfId="7708" dataCellStyle="Normal 3"/>
    <tableColumn id="10770" name="Columna10759" dataDxfId="7707" dataCellStyle="Normal 3"/>
    <tableColumn id="10771" name="Columna10760" dataDxfId="7706" dataCellStyle="Normal 3"/>
    <tableColumn id="10772" name="Columna10761" dataDxfId="7705" dataCellStyle="Normal 3"/>
    <tableColumn id="10773" name="Columna10762" dataDxfId="7704" dataCellStyle="Normal 3"/>
    <tableColumn id="10774" name="Columna10763" dataDxfId="7703" dataCellStyle="Normal 3"/>
    <tableColumn id="10775" name="Columna10764" dataDxfId="7702" dataCellStyle="Normal 3"/>
    <tableColumn id="10776" name="Columna10765" dataDxfId="7701" dataCellStyle="Normal 3"/>
    <tableColumn id="10777" name="Columna10766" dataDxfId="7700" dataCellStyle="Normal 3"/>
    <tableColumn id="10778" name="Columna10767" dataDxfId="7699" dataCellStyle="Normal 3"/>
    <tableColumn id="10779" name="Columna10768" dataDxfId="7698" dataCellStyle="Normal 3"/>
    <tableColumn id="10780" name="Columna10769" dataDxfId="7697" dataCellStyle="Normal 3"/>
    <tableColumn id="10781" name="Columna10770" dataDxfId="7696" dataCellStyle="Normal 3"/>
    <tableColumn id="10782" name="Columna10771" dataDxfId="7695" dataCellStyle="Normal 3"/>
    <tableColumn id="10783" name="Columna10772" dataDxfId="7694" dataCellStyle="Normal 3"/>
    <tableColumn id="10784" name="Columna10773" dataDxfId="7693" dataCellStyle="Normal 3"/>
    <tableColumn id="10785" name="Columna10774" dataDxfId="7692" dataCellStyle="Normal 3"/>
    <tableColumn id="10786" name="Columna10775" dataDxfId="7691" dataCellStyle="Normal 3"/>
    <tableColumn id="10787" name="Columna10776" dataDxfId="7690" dataCellStyle="Normal 3"/>
    <tableColumn id="10788" name="Columna10777" dataDxfId="7689" dataCellStyle="Normal 3"/>
    <tableColumn id="10789" name="Columna10778" dataDxfId="7688" dataCellStyle="Normal 3"/>
    <tableColumn id="10790" name="Columna10779" dataDxfId="7687" dataCellStyle="Normal 3"/>
    <tableColumn id="10791" name="Columna10780" dataDxfId="7686" dataCellStyle="Normal 3"/>
    <tableColumn id="10792" name="Columna10781" dataDxfId="7685" dataCellStyle="Normal 3"/>
    <tableColumn id="10793" name="Columna10782" dataDxfId="7684" dataCellStyle="Normal 3"/>
    <tableColumn id="10794" name="Columna10783" dataDxfId="7683" dataCellStyle="Normal 3"/>
    <tableColumn id="10795" name="Columna10784" dataDxfId="7682" dataCellStyle="Normal 3"/>
    <tableColumn id="10796" name="Columna10785" dataDxfId="7681" dataCellStyle="Normal 3"/>
    <tableColumn id="10797" name="Columna10786" dataDxfId="7680" dataCellStyle="Normal 3"/>
    <tableColumn id="10798" name="Columna10787" dataDxfId="7679" dataCellStyle="Normal 3"/>
    <tableColumn id="10799" name="Columna10788" dataDxfId="7678" dataCellStyle="Normal 3"/>
    <tableColumn id="10800" name="Columna10789" dataDxfId="7677" dataCellStyle="Normal 3"/>
    <tableColumn id="10801" name="Columna10790" dataDxfId="7676" dataCellStyle="Normal 3"/>
    <tableColumn id="10802" name="Columna10791" dataDxfId="7675" dataCellStyle="Normal 3"/>
    <tableColumn id="10803" name="Columna10792" dataDxfId="7674" dataCellStyle="Normal 3"/>
    <tableColumn id="10804" name="Columna10793" dataDxfId="7673" dataCellStyle="Normal 3"/>
    <tableColumn id="10805" name="Columna10794" dataDxfId="7672" dataCellStyle="Normal 3"/>
    <tableColumn id="10806" name="Columna10795" dataDxfId="7671" dataCellStyle="Normal 3"/>
    <tableColumn id="10807" name="Columna10796" dataDxfId="7670" dataCellStyle="Normal 3"/>
    <tableColumn id="10808" name="Columna10797" dataDxfId="7669" dataCellStyle="Normal 3"/>
    <tableColumn id="10809" name="Columna10798" dataDxfId="7668" dataCellStyle="Normal 3"/>
    <tableColumn id="10810" name="Columna10799" dataDxfId="7667" dataCellStyle="Normal 3"/>
    <tableColumn id="10811" name="Columna10800" dataDxfId="7666" dataCellStyle="Normal 3"/>
    <tableColumn id="10812" name="Columna10801" dataDxfId="7665" dataCellStyle="Normal 3"/>
    <tableColumn id="10813" name="Columna10802" dataDxfId="7664" dataCellStyle="Normal 3"/>
    <tableColumn id="10814" name="Columna10803" dataDxfId="7663" dataCellStyle="Normal 3"/>
    <tableColumn id="10815" name="Columna10804" dataDxfId="7662" dataCellStyle="Normal 3"/>
    <tableColumn id="10816" name="Columna10805" dataDxfId="7661" dataCellStyle="Normal 3"/>
    <tableColumn id="10817" name="Columna10806" dataDxfId="7660" dataCellStyle="Normal 3"/>
    <tableColumn id="10818" name="Columna10807" dataDxfId="7659" dataCellStyle="Normal 3"/>
    <tableColumn id="10819" name="Columna10808" dataDxfId="7658" dataCellStyle="Normal 3"/>
    <tableColumn id="10820" name="Columna10809" dataDxfId="7657" dataCellStyle="Normal 3"/>
    <tableColumn id="10821" name="Columna10810" dataDxfId="7656" dataCellStyle="Normal 3"/>
    <tableColumn id="10822" name="Columna10811" dataDxfId="7655" dataCellStyle="Normal 3"/>
    <tableColumn id="10823" name="Columna10812" dataDxfId="7654" dataCellStyle="Normal 3"/>
    <tableColumn id="10824" name="Columna10813" dataDxfId="7653" dataCellStyle="Normal 3"/>
    <tableColumn id="10825" name="Columna10814" dataDxfId="7652" dataCellStyle="Normal 3"/>
    <tableColumn id="10826" name="Columna10815" dataDxfId="7651" dataCellStyle="Normal 3"/>
    <tableColumn id="10827" name="Columna10816" dataDxfId="7650" dataCellStyle="Normal 3"/>
    <tableColumn id="10828" name="Columna10817" dataDxfId="7649" dataCellStyle="Normal 3"/>
    <tableColumn id="10829" name="Columna10818" dataDxfId="7648" dataCellStyle="Normal 3"/>
    <tableColumn id="10830" name="Columna10819" dataDxfId="7647" dataCellStyle="Normal 3"/>
    <tableColumn id="10831" name="Columna10820" dataDxfId="7646" dataCellStyle="Normal 3"/>
    <tableColumn id="10832" name="Columna10821" dataDxfId="7645" dataCellStyle="Normal 3"/>
    <tableColumn id="10833" name="Columna10822" dataDxfId="7644" dataCellStyle="Normal 3"/>
    <tableColumn id="10834" name="Columna10823" dataDxfId="7643" dataCellStyle="Normal 3"/>
    <tableColumn id="10835" name="Columna10824" dataDxfId="7642" dataCellStyle="Normal 3"/>
    <tableColumn id="10836" name="Columna10825" dataDxfId="7641" dataCellStyle="Normal 3"/>
    <tableColumn id="10837" name="Columna10826" dataDxfId="7640" dataCellStyle="Normal 3"/>
    <tableColumn id="10838" name="Columna10827" dataDxfId="7639" dataCellStyle="Normal 3"/>
    <tableColumn id="10839" name="Columna10828" dataDxfId="7638" dataCellStyle="Normal 3"/>
    <tableColumn id="10840" name="Columna10829" dataDxfId="7637" dataCellStyle="Normal 3"/>
    <tableColumn id="10841" name="Columna10830" dataDxfId="7636" dataCellStyle="Normal 3"/>
    <tableColumn id="10842" name="Columna10831" dataDxfId="7635" dataCellStyle="Normal 3"/>
    <tableColumn id="10843" name="Columna10832" dataDxfId="7634" dataCellStyle="Normal 3"/>
    <tableColumn id="10844" name="Columna10833" dataDxfId="7633" dataCellStyle="Normal 3"/>
    <tableColumn id="10845" name="Columna10834" dataDxfId="7632" dataCellStyle="Normal 3"/>
    <tableColumn id="10846" name="Columna10835" dataDxfId="7631" dataCellStyle="Normal 3"/>
    <tableColumn id="10847" name="Columna10836" dataDxfId="7630" dataCellStyle="Normal 3"/>
    <tableColumn id="10848" name="Columna10837" dataDxfId="7629" dataCellStyle="Normal 3"/>
    <tableColumn id="10849" name="Columna10838" dataDxfId="7628" dataCellStyle="Normal 3"/>
    <tableColumn id="10850" name="Columna10839" dataDxfId="7627" dataCellStyle="Normal 3"/>
    <tableColumn id="10851" name="Columna10840" dataDxfId="7626" dataCellStyle="Normal 3"/>
    <tableColumn id="10852" name="Columna10841" dataDxfId="7625" dataCellStyle="Normal 3"/>
    <tableColumn id="10853" name="Columna10842" dataDxfId="7624" dataCellStyle="Normal 3"/>
    <tableColumn id="10854" name="Columna10843" dataDxfId="7623" dataCellStyle="Normal 3"/>
    <tableColumn id="10855" name="Columna10844" dataDxfId="7622" dataCellStyle="Normal 3"/>
    <tableColumn id="10856" name="Columna10845" dataDxfId="7621" dataCellStyle="Normal 3"/>
    <tableColumn id="10857" name="Columna10846" dataDxfId="7620" dataCellStyle="Normal 3"/>
    <tableColumn id="10858" name="Columna10847" dataDxfId="7619" dataCellStyle="Normal 3"/>
    <tableColumn id="10859" name="Columna10848" dataDxfId="7618" dataCellStyle="Normal 3"/>
    <tableColumn id="10860" name="Columna10849" dataDxfId="7617" dataCellStyle="Normal 3"/>
    <tableColumn id="10861" name="Columna10850" dataDxfId="7616" dataCellStyle="Normal 3"/>
    <tableColumn id="10862" name="Columna10851" dataDxfId="7615" dataCellStyle="Normal 3"/>
    <tableColumn id="10863" name="Columna10852" dataDxfId="7614" dataCellStyle="Normal 3"/>
    <tableColumn id="10864" name="Columna10853" dataDxfId="7613" dataCellStyle="Normal 3"/>
    <tableColumn id="10865" name="Columna10854" dataDxfId="7612" dataCellStyle="Normal 3"/>
    <tableColumn id="10866" name="Columna10855" dataDxfId="7611" dataCellStyle="Normal 3"/>
    <tableColumn id="10867" name="Columna10856" dataDxfId="7610" dataCellStyle="Normal 3"/>
    <tableColumn id="10868" name="Columna10857" dataDxfId="7609" dataCellStyle="Normal 3"/>
    <tableColumn id="10869" name="Columna10858" dataDxfId="7608" dataCellStyle="Normal 3"/>
    <tableColumn id="10870" name="Columna10859" dataDxfId="7607" dataCellStyle="Normal 3"/>
    <tableColumn id="10871" name="Columna10860" dataDxfId="7606" dataCellStyle="Normal 3"/>
    <tableColumn id="10872" name="Columna10861" dataDxfId="7605" dataCellStyle="Normal 3"/>
    <tableColumn id="10873" name="Columna10862" dataDxfId="7604" dataCellStyle="Normal 3"/>
    <tableColumn id="10874" name="Columna10863" dataDxfId="7603" dataCellStyle="Normal 3"/>
    <tableColumn id="10875" name="Columna10864" dataDxfId="7602" dataCellStyle="Normal 3"/>
    <tableColumn id="10876" name="Columna10865" dataDxfId="7601" dataCellStyle="Normal 3"/>
    <tableColumn id="10877" name="Columna10866" dataDxfId="7600" dataCellStyle="Normal 3"/>
    <tableColumn id="10878" name="Columna10867" dataDxfId="7599" dataCellStyle="Normal 3"/>
    <tableColumn id="10879" name="Columna10868" dataDxfId="7598" dataCellStyle="Normal 3"/>
    <tableColumn id="10880" name="Columna10869" dataDxfId="7597" dataCellStyle="Normal 3"/>
    <tableColumn id="10881" name="Columna10870" dataDxfId="7596" dataCellStyle="Normal 3"/>
    <tableColumn id="10882" name="Columna10871" dataDxfId="7595" dataCellStyle="Normal 3"/>
    <tableColumn id="10883" name="Columna10872" dataDxfId="7594" dataCellStyle="Normal 3"/>
    <tableColumn id="10884" name="Columna10873" dataDxfId="7593" dataCellStyle="Normal 3"/>
    <tableColumn id="10885" name="Columna10874" dataDxfId="7592" dataCellStyle="Normal 3"/>
    <tableColumn id="10886" name="Columna10875" dataDxfId="7591" dataCellStyle="Normal 3"/>
    <tableColumn id="10887" name="Columna10876" dataDxfId="7590" dataCellStyle="Normal 3"/>
    <tableColumn id="10888" name="Columna10877" dataDxfId="7589" dataCellStyle="Normal 3"/>
    <tableColumn id="10889" name="Columna10878" dataDxfId="7588" dataCellStyle="Normal 3"/>
    <tableColumn id="10890" name="Columna10879" dataDxfId="7587" dataCellStyle="Normal 3"/>
    <tableColumn id="10891" name="Columna10880" dataDxfId="7586" dataCellStyle="Normal 3"/>
    <tableColumn id="10892" name="Columna10881" dataDxfId="7585" dataCellStyle="Normal 3"/>
    <tableColumn id="10893" name="Columna10882" dataDxfId="7584" dataCellStyle="Normal 3"/>
    <tableColumn id="10894" name="Columna10883" dataDxfId="7583" dataCellStyle="Normal 3"/>
    <tableColumn id="10895" name="Columna10884" dataDxfId="7582" dataCellStyle="Normal 3"/>
    <tableColumn id="10896" name="Columna10885" dataDxfId="7581" dataCellStyle="Normal 3"/>
    <tableColumn id="10897" name="Columna10886" dataDxfId="7580" dataCellStyle="Normal 3"/>
    <tableColumn id="10898" name="Columna10887" dataDxfId="7579" dataCellStyle="Normal 3"/>
    <tableColumn id="10899" name="Columna10888" dataDxfId="7578" dataCellStyle="Normal 3"/>
    <tableColumn id="10900" name="Columna10889" dataDxfId="7577" dataCellStyle="Normal 3"/>
    <tableColumn id="10901" name="Columna10890" dataDxfId="7576" dataCellStyle="Normal 3"/>
    <tableColumn id="10902" name="Columna10891" dataDxfId="7575" dataCellStyle="Normal 3"/>
    <tableColumn id="10903" name="Columna10892" dataDxfId="7574" dataCellStyle="Normal 3"/>
    <tableColumn id="10904" name="Columna10893" dataDxfId="7573" dataCellStyle="Normal 3"/>
    <tableColumn id="10905" name="Columna10894" dataDxfId="7572" dataCellStyle="Normal 3"/>
    <tableColumn id="10906" name="Columna10895" dataDxfId="7571" dataCellStyle="Normal 3"/>
    <tableColumn id="10907" name="Columna10896" dataDxfId="7570" dataCellStyle="Normal 3"/>
    <tableColumn id="10908" name="Columna10897" dataDxfId="7569" dataCellStyle="Normal 3"/>
    <tableColumn id="10909" name="Columna10898" dataDxfId="7568" dataCellStyle="Normal 3"/>
    <tableColumn id="10910" name="Columna10899" dataDxfId="7567" dataCellStyle="Normal 3"/>
    <tableColumn id="10911" name="Columna10900" dataDxfId="7566" dataCellStyle="Normal 3"/>
    <tableColumn id="10912" name="Columna10901" dataDxfId="7565" dataCellStyle="Normal 3"/>
    <tableColumn id="10913" name="Columna10902" dataDxfId="7564" dataCellStyle="Normal 3"/>
    <tableColumn id="10914" name="Columna10903" dataDxfId="7563" dataCellStyle="Normal 3"/>
    <tableColumn id="10915" name="Columna10904" dataDxfId="7562" dataCellStyle="Normal 3"/>
    <tableColumn id="10916" name="Columna10905" dataDxfId="7561" dataCellStyle="Normal 3"/>
    <tableColumn id="10917" name="Columna10906" dataDxfId="7560" dataCellStyle="Normal 3"/>
    <tableColumn id="10918" name="Columna10907" dataDxfId="7559" dataCellStyle="Normal 3"/>
    <tableColumn id="10919" name="Columna10908" dataDxfId="7558" dataCellStyle="Normal 3"/>
    <tableColumn id="10920" name="Columna10909" dataDxfId="7557" dataCellStyle="Normal 3"/>
    <tableColumn id="10921" name="Columna10910" dataDxfId="7556" dataCellStyle="Normal 3"/>
    <tableColumn id="10922" name="Columna10911" dataDxfId="7555" dataCellStyle="Normal 3"/>
    <tableColumn id="10923" name="Columna10912" dataDxfId="7554" dataCellStyle="Normal 3"/>
    <tableColumn id="10924" name="Columna10913" dataDxfId="7553" dataCellStyle="Normal 3"/>
    <tableColumn id="10925" name="Columna10914" dataDxfId="7552" dataCellStyle="Normal 3"/>
    <tableColumn id="10926" name="Columna10915" dataDxfId="7551" dataCellStyle="Normal 3"/>
    <tableColumn id="10927" name="Columna10916" dataDxfId="7550" dataCellStyle="Normal 3"/>
    <tableColumn id="10928" name="Columna10917" dataDxfId="7549" dataCellStyle="Normal 3"/>
    <tableColumn id="10929" name="Columna10918" dataDxfId="7548" dataCellStyle="Normal 3"/>
    <tableColumn id="10930" name="Columna10919" dataDxfId="7547" dataCellStyle="Normal 3"/>
    <tableColumn id="10931" name="Columna10920" dataDxfId="7546" dataCellStyle="Normal 3"/>
    <tableColumn id="10932" name="Columna10921" dataDxfId="7545" dataCellStyle="Normal 3"/>
    <tableColumn id="10933" name="Columna10922" dataDxfId="7544" dataCellStyle="Normal 3"/>
    <tableColumn id="10934" name="Columna10923" dataDxfId="7543" dataCellStyle="Normal 3"/>
    <tableColumn id="10935" name="Columna10924" dataDxfId="7542" dataCellStyle="Normal 3"/>
    <tableColumn id="10936" name="Columna10925" dataDxfId="7541" dataCellStyle="Normal 3"/>
    <tableColumn id="10937" name="Columna10926" dataDxfId="7540" dataCellStyle="Normal 3"/>
    <tableColumn id="10938" name="Columna10927" dataDxfId="7539" dataCellStyle="Normal 3"/>
    <tableColumn id="10939" name="Columna10928" dataDxfId="7538" dataCellStyle="Normal 3"/>
    <tableColumn id="10940" name="Columna10929" dataDxfId="7537" dataCellStyle="Normal 3"/>
    <tableColumn id="10941" name="Columna10930" dataDxfId="7536" dataCellStyle="Normal 3"/>
    <tableColumn id="10942" name="Columna10931" dataDxfId="7535" dataCellStyle="Normal 3"/>
    <tableColumn id="10943" name="Columna10932" dataDxfId="7534" dataCellStyle="Normal 3"/>
    <tableColumn id="10944" name="Columna10933" dataDxfId="7533" dataCellStyle="Normal 3"/>
    <tableColumn id="10945" name="Columna10934" dataDxfId="7532" dataCellStyle="Normal 3"/>
    <tableColumn id="10946" name="Columna10935" dataDxfId="7531" dataCellStyle="Normal 3"/>
    <tableColumn id="10947" name="Columna10936" dataDxfId="7530" dataCellStyle="Normal 3"/>
    <tableColumn id="10948" name="Columna10937" dataDxfId="7529" dataCellStyle="Normal 3"/>
    <tableColumn id="10949" name="Columna10938" dataDxfId="7528" dataCellStyle="Normal 3"/>
    <tableColumn id="10950" name="Columna10939" dataDxfId="7527" dataCellStyle="Normal 3"/>
    <tableColumn id="10951" name="Columna10940" dataDxfId="7526" dataCellStyle="Normal 3"/>
    <tableColumn id="10952" name="Columna10941" dataDxfId="7525" dataCellStyle="Normal 3"/>
    <tableColumn id="10953" name="Columna10942" dataDxfId="7524" dataCellStyle="Normal 3"/>
    <tableColumn id="10954" name="Columna10943" dataDxfId="7523" dataCellStyle="Normal 3"/>
    <tableColumn id="10955" name="Columna10944" dataDxfId="7522" dataCellStyle="Normal 3"/>
    <tableColumn id="10956" name="Columna10945" dataDxfId="7521" dataCellStyle="Normal 3"/>
    <tableColumn id="10957" name="Columna10946" dataDxfId="7520" dataCellStyle="Normal 3"/>
    <tableColumn id="10958" name="Columna10947" dataDxfId="7519" dataCellStyle="Normal 3"/>
    <tableColumn id="10959" name="Columna10948" dataDxfId="7518" dataCellStyle="Normal 3"/>
    <tableColumn id="10960" name="Columna10949" dataDxfId="7517" dataCellStyle="Normal 3"/>
    <tableColumn id="10961" name="Columna10950" dataDxfId="7516" dataCellStyle="Normal 3"/>
    <tableColumn id="10962" name="Columna10951" dataDxfId="7515" dataCellStyle="Normal 3"/>
    <tableColumn id="10963" name="Columna10952" dataDxfId="7514" dataCellStyle="Normal 3"/>
    <tableColumn id="10964" name="Columna10953" dataDxfId="7513" dataCellStyle="Normal 3"/>
    <tableColumn id="10965" name="Columna10954" dataDxfId="7512" dataCellStyle="Normal 3"/>
    <tableColumn id="10966" name="Columna10955" dataDxfId="7511" dataCellStyle="Normal 3"/>
    <tableColumn id="10967" name="Columna10956" dataDxfId="7510" dataCellStyle="Normal 3"/>
    <tableColumn id="10968" name="Columna10957" dataDxfId="7509" dataCellStyle="Normal 3"/>
    <tableColumn id="10969" name="Columna10958" dataDxfId="7508" dataCellStyle="Normal 3"/>
    <tableColumn id="10970" name="Columna10959" dataDxfId="7507" dataCellStyle="Normal 3"/>
    <tableColumn id="10971" name="Columna10960" dataDxfId="7506" dataCellStyle="Normal 3"/>
    <tableColumn id="10972" name="Columna10961" dataDxfId="7505" dataCellStyle="Normal 3"/>
    <tableColumn id="10973" name="Columna10962" dataDxfId="7504" dataCellStyle="Normal 3"/>
    <tableColumn id="10974" name="Columna10963" dataDxfId="7503" dataCellStyle="Normal 3"/>
    <tableColumn id="10975" name="Columna10964" dataDxfId="7502" dataCellStyle="Normal 3"/>
    <tableColumn id="10976" name="Columna10965" dataDxfId="7501" dataCellStyle="Normal 3"/>
    <tableColumn id="10977" name="Columna10966" dataDxfId="7500" dataCellStyle="Normal 3"/>
    <tableColumn id="10978" name="Columna10967" dataDxfId="7499" dataCellStyle="Normal 3"/>
    <tableColumn id="10979" name="Columna10968" dataDxfId="7498" dataCellStyle="Normal 3"/>
    <tableColumn id="10980" name="Columna10969" dataDxfId="7497" dataCellStyle="Normal 3"/>
    <tableColumn id="10981" name="Columna10970" dataDxfId="7496" dataCellStyle="Normal 3"/>
    <tableColumn id="10982" name="Columna10971" dataDxfId="7495" dataCellStyle="Normal 3"/>
    <tableColumn id="10983" name="Columna10972" dataDxfId="7494" dataCellStyle="Normal 3"/>
    <tableColumn id="10984" name="Columna10973" dataDxfId="7493" dataCellStyle="Normal 3"/>
    <tableColumn id="10985" name="Columna10974" dataDxfId="7492" dataCellStyle="Normal 3"/>
    <tableColumn id="10986" name="Columna10975" dataDxfId="7491" dataCellStyle="Normal 3"/>
    <tableColumn id="10987" name="Columna10976" dataDxfId="7490" dataCellStyle="Normal 3"/>
    <tableColumn id="10988" name="Columna10977" dataDxfId="7489" dataCellStyle="Normal 3"/>
    <tableColumn id="10989" name="Columna10978" dataDxfId="7488" dataCellStyle="Normal 3"/>
    <tableColumn id="10990" name="Columna10979" dataDxfId="7487" dataCellStyle="Normal 3"/>
    <tableColumn id="10991" name="Columna10980" dataDxfId="7486" dataCellStyle="Normal 3"/>
    <tableColumn id="10992" name="Columna10981" dataDxfId="7485" dataCellStyle="Normal 3"/>
    <tableColumn id="10993" name="Columna10982" dataDxfId="7484" dataCellStyle="Normal 3"/>
    <tableColumn id="10994" name="Columna10983" dataDxfId="7483" dataCellStyle="Normal 3"/>
    <tableColumn id="10995" name="Columna10984" dataDxfId="7482" dataCellStyle="Normal 3"/>
    <tableColumn id="10996" name="Columna10985" dataDxfId="7481" dataCellStyle="Normal 3"/>
    <tableColumn id="10997" name="Columna10986" dataDxfId="7480" dataCellStyle="Normal 3"/>
    <tableColumn id="10998" name="Columna10987" dataDxfId="7479" dataCellStyle="Normal 3"/>
    <tableColumn id="10999" name="Columna10988" dataDxfId="7478" dataCellStyle="Normal 3"/>
    <tableColumn id="11000" name="Columna10989" dataDxfId="7477" dataCellStyle="Normal 3"/>
    <tableColumn id="11001" name="Columna10990" dataDxfId="7476" dataCellStyle="Normal 3"/>
    <tableColumn id="11002" name="Columna10991" dataDxfId="7475" dataCellStyle="Normal 3"/>
    <tableColumn id="11003" name="Columna10992" dataDxfId="7474" dataCellStyle="Normal 3"/>
    <tableColumn id="11004" name="Columna10993" dataDxfId="7473" dataCellStyle="Normal 3"/>
    <tableColumn id="11005" name="Columna10994" dataDxfId="7472" dataCellStyle="Normal 3"/>
    <tableColumn id="11006" name="Columna10995" dataDxfId="7471" dataCellStyle="Normal 3"/>
    <tableColumn id="11007" name="Columna10996" dataDxfId="7470" dataCellStyle="Normal 3"/>
    <tableColumn id="11008" name="Columna10997" dataDxfId="7469" dataCellStyle="Normal 3"/>
    <tableColumn id="11009" name="Columna10998" dataDxfId="7468" dataCellStyle="Normal 3"/>
    <tableColumn id="11010" name="Columna10999" dataDxfId="7467" dataCellStyle="Normal 3"/>
    <tableColumn id="11011" name="Columna11000" dataDxfId="7466" dataCellStyle="Normal 3"/>
    <tableColumn id="11012" name="Columna11001" dataDxfId="7465" dataCellStyle="Normal 3"/>
    <tableColumn id="11013" name="Columna11002" dataDxfId="7464" dataCellStyle="Normal 3"/>
    <tableColumn id="11014" name="Columna11003" dataDxfId="7463" dataCellStyle="Normal 3"/>
    <tableColumn id="11015" name="Columna11004" dataDxfId="7462" dataCellStyle="Normal 3"/>
    <tableColumn id="11016" name="Columna11005" dataDxfId="7461" dataCellStyle="Normal 3"/>
    <tableColumn id="11017" name="Columna11006" dataDxfId="7460" dataCellStyle="Normal 3"/>
    <tableColumn id="11018" name="Columna11007" dataDxfId="7459" dataCellStyle="Normal 3"/>
    <tableColumn id="11019" name="Columna11008" dataDxfId="7458" dataCellStyle="Normal 3"/>
    <tableColumn id="11020" name="Columna11009" dataDxfId="7457" dataCellStyle="Normal 3"/>
    <tableColumn id="11021" name="Columna11010" dataDxfId="7456" dataCellStyle="Normal 3"/>
    <tableColumn id="11022" name="Columna11011" dataDxfId="7455" dataCellStyle="Normal 3"/>
    <tableColumn id="11023" name="Columna11012" dataDxfId="7454" dataCellStyle="Normal 3"/>
    <tableColumn id="11024" name="Columna11013" dataDxfId="7453" dataCellStyle="Normal 3"/>
    <tableColumn id="11025" name="Columna11014" dataDxfId="7452" dataCellStyle="Normal 3"/>
    <tableColumn id="11026" name="Columna11015" dataDxfId="7451" dataCellStyle="Normal 3"/>
    <tableColumn id="11027" name="Columna11016" dataDxfId="7450" dataCellStyle="Normal 3"/>
    <tableColumn id="11028" name="Columna11017" dataDxfId="7449" dataCellStyle="Normal 3"/>
    <tableColumn id="11029" name="Columna11018" dataDxfId="7448" dataCellStyle="Normal 3"/>
    <tableColumn id="11030" name="Columna11019" dataDxfId="7447" dataCellStyle="Normal 3"/>
    <tableColumn id="11031" name="Columna11020" dataDxfId="7446" dataCellStyle="Normal 3"/>
    <tableColumn id="11032" name="Columna11021" dataDxfId="7445" dataCellStyle="Normal 3"/>
    <tableColumn id="11033" name="Columna11022" dataDxfId="7444" dataCellStyle="Normal 3"/>
    <tableColumn id="11034" name="Columna11023" dataDxfId="7443" dataCellStyle="Normal 3"/>
    <tableColumn id="11035" name="Columna11024" dataDxfId="7442" dataCellStyle="Normal 3"/>
    <tableColumn id="11036" name="Columna11025" dataDxfId="7441" dataCellStyle="Normal 3"/>
    <tableColumn id="11037" name="Columna11026" dataDxfId="7440" dataCellStyle="Normal 3"/>
    <tableColumn id="11038" name="Columna11027" dataDxfId="7439" dataCellStyle="Normal 3"/>
    <tableColumn id="11039" name="Columna11028" dataDxfId="7438" dataCellStyle="Normal 3"/>
    <tableColumn id="11040" name="Columna11029" dataDxfId="7437" dataCellStyle="Normal 3"/>
    <tableColumn id="11041" name="Columna11030" dataDxfId="7436" dataCellStyle="Normal 3"/>
    <tableColumn id="11042" name="Columna11031" dataDxfId="7435" dataCellStyle="Normal 3"/>
    <tableColumn id="11043" name="Columna11032" dataDxfId="7434" dataCellStyle="Normal 3"/>
    <tableColumn id="11044" name="Columna11033" dataDxfId="7433" dataCellStyle="Normal 3"/>
    <tableColumn id="11045" name="Columna11034" dataDxfId="7432" dataCellStyle="Normal 3"/>
    <tableColumn id="11046" name="Columna11035" dataDxfId="7431" dataCellStyle="Normal 3"/>
    <tableColumn id="11047" name="Columna11036" dataDxfId="7430" dataCellStyle="Normal 3"/>
    <tableColumn id="11048" name="Columna11037" dataDxfId="7429" dataCellStyle="Normal 3"/>
    <tableColumn id="11049" name="Columna11038" dataDxfId="7428" dataCellStyle="Normal 3"/>
    <tableColumn id="11050" name="Columna11039" dataDxfId="7427" dataCellStyle="Normal 3"/>
    <tableColumn id="11051" name="Columna11040" dataDxfId="7426" dataCellStyle="Normal 3"/>
    <tableColumn id="11052" name="Columna11041" dataDxfId="7425" dataCellStyle="Normal 3"/>
    <tableColumn id="11053" name="Columna11042" dataDxfId="7424" dataCellStyle="Normal 3"/>
    <tableColumn id="11054" name="Columna11043" dataDxfId="7423" dataCellStyle="Normal 3"/>
    <tableColumn id="11055" name="Columna11044" dataDxfId="7422" dataCellStyle="Normal 3"/>
    <tableColumn id="11056" name="Columna11045" dataDxfId="7421" dataCellStyle="Normal 3"/>
    <tableColumn id="11057" name="Columna11046" dataDxfId="7420" dataCellStyle="Normal 3"/>
    <tableColumn id="11058" name="Columna11047" dataDxfId="7419" dataCellStyle="Normal 3"/>
    <tableColumn id="11059" name="Columna11048" dataDxfId="7418" dataCellStyle="Normal 3"/>
    <tableColumn id="11060" name="Columna11049" dataDxfId="7417" dataCellStyle="Normal 3"/>
    <tableColumn id="11061" name="Columna11050" dataDxfId="7416" dataCellStyle="Normal 3"/>
    <tableColumn id="11062" name="Columna11051" dataDxfId="7415" dataCellStyle="Normal 3"/>
    <tableColumn id="11063" name="Columna11052" dataDxfId="7414" dataCellStyle="Normal 3"/>
    <tableColumn id="11064" name="Columna11053" dataDxfId="7413" dataCellStyle="Normal 3"/>
    <tableColumn id="11065" name="Columna11054" dataDxfId="7412" dataCellStyle="Normal 3"/>
    <tableColumn id="11066" name="Columna11055" dataDxfId="7411" dataCellStyle="Normal 3"/>
    <tableColumn id="11067" name="Columna11056" dataDxfId="7410" dataCellStyle="Normal 3"/>
    <tableColumn id="11068" name="Columna11057" dataDxfId="7409" dataCellStyle="Normal 3"/>
    <tableColumn id="11069" name="Columna11058" dataDxfId="7408" dataCellStyle="Normal 3"/>
    <tableColumn id="11070" name="Columna11059" dataDxfId="7407" dataCellStyle="Normal 3"/>
    <tableColumn id="11071" name="Columna11060" dataDxfId="7406" dataCellStyle="Normal 3"/>
    <tableColumn id="11072" name="Columna11061" dataDxfId="7405" dataCellStyle="Normal 3"/>
    <tableColumn id="11073" name="Columna11062" dataDxfId="7404" dataCellStyle="Normal 3"/>
    <tableColumn id="11074" name="Columna11063" dataDxfId="7403" dataCellStyle="Normal 3"/>
    <tableColumn id="11075" name="Columna11064" dataDxfId="7402" dataCellStyle="Normal 3"/>
    <tableColumn id="11076" name="Columna11065" dataDxfId="7401" dataCellStyle="Normal 3"/>
    <tableColumn id="11077" name="Columna11066" dataDxfId="7400" dataCellStyle="Normal 3"/>
    <tableColumn id="11078" name="Columna11067" dataDxfId="7399" dataCellStyle="Normal 3"/>
    <tableColumn id="11079" name="Columna11068" dataDxfId="7398" dataCellStyle="Normal 3"/>
    <tableColumn id="11080" name="Columna11069" dataDxfId="7397" dataCellStyle="Normal 3"/>
    <tableColumn id="11081" name="Columna11070" dataDxfId="7396" dataCellStyle="Normal 3"/>
    <tableColumn id="11082" name="Columna11071" dataDxfId="7395" dataCellStyle="Normal 3"/>
    <tableColumn id="11083" name="Columna11072" dataDxfId="7394" dataCellStyle="Normal 3"/>
    <tableColumn id="11084" name="Columna11073" dataDxfId="7393" dataCellStyle="Normal 3"/>
    <tableColumn id="11085" name="Columna11074" dataDxfId="7392" dataCellStyle="Normal 3"/>
    <tableColumn id="11086" name="Columna11075" dataDxfId="7391" dataCellStyle="Normal 3"/>
    <tableColumn id="11087" name="Columna11076" dataDxfId="7390" dataCellStyle="Normal 3"/>
    <tableColumn id="11088" name="Columna11077" dataDxfId="7389" dataCellStyle="Normal 3"/>
    <tableColumn id="11089" name="Columna11078" dataDxfId="7388" dataCellStyle="Normal 3"/>
    <tableColumn id="11090" name="Columna11079" dataDxfId="7387" dataCellStyle="Normal 3"/>
    <tableColumn id="11091" name="Columna11080" dataDxfId="7386" dataCellStyle="Normal 3"/>
    <tableColumn id="11092" name="Columna11081" dataDxfId="7385" dataCellStyle="Normal 3"/>
    <tableColumn id="11093" name="Columna11082" dataDxfId="7384" dataCellStyle="Normal 3"/>
    <tableColumn id="11094" name="Columna11083" dataDxfId="7383" dataCellStyle="Normal 3"/>
    <tableColumn id="11095" name="Columna11084" dataDxfId="7382" dataCellStyle="Normal 3"/>
    <tableColumn id="11096" name="Columna11085" dataDxfId="7381" dataCellStyle="Normal 3"/>
    <tableColumn id="11097" name="Columna11086" dataDxfId="7380" dataCellStyle="Normal 3"/>
    <tableColumn id="11098" name="Columna11087" dataDxfId="7379" dataCellStyle="Normal 3"/>
    <tableColumn id="11099" name="Columna11088" dataDxfId="7378" dataCellStyle="Normal 3"/>
    <tableColumn id="11100" name="Columna11089" dataDxfId="7377" dataCellStyle="Normal 3"/>
    <tableColumn id="11101" name="Columna11090" dataDxfId="7376" dataCellStyle="Normal 3"/>
    <tableColumn id="11102" name="Columna11091" dataDxfId="7375" dataCellStyle="Normal 3"/>
    <tableColumn id="11103" name="Columna11092" dataDxfId="7374" dataCellStyle="Normal 3"/>
    <tableColumn id="11104" name="Columna11093" dataDxfId="7373" dataCellStyle="Normal 3"/>
    <tableColumn id="11105" name="Columna11094" dataDxfId="7372" dataCellStyle="Normal 3"/>
    <tableColumn id="11106" name="Columna11095" dataDxfId="7371" dataCellStyle="Normal 3"/>
    <tableColumn id="11107" name="Columna11096" dataDxfId="7370" dataCellStyle="Normal 3"/>
    <tableColumn id="11108" name="Columna11097" dataDxfId="7369" dataCellStyle="Normal 3"/>
    <tableColumn id="11109" name="Columna11098" dataDxfId="7368" dataCellStyle="Normal 3"/>
    <tableColumn id="11110" name="Columna11099" dataDxfId="7367" dataCellStyle="Normal 3"/>
    <tableColumn id="11111" name="Columna11100" dataDxfId="7366" dataCellStyle="Normal 3"/>
    <tableColumn id="11112" name="Columna11101" dataDxfId="7365" dataCellStyle="Normal 3"/>
    <tableColumn id="11113" name="Columna11102" dataDxfId="7364" dataCellStyle="Normal 3"/>
    <tableColumn id="11114" name="Columna11103" dataDxfId="7363" dataCellStyle="Normal 3"/>
    <tableColumn id="11115" name="Columna11104" dataDxfId="7362" dataCellStyle="Normal 3"/>
    <tableColumn id="11116" name="Columna11105" dataDxfId="7361" dataCellStyle="Normal 3"/>
    <tableColumn id="11117" name="Columna11106" dataDxfId="7360" dataCellStyle="Normal 3"/>
    <tableColumn id="11118" name="Columna11107" dataDxfId="7359" dataCellStyle="Normal 3"/>
    <tableColumn id="11119" name="Columna11108" dataDxfId="7358" dataCellStyle="Normal 3"/>
    <tableColumn id="11120" name="Columna11109" dataDxfId="7357" dataCellStyle="Normal 3"/>
    <tableColumn id="11121" name="Columna11110" dataDxfId="7356" dataCellStyle="Normal 3"/>
    <tableColumn id="11122" name="Columna11111" dataDxfId="7355" dataCellStyle="Normal 3"/>
    <tableColumn id="11123" name="Columna11112" dataDxfId="7354" dataCellStyle="Normal 3"/>
    <tableColumn id="11124" name="Columna11113" dataDxfId="7353" dataCellStyle="Normal 3"/>
    <tableColumn id="11125" name="Columna11114" dataDxfId="7352" dataCellStyle="Normal 3"/>
    <tableColumn id="11126" name="Columna11115" dataDxfId="7351" dataCellStyle="Normal 3"/>
    <tableColumn id="11127" name="Columna11116" dataDxfId="7350" dataCellStyle="Normal 3"/>
    <tableColumn id="11128" name="Columna11117" dataDxfId="7349" dataCellStyle="Normal 3"/>
    <tableColumn id="11129" name="Columna11118" dataDxfId="7348" dataCellStyle="Normal 3"/>
    <tableColumn id="11130" name="Columna11119" dataDxfId="7347" dataCellStyle="Normal 3"/>
    <tableColumn id="11131" name="Columna11120" dataDxfId="7346" dataCellStyle="Normal 3"/>
    <tableColumn id="11132" name="Columna11121" dataDxfId="7345" dataCellStyle="Normal 3"/>
    <tableColumn id="11133" name="Columna11122" dataDxfId="7344" dataCellStyle="Normal 3"/>
    <tableColumn id="11134" name="Columna11123" dataDxfId="7343" dataCellStyle="Normal 3"/>
    <tableColumn id="11135" name="Columna11124" dataDxfId="7342" dataCellStyle="Normal 3"/>
    <tableColumn id="11136" name="Columna11125" dataDxfId="7341" dataCellStyle="Normal 3"/>
    <tableColumn id="11137" name="Columna11126" dataDxfId="7340" dataCellStyle="Normal 3"/>
    <tableColumn id="11138" name="Columna11127" dataDxfId="7339" dataCellStyle="Normal 3"/>
    <tableColumn id="11139" name="Columna11128" dataDxfId="7338" dataCellStyle="Normal 3"/>
    <tableColumn id="11140" name="Columna11129" dataDxfId="7337" dataCellStyle="Normal 3"/>
    <tableColumn id="11141" name="Columna11130" dataDxfId="7336" dataCellStyle="Normal 3"/>
    <tableColumn id="11142" name="Columna11131" dataDxfId="7335" dataCellStyle="Normal 3"/>
    <tableColumn id="11143" name="Columna11132" dataDxfId="7334" dataCellStyle="Normal 3"/>
    <tableColumn id="11144" name="Columna11133" dataDxfId="7333" dataCellStyle="Normal 3"/>
    <tableColumn id="11145" name="Columna11134" dataDxfId="7332" dataCellStyle="Normal 3"/>
    <tableColumn id="11146" name="Columna11135" dataDxfId="7331" dataCellStyle="Normal 3"/>
    <tableColumn id="11147" name="Columna11136" dataDxfId="7330" dataCellStyle="Normal 3"/>
    <tableColumn id="11148" name="Columna11137" dataDxfId="7329" dataCellStyle="Normal 3"/>
    <tableColumn id="11149" name="Columna11138" dataDxfId="7328" dataCellStyle="Normal 3"/>
    <tableColumn id="11150" name="Columna11139" dataDxfId="7327" dataCellStyle="Normal 3"/>
    <tableColumn id="11151" name="Columna11140" dataDxfId="7326" dataCellStyle="Normal 3"/>
    <tableColumn id="11152" name="Columna11141" dataDxfId="7325" dataCellStyle="Normal 3"/>
    <tableColumn id="11153" name="Columna11142" dataDxfId="7324" dataCellStyle="Normal 3"/>
    <tableColumn id="11154" name="Columna11143" dataDxfId="7323" dataCellStyle="Normal 3"/>
    <tableColumn id="11155" name="Columna11144" dataDxfId="7322" dataCellStyle="Normal 3"/>
    <tableColumn id="11156" name="Columna11145" dataDxfId="7321" dataCellStyle="Normal 3"/>
    <tableColumn id="11157" name="Columna11146" dataDxfId="7320" dataCellStyle="Normal 3"/>
    <tableColumn id="11158" name="Columna11147" dataDxfId="7319" dataCellStyle="Normal 3"/>
    <tableColumn id="11159" name="Columna11148" dataDxfId="7318" dataCellStyle="Normal 3"/>
    <tableColumn id="11160" name="Columna11149" dataDxfId="7317" dataCellStyle="Normal 3"/>
    <tableColumn id="11161" name="Columna11150" dataDxfId="7316" dataCellStyle="Normal 3"/>
    <tableColumn id="11162" name="Columna11151" dataDxfId="7315" dataCellStyle="Normal 3"/>
    <tableColumn id="11163" name="Columna11152" dataDxfId="7314" dataCellStyle="Normal 3"/>
    <tableColumn id="11164" name="Columna11153" dataDxfId="7313" dataCellStyle="Normal 3"/>
    <tableColumn id="11165" name="Columna11154" dataDxfId="7312" dataCellStyle="Normal 3"/>
    <tableColumn id="11166" name="Columna11155" dataDxfId="7311" dataCellStyle="Normal 3"/>
    <tableColumn id="11167" name="Columna11156" dataDxfId="7310" dataCellStyle="Normal 3"/>
    <tableColumn id="11168" name="Columna11157" dataDxfId="7309" dataCellStyle="Normal 3"/>
    <tableColumn id="11169" name="Columna11158" dataDxfId="7308" dataCellStyle="Normal 3"/>
    <tableColumn id="11170" name="Columna11159" dataDxfId="7307" dataCellStyle="Normal 3"/>
    <tableColumn id="11171" name="Columna11160" dataDxfId="7306" dataCellStyle="Normal 3"/>
    <tableColumn id="11172" name="Columna11161" dataDxfId="7305" dataCellStyle="Normal 3"/>
    <tableColumn id="11173" name="Columna11162" dataDxfId="7304" dataCellStyle="Normal 3"/>
    <tableColumn id="11174" name="Columna11163" dataDxfId="7303" dataCellStyle="Normal 3"/>
    <tableColumn id="11175" name="Columna11164" dataDxfId="7302" dataCellStyle="Normal 3"/>
    <tableColumn id="11176" name="Columna11165" dataDxfId="7301" dataCellStyle="Normal 3"/>
    <tableColumn id="11177" name="Columna11166" dataDxfId="7300" dataCellStyle="Normal 3"/>
    <tableColumn id="11178" name="Columna11167" dataDxfId="7299" dataCellStyle="Normal 3"/>
    <tableColumn id="11179" name="Columna11168" dataDxfId="7298" dataCellStyle="Normal 3"/>
    <tableColumn id="11180" name="Columna11169" dataDxfId="7297" dataCellStyle="Normal 3"/>
    <tableColumn id="11181" name="Columna11170" dataDxfId="7296" dataCellStyle="Normal 3"/>
    <tableColumn id="11182" name="Columna11171" dataDxfId="7295" dataCellStyle="Normal 3"/>
    <tableColumn id="11183" name="Columna11172" dataDxfId="7294" dataCellStyle="Normal 3"/>
    <tableColumn id="11184" name="Columna11173" dataDxfId="7293" dataCellStyle="Normal 3"/>
    <tableColumn id="11185" name="Columna11174" dataDxfId="7292" dataCellStyle="Normal 3"/>
    <tableColumn id="11186" name="Columna11175" dataDxfId="7291" dataCellStyle="Normal 3"/>
    <tableColumn id="11187" name="Columna11176" dataDxfId="7290" dataCellStyle="Normal 3"/>
    <tableColumn id="11188" name="Columna11177" dataDxfId="7289" dataCellStyle="Normal 3"/>
    <tableColumn id="11189" name="Columna11178" dataDxfId="7288" dataCellStyle="Normal 3"/>
    <tableColumn id="11190" name="Columna11179" dataDxfId="7287" dataCellStyle="Normal 3"/>
    <tableColumn id="11191" name="Columna11180" dataDxfId="7286" dataCellStyle="Normal 3"/>
    <tableColumn id="11192" name="Columna11181" dataDxfId="7285" dataCellStyle="Normal 3"/>
    <tableColumn id="11193" name="Columna11182" dataDxfId="7284" dataCellStyle="Normal 3"/>
    <tableColumn id="11194" name="Columna11183" dataDxfId="7283" dataCellStyle="Normal 3"/>
    <tableColumn id="11195" name="Columna11184" dataDxfId="7282" dataCellStyle="Normal 3"/>
    <tableColumn id="11196" name="Columna11185" dataDxfId="7281" dataCellStyle="Normal 3"/>
    <tableColumn id="11197" name="Columna11186" dataDxfId="7280" dataCellStyle="Normal 3"/>
    <tableColumn id="11198" name="Columna11187" dataDxfId="7279" dataCellStyle="Normal 3"/>
    <tableColumn id="11199" name="Columna11188" dataDxfId="7278" dataCellStyle="Normal 3"/>
    <tableColumn id="11200" name="Columna11189" dataDxfId="7277" dataCellStyle="Normal 3"/>
    <tableColumn id="11201" name="Columna11190" dataDxfId="7276" dataCellStyle="Normal 3"/>
    <tableColumn id="11202" name="Columna11191" dataDxfId="7275" dataCellStyle="Normal 3"/>
    <tableColumn id="11203" name="Columna11192" dataDxfId="7274" dataCellStyle="Normal 3"/>
    <tableColumn id="11204" name="Columna11193" dataDxfId="7273" dataCellStyle="Normal 3"/>
    <tableColumn id="11205" name="Columna11194" dataDxfId="7272" dataCellStyle="Normal 3"/>
    <tableColumn id="11206" name="Columna11195" dataDxfId="7271" dataCellStyle="Normal 3"/>
    <tableColumn id="11207" name="Columna11196" dataDxfId="7270" dataCellStyle="Normal 3"/>
    <tableColumn id="11208" name="Columna11197" dataDxfId="7269" dataCellStyle="Normal 3"/>
    <tableColumn id="11209" name="Columna11198" dataDxfId="7268" dataCellStyle="Normal 3"/>
    <tableColumn id="11210" name="Columna11199" dataDxfId="7267" dataCellStyle="Normal 3"/>
    <tableColumn id="11211" name="Columna11200" dataDxfId="7266" dataCellStyle="Normal 3"/>
    <tableColumn id="11212" name="Columna11201" dataDxfId="7265" dataCellStyle="Normal 3"/>
    <tableColumn id="11213" name="Columna11202" dataDxfId="7264" dataCellStyle="Normal 3"/>
    <tableColumn id="11214" name="Columna11203" dataDxfId="7263" dataCellStyle="Normal 3"/>
    <tableColumn id="11215" name="Columna11204" dataDxfId="7262" dataCellStyle="Normal 3"/>
    <tableColumn id="11216" name="Columna11205" dataDxfId="7261" dataCellStyle="Normal 3"/>
    <tableColumn id="11217" name="Columna11206" dataDxfId="7260" dataCellStyle="Normal 3"/>
    <tableColumn id="11218" name="Columna11207" dataDxfId="7259" dataCellStyle="Normal 3"/>
    <tableColumn id="11219" name="Columna11208" dataDxfId="7258" dataCellStyle="Normal 3"/>
    <tableColumn id="11220" name="Columna11209" dataDxfId="7257" dataCellStyle="Normal 3"/>
    <tableColumn id="11221" name="Columna11210" dataDxfId="7256" dataCellStyle="Normal 3"/>
    <tableColumn id="11222" name="Columna11211" dataDxfId="7255" dataCellStyle="Normal 3"/>
    <tableColumn id="11223" name="Columna11212" dataDxfId="7254" dataCellStyle="Normal 3"/>
    <tableColumn id="11224" name="Columna11213" dataDxfId="7253" dataCellStyle="Normal 3"/>
    <tableColumn id="11225" name="Columna11214" dataDxfId="7252" dataCellStyle="Normal 3"/>
    <tableColumn id="11226" name="Columna11215" dataDxfId="7251" dataCellStyle="Normal 3"/>
    <tableColumn id="11227" name="Columna11216" dataDxfId="7250" dataCellStyle="Normal 3"/>
    <tableColumn id="11228" name="Columna11217" dataDxfId="7249" dataCellStyle="Normal 3"/>
    <tableColumn id="11229" name="Columna11218" dataDxfId="7248" dataCellStyle="Normal 3"/>
    <tableColumn id="11230" name="Columna11219" dataDxfId="7247" dataCellStyle="Normal 3"/>
    <tableColumn id="11231" name="Columna11220" dataDxfId="7246" dataCellStyle="Normal 3"/>
    <tableColumn id="11232" name="Columna11221" dataDxfId="7245" dataCellStyle="Normal 3"/>
    <tableColumn id="11233" name="Columna11222" dataDxfId="7244" dataCellStyle="Normal 3"/>
    <tableColumn id="11234" name="Columna11223" dataDxfId="7243" dataCellStyle="Normal 3"/>
    <tableColumn id="11235" name="Columna11224" dataDxfId="7242" dataCellStyle="Normal 3"/>
    <tableColumn id="11236" name="Columna11225" dataDxfId="7241" dataCellStyle="Normal 3"/>
    <tableColumn id="11237" name="Columna11226" dataDxfId="7240" dataCellStyle="Normal 3"/>
    <tableColumn id="11238" name="Columna11227" dataDxfId="7239" dataCellStyle="Normal 3"/>
    <tableColumn id="11239" name="Columna11228" dataDxfId="7238" dataCellStyle="Normal 3"/>
    <tableColumn id="11240" name="Columna11229" dataDxfId="7237" dataCellStyle="Normal 3"/>
    <tableColumn id="11241" name="Columna11230" dataDxfId="7236" dataCellStyle="Normal 3"/>
    <tableColumn id="11242" name="Columna11231" dataDxfId="7235" dataCellStyle="Normal 3"/>
    <tableColumn id="11243" name="Columna11232" dataDxfId="7234" dataCellStyle="Normal 3"/>
    <tableColumn id="11244" name="Columna11233" dataDxfId="7233" dataCellStyle="Normal 3"/>
    <tableColumn id="11245" name="Columna11234" dataDxfId="7232" dataCellStyle="Normal 3"/>
    <tableColumn id="11246" name="Columna11235" dataDxfId="7231" dataCellStyle="Normal 3"/>
    <tableColumn id="11247" name="Columna11236" dataDxfId="7230" dataCellStyle="Normal 3"/>
    <tableColumn id="11248" name="Columna11237" dataDxfId="7229" dataCellStyle="Normal 3"/>
    <tableColumn id="11249" name="Columna11238" dataDxfId="7228" dataCellStyle="Normal 3"/>
    <tableColumn id="11250" name="Columna11239" dataDxfId="7227" dataCellStyle="Normal 3"/>
    <tableColumn id="11251" name="Columna11240" dataDxfId="7226" dataCellStyle="Normal 3"/>
    <tableColumn id="11252" name="Columna11241" dataDxfId="7225" dataCellStyle="Normal 3"/>
    <tableColumn id="11253" name="Columna11242" dataDxfId="7224" dataCellStyle="Normal 3"/>
    <tableColumn id="11254" name="Columna11243" dataDxfId="7223" dataCellStyle="Normal 3"/>
    <tableColumn id="11255" name="Columna11244" dataDxfId="7222" dataCellStyle="Normal 3"/>
    <tableColumn id="11256" name="Columna11245" dataDxfId="7221" dataCellStyle="Normal 3"/>
    <tableColumn id="11257" name="Columna11246" dataDxfId="7220" dataCellStyle="Normal 3"/>
    <tableColumn id="11258" name="Columna11247" dataDxfId="7219" dataCellStyle="Normal 3"/>
    <tableColumn id="11259" name="Columna11248" dataDxfId="7218" dataCellStyle="Normal 3"/>
    <tableColumn id="11260" name="Columna11249" dataDxfId="7217" dataCellStyle="Normal 3"/>
    <tableColumn id="11261" name="Columna11250" dataDxfId="7216" dataCellStyle="Normal 3"/>
    <tableColumn id="11262" name="Columna11251" dataDxfId="7215" dataCellStyle="Normal 3"/>
    <tableColumn id="11263" name="Columna11252" dataDxfId="7214" dataCellStyle="Normal 3"/>
    <tableColumn id="11264" name="Columna11253" dataDxfId="7213" dataCellStyle="Normal 3"/>
    <tableColumn id="11265" name="Columna11254" dataDxfId="7212" dataCellStyle="Normal 3"/>
    <tableColumn id="11266" name="Columna11255" dataDxfId="7211" dataCellStyle="Normal 3"/>
    <tableColumn id="11267" name="Columna11256" dataDxfId="7210" dataCellStyle="Normal 3"/>
    <tableColumn id="11268" name="Columna11257" dataDxfId="7209" dataCellStyle="Normal 3"/>
    <tableColumn id="11269" name="Columna11258" dataDxfId="7208" dataCellStyle="Normal 3"/>
    <tableColumn id="11270" name="Columna11259" dataDxfId="7207" dataCellStyle="Normal 3"/>
    <tableColumn id="11271" name="Columna11260" dataDxfId="7206" dataCellStyle="Normal 3"/>
    <tableColumn id="11272" name="Columna11261" dataDxfId="7205" dataCellStyle="Normal 3"/>
    <tableColumn id="11273" name="Columna11262" dataDxfId="7204" dataCellStyle="Normal 3"/>
    <tableColumn id="11274" name="Columna11263" dataDxfId="7203" dataCellStyle="Normal 3"/>
    <tableColumn id="11275" name="Columna11264" dataDxfId="7202" dataCellStyle="Normal 3"/>
    <tableColumn id="11276" name="Columna11265" dataDxfId="7201" dataCellStyle="Normal 3"/>
    <tableColumn id="11277" name="Columna11266" dataDxfId="7200" dataCellStyle="Normal 3"/>
    <tableColumn id="11278" name="Columna11267" dataDxfId="7199" dataCellStyle="Normal 3"/>
    <tableColumn id="11279" name="Columna11268" dataDxfId="7198" dataCellStyle="Normal 3"/>
    <tableColumn id="11280" name="Columna11269" dataDxfId="7197" dataCellStyle="Normal 3"/>
    <tableColumn id="11281" name="Columna11270" dataDxfId="7196" dataCellStyle="Normal 3"/>
    <tableColumn id="11282" name="Columna11271" dataDxfId="7195" dataCellStyle="Normal 3"/>
    <tableColumn id="11283" name="Columna11272" dataDxfId="7194" dataCellStyle="Normal 3"/>
    <tableColumn id="11284" name="Columna11273" dataDxfId="7193" dataCellStyle="Normal 3"/>
    <tableColumn id="11285" name="Columna11274" dataDxfId="7192" dataCellStyle="Normal 3"/>
    <tableColumn id="11286" name="Columna11275" dataDxfId="7191" dataCellStyle="Normal 3"/>
    <tableColumn id="11287" name="Columna11276" dataDxfId="7190" dataCellStyle="Normal 3"/>
    <tableColumn id="11288" name="Columna11277" dataDxfId="7189" dataCellStyle="Normal 3"/>
    <tableColumn id="11289" name="Columna11278" dataDxfId="7188" dataCellStyle="Normal 3"/>
    <tableColumn id="11290" name="Columna11279" dataDxfId="7187" dataCellStyle="Normal 3"/>
    <tableColumn id="11291" name="Columna11280" dataDxfId="7186" dataCellStyle="Normal 3"/>
    <tableColumn id="11292" name="Columna11281" dataDxfId="7185" dataCellStyle="Normal 3"/>
    <tableColumn id="11293" name="Columna11282" dataDxfId="7184" dataCellStyle="Normal 3"/>
    <tableColumn id="11294" name="Columna11283" dataDxfId="7183" dataCellStyle="Normal 3"/>
    <tableColumn id="11295" name="Columna11284" dataDxfId="7182" dataCellStyle="Normal 3"/>
    <tableColumn id="11296" name="Columna11285" dataDxfId="7181" dataCellStyle="Normal 3"/>
    <tableColumn id="11297" name="Columna11286" dataDxfId="7180" dataCellStyle="Normal 3"/>
    <tableColumn id="11298" name="Columna11287" dataDxfId="7179" dataCellStyle="Normal 3"/>
    <tableColumn id="11299" name="Columna11288" dataDxfId="7178" dataCellStyle="Normal 3"/>
    <tableColumn id="11300" name="Columna11289" dataDxfId="7177" dataCellStyle="Normal 3"/>
    <tableColumn id="11301" name="Columna11290" dataDxfId="7176" dataCellStyle="Normal 3"/>
    <tableColumn id="11302" name="Columna11291" dataDxfId="7175" dataCellStyle="Normal 3"/>
    <tableColumn id="11303" name="Columna11292" dataDxfId="7174" dataCellStyle="Normal 3"/>
    <tableColumn id="11304" name="Columna11293" dataDxfId="7173" dataCellStyle="Normal 3"/>
    <tableColumn id="11305" name="Columna11294" dataDxfId="7172" dataCellStyle="Normal 3"/>
    <tableColumn id="11306" name="Columna11295" dataDxfId="7171" dataCellStyle="Normal 3"/>
    <tableColumn id="11307" name="Columna11296" dataDxfId="7170" dataCellStyle="Normal 3"/>
    <tableColumn id="11308" name="Columna11297" dataDxfId="7169" dataCellStyle="Normal 3"/>
    <tableColumn id="11309" name="Columna11298" dataDxfId="7168" dataCellStyle="Normal 3"/>
    <tableColumn id="11310" name="Columna11299" dataDxfId="7167" dataCellStyle="Normal 3"/>
    <tableColumn id="11311" name="Columna11300" dataDxfId="7166" dataCellStyle="Normal 3"/>
    <tableColumn id="11312" name="Columna11301" dataDxfId="7165" dataCellStyle="Normal 3"/>
    <tableColumn id="11313" name="Columna11302" dataDxfId="7164" dataCellStyle="Normal 3"/>
    <tableColumn id="11314" name="Columna11303" dataDxfId="7163" dataCellStyle="Normal 3"/>
    <tableColumn id="11315" name="Columna11304" dataDxfId="7162" dataCellStyle="Normal 3"/>
    <tableColumn id="11316" name="Columna11305" dataDxfId="7161" dataCellStyle="Normal 3"/>
    <tableColumn id="11317" name="Columna11306" dataDxfId="7160" dataCellStyle="Normal 3"/>
    <tableColumn id="11318" name="Columna11307" dataDxfId="7159" dataCellStyle="Normal 3"/>
    <tableColumn id="11319" name="Columna11308" dataDxfId="7158" dataCellStyle="Normal 3"/>
    <tableColumn id="11320" name="Columna11309" dataDxfId="7157" dataCellStyle="Normal 3"/>
    <tableColumn id="11321" name="Columna11310" dataDxfId="7156" dataCellStyle="Normal 3"/>
    <tableColumn id="11322" name="Columna11311" dataDxfId="7155" dataCellStyle="Normal 3"/>
    <tableColumn id="11323" name="Columna11312" dataDxfId="7154" dataCellStyle="Normal 3"/>
    <tableColumn id="11324" name="Columna11313" dataDxfId="7153" dataCellStyle="Normal 3"/>
    <tableColumn id="11325" name="Columna11314" dataDxfId="7152" dataCellStyle="Normal 3"/>
    <tableColumn id="11326" name="Columna11315" dataDxfId="7151" dataCellStyle="Normal 3"/>
    <tableColumn id="11327" name="Columna11316" dataDxfId="7150" dataCellStyle="Normal 3"/>
    <tableColumn id="11328" name="Columna11317" dataDxfId="7149" dataCellStyle="Normal 3"/>
    <tableColumn id="11329" name="Columna11318" dataDxfId="7148" dataCellStyle="Normal 3"/>
    <tableColumn id="11330" name="Columna11319" dataDxfId="7147" dataCellStyle="Normal 3"/>
    <tableColumn id="11331" name="Columna11320" dataDxfId="7146" dataCellStyle="Normal 3"/>
    <tableColumn id="11332" name="Columna11321" dataDxfId="7145" dataCellStyle="Normal 3"/>
    <tableColumn id="11333" name="Columna11322" dataDxfId="7144" dataCellStyle="Normal 3"/>
    <tableColumn id="11334" name="Columna11323" dataDxfId="7143" dataCellStyle="Normal 3"/>
    <tableColumn id="11335" name="Columna11324" dataDxfId="7142" dataCellStyle="Normal 3"/>
    <tableColumn id="11336" name="Columna11325" dataDxfId="7141" dataCellStyle="Normal 3"/>
    <tableColumn id="11337" name="Columna11326" dataDxfId="7140" dataCellStyle="Normal 3"/>
    <tableColumn id="11338" name="Columna11327" dataDxfId="7139" dataCellStyle="Normal 3"/>
    <tableColumn id="11339" name="Columna11328" dataDxfId="7138" dataCellStyle="Normal 3"/>
    <tableColumn id="11340" name="Columna11329" dataDxfId="7137" dataCellStyle="Normal 3"/>
    <tableColumn id="11341" name="Columna11330" dataDxfId="7136" dataCellStyle="Normal 3"/>
    <tableColumn id="11342" name="Columna11331" dataDxfId="7135" dataCellStyle="Normal 3"/>
    <tableColumn id="11343" name="Columna11332" dataDxfId="7134" dataCellStyle="Normal 3"/>
    <tableColumn id="11344" name="Columna11333" dataDxfId="7133" dataCellStyle="Normal 3"/>
    <tableColumn id="11345" name="Columna11334" dataDxfId="7132" dataCellStyle="Normal 3"/>
    <tableColumn id="11346" name="Columna11335" dataDxfId="7131" dataCellStyle="Normal 3"/>
    <tableColumn id="11347" name="Columna11336" dataDxfId="7130" dataCellStyle="Normal 3"/>
    <tableColumn id="11348" name="Columna11337" dataDxfId="7129" dataCellStyle="Normal 3"/>
    <tableColumn id="11349" name="Columna11338" dataDxfId="7128" dataCellStyle="Normal 3"/>
    <tableColumn id="11350" name="Columna11339" dataDxfId="7127" dataCellStyle="Normal 3"/>
    <tableColumn id="11351" name="Columna11340" dataDxfId="7126" dataCellStyle="Normal 3"/>
    <tableColumn id="11352" name="Columna11341" dataDxfId="7125" dataCellStyle="Normal 3"/>
    <tableColumn id="11353" name="Columna11342" dataDxfId="7124" dataCellStyle="Normal 3"/>
    <tableColumn id="11354" name="Columna11343" dataDxfId="7123" dataCellStyle="Normal 3"/>
    <tableColumn id="11355" name="Columna11344" dataDxfId="7122" dataCellStyle="Normal 3"/>
    <tableColumn id="11356" name="Columna11345" dataDxfId="7121" dataCellStyle="Normal 3"/>
    <tableColumn id="11357" name="Columna11346" dataDxfId="7120" dataCellStyle="Normal 3"/>
    <tableColumn id="11358" name="Columna11347" dataDxfId="7119" dataCellStyle="Normal 3"/>
    <tableColumn id="11359" name="Columna11348" dataDxfId="7118" dataCellStyle="Normal 3"/>
    <tableColumn id="11360" name="Columna11349" dataDxfId="7117" dataCellStyle="Normal 3"/>
    <tableColumn id="11361" name="Columna11350" dataDxfId="7116" dataCellStyle="Normal 3"/>
    <tableColumn id="11362" name="Columna11351" dataDxfId="7115" dataCellStyle="Normal 3"/>
    <tableColumn id="11363" name="Columna11352" dataDxfId="7114" dataCellStyle="Normal 3"/>
    <tableColumn id="11364" name="Columna11353" dataDxfId="7113" dataCellStyle="Normal 3"/>
    <tableColumn id="11365" name="Columna11354" dataDxfId="7112" dataCellStyle="Normal 3"/>
    <tableColumn id="11366" name="Columna11355" dataDxfId="7111" dataCellStyle="Normal 3"/>
    <tableColumn id="11367" name="Columna11356" dataDxfId="7110" dataCellStyle="Normal 3"/>
    <tableColumn id="11368" name="Columna11357" dataDxfId="7109" dataCellStyle="Normal 3"/>
    <tableColumn id="11369" name="Columna11358" dataDxfId="7108" dataCellStyle="Normal 3"/>
    <tableColumn id="11370" name="Columna11359" dataDxfId="7107" dataCellStyle="Normal 3"/>
    <tableColumn id="11371" name="Columna11360" dataDxfId="7106" dataCellStyle="Normal 3"/>
    <tableColumn id="11372" name="Columna11361" dataDxfId="7105" dataCellStyle="Normal 3"/>
    <tableColumn id="11373" name="Columna11362" dataDxfId="7104" dataCellStyle="Normal 3"/>
    <tableColumn id="11374" name="Columna11363" dataDxfId="7103" dataCellStyle="Normal 3"/>
    <tableColumn id="11375" name="Columna11364" dataDxfId="7102" dataCellStyle="Normal 3"/>
    <tableColumn id="11376" name="Columna11365" dataDxfId="7101" dataCellStyle="Normal 3"/>
    <tableColumn id="11377" name="Columna11366" dataDxfId="7100" dataCellStyle="Normal 3"/>
    <tableColumn id="11378" name="Columna11367" dataDxfId="7099" dataCellStyle="Normal 3"/>
    <tableColumn id="11379" name="Columna11368" dataDxfId="7098" dataCellStyle="Normal 3"/>
    <tableColumn id="11380" name="Columna11369" dataDxfId="7097" dataCellStyle="Normal 3"/>
    <tableColumn id="11381" name="Columna11370" dataDxfId="7096" dataCellStyle="Normal 3"/>
    <tableColumn id="11382" name="Columna11371" dataDxfId="7095" dataCellStyle="Normal 3"/>
    <tableColumn id="11383" name="Columna11372" dataDxfId="7094" dataCellStyle="Normal 3"/>
    <tableColumn id="11384" name="Columna11373" dataDxfId="7093" dataCellStyle="Normal 3"/>
    <tableColumn id="11385" name="Columna11374" dataDxfId="7092" dataCellStyle="Normal 3"/>
    <tableColumn id="11386" name="Columna11375" dataDxfId="7091" dataCellStyle="Normal 3"/>
    <tableColumn id="11387" name="Columna11376" dataDxfId="7090" dataCellStyle="Normal 3"/>
    <tableColumn id="11388" name="Columna11377" dataDxfId="7089" dataCellStyle="Normal 3"/>
    <tableColumn id="11389" name="Columna11378" dataDxfId="7088" dataCellStyle="Normal 3"/>
    <tableColumn id="11390" name="Columna11379" dataDxfId="7087" dataCellStyle="Normal 3"/>
    <tableColumn id="11391" name="Columna11380" dataDxfId="7086" dataCellStyle="Normal 3"/>
    <tableColumn id="11392" name="Columna11381" dataDxfId="7085" dataCellStyle="Normal 3"/>
    <tableColumn id="11393" name="Columna11382" dataDxfId="7084" dataCellStyle="Normal 3"/>
    <tableColumn id="11394" name="Columna11383" dataDxfId="7083" dataCellStyle="Normal 3"/>
    <tableColumn id="11395" name="Columna11384" dataDxfId="7082" dataCellStyle="Normal 3"/>
    <tableColumn id="11396" name="Columna11385" dataDxfId="7081" dataCellStyle="Normal 3"/>
    <tableColumn id="11397" name="Columna11386" dataDxfId="7080" dataCellStyle="Normal 3"/>
    <tableColumn id="11398" name="Columna11387" dataDxfId="7079" dataCellStyle="Normal 3"/>
    <tableColumn id="11399" name="Columna11388" dataDxfId="7078" dataCellStyle="Normal 3"/>
    <tableColumn id="11400" name="Columna11389" dataDxfId="7077" dataCellStyle="Normal 3"/>
    <tableColumn id="11401" name="Columna11390" dataDxfId="7076" dataCellStyle="Normal 3"/>
    <tableColumn id="11402" name="Columna11391" dataDxfId="7075" dataCellStyle="Normal 3"/>
    <tableColumn id="11403" name="Columna11392" dataDxfId="7074" dataCellStyle="Normal 3"/>
    <tableColumn id="11404" name="Columna11393" dataDxfId="7073" dataCellStyle="Normal 3"/>
    <tableColumn id="11405" name="Columna11394" dataDxfId="7072" dataCellStyle="Normal 3"/>
    <tableColumn id="11406" name="Columna11395" dataDxfId="7071" dataCellStyle="Normal 3"/>
    <tableColumn id="11407" name="Columna11396" dataDxfId="7070" dataCellStyle="Normal 3"/>
    <tableColumn id="11408" name="Columna11397" dataDxfId="7069" dataCellStyle="Normal 3"/>
    <tableColumn id="11409" name="Columna11398" dataDxfId="7068" dataCellStyle="Normal 3"/>
    <tableColumn id="11410" name="Columna11399" dataDxfId="7067" dataCellStyle="Normal 3"/>
    <tableColumn id="11411" name="Columna11400" dataDxfId="7066" dataCellStyle="Normal 3"/>
    <tableColumn id="11412" name="Columna11401" dataDxfId="7065" dataCellStyle="Normal 3"/>
    <tableColumn id="11413" name="Columna11402" dataDxfId="7064" dataCellStyle="Normal 3"/>
    <tableColumn id="11414" name="Columna11403" dataDxfId="7063" dataCellStyle="Normal 3"/>
    <tableColumn id="11415" name="Columna11404" dataDxfId="7062" dataCellStyle="Normal 3"/>
    <tableColumn id="11416" name="Columna11405" dataDxfId="7061" dataCellStyle="Normal 3"/>
    <tableColumn id="11417" name="Columna11406" dataDxfId="7060" dataCellStyle="Normal 3"/>
    <tableColumn id="11418" name="Columna11407" dataDxfId="7059" dataCellStyle="Normal 3"/>
    <tableColumn id="11419" name="Columna11408" dataDxfId="7058" dataCellStyle="Normal 3"/>
    <tableColumn id="11420" name="Columna11409" dataDxfId="7057" dataCellStyle="Normal 3"/>
    <tableColumn id="11421" name="Columna11410" dataDxfId="7056" dataCellStyle="Normal 3"/>
    <tableColumn id="11422" name="Columna11411" dataDxfId="7055" dataCellStyle="Normal 3"/>
    <tableColumn id="11423" name="Columna11412" dataDxfId="7054" dataCellStyle="Normal 3"/>
    <tableColumn id="11424" name="Columna11413" dataDxfId="7053" dataCellStyle="Normal 3"/>
    <tableColumn id="11425" name="Columna11414" dataDxfId="7052" dataCellStyle="Normal 3"/>
    <tableColumn id="11426" name="Columna11415" dataDxfId="7051" dataCellStyle="Normal 3"/>
    <tableColumn id="11427" name="Columna11416" dataDxfId="7050" dataCellStyle="Normal 3"/>
    <tableColumn id="11428" name="Columna11417" dataDxfId="7049" dataCellStyle="Normal 3"/>
    <tableColumn id="11429" name="Columna11418" dataDxfId="7048" dataCellStyle="Normal 3"/>
    <tableColumn id="11430" name="Columna11419" dataDxfId="7047" dataCellStyle="Normal 3"/>
    <tableColumn id="11431" name="Columna11420" dataDxfId="7046" dataCellStyle="Normal 3"/>
    <tableColumn id="11432" name="Columna11421" dataDxfId="7045" dataCellStyle="Normal 3"/>
    <tableColumn id="11433" name="Columna11422" dataDxfId="7044" dataCellStyle="Normal 3"/>
    <tableColumn id="11434" name="Columna11423" dataDxfId="7043" dataCellStyle="Normal 3"/>
    <tableColumn id="11435" name="Columna11424" dataDxfId="7042" dataCellStyle="Normal 3"/>
    <tableColumn id="11436" name="Columna11425" dataDxfId="7041" dataCellStyle="Normal 3"/>
    <tableColumn id="11437" name="Columna11426" dataDxfId="7040" dataCellStyle="Normal 3"/>
    <tableColumn id="11438" name="Columna11427" dataDxfId="7039" dataCellStyle="Normal 3"/>
    <tableColumn id="11439" name="Columna11428" dataDxfId="7038" dataCellStyle="Normal 3"/>
    <tableColumn id="11440" name="Columna11429" dataDxfId="7037" dataCellStyle="Normal 3"/>
    <tableColumn id="11441" name="Columna11430" dataDxfId="7036" dataCellStyle="Normal 3"/>
    <tableColumn id="11442" name="Columna11431" dataDxfId="7035" dataCellStyle="Normal 3"/>
    <tableColumn id="11443" name="Columna11432" dataDxfId="7034" dataCellStyle="Normal 3"/>
    <tableColumn id="11444" name="Columna11433" dataDxfId="7033" dataCellStyle="Normal 3"/>
    <tableColumn id="11445" name="Columna11434" dataDxfId="7032" dataCellStyle="Normal 3"/>
    <tableColumn id="11446" name="Columna11435" dataDxfId="7031" dataCellStyle="Normal 3"/>
    <tableColumn id="11447" name="Columna11436" dataDxfId="7030" dataCellStyle="Normal 3"/>
    <tableColumn id="11448" name="Columna11437" dataDxfId="7029" dataCellStyle="Normal 3"/>
    <tableColumn id="11449" name="Columna11438" dataDxfId="7028" dataCellStyle="Normal 3"/>
    <tableColumn id="11450" name="Columna11439" dataDxfId="7027" dataCellStyle="Normal 3"/>
    <tableColumn id="11451" name="Columna11440" dataDxfId="7026" dataCellStyle="Normal 3"/>
    <tableColumn id="11452" name="Columna11441" dataDxfId="7025" dataCellStyle="Normal 3"/>
    <tableColumn id="11453" name="Columna11442" dataDxfId="7024" dataCellStyle="Normal 3"/>
    <tableColumn id="11454" name="Columna11443" dataDxfId="7023" dataCellStyle="Normal 3"/>
    <tableColumn id="11455" name="Columna11444" dataDxfId="7022" dataCellStyle="Normal 3"/>
    <tableColumn id="11456" name="Columna11445" dataDxfId="7021" dataCellStyle="Normal 3"/>
    <tableColumn id="11457" name="Columna11446" dataDxfId="7020" dataCellStyle="Normal 3"/>
    <tableColumn id="11458" name="Columna11447" dataDxfId="7019" dataCellStyle="Normal 3"/>
    <tableColumn id="11459" name="Columna11448" dataDxfId="7018" dataCellStyle="Normal 3"/>
    <tableColumn id="11460" name="Columna11449" dataDxfId="7017" dataCellStyle="Normal 3"/>
    <tableColumn id="11461" name="Columna11450" dataDxfId="7016" dataCellStyle="Normal 3"/>
    <tableColumn id="11462" name="Columna11451" dataDxfId="7015" dataCellStyle="Normal 3"/>
    <tableColumn id="11463" name="Columna11452" dataDxfId="7014" dataCellStyle="Normal 3"/>
    <tableColumn id="11464" name="Columna11453" dataDxfId="7013" dataCellStyle="Normal 3"/>
    <tableColumn id="11465" name="Columna11454" dataDxfId="7012" dataCellStyle="Normal 3"/>
    <tableColumn id="11466" name="Columna11455" dataDxfId="7011" dataCellStyle="Normal 3"/>
    <tableColumn id="11467" name="Columna11456" dataDxfId="7010" dataCellStyle="Normal 3"/>
    <tableColumn id="11468" name="Columna11457" dataDxfId="7009" dataCellStyle="Normal 3"/>
    <tableColumn id="11469" name="Columna11458" dataDxfId="7008" dataCellStyle="Normal 3"/>
    <tableColumn id="11470" name="Columna11459" dataDxfId="7007" dataCellStyle="Normal 3"/>
    <tableColumn id="11471" name="Columna11460" dataDxfId="7006" dataCellStyle="Normal 3"/>
    <tableColumn id="11472" name="Columna11461" dataDxfId="7005" dataCellStyle="Normal 3"/>
    <tableColumn id="11473" name="Columna11462" dataDxfId="7004" dataCellStyle="Normal 3"/>
    <tableColumn id="11474" name="Columna11463" dataDxfId="7003" dataCellStyle="Normal 3"/>
    <tableColumn id="11475" name="Columna11464" dataDxfId="7002" dataCellStyle="Normal 3"/>
    <tableColumn id="11476" name="Columna11465" dataDxfId="7001" dataCellStyle="Normal 3"/>
    <tableColumn id="11477" name="Columna11466" dataDxfId="7000" dataCellStyle="Normal 3"/>
    <tableColumn id="11478" name="Columna11467" dataDxfId="6999" dataCellStyle="Normal 3"/>
    <tableColumn id="11479" name="Columna11468" dataDxfId="6998" dataCellStyle="Normal 3"/>
    <tableColumn id="11480" name="Columna11469" dataDxfId="6997" dataCellStyle="Normal 3"/>
    <tableColumn id="11481" name="Columna11470" dataDxfId="6996" dataCellStyle="Normal 3"/>
    <tableColumn id="11482" name="Columna11471" dataDxfId="6995" dataCellStyle="Normal 3"/>
    <tableColumn id="11483" name="Columna11472" dataDxfId="6994" dataCellStyle="Normal 3"/>
    <tableColumn id="11484" name="Columna11473" dataDxfId="6993" dataCellStyle="Normal 3"/>
    <tableColumn id="11485" name="Columna11474" dataDxfId="6992" dataCellStyle="Normal 3"/>
    <tableColumn id="11486" name="Columna11475" dataDxfId="6991" dataCellStyle="Normal 3"/>
    <tableColumn id="11487" name="Columna11476" dataDxfId="6990" dataCellStyle="Normal 3"/>
    <tableColumn id="11488" name="Columna11477" dataDxfId="6989" dataCellStyle="Normal 3"/>
    <tableColumn id="11489" name="Columna11478" dataDxfId="6988" dataCellStyle="Normal 3"/>
    <tableColumn id="11490" name="Columna11479" dataDxfId="6987" dataCellStyle="Normal 3"/>
    <tableColumn id="11491" name="Columna11480" dataDxfId="6986" dataCellStyle="Normal 3"/>
    <tableColumn id="11492" name="Columna11481" dataDxfId="6985" dataCellStyle="Normal 3"/>
    <tableColumn id="11493" name="Columna11482" dataDxfId="6984" dataCellStyle="Normal 3"/>
    <tableColumn id="11494" name="Columna11483" dataDxfId="6983" dataCellStyle="Normal 3"/>
    <tableColumn id="11495" name="Columna11484" dataDxfId="6982" dataCellStyle="Normal 3"/>
    <tableColumn id="11496" name="Columna11485" dataDxfId="6981" dataCellStyle="Normal 3"/>
    <tableColumn id="11497" name="Columna11486" dataDxfId="6980" dataCellStyle="Normal 3"/>
    <tableColumn id="11498" name="Columna11487" dataDxfId="6979" dataCellStyle="Normal 3"/>
    <tableColumn id="11499" name="Columna11488" dataDxfId="6978" dataCellStyle="Normal 3"/>
    <tableColumn id="11500" name="Columna11489" dataDxfId="6977" dataCellStyle="Normal 3"/>
    <tableColumn id="11501" name="Columna11490" dataDxfId="6976" dataCellStyle="Normal 3"/>
    <tableColumn id="11502" name="Columna11491" dataDxfId="6975" dataCellStyle="Normal 3"/>
    <tableColumn id="11503" name="Columna11492" dataDxfId="6974" dataCellStyle="Normal 3"/>
    <tableColumn id="11504" name="Columna11493" dataDxfId="6973" dataCellStyle="Normal 3"/>
    <tableColumn id="11505" name="Columna11494" dataDxfId="6972" dataCellStyle="Normal 3"/>
    <tableColumn id="11506" name="Columna11495" dataDxfId="6971" dataCellStyle="Normal 3"/>
    <tableColumn id="11507" name="Columna11496" dataDxfId="6970" dataCellStyle="Normal 3"/>
    <tableColumn id="11508" name="Columna11497" dataDxfId="6969" dataCellStyle="Normal 3"/>
    <tableColumn id="11509" name="Columna11498" dataDxfId="6968" dataCellStyle="Normal 3"/>
    <tableColumn id="11510" name="Columna11499" dataDxfId="6967" dataCellStyle="Normal 3"/>
    <tableColumn id="11511" name="Columna11500" dataDxfId="6966" dataCellStyle="Normal 3"/>
    <tableColumn id="11512" name="Columna11501" dataDxfId="6965" dataCellStyle="Normal 3"/>
    <tableColumn id="11513" name="Columna11502" dataDxfId="6964" dataCellStyle="Normal 3"/>
    <tableColumn id="11514" name="Columna11503" dataDxfId="6963" dataCellStyle="Normal 3"/>
    <tableColumn id="11515" name="Columna11504" dataDxfId="6962" dataCellStyle="Normal 3"/>
    <tableColumn id="11516" name="Columna11505" dataDxfId="6961" dataCellStyle="Normal 3"/>
    <tableColumn id="11517" name="Columna11506" dataDxfId="6960" dataCellStyle="Normal 3"/>
    <tableColumn id="11518" name="Columna11507" dataDxfId="6959" dataCellStyle="Normal 3"/>
    <tableColumn id="11519" name="Columna11508" dataDxfId="6958" dataCellStyle="Normal 3"/>
    <tableColumn id="11520" name="Columna11509" dataDxfId="6957" dataCellStyle="Normal 3"/>
    <tableColumn id="11521" name="Columna11510" dataDxfId="6956" dataCellStyle="Normal 3"/>
    <tableColumn id="11522" name="Columna11511" dataDxfId="6955" dataCellStyle="Normal 3"/>
    <tableColumn id="11523" name="Columna11512" dataDxfId="6954" dataCellStyle="Normal 3"/>
    <tableColumn id="11524" name="Columna11513" dataDxfId="6953" dataCellStyle="Normal 3"/>
    <tableColumn id="11525" name="Columna11514" dataDxfId="6952" dataCellStyle="Normal 3"/>
    <tableColumn id="11526" name="Columna11515" dataDxfId="6951" dataCellStyle="Normal 3"/>
    <tableColumn id="11527" name="Columna11516" dataDxfId="6950" dataCellStyle="Normal 3"/>
    <tableColumn id="11528" name="Columna11517" dataDxfId="6949" dataCellStyle="Normal 3"/>
    <tableColumn id="11529" name="Columna11518" dataDxfId="6948" dataCellStyle="Normal 3"/>
    <tableColumn id="11530" name="Columna11519" dataDxfId="6947" dataCellStyle="Normal 3"/>
    <tableColumn id="11531" name="Columna11520" dataDxfId="6946" dataCellStyle="Normal 3"/>
    <tableColumn id="11532" name="Columna11521" dataDxfId="6945" dataCellStyle="Normal 3"/>
    <tableColumn id="11533" name="Columna11522" dataDxfId="6944" dataCellStyle="Normal 3"/>
    <tableColumn id="11534" name="Columna11523" dataDxfId="6943" dataCellStyle="Normal 3"/>
    <tableColumn id="11535" name="Columna11524" dataDxfId="6942" dataCellStyle="Normal 3"/>
    <tableColumn id="11536" name="Columna11525" dataDxfId="6941" dataCellStyle="Normal 3"/>
    <tableColumn id="11537" name="Columna11526" dataDxfId="6940" dataCellStyle="Normal 3"/>
    <tableColumn id="11538" name="Columna11527" dataDxfId="6939" dataCellStyle="Normal 3"/>
    <tableColumn id="11539" name="Columna11528" dataDxfId="6938" dataCellStyle="Normal 3"/>
    <tableColumn id="11540" name="Columna11529" dataDxfId="6937" dataCellStyle="Normal 3"/>
    <tableColumn id="11541" name="Columna11530" dataDxfId="6936" dataCellStyle="Normal 3"/>
    <tableColumn id="11542" name="Columna11531" dataDxfId="6935" dataCellStyle="Normal 3"/>
    <tableColumn id="11543" name="Columna11532" dataDxfId="6934" dataCellStyle="Normal 3"/>
    <tableColumn id="11544" name="Columna11533" dataDxfId="6933" dataCellStyle="Normal 3"/>
    <tableColumn id="11545" name="Columna11534" dataDxfId="6932" dataCellStyle="Normal 3"/>
    <tableColumn id="11546" name="Columna11535" dataDxfId="6931" dataCellStyle="Normal 3"/>
    <tableColumn id="11547" name="Columna11536" dataDxfId="6930" dataCellStyle="Normal 3"/>
    <tableColumn id="11548" name="Columna11537" dataDxfId="6929" dataCellStyle="Normal 3"/>
    <tableColumn id="11549" name="Columna11538" dataDxfId="6928" dataCellStyle="Normal 3"/>
    <tableColumn id="11550" name="Columna11539" dataDxfId="6927" dataCellStyle="Normal 3"/>
    <tableColumn id="11551" name="Columna11540" dataDxfId="6926" dataCellStyle="Normal 3"/>
    <tableColumn id="11552" name="Columna11541" dataDxfId="6925" dataCellStyle="Normal 3"/>
    <tableColumn id="11553" name="Columna11542" dataDxfId="6924" dataCellStyle="Normal 3"/>
    <tableColumn id="11554" name="Columna11543" dataDxfId="6923" dataCellStyle="Normal 3"/>
    <tableColumn id="11555" name="Columna11544" dataDxfId="6922" dataCellStyle="Normal 3"/>
    <tableColumn id="11556" name="Columna11545" dataDxfId="6921" dataCellStyle="Normal 3"/>
    <tableColumn id="11557" name="Columna11546" dataDxfId="6920" dataCellStyle="Normal 3"/>
    <tableColumn id="11558" name="Columna11547" dataDxfId="6919" dataCellStyle="Normal 3"/>
    <tableColumn id="11559" name="Columna11548" dataDxfId="6918" dataCellStyle="Normal 3"/>
    <tableColumn id="11560" name="Columna11549" dataDxfId="6917" dataCellStyle="Normal 3"/>
    <tableColumn id="11561" name="Columna11550" dataDxfId="6916" dataCellStyle="Normal 3"/>
    <tableColumn id="11562" name="Columna11551" dataDxfId="6915" dataCellStyle="Normal 3"/>
    <tableColumn id="11563" name="Columna11552" dataDxfId="6914" dataCellStyle="Normal 3"/>
    <tableColumn id="11564" name="Columna11553" dataDxfId="6913" dataCellStyle="Normal 3"/>
    <tableColumn id="11565" name="Columna11554" dataDxfId="6912" dataCellStyle="Normal 3"/>
    <tableColumn id="11566" name="Columna11555" dataDxfId="6911" dataCellStyle="Normal 3"/>
    <tableColumn id="11567" name="Columna11556" dataDxfId="6910" dataCellStyle="Normal 3"/>
    <tableColumn id="11568" name="Columna11557" dataDxfId="6909" dataCellStyle="Normal 3"/>
    <tableColumn id="11569" name="Columna11558" dataDxfId="6908" dataCellStyle="Normal 3"/>
    <tableColumn id="11570" name="Columna11559" dataDxfId="6907" dataCellStyle="Normal 3"/>
    <tableColumn id="11571" name="Columna11560" dataDxfId="6906" dataCellStyle="Normal 3"/>
    <tableColumn id="11572" name="Columna11561" dataDxfId="6905" dataCellStyle="Normal 3"/>
    <tableColumn id="11573" name="Columna11562" dataDxfId="6904" dataCellStyle="Normal 3"/>
    <tableColumn id="11574" name="Columna11563" dataDxfId="6903" dataCellStyle="Normal 3"/>
    <tableColumn id="11575" name="Columna11564" dataDxfId="6902" dataCellStyle="Normal 3"/>
    <tableColumn id="11576" name="Columna11565" dataDxfId="6901" dataCellStyle="Normal 3"/>
    <tableColumn id="11577" name="Columna11566" dataDxfId="6900" dataCellStyle="Normal 3"/>
    <tableColumn id="11578" name="Columna11567" dataDxfId="6899" dataCellStyle="Normal 3"/>
    <tableColumn id="11579" name="Columna11568" dataDxfId="6898" dataCellStyle="Normal 3"/>
    <tableColumn id="11580" name="Columna11569" dataDxfId="6897" dataCellStyle="Normal 3"/>
    <tableColumn id="11581" name="Columna11570" dataDxfId="6896" dataCellStyle="Normal 3"/>
    <tableColumn id="11582" name="Columna11571" dataDxfId="6895" dataCellStyle="Normal 3"/>
    <tableColumn id="11583" name="Columna11572" dataDxfId="6894" dataCellStyle="Normal 3"/>
    <tableColumn id="11584" name="Columna11573" dataDxfId="6893" dataCellStyle="Normal 3"/>
    <tableColumn id="11585" name="Columna11574" dataDxfId="6892" dataCellStyle="Normal 3"/>
    <tableColumn id="11586" name="Columna11575" dataDxfId="6891" dataCellStyle="Normal 3"/>
    <tableColumn id="11587" name="Columna11576" dataDxfId="6890" dataCellStyle="Normal 3"/>
    <tableColumn id="11588" name="Columna11577" dataDxfId="6889" dataCellStyle="Normal 3"/>
    <tableColumn id="11589" name="Columna11578" dataDxfId="6888" dataCellStyle="Normal 3"/>
    <tableColumn id="11590" name="Columna11579" dataDxfId="6887" dataCellStyle="Normal 3"/>
    <tableColumn id="11591" name="Columna11580" dataDxfId="6886" dataCellStyle="Normal 3"/>
    <tableColumn id="11592" name="Columna11581" dataDxfId="6885" dataCellStyle="Normal 3"/>
    <tableColumn id="11593" name="Columna11582" dataDxfId="6884" dataCellStyle="Normal 3"/>
    <tableColumn id="11594" name="Columna11583" dataDxfId="6883" dataCellStyle="Normal 3"/>
    <tableColumn id="11595" name="Columna11584" dataDxfId="6882" dataCellStyle="Normal 3"/>
    <tableColumn id="11596" name="Columna11585" dataDxfId="6881" dataCellStyle="Normal 3"/>
    <tableColumn id="11597" name="Columna11586" dataDxfId="6880" dataCellStyle="Normal 3"/>
    <tableColumn id="11598" name="Columna11587" dataDxfId="6879" dataCellStyle="Normal 3"/>
    <tableColumn id="11599" name="Columna11588" dataDxfId="6878" dataCellStyle="Normal 3"/>
    <tableColumn id="11600" name="Columna11589" dataDxfId="6877" dataCellStyle="Normal 3"/>
    <tableColumn id="11601" name="Columna11590" dataDxfId="6876" dataCellStyle="Normal 3"/>
    <tableColumn id="11602" name="Columna11591" dataDxfId="6875" dataCellStyle="Normal 3"/>
    <tableColumn id="11603" name="Columna11592" dataDxfId="6874" dataCellStyle="Normal 3"/>
    <tableColumn id="11604" name="Columna11593" dataDxfId="6873" dataCellStyle="Normal 3"/>
    <tableColumn id="11605" name="Columna11594" dataDxfId="6872" dataCellStyle="Normal 3"/>
    <tableColumn id="11606" name="Columna11595" dataDxfId="6871" dataCellStyle="Normal 3"/>
    <tableColumn id="11607" name="Columna11596" dataDxfId="6870" dataCellStyle="Normal 3"/>
    <tableColumn id="11608" name="Columna11597" dataDxfId="6869" dataCellStyle="Normal 3"/>
    <tableColumn id="11609" name="Columna11598" dataDxfId="6868" dataCellStyle="Normal 3"/>
    <tableColumn id="11610" name="Columna11599" dataDxfId="6867" dataCellStyle="Normal 3"/>
    <tableColumn id="11611" name="Columna11600" dataDxfId="6866" dataCellStyle="Normal 3"/>
    <tableColumn id="11612" name="Columna11601" dataDxfId="6865" dataCellStyle="Normal 3"/>
    <tableColumn id="11613" name="Columna11602" dataDxfId="6864" dataCellStyle="Normal 3"/>
    <tableColumn id="11614" name="Columna11603" dataDxfId="6863" dataCellStyle="Normal 3"/>
    <tableColumn id="11615" name="Columna11604" dataDxfId="6862" dataCellStyle="Normal 3"/>
    <tableColumn id="11616" name="Columna11605" dataDxfId="6861" dataCellStyle="Normal 3"/>
    <tableColumn id="11617" name="Columna11606" dataDxfId="6860" dataCellStyle="Normal 3"/>
    <tableColumn id="11618" name="Columna11607" dataDxfId="6859" dataCellStyle="Normal 3"/>
    <tableColumn id="11619" name="Columna11608" dataDxfId="6858" dataCellStyle="Normal 3"/>
    <tableColumn id="11620" name="Columna11609" dataDxfId="6857" dataCellStyle="Normal 3"/>
    <tableColumn id="11621" name="Columna11610" dataDxfId="6856" dataCellStyle="Normal 3"/>
    <tableColumn id="11622" name="Columna11611" dataDxfId="6855" dataCellStyle="Normal 3"/>
    <tableColumn id="11623" name="Columna11612" dataDxfId="6854" dataCellStyle="Normal 3"/>
    <tableColumn id="11624" name="Columna11613" dataDxfId="6853" dataCellStyle="Normal 3"/>
    <tableColumn id="11625" name="Columna11614" dataDxfId="6852" dataCellStyle="Normal 3"/>
    <tableColumn id="11626" name="Columna11615" dataDxfId="6851" dataCellStyle="Normal 3"/>
    <tableColumn id="11627" name="Columna11616" dataDxfId="6850" dataCellStyle="Normal 3"/>
    <tableColumn id="11628" name="Columna11617" dataDxfId="6849" dataCellStyle="Normal 3"/>
    <tableColumn id="11629" name="Columna11618" dataDxfId="6848" dataCellStyle="Normal 3"/>
    <tableColumn id="11630" name="Columna11619" dataDxfId="6847" dataCellStyle="Normal 3"/>
    <tableColumn id="11631" name="Columna11620" dataDxfId="6846" dataCellStyle="Normal 3"/>
    <tableColumn id="11632" name="Columna11621" dataDxfId="6845" dataCellStyle="Normal 3"/>
    <tableColumn id="11633" name="Columna11622" dataDxfId="6844" dataCellStyle="Normal 3"/>
    <tableColumn id="11634" name="Columna11623" dataDxfId="6843" dataCellStyle="Normal 3"/>
    <tableColumn id="11635" name="Columna11624" dataDxfId="6842" dataCellStyle="Normal 3"/>
    <tableColumn id="11636" name="Columna11625" dataDxfId="6841" dataCellStyle="Normal 3"/>
    <tableColumn id="11637" name="Columna11626" dataDxfId="6840" dataCellStyle="Normal 3"/>
    <tableColumn id="11638" name="Columna11627" dataDxfId="6839" dataCellStyle="Normal 3"/>
    <tableColumn id="11639" name="Columna11628" dataDxfId="6838" dataCellStyle="Normal 3"/>
    <tableColumn id="11640" name="Columna11629" dataDxfId="6837" dataCellStyle="Normal 3"/>
    <tableColumn id="11641" name="Columna11630" dataDxfId="6836" dataCellStyle="Normal 3"/>
    <tableColumn id="11642" name="Columna11631" dataDxfId="6835" dataCellStyle="Normal 3"/>
    <tableColumn id="11643" name="Columna11632" dataDxfId="6834" dataCellStyle="Normal 3"/>
    <tableColumn id="11644" name="Columna11633" dataDxfId="6833" dataCellStyle="Normal 3"/>
    <tableColumn id="11645" name="Columna11634" dataDxfId="6832" dataCellStyle="Normal 3"/>
    <tableColumn id="11646" name="Columna11635" dataDxfId="6831" dataCellStyle="Normal 3"/>
    <tableColumn id="11647" name="Columna11636" dataDxfId="6830" dataCellStyle="Normal 3"/>
    <tableColumn id="11648" name="Columna11637" dataDxfId="6829" dataCellStyle="Normal 3"/>
    <tableColumn id="11649" name="Columna11638" dataDxfId="6828" dataCellStyle="Normal 3"/>
    <tableColumn id="11650" name="Columna11639" dataDxfId="6827" dataCellStyle="Normal 3"/>
    <tableColumn id="11651" name="Columna11640" dataDxfId="6826" dataCellStyle="Normal 3"/>
    <tableColumn id="11652" name="Columna11641" dataDxfId="6825" dataCellStyle="Normal 3"/>
    <tableColumn id="11653" name="Columna11642" dataDxfId="6824" dataCellStyle="Normal 3"/>
    <tableColumn id="11654" name="Columna11643" dataDxfId="6823" dataCellStyle="Normal 3"/>
    <tableColumn id="11655" name="Columna11644" dataDxfId="6822" dataCellStyle="Normal 3"/>
    <tableColumn id="11656" name="Columna11645" dataDxfId="6821" dataCellStyle="Normal 3"/>
    <tableColumn id="11657" name="Columna11646" dataDxfId="6820" dataCellStyle="Normal 3"/>
    <tableColumn id="11658" name="Columna11647" dataDxfId="6819" dataCellStyle="Normal 3"/>
    <tableColumn id="11659" name="Columna11648" dataDxfId="6818" dataCellStyle="Normal 3"/>
    <tableColumn id="11660" name="Columna11649" dataDxfId="6817" dataCellStyle="Normal 3"/>
    <tableColumn id="11661" name="Columna11650" dataDxfId="6816" dataCellStyle="Normal 3"/>
    <tableColumn id="11662" name="Columna11651" dataDxfId="6815" dataCellStyle="Normal 3"/>
    <tableColumn id="11663" name="Columna11652" dataDxfId="6814" dataCellStyle="Normal 3"/>
    <tableColumn id="11664" name="Columna11653" dataDxfId="6813" dataCellStyle="Normal 3"/>
    <tableColumn id="11665" name="Columna11654" dataDxfId="6812" dataCellStyle="Normal 3"/>
    <tableColumn id="11666" name="Columna11655" dataDxfId="6811" dataCellStyle="Normal 3"/>
    <tableColumn id="11667" name="Columna11656" dataDxfId="6810" dataCellStyle="Normal 3"/>
    <tableColumn id="11668" name="Columna11657" dataDxfId="6809" dataCellStyle="Normal 3"/>
    <tableColumn id="11669" name="Columna11658" dataDxfId="6808" dataCellStyle="Normal 3"/>
    <tableColumn id="11670" name="Columna11659" dataDxfId="6807" dataCellStyle="Normal 3"/>
    <tableColumn id="11671" name="Columna11660" dataDxfId="6806" dataCellStyle="Normal 3"/>
    <tableColumn id="11672" name="Columna11661" dataDxfId="6805" dataCellStyle="Normal 3"/>
    <tableColumn id="11673" name="Columna11662" dataDxfId="6804" dataCellStyle="Normal 3"/>
    <tableColumn id="11674" name="Columna11663" dataDxfId="6803" dataCellStyle="Normal 3"/>
    <tableColumn id="11675" name="Columna11664" dataDxfId="6802" dataCellStyle="Normal 3"/>
    <tableColumn id="11676" name="Columna11665" dataDxfId="6801" dataCellStyle="Normal 3"/>
    <tableColumn id="11677" name="Columna11666" dataDxfId="6800" dataCellStyle="Normal 3"/>
    <tableColumn id="11678" name="Columna11667" dataDxfId="6799" dataCellStyle="Normal 3"/>
    <tableColumn id="11679" name="Columna11668" dataDxfId="6798" dataCellStyle="Normal 3"/>
    <tableColumn id="11680" name="Columna11669" dataDxfId="6797" dataCellStyle="Normal 3"/>
    <tableColumn id="11681" name="Columna11670" dataDxfId="6796" dataCellStyle="Normal 3"/>
    <tableColumn id="11682" name="Columna11671" dataDxfId="6795" dataCellStyle="Normal 3"/>
    <tableColumn id="11683" name="Columna11672" dataDxfId="6794" dataCellStyle="Normal 3"/>
    <tableColumn id="11684" name="Columna11673" dataDxfId="6793" dataCellStyle="Normal 3"/>
    <tableColumn id="11685" name="Columna11674" dataDxfId="6792" dataCellStyle="Normal 3"/>
    <tableColumn id="11686" name="Columna11675" dataDxfId="6791" dataCellStyle="Normal 3"/>
    <tableColumn id="11687" name="Columna11676" dataDxfId="6790" dataCellStyle="Normal 3"/>
    <tableColumn id="11688" name="Columna11677" dataDxfId="6789" dataCellStyle="Normal 3"/>
    <tableColumn id="11689" name="Columna11678" dataDxfId="6788" dataCellStyle="Normal 3"/>
    <tableColumn id="11690" name="Columna11679" dataDxfId="6787" dataCellStyle="Normal 3"/>
    <tableColumn id="11691" name="Columna11680" dataDxfId="6786" dataCellStyle="Normal 3"/>
    <tableColumn id="11692" name="Columna11681" dataDxfId="6785" dataCellStyle="Normal 3"/>
    <tableColumn id="11693" name="Columna11682" dataDxfId="6784" dataCellStyle="Normal 3"/>
    <tableColumn id="11694" name="Columna11683" dataDxfId="6783" dataCellStyle="Normal 3"/>
    <tableColumn id="11695" name="Columna11684" dataDxfId="6782" dataCellStyle="Normal 3"/>
    <tableColumn id="11696" name="Columna11685" dataDxfId="6781" dataCellStyle="Normal 3"/>
    <tableColumn id="11697" name="Columna11686" dataDxfId="6780" dataCellStyle="Normal 3"/>
    <tableColumn id="11698" name="Columna11687" dataDxfId="6779" dataCellStyle="Normal 3"/>
    <tableColumn id="11699" name="Columna11688" dataDxfId="6778" dataCellStyle="Normal 3"/>
    <tableColumn id="11700" name="Columna11689" dataDxfId="6777" dataCellStyle="Normal 3"/>
    <tableColumn id="11701" name="Columna11690" dataDxfId="6776" dataCellStyle="Normal 3"/>
    <tableColumn id="11702" name="Columna11691" dataDxfId="6775" dataCellStyle="Normal 3"/>
    <tableColumn id="11703" name="Columna11692" dataDxfId="6774" dataCellStyle="Normal 3"/>
    <tableColumn id="11704" name="Columna11693" dataDxfId="6773" dataCellStyle="Normal 3"/>
    <tableColumn id="11705" name="Columna11694" dataDxfId="6772" dataCellStyle="Normal 3"/>
    <tableColumn id="11706" name="Columna11695" dataDxfId="6771" dataCellStyle="Normal 3"/>
    <tableColumn id="11707" name="Columna11696" dataDxfId="6770" dataCellStyle="Normal 3"/>
    <tableColumn id="11708" name="Columna11697" dataDxfId="6769" dataCellStyle="Normal 3"/>
    <tableColumn id="11709" name="Columna11698" dataDxfId="6768" dataCellStyle="Normal 3"/>
    <tableColumn id="11710" name="Columna11699" dataDxfId="6767" dataCellStyle="Normal 3"/>
    <tableColumn id="11711" name="Columna11700" dataDxfId="6766" dataCellStyle="Normal 3"/>
    <tableColumn id="11712" name="Columna11701" dataDxfId="6765" dataCellStyle="Normal 3"/>
    <tableColumn id="11713" name="Columna11702" dataDxfId="6764" dataCellStyle="Normal 3"/>
    <tableColumn id="11714" name="Columna11703" dataDxfId="6763" dataCellStyle="Normal 3"/>
    <tableColumn id="11715" name="Columna11704" dataDxfId="6762" dataCellStyle="Normal 3"/>
    <tableColumn id="11716" name="Columna11705" dataDxfId="6761" dataCellStyle="Normal 3"/>
    <tableColumn id="11717" name="Columna11706" dataDxfId="6760" dataCellStyle="Normal 3"/>
    <tableColumn id="11718" name="Columna11707" dataDxfId="6759" dataCellStyle="Normal 3"/>
    <tableColumn id="11719" name="Columna11708" dataDxfId="6758" dataCellStyle="Normal 3"/>
    <tableColumn id="11720" name="Columna11709" dataDxfId="6757" dataCellStyle="Normal 3"/>
    <tableColumn id="11721" name="Columna11710" dataDxfId="6756" dataCellStyle="Normal 3"/>
    <tableColumn id="11722" name="Columna11711" dataDxfId="6755" dataCellStyle="Normal 3"/>
    <tableColumn id="11723" name="Columna11712" dataDxfId="6754" dataCellStyle="Normal 3"/>
    <tableColumn id="11724" name="Columna11713" dataDxfId="6753" dataCellStyle="Normal 3"/>
    <tableColumn id="11725" name="Columna11714" dataDxfId="6752" dataCellStyle="Normal 3"/>
    <tableColumn id="11726" name="Columna11715" dataDxfId="6751" dataCellStyle="Normal 3"/>
    <tableColumn id="11727" name="Columna11716" dataDxfId="6750" dataCellStyle="Normal 3"/>
    <tableColumn id="11728" name="Columna11717" dataDxfId="6749" dataCellStyle="Normal 3"/>
    <tableColumn id="11729" name="Columna11718" dataDxfId="6748" dataCellStyle="Normal 3"/>
    <tableColumn id="11730" name="Columna11719" dataDxfId="6747" dataCellStyle="Normal 3"/>
    <tableColumn id="11731" name="Columna11720" dataDxfId="6746" dataCellStyle="Normal 3"/>
    <tableColumn id="11732" name="Columna11721" dataDxfId="6745" dataCellStyle="Normal 3"/>
    <tableColumn id="11733" name="Columna11722" dataDxfId="6744" dataCellStyle="Normal 3"/>
    <tableColumn id="11734" name="Columna11723" dataDxfId="6743" dataCellStyle="Normal 3"/>
    <tableColumn id="11735" name="Columna11724" dataDxfId="6742" dataCellStyle="Normal 3"/>
    <tableColumn id="11736" name="Columna11725" dataDxfId="6741" dataCellStyle="Normal 3"/>
    <tableColumn id="11737" name="Columna11726" dataDxfId="6740" dataCellStyle="Normal 3"/>
    <tableColumn id="11738" name="Columna11727" dataDxfId="6739" dataCellStyle="Normal 3"/>
    <tableColumn id="11739" name="Columna11728" dataDxfId="6738" dataCellStyle="Normal 3"/>
    <tableColumn id="11740" name="Columna11729" dataDxfId="6737" dataCellStyle="Normal 3"/>
    <tableColumn id="11741" name="Columna11730" dataDxfId="6736" dataCellStyle="Normal 3"/>
    <tableColumn id="11742" name="Columna11731" dataDxfId="6735" dataCellStyle="Normal 3"/>
    <tableColumn id="11743" name="Columna11732" dataDxfId="6734" dataCellStyle="Normal 3"/>
    <tableColumn id="11744" name="Columna11733" dataDxfId="6733" dataCellStyle="Normal 3"/>
    <tableColumn id="11745" name="Columna11734" dataDxfId="6732" dataCellStyle="Normal 3"/>
    <tableColumn id="11746" name="Columna11735" dataDxfId="6731" dataCellStyle="Normal 3"/>
    <tableColumn id="11747" name="Columna11736" dataDxfId="6730" dataCellStyle="Normal 3"/>
    <tableColumn id="11748" name="Columna11737" dataDxfId="6729" dataCellStyle="Normal 3"/>
    <tableColumn id="11749" name="Columna11738" dataDxfId="6728" dataCellStyle="Normal 3"/>
    <tableColumn id="11750" name="Columna11739" dataDxfId="6727" dataCellStyle="Normal 3"/>
    <tableColumn id="11751" name="Columna11740" dataDxfId="6726" dataCellStyle="Normal 3"/>
    <tableColumn id="11752" name="Columna11741" dataDxfId="6725" dataCellStyle="Normal 3"/>
    <tableColumn id="11753" name="Columna11742" dataDxfId="6724" dataCellStyle="Normal 3"/>
    <tableColumn id="11754" name="Columna11743" dataDxfId="6723" dataCellStyle="Normal 3"/>
    <tableColumn id="11755" name="Columna11744" dataDxfId="6722" dataCellStyle="Normal 3"/>
    <tableColumn id="11756" name="Columna11745" dataDxfId="6721" dataCellStyle="Normal 3"/>
    <tableColumn id="11757" name="Columna11746" dataDxfId="6720" dataCellStyle="Normal 3"/>
    <tableColumn id="11758" name="Columna11747" dataDxfId="6719" dataCellStyle="Normal 3"/>
    <tableColumn id="11759" name="Columna11748" dataDxfId="6718" dataCellStyle="Normal 3"/>
    <tableColumn id="11760" name="Columna11749" dataDxfId="6717" dataCellStyle="Normal 3"/>
    <tableColumn id="11761" name="Columna11750" dataDxfId="6716" dataCellStyle="Normal 3"/>
    <tableColumn id="11762" name="Columna11751" dataDxfId="6715" dataCellStyle="Normal 3"/>
    <tableColumn id="11763" name="Columna11752" dataDxfId="6714" dataCellStyle="Normal 3"/>
    <tableColumn id="11764" name="Columna11753" dataDxfId="6713" dataCellStyle="Normal 3"/>
    <tableColumn id="11765" name="Columna11754" dataDxfId="6712" dataCellStyle="Normal 3"/>
    <tableColumn id="11766" name="Columna11755" dataDxfId="6711" dataCellStyle="Normal 3"/>
    <tableColumn id="11767" name="Columna11756" dataDxfId="6710" dataCellStyle="Normal 3"/>
    <tableColumn id="11768" name="Columna11757" dataDxfId="6709" dataCellStyle="Normal 3"/>
    <tableColumn id="11769" name="Columna11758" dataDxfId="6708" dataCellStyle="Normal 3"/>
    <tableColumn id="11770" name="Columna11759" dataDxfId="6707" dataCellStyle="Normal 3"/>
    <tableColumn id="11771" name="Columna11760" dataDxfId="6706" dataCellStyle="Normal 3"/>
    <tableColumn id="11772" name="Columna11761" dataDxfId="6705" dataCellStyle="Normal 3"/>
    <tableColumn id="11773" name="Columna11762" dataDxfId="6704" dataCellStyle="Normal 3"/>
    <tableColumn id="11774" name="Columna11763" dataDxfId="6703" dataCellStyle="Normal 3"/>
    <tableColumn id="11775" name="Columna11764" dataDxfId="6702" dataCellStyle="Normal 3"/>
    <tableColumn id="11776" name="Columna11765" dataDxfId="6701" dataCellStyle="Normal 3"/>
    <tableColumn id="11777" name="Columna11766" dataDxfId="6700" dataCellStyle="Normal 3"/>
    <tableColumn id="11778" name="Columna11767" dataDxfId="6699" dataCellStyle="Normal 3"/>
    <tableColumn id="11779" name="Columna11768" dataDxfId="6698" dataCellStyle="Normal 3"/>
    <tableColumn id="11780" name="Columna11769" dataDxfId="6697" dataCellStyle="Normal 3"/>
    <tableColumn id="11781" name="Columna11770" dataDxfId="6696" dataCellStyle="Normal 3"/>
    <tableColumn id="11782" name="Columna11771" dataDxfId="6695" dataCellStyle="Normal 3"/>
    <tableColumn id="11783" name="Columna11772" dataDxfId="6694" dataCellStyle="Normal 3"/>
    <tableColumn id="11784" name="Columna11773" dataDxfId="6693" dataCellStyle="Normal 3"/>
    <tableColumn id="11785" name="Columna11774" dataDxfId="6692" dataCellStyle="Normal 3"/>
    <tableColumn id="11786" name="Columna11775" dataDxfId="6691" dataCellStyle="Normal 3"/>
    <tableColumn id="11787" name="Columna11776" dataDxfId="6690" dataCellStyle="Normal 3"/>
    <tableColumn id="11788" name="Columna11777" dataDxfId="6689" dataCellStyle="Normal 3"/>
    <tableColumn id="11789" name="Columna11778" dataDxfId="6688" dataCellStyle="Normal 3"/>
    <tableColumn id="11790" name="Columna11779" dataDxfId="6687" dataCellStyle="Normal 3"/>
    <tableColumn id="11791" name="Columna11780" dataDxfId="6686" dataCellStyle="Normal 3"/>
    <tableColumn id="11792" name="Columna11781" dataDxfId="6685" dataCellStyle="Normal 3"/>
    <tableColumn id="11793" name="Columna11782" dataDxfId="6684" dataCellStyle="Normal 3"/>
    <tableColumn id="11794" name="Columna11783" dataDxfId="6683" dataCellStyle="Normal 3"/>
    <tableColumn id="11795" name="Columna11784" dataDxfId="6682" dataCellStyle="Normal 3"/>
    <tableColumn id="11796" name="Columna11785" dataDxfId="6681" dataCellStyle="Normal 3"/>
    <tableColumn id="11797" name="Columna11786" dataDxfId="6680" dataCellStyle="Normal 3"/>
    <tableColumn id="11798" name="Columna11787" dataDxfId="6679" dataCellStyle="Normal 3"/>
    <tableColumn id="11799" name="Columna11788" dataDxfId="6678" dataCellStyle="Normal 3"/>
    <tableColumn id="11800" name="Columna11789" dataDxfId="6677" dataCellStyle="Normal 3"/>
    <tableColumn id="11801" name="Columna11790" dataDxfId="6676" dataCellStyle="Normal 3"/>
    <tableColumn id="11802" name="Columna11791" dataDxfId="6675" dataCellStyle="Normal 3"/>
    <tableColumn id="11803" name="Columna11792" dataDxfId="6674" dataCellStyle="Normal 3"/>
    <tableColumn id="11804" name="Columna11793" dataDxfId="6673" dataCellStyle="Normal 3"/>
    <tableColumn id="11805" name="Columna11794" dataDxfId="6672" dataCellStyle="Normal 3"/>
    <tableColumn id="11806" name="Columna11795" dataDxfId="6671" dataCellStyle="Normal 3"/>
    <tableColumn id="11807" name="Columna11796" dataDxfId="6670" dataCellStyle="Normal 3"/>
    <tableColumn id="11808" name="Columna11797" dataDxfId="6669" dataCellStyle="Normal 3"/>
    <tableColumn id="11809" name="Columna11798" dataDxfId="6668" dataCellStyle="Normal 3"/>
    <tableColumn id="11810" name="Columna11799" dataDxfId="6667" dataCellStyle="Normal 3"/>
    <tableColumn id="11811" name="Columna11800" dataDxfId="6666" dataCellStyle="Normal 3"/>
    <tableColumn id="11812" name="Columna11801" dataDxfId="6665" dataCellStyle="Normal 3"/>
    <tableColumn id="11813" name="Columna11802" dataDxfId="6664" dataCellStyle="Normal 3"/>
    <tableColumn id="11814" name="Columna11803" dataDxfId="6663" dataCellStyle="Normal 3"/>
    <tableColumn id="11815" name="Columna11804" dataDxfId="6662" dataCellStyle="Normal 3"/>
    <tableColumn id="11816" name="Columna11805" dataDxfId="6661" dataCellStyle="Normal 3"/>
    <tableColumn id="11817" name="Columna11806" dataDxfId="6660" dataCellStyle="Normal 3"/>
    <tableColumn id="11818" name="Columna11807" dataDxfId="6659" dataCellStyle="Normal 3"/>
    <tableColumn id="11819" name="Columna11808" dataDxfId="6658" dataCellStyle="Normal 3"/>
    <tableColumn id="11820" name="Columna11809" dataDxfId="6657" dataCellStyle="Normal 3"/>
    <tableColumn id="11821" name="Columna11810" dataDxfId="6656" dataCellStyle="Normal 3"/>
    <tableColumn id="11822" name="Columna11811" dataDxfId="6655" dataCellStyle="Normal 3"/>
    <tableColumn id="11823" name="Columna11812" dataDxfId="6654" dataCellStyle="Normal 3"/>
    <tableColumn id="11824" name="Columna11813" dataDxfId="6653" dataCellStyle="Normal 3"/>
    <tableColumn id="11825" name="Columna11814" dataDxfId="6652" dataCellStyle="Normal 3"/>
    <tableColumn id="11826" name="Columna11815" dataDxfId="6651" dataCellStyle="Normal 3"/>
    <tableColumn id="11827" name="Columna11816" dataDxfId="6650" dataCellStyle="Normal 3"/>
    <tableColumn id="11828" name="Columna11817" dataDxfId="6649" dataCellStyle="Normal 3"/>
    <tableColumn id="11829" name="Columna11818" dataDxfId="6648" dataCellStyle="Normal 3"/>
    <tableColumn id="11830" name="Columna11819" dataDxfId="6647" dataCellStyle="Normal 3"/>
    <tableColumn id="11831" name="Columna11820" dataDxfId="6646" dataCellStyle="Normal 3"/>
    <tableColumn id="11832" name="Columna11821" dataDxfId="6645" dataCellStyle="Normal 3"/>
    <tableColumn id="11833" name="Columna11822" dataDxfId="6644" dataCellStyle="Normal 3"/>
    <tableColumn id="11834" name="Columna11823" dataDxfId="6643" dataCellStyle="Normal 3"/>
    <tableColumn id="11835" name="Columna11824" dataDxfId="6642" dataCellStyle="Normal 3"/>
    <tableColumn id="11836" name="Columna11825" dataDxfId="6641" dataCellStyle="Normal 3"/>
    <tableColumn id="11837" name="Columna11826" dataDxfId="6640" dataCellStyle="Normal 3"/>
    <tableColumn id="11838" name="Columna11827" dataDxfId="6639" dataCellStyle="Normal 3"/>
    <tableColumn id="11839" name="Columna11828" dataDxfId="6638" dataCellStyle="Normal 3"/>
    <tableColumn id="11840" name="Columna11829" dataDxfId="6637" dataCellStyle="Normal 3"/>
    <tableColumn id="11841" name="Columna11830" dataDxfId="6636" dataCellStyle="Normal 3"/>
    <tableColumn id="11842" name="Columna11831" dataDxfId="6635" dataCellStyle="Normal 3"/>
    <tableColumn id="11843" name="Columna11832" dataDxfId="6634" dataCellStyle="Normal 3"/>
    <tableColumn id="11844" name="Columna11833" dataDxfId="6633" dataCellStyle="Normal 3"/>
    <tableColumn id="11845" name="Columna11834" dataDxfId="6632" dataCellStyle="Normal 3"/>
    <tableColumn id="11846" name="Columna11835" dataDxfId="6631" dataCellStyle="Normal 3"/>
    <tableColumn id="11847" name="Columna11836" dataDxfId="6630" dataCellStyle="Normal 3"/>
    <tableColumn id="11848" name="Columna11837" dataDxfId="6629" dataCellStyle="Normal 3"/>
    <tableColumn id="11849" name="Columna11838" dataDxfId="6628" dataCellStyle="Normal 3"/>
    <tableColumn id="11850" name="Columna11839" dataDxfId="6627" dataCellStyle="Normal 3"/>
    <tableColumn id="11851" name="Columna11840" dataDxfId="6626" dataCellStyle="Normal 3"/>
    <tableColumn id="11852" name="Columna11841" dataDxfId="6625" dataCellStyle="Normal 3"/>
    <tableColumn id="11853" name="Columna11842" dataDxfId="6624" dataCellStyle="Normal 3"/>
    <tableColumn id="11854" name="Columna11843" dataDxfId="6623" dataCellStyle="Normal 3"/>
    <tableColumn id="11855" name="Columna11844" dataDxfId="6622" dataCellStyle="Normal 3"/>
    <tableColumn id="11856" name="Columna11845" dataDxfId="6621" dataCellStyle="Normal 3"/>
    <tableColumn id="11857" name="Columna11846" dataDxfId="6620" dataCellStyle="Normal 3"/>
    <tableColumn id="11858" name="Columna11847" dataDxfId="6619" dataCellStyle="Normal 3"/>
    <tableColumn id="11859" name="Columna11848" dataDxfId="6618" dataCellStyle="Normal 3"/>
    <tableColumn id="11860" name="Columna11849" dataDxfId="6617" dataCellStyle="Normal 3"/>
    <tableColumn id="11861" name="Columna11850" dataDxfId="6616" dataCellStyle="Normal 3"/>
    <tableColumn id="11862" name="Columna11851" dataDxfId="6615" dataCellStyle="Normal 3"/>
    <tableColumn id="11863" name="Columna11852" dataDxfId="6614" dataCellStyle="Normal 3"/>
    <tableColumn id="11864" name="Columna11853" dataDxfId="6613" dataCellStyle="Normal 3"/>
    <tableColumn id="11865" name="Columna11854" dataDxfId="6612" dataCellStyle="Normal 3"/>
    <tableColumn id="11866" name="Columna11855" dataDxfId="6611" dataCellStyle="Normal 3"/>
    <tableColumn id="11867" name="Columna11856" dataDxfId="6610" dataCellStyle="Normal 3"/>
    <tableColumn id="11868" name="Columna11857" dataDxfId="6609" dataCellStyle="Normal 3"/>
    <tableColumn id="11869" name="Columna11858" dataDxfId="6608" dataCellStyle="Normal 3"/>
    <tableColumn id="11870" name="Columna11859" dataDxfId="6607" dataCellStyle="Normal 3"/>
    <tableColumn id="11871" name="Columna11860" dataDxfId="6606" dataCellStyle="Normal 3"/>
    <tableColumn id="11872" name="Columna11861" dataDxfId="6605" dataCellStyle="Normal 3"/>
    <tableColumn id="11873" name="Columna11862" dataDxfId="6604" dataCellStyle="Normal 3"/>
    <tableColumn id="11874" name="Columna11863" dataDxfId="6603" dataCellStyle="Normal 3"/>
    <tableColumn id="11875" name="Columna11864" dataDxfId="6602" dataCellStyle="Normal 3"/>
    <tableColumn id="11876" name="Columna11865" dataDxfId="6601" dataCellStyle="Normal 3"/>
    <tableColumn id="11877" name="Columna11866" dataDxfId="6600" dataCellStyle="Normal 3"/>
    <tableColumn id="11878" name="Columna11867" dataDxfId="6599" dataCellStyle="Normal 3"/>
    <tableColumn id="11879" name="Columna11868" dataDxfId="6598" dataCellStyle="Normal 3"/>
    <tableColumn id="11880" name="Columna11869" dataDxfId="6597" dataCellStyle="Normal 3"/>
    <tableColumn id="11881" name="Columna11870" dataDxfId="6596" dataCellStyle="Normal 3"/>
    <tableColumn id="11882" name="Columna11871" dataDxfId="6595" dataCellStyle="Normal 3"/>
    <tableColumn id="11883" name="Columna11872" dataDxfId="6594" dataCellStyle="Normal 3"/>
    <tableColumn id="11884" name="Columna11873" dataDxfId="6593" dataCellStyle="Normal 3"/>
    <tableColumn id="11885" name="Columna11874" dataDxfId="6592" dataCellStyle="Normal 3"/>
    <tableColumn id="11886" name="Columna11875" dataDxfId="6591" dataCellStyle="Normal 3"/>
    <tableColumn id="11887" name="Columna11876" dataDxfId="6590" dataCellStyle="Normal 3"/>
    <tableColumn id="11888" name="Columna11877" dataDxfId="6589" dataCellStyle="Normal 3"/>
    <tableColumn id="11889" name="Columna11878" dataDxfId="6588" dataCellStyle="Normal 3"/>
    <tableColumn id="11890" name="Columna11879" dataDxfId="6587" dataCellStyle="Normal 3"/>
    <tableColumn id="11891" name="Columna11880" dataDxfId="6586" dataCellStyle="Normal 3"/>
    <tableColumn id="11892" name="Columna11881" dataDxfId="6585" dataCellStyle="Normal 3"/>
    <tableColumn id="11893" name="Columna11882" dataDxfId="6584" dataCellStyle="Normal 3"/>
    <tableColumn id="11894" name="Columna11883" dataDxfId="6583" dataCellStyle="Normal 3"/>
    <tableColumn id="11895" name="Columna11884" dataDxfId="6582" dataCellStyle="Normal 3"/>
    <tableColumn id="11896" name="Columna11885" dataDxfId="6581" dataCellStyle="Normal 3"/>
    <tableColumn id="11897" name="Columna11886" dataDxfId="6580" dataCellStyle="Normal 3"/>
    <tableColumn id="11898" name="Columna11887" dataDxfId="6579" dataCellStyle="Normal 3"/>
    <tableColumn id="11899" name="Columna11888" dataDxfId="6578" dataCellStyle="Normal 3"/>
    <tableColumn id="11900" name="Columna11889" dataDxfId="6577" dataCellStyle="Normal 3"/>
    <tableColumn id="11901" name="Columna11890" dataDxfId="6576" dataCellStyle="Normal 3"/>
    <tableColumn id="11902" name="Columna11891" dataDxfId="6575" dataCellStyle="Normal 3"/>
    <tableColumn id="11903" name="Columna11892" dataDxfId="6574" dataCellStyle="Normal 3"/>
    <tableColumn id="11904" name="Columna11893" dataDxfId="6573" dataCellStyle="Normal 3"/>
    <tableColumn id="11905" name="Columna11894" dataDxfId="6572" dataCellStyle="Normal 3"/>
    <tableColumn id="11906" name="Columna11895" dataDxfId="6571" dataCellStyle="Normal 3"/>
    <tableColumn id="11907" name="Columna11896" dataDxfId="6570" dataCellStyle="Normal 3"/>
    <tableColumn id="11908" name="Columna11897" dataDxfId="6569" dataCellStyle="Normal 3"/>
    <tableColumn id="11909" name="Columna11898" dataDxfId="6568" dataCellStyle="Normal 3"/>
    <tableColumn id="11910" name="Columna11899" dataDxfId="6567" dataCellStyle="Normal 3"/>
    <tableColumn id="11911" name="Columna11900" dataDxfId="6566" dataCellStyle="Normal 3"/>
    <tableColumn id="11912" name="Columna11901" dataDxfId="6565" dataCellStyle="Normal 3"/>
    <tableColumn id="11913" name="Columna11902" dataDxfId="6564" dataCellStyle="Normal 3"/>
    <tableColumn id="11914" name="Columna11903" dataDxfId="6563" dataCellStyle="Normal 3"/>
    <tableColumn id="11915" name="Columna11904" dataDxfId="6562" dataCellStyle="Normal 3"/>
    <tableColumn id="11916" name="Columna11905" dataDxfId="6561" dataCellStyle="Normal 3"/>
    <tableColumn id="11917" name="Columna11906" dataDxfId="6560" dataCellStyle="Normal 3"/>
    <tableColumn id="11918" name="Columna11907" dataDxfId="6559" dataCellStyle="Normal 3"/>
    <tableColumn id="11919" name="Columna11908" dataDxfId="6558" dataCellStyle="Normal 3"/>
    <tableColumn id="11920" name="Columna11909" dataDxfId="6557" dataCellStyle="Normal 3"/>
    <tableColumn id="11921" name="Columna11910" dataDxfId="6556" dataCellStyle="Normal 3"/>
    <tableColumn id="11922" name="Columna11911" dataDxfId="6555" dataCellStyle="Normal 3"/>
    <tableColumn id="11923" name="Columna11912" dataDxfId="6554" dataCellStyle="Normal 3"/>
    <tableColumn id="11924" name="Columna11913" dataDxfId="6553" dataCellStyle="Normal 3"/>
    <tableColumn id="11925" name="Columna11914" dataDxfId="6552" dataCellStyle="Normal 3"/>
    <tableColumn id="11926" name="Columna11915" dataDxfId="6551" dataCellStyle="Normal 3"/>
    <tableColumn id="11927" name="Columna11916" dataDxfId="6550" dataCellStyle="Normal 3"/>
    <tableColumn id="11928" name="Columna11917" dataDxfId="6549" dataCellStyle="Normal 3"/>
    <tableColumn id="11929" name="Columna11918" dataDxfId="6548" dataCellStyle="Normal 3"/>
    <tableColumn id="11930" name="Columna11919" dataDxfId="6547" dataCellStyle="Normal 3"/>
    <tableColumn id="11931" name="Columna11920" dataDxfId="6546" dataCellStyle="Normal 3"/>
    <tableColumn id="11932" name="Columna11921" dataDxfId="6545" dataCellStyle="Normal 3"/>
    <tableColumn id="11933" name="Columna11922" dataDxfId="6544" dataCellStyle="Normal 3"/>
    <tableColumn id="11934" name="Columna11923" dataDxfId="6543" dataCellStyle="Normal 3"/>
    <tableColumn id="11935" name="Columna11924" dataDxfId="6542" dataCellStyle="Normal 3"/>
    <tableColumn id="11936" name="Columna11925" dataDxfId="6541" dataCellStyle="Normal 3"/>
    <tableColumn id="11937" name="Columna11926" dataDxfId="6540" dataCellStyle="Normal 3"/>
    <tableColumn id="11938" name="Columna11927" dataDxfId="6539" dataCellStyle="Normal 3"/>
    <tableColumn id="11939" name="Columna11928" dataDxfId="6538" dataCellStyle="Normal 3"/>
    <tableColumn id="11940" name="Columna11929" dataDxfId="6537" dataCellStyle="Normal 3"/>
    <tableColumn id="11941" name="Columna11930" dataDxfId="6536" dataCellStyle="Normal 3"/>
    <tableColumn id="11942" name="Columna11931" dataDxfId="6535" dataCellStyle="Normal 3"/>
    <tableColumn id="11943" name="Columna11932" dataDxfId="6534" dataCellStyle="Normal 3"/>
    <tableColumn id="11944" name="Columna11933" dataDxfId="6533" dataCellStyle="Normal 3"/>
    <tableColumn id="11945" name="Columna11934" dataDxfId="6532" dataCellStyle="Normal 3"/>
    <tableColumn id="11946" name="Columna11935" dataDxfId="6531" dataCellStyle="Normal 3"/>
    <tableColumn id="11947" name="Columna11936" dataDxfId="6530" dataCellStyle="Normal 3"/>
    <tableColumn id="11948" name="Columna11937" dataDxfId="6529" dataCellStyle="Normal 3"/>
    <tableColumn id="11949" name="Columna11938" dataDxfId="6528" dataCellStyle="Normal 3"/>
    <tableColumn id="11950" name="Columna11939" dataDxfId="6527" dataCellStyle="Normal 3"/>
    <tableColumn id="11951" name="Columna11940" dataDxfId="6526" dataCellStyle="Normal 3"/>
    <tableColumn id="11952" name="Columna11941" dataDxfId="6525" dataCellStyle="Normal 3"/>
    <tableColumn id="11953" name="Columna11942" dataDxfId="6524" dataCellStyle="Normal 3"/>
    <tableColumn id="11954" name="Columna11943" dataDxfId="6523" dataCellStyle="Normal 3"/>
    <tableColumn id="11955" name="Columna11944" dataDxfId="6522" dataCellStyle="Normal 3"/>
    <tableColumn id="11956" name="Columna11945" dataDxfId="6521" dataCellStyle="Normal 3"/>
    <tableColumn id="11957" name="Columna11946" dataDxfId="6520" dataCellStyle="Normal 3"/>
    <tableColumn id="11958" name="Columna11947" dataDxfId="6519" dataCellStyle="Normal 3"/>
    <tableColumn id="11959" name="Columna11948" dataDxfId="6518" dataCellStyle="Normal 3"/>
    <tableColumn id="11960" name="Columna11949" dataDxfId="6517" dataCellStyle="Normal 3"/>
    <tableColumn id="11961" name="Columna11950" dataDxfId="6516" dataCellStyle="Normal 3"/>
    <tableColumn id="11962" name="Columna11951" dataDxfId="6515" dataCellStyle="Normal 3"/>
    <tableColumn id="11963" name="Columna11952" dataDxfId="6514" dataCellStyle="Normal 3"/>
    <tableColumn id="11964" name="Columna11953" dataDxfId="6513" dataCellStyle="Normal 3"/>
    <tableColumn id="11965" name="Columna11954" dataDxfId="6512" dataCellStyle="Normal 3"/>
    <tableColumn id="11966" name="Columna11955" dataDxfId="6511" dataCellStyle="Normal 3"/>
    <tableColumn id="11967" name="Columna11956" dataDxfId="6510" dataCellStyle="Normal 3"/>
    <tableColumn id="11968" name="Columna11957" dataDxfId="6509" dataCellStyle="Normal 3"/>
    <tableColumn id="11969" name="Columna11958" dataDxfId="6508" dataCellStyle="Normal 3"/>
    <tableColumn id="11970" name="Columna11959" dataDxfId="6507" dataCellStyle="Normal 3"/>
    <tableColumn id="11971" name="Columna11960" dataDxfId="6506" dataCellStyle="Normal 3"/>
    <tableColumn id="11972" name="Columna11961" dataDxfId="6505" dataCellStyle="Normal 3"/>
    <tableColumn id="11973" name="Columna11962" dataDxfId="6504" dataCellStyle="Normal 3"/>
    <tableColumn id="11974" name="Columna11963" dataDxfId="6503" dataCellStyle="Normal 3"/>
    <tableColumn id="11975" name="Columna11964" dataDxfId="6502" dataCellStyle="Normal 3"/>
    <tableColumn id="11976" name="Columna11965" dataDxfId="6501" dataCellStyle="Normal 3"/>
    <tableColumn id="11977" name="Columna11966" dataDxfId="6500" dataCellStyle="Normal 3"/>
    <tableColumn id="11978" name="Columna11967" dataDxfId="6499" dataCellStyle="Normal 3"/>
    <tableColumn id="11979" name="Columna11968" dataDxfId="6498" dataCellStyle="Normal 3"/>
    <tableColumn id="11980" name="Columna11969" dataDxfId="6497" dataCellStyle="Normal 3"/>
    <tableColumn id="11981" name="Columna11970" dataDxfId="6496" dataCellStyle="Normal 3"/>
    <tableColumn id="11982" name="Columna11971" dataDxfId="6495" dataCellStyle="Normal 3"/>
    <tableColumn id="11983" name="Columna11972" dataDxfId="6494" dataCellStyle="Normal 3"/>
    <tableColumn id="11984" name="Columna11973" dataDxfId="6493" dataCellStyle="Normal 3"/>
    <tableColumn id="11985" name="Columna11974" dataDxfId="6492" dataCellStyle="Normal 3"/>
    <tableColumn id="11986" name="Columna11975" dataDxfId="6491" dataCellStyle="Normal 3"/>
    <tableColumn id="11987" name="Columna11976" dataDxfId="6490" dataCellStyle="Normal 3"/>
    <tableColumn id="11988" name="Columna11977" dataDxfId="6489" dataCellStyle="Normal 3"/>
    <tableColumn id="11989" name="Columna11978" dataDxfId="6488" dataCellStyle="Normal 3"/>
    <tableColumn id="11990" name="Columna11979" dataDxfId="6487" dataCellStyle="Normal 3"/>
    <tableColumn id="11991" name="Columna11980" dataDxfId="6486" dataCellStyle="Normal 3"/>
    <tableColumn id="11992" name="Columna11981" dataDxfId="6485" dataCellStyle="Normal 3"/>
    <tableColumn id="11993" name="Columna11982" dataDxfId="6484" dataCellStyle="Normal 3"/>
    <tableColumn id="11994" name="Columna11983" dataDxfId="6483" dataCellStyle="Normal 3"/>
    <tableColumn id="11995" name="Columna11984" dataDxfId="6482" dataCellStyle="Normal 3"/>
    <tableColumn id="11996" name="Columna11985" dataDxfId="6481" dataCellStyle="Normal 3"/>
    <tableColumn id="11997" name="Columna11986" dataDxfId="6480" dataCellStyle="Normal 3"/>
    <tableColumn id="11998" name="Columna11987" dataDxfId="6479" dataCellStyle="Normal 3"/>
    <tableColumn id="11999" name="Columna11988" dataDxfId="6478" dataCellStyle="Normal 3"/>
    <tableColumn id="12000" name="Columna11989" dataDxfId="6477" dataCellStyle="Normal 3"/>
    <tableColumn id="12001" name="Columna11990" dataDxfId="6476" dataCellStyle="Normal 3"/>
    <tableColumn id="12002" name="Columna11991" dataDxfId="6475" dataCellStyle="Normal 3"/>
    <tableColumn id="12003" name="Columna11992" dataDxfId="6474" dataCellStyle="Normal 3"/>
    <tableColumn id="12004" name="Columna11993" dataDxfId="6473" dataCellStyle="Normal 3"/>
    <tableColumn id="12005" name="Columna11994" dataDxfId="6472" dataCellStyle="Normal 3"/>
    <tableColumn id="12006" name="Columna11995" dataDxfId="6471" dataCellStyle="Normal 3"/>
    <tableColumn id="12007" name="Columna11996" dataDxfId="6470" dataCellStyle="Normal 3"/>
    <tableColumn id="12008" name="Columna11997" dataDxfId="6469" dataCellStyle="Normal 3"/>
    <tableColumn id="12009" name="Columna11998" dataDxfId="6468" dataCellStyle="Normal 3"/>
    <tableColumn id="12010" name="Columna11999" dataDxfId="6467" dataCellStyle="Normal 3"/>
    <tableColumn id="12011" name="Columna12000" dataDxfId="6466" dataCellStyle="Normal 3"/>
    <tableColumn id="12012" name="Columna12001" dataDxfId="6465" dataCellStyle="Normal 3"/>
    <tableColumn id="12013" name="Columna12002" dataDxfId="6464" dataCellStyle="Normal 3"/>
    <tableColumn id="12014" name="Columna12003" dataDxfId="6463" dataCellStyle="Normal 3"/>
    <tableColumn id="12015" name="Columna12004" dataDxfId="6462" dataCellStyle="Normal 3"/>
    <tableColumn id="12016" name="Columna12005" dataDxfId="6461" dataCellStyle="Normal 3"/>
    <tableColumn id="12017" name="Columna12006" dataDxfId="6460" dataCellStyle="Normal 3"/>
    <tableColumn id="12018" name="Columna12007" dataDxfId="6459" dataCellStyle="Normal 3"/>
    <tableColumn id="12019" name="Columna12008" dataDxfId="6458" dataCellStyle="Normal 3"/>
    <tableColumn id="12020" name="Columna12009" dataDxfId="6457" dataCellStyle="Normal 3"/>
    <tableColumn id="12021" name="Columna12010" dataDxfId="6456" dataCellStyle="Normal 3"/>
    <tableColumn id="12022" name="Columna12011" dataDxfId="6455" dataCellStyle="Normal 3"/>
    <tableColumn id="12023" name="Columna12012" dataDxfId="6454" dataCellStyle="Normal 3"/>
    <tableColumn id="12024" name="Columna12013" dataDxfId="6453" dataCellStyle="Normal 3"/>
    <tableColumn id="12025" name="Columna12014" dataDxfId="6452" dataCellStyle="Normal 3"/>
    <tableColumn id="12026" name="Columna12015" dataDxfId="6451" dataCellStyle="Normal 3"/>
    <tableColumn id="12027" name="Columna12016" dataDxfId="6450" dataCellStyle="Normal 3"/>
    <tableColumn id="12028" name="Columna12017" dataDxfId="6449" dataCellStyle="Normal 3"/>
    <tableColumn id="12029" name="Columna12018" dataDxfId="6448" dataCellStyle="Normal 3"/>
    <tableColumn id="12030" name="Columna12019" dataDxfId="6447" dataCellStyle="Normal 3"/>
    <tableColumn id="12031" name="Columna12020" dataDxfId="6446" dataCellStyle="Normal 3"/>
    <tableColumn id="12032" name="Columna12021" dataDxfId="6445" dataCellStyle="Normal 3"/>
    <tableColumn id="12033" name="Columna12022" dataDxfId="6444" dataCellStyle="Normal 3"/>
    <tableColumn id="12034" name="Columna12023" dataDxfId="6443" dataCellStyle="Normal 3"/>
    <tableColumn id="12035" name="Columna12024" dataDxfId="6442" dataCellStyle="Normal 3"/>
    <tableColumn id="12036" name="Columna12025" dataDxfId="6441" dataCellStyle="Normal 3"/>
    <tableColumn id="12037" name="Columna12026" dataDxfId="6440" dataCellStyle="Normal 3"/>
    <tableColumn id="12038" name="Columna12027" dataDxfId="6439" dataCellStyle="Normal 3"/>
    <tableColumn id="12039" name="Columna12028" dataDxfId="6438" dataCellStyle="Normal 3"/>
    <tableColumn id="12040" name="Columna12029" dataDxfId="6437" dataCellStyle="Normal 3"/>
    <tableColumn id="12041" name="Columna12030" dataDxfId="6436" dataCellStyle="Normal 3"/>
    <tableColumn id="12042" name="Columna12031" dataDxfId="6435" dataCellStyle="Normal 3"/>
    <tableColumn id="12043" name="Columna12032" dataDxfId="6434" dataCellStyle="Normal 3"/>
    <tableColumn id="12044" name="Columna12033" dataDxfId="6433" dataCellStyle="Normal 3"/>
    <tableColumn id="12045" name="Columna12034" dataDxfId="6432" dataCellStyle="Normal 3"/>
    <tableColumn id="12046" name="Columna12035" dataDxfId="6431" dataCellStyle="Normal 3"/>
    <tableColumn id="12047" name="Columna12036" dataDxfId="6430" dataCellStyle="Normal 3"/>
    <tableColumn id="12048" name="Columna12037" dataDxfId="6429" dataCellStyle="Normal 3"/>
    <tableColumn id="12049" name="Columna12038" dataDxfId="6428" dataCellStyle="Normal 3"/>
    <tableColumn id="12050" name="Columna12039" dataDxfId="6427" dataCellStyle="Normal 3"/>
    <tableColumn id="12051" name="Columna12040" dataDxfId="6426" dataCellStyle="Normal 3"/>
    <tableColumn id="12052" name="Columna12041" dataDxfId="6425" dataCellStyle="Normal 3"/>
    <tableColumn id="12053" name="Columna12042" dataDxfId="6424" dataCellStyle="Normal 3"/>
    <tableColumn id="12054" name="Columna12043" dataDxfId="6423" dataCellStyle="Normal 3"/>
    <tableColumn id="12055" name="Columna12044" dataDxfId="6422" dataCellStyle="Normal 3"/>
    <tableColumn id="12056" name="Columna12045" dataDxfId="6421" dataCellStyle="Normal 3"/>
    <tableColumn id="12057" name="Columna12046" dataDxfId="6420" dataCellStyle="Normal 3"/>
    <tableColumn id="12058" name="Columna12047" dataDxfId="6419" dataCellStyle="Normal 3"/>
    <tableColumn id="12059" name="Columna12048" dataDxfId="6418" dataCellStyle="Normal 3"/>
    <tableColumn id="12060" name="Columna12049" dataDxfId="6417" dataCellStyle="Normal 3"/>
    <tableColumn id="12061" name="Columna12050" dataDxfId="6416" dataCellStyle="Normal 3"/>
    <tableColumn id="12062" name="Columna12051" dataDxfId="6415" dataCellStyle="Normal 3"/>
    <tableColumn id="12063" name="Columna12052" dataDxfId="6414" dataCellStyle="Normal 3"/>
    <tableColumn id="12064" name="Columna12053" dataDxfId="6413" dataCellStyle="Normal 3"/>
    <tableColumn id="12065" name="Columna12054" dataDxfId="6412" dataCellStyle="Normal 3"/>
    <tableColumn id="12066" name="Columna12055" dataDxfId="6411" dataCellStyle="Normal 3"/>
    <tableColumn id="12067" name="Columna12056" dataDxfId="6410" dataCellStyle="Normal 3"/>
    <tableColumn id="12068" name="Columna12057" dataDxfId="6409" dataCellStyle="Normal 3"/>
    <tableColumn id="12069" name="Columna12058" dataDxfId="6408" dataCellStyle="Normal 3"/>
    <tableColumn id="12070" name="Columna12059" dataDxfId="6407" dataCellStyle="Normal 3"/>
    <tableColumn id="12071" name="Columna12060" dataDxfId="6406" dataCellStyle="Normal 3"/>
    <tableColumn id="12072" name="Columna12061" dataDxfId="6405" dataCellStyle="Normal 3"/>
    <tableColumn id="12073" name="Columna12062" dataDxfId="6404" dataCellStyle="Normal 3"/>
    <tableColumn id="12074" name="Columna12063" dataDxfId="6403" dataCellStyle="Normal 3"/>
    <tableColumn id="12075" name="Columna12064" dataDxfId="6402" dataCellStyle="Normal 3"/>
    <tableColumn id="12076" name="Columna12065" dataDxfId="6401" dataCellStyle="Normal 3"/>
    <tableColumn id="12077" name="Columna12066" dataDxfId="6400" dataCellStyle="Normal 3"/>
    <tableColumn id="12078" name="Columna12067" dataDxfId="6399" dataCellStyle="Normal 3"/>
    <tableColumn id="12079" name="Columna12068" dataDxfId="6398" dataCellStyle="Normal 3"/>
    <tableColumn id="12080" name="Columna12069" dataDxfId="6397" dataCellStyle="Normal 3"/>
    <tableColumn id="12081" name="Columna12070" dataDxfId="6396" dataCellStyle="Normal 3"/>
    <tableColumn id="12082" name="Columna12071" dataDxfId="6395" dataCellStyle="Normal 3"/>
    <tableColumn id="12083" name="Columna12072" dataDxfId="6394" dataCellStyle="Normal 3"/>
    <tableColumn id="12084" name="Columna12073" dataDxfId="6393" dataCellStyle="Normal 3"/>
    <tableColumn id="12085" name="Columna12074" dataDxfId="6392" dataCellStyle="Normal 3"/>
    <tableColumn id="12086" name="Columna12075" dataDxfId="6391" dataCellStyle="Normal 3"/>
    <tableColumn id="12087" name="Columna12076" dataDxfId="6390" dataCellStyle="Normal 3"/>
    <tableColumn id="12088" name="Columna12077" dataDxfId="6389" dataCellStyle="Normal 3"/>
    <tableColumn id="12089" name="Columna12078" dataDxfId="6388" dataCellStyle="Normal 3"/>
    <tableColumn id="12090" name="Columna12079" dataDxfId="6387" dataCellStyle="Normal 3"/>
    <tableColumn id="12091" name="Columna12080" dataDxfId="6386" dataCellStyle="Normal 3"/>
    <tableColumn id="12092" name="Columna12081" dataDxfId="6385" dataCellStyle="Normal 3"/>
    <tableColumn id="12093" name="Columna12082" dataDxfId="6384" dataCellStyle="Normal 3"/>
    <tableColumn id="12094" name="Columna12083" dataDxfId="6383" dataCellStyle="Normal 3"/>
    <tableColumn id="12095" name="Columna12084" dataDxfId="6382" dataCellStyle="Normal 3"/>
    <tableColumn id="12096" name="Columna12085" dataDxfId="6381" dataCellStyle="Normal 3"/>
    <tableColumn id="12097" name="Columna12086" dataDxfId="6380" dataCellStyle="Normal 3"/>
    <tableColumn id="12098" name="Columna12087" dataDxfId="6379" dataCellStyle="Normal 3"/>
    <tableColumn id="12099" name="Columna12088" dataDxfId="6378" dataCellStyle="Normal 3"/>
    <tableColumn id="12100" name="Columna12089" dataDxfId="6377" dataCellStyle="Normal 3"/>
    <tableColumn id="12101" name="Columna12090" dataDxfId="6376" dataCellStyle="Normal 3"/>
    <tableColumn id="12102" name="Columna12091" dataDxfId="6375" dataCellStyle="Normal 3"/>
    <tableColumn id="12103" name="Columna12092" dataDxfId="6374" dataCellStyle="Normal 3"/>
    <tableColumn id="12104" name="Columna12093" dataDxfId="6373" dataCellStyle="Normal 3"/>
    <tableColumn id="12105" name="Columna12094" dataDxfId="6372" dataCellStyle="Normal 3"/>
    <tableColumn id="12106" name="Columna12095" dataDxfId="6371" dataCellStyle="Normal 3"/>
    <tableColumn id="12107" name="Columna12096" dataDxfId="6370" dataCellStyle="Normal 3"/>
    <tableColumn id="12108" name="Columna12097" dataDxfId="6369" dataCellStyle="Normal 3"/>
    <tableColumn id="12109" name="Columna12098" dataDxfId="6368" dataCellStyle="Normal 3"/>
    <tableColumn id="12110" name="Columna12099" dataDxfId="6367" dataCellStyle="Normal 3"/>
    <tableColumn id="12111" name="Columna12100" dataDxfId="6366" dataCellStyle="Normal 3"/>
    <tableColumn id="12112" name="Columna12101" dataDxfId="6365" dataCellStyle="Normal 3"/>
    <tableColumn id="12113" name="Columna12102" dataDxfId="6364" dataCellStyle="Normal 3"/>
    <tableColumn id="12114" name="Columna12103" dataDxfId="6363" dataCellStyle="Normal 3"/>
    <tableColumn id="12115" name="Columna12104" dataDxfId="6362" dataCellStyle="Normal 3"/>
    <tableColumn id="12116" name="Columna12105" dataDxfId="6361" dataCellStyle="Normal 3"/>
    <tableColumn id="12117" name="Columna12106" dataDxfId="6360" dataCellStyle="Normal 3"/>
    <tableColumn id="12118" name="Columna12107" dataDxfId="6359" dataCellStyle="Normal 3"/>
    <tableColumn id="12119" name="Columna12108" dataDxfId="6358" dataCellStyle="Normal 3"/>
    <tableColumn id="12120" name="Columna12109" dataDxfId="6357" dataCellStyle="Normal 3"/>
    <tableColumn id="12121" name="Columna12110" dataDxfId="6356" dataCellStyle="Normal 3"/>
    <tableColumn id="12122" name="Columna12111" dataDxfId="6355" dataCellStyle="Normal 3"/>
    <tableColumn id="12123" name="Columna12112" dataDxfId="6354" dataCellStyle="Normal 3"/>
    <tableColumn id="12124" name="Columna12113" dataDxfId="6353" dataCellStyle="Normal 3"/>
    <tableColumn id="12125" name="Columna12114" dataDxfId="6352" dataCellStyle="Normal 3"/>
    <tableColumn id="12126" name="Columna12115" dataDxfId="6351" dataCellStyle="Normal 3"/>
    <tableColumn id="12127" name="Columna12116" dataDxfId="6350" dataCellStyle="Normal 3"/>
    <tableColumn id="12128" name="Columna12117" dataDxfId="6349" dataCellStyle="Normal 3"/>
    <tableColumn id="12129" name="Columna12118" dataDxfId="6348" dataCellStyle="Normal 3"/>
    <tableColumn id="12130" name="Columna12119" dataDxfId="6347" dataCellStyle="Normal 3"/>
    <tableColumn id="12131" name="Columna12120" dataDxfId="6346" dataCellStyle="Normal 3"/>
    <tableColumn id="12132" name="Columna12121" dataDxfId="6345" dataCellStyle="Normal 3"/>
    <tableColumn id="12133" name="Columna12122" dataDxfId="6344" dataCellStyle="Normal 3"/>
    <tableColumn id="12134" name="Columna12123" dataDxfId="6343" dataCellStyle="Normal 3"/>
    <tableColumn id="12135" name="Columna12124" dataDxfId="6342" dataCellStyle="Normal 3"/>
    <tableColumn id="12136" name="Columna12125" dataDxfId="6341" dataCellStyle="Normal 3"/>
    <tableColumn id="12137" name="Columna12126" dataDxfId="6340" dataCellStyle="Normal 3"/>
    <tableColumn id="12138" name="Columna12127" dataDxfId="6339" dataCellStyle="Normal 3"/>
    <tableColumn id="12139" name="Columna12128" dataDxfId="6338" dataCellStyle="Normal 3"/>
    <tableColumn id="12140" name="Columna12129" dataDxfId="6337" dataCellStyle="Normal 3"/>
    <tableColumn id="12141" name="Columna12130" dataDxfId="6336" dataCellStyle="Normal 3"/>
    <tableColumn id="12142" name="Columna12131" dataDxfId="6335" dataCellStyle="Normal 3"/>
    <tableColumn id="12143" name="Columna12132" dataDxfId="6334" dataCellStyle="Normal 3"/>
    <tableColumn id="12144" name="Columna12133" dataDxfId="6333" dataCellStyle="Normal 3"/>
    <tableColumn id="12145" name="Columna12134" dataDxfId="6332" dataCellStyle="Normal 3"/>
    <tableColumn id="12146" name="Columna12135" dataDxfId="6331" dataCellStyle="Normal 3"/>
    <tableColumn id="12147" name="Columna12136" dataDxfId="6330" dataCellStyle="Normal 3"/>
    <tableColumn id="12148" name="Columna12137" dataDxfId="6329" dataCellStyle="Normal 3"/>
    <tableColumn id="12149" name="Columna12138" dataDxfId="6328" dataCellStyle="Normal 3"/>
    <tableColumn id="12150" name="Columna12139" dataDxfId="6327" dataCellStyle="Normal 3"/>
    <tableColumn id="12151" name="Columna12140" dataDxfId="6326" dataCellStyle="Normal 3"/>
    <tableColumn id="12152" name="Columna12141" dataDxfId="6325" dataCellStyle="Normal 3"/>
    <tableColumn id="12153" name="Columna12142" dataDxfId="6324" dataCellStyle="Normal 3"/>
    <tableColumn id="12154" name="Columna12143" dataDxfId="6323" dataCellStyle="Normal 3"/>
    <tableColumn id="12155" name="Columna12144" dataDxfId="6322" dataCellStyle="Normal 3"/>
    <tableColumn id="12156" name="Columna12145" dataDxfId="6321" dataCellStyle="Normal 3"/>
    <tableColumn id="12157" name="Columna12146" dataDxfId="6320" dataCellStyle="Normal 3"/>
    <tableColumn id="12158" name="Columna12147" dataDxfId="6319" dataCellStyle="Normal 3"/>
    <tableColumn id="12159" name="Columna12148" dataDxfId="6318" dataCellStyle="Normal 3"/>
    <tableColumn id="12160" name="Columna12149" dataDxfId="6317" dataCellStyle="Normal 3"/>
    <tableColumn id="12161" name="Columna12150" dataDxfId="6316" dataCellStyle="Normal 3"/>
    <tableColumn id="12162" name="Columna12151" dataDxfId="6315" dataCellStyle="Normal 3"/>
    <tableColumn id="12163" name="Columna12152" dataDxfId="6314" dataCellStyle="Normal 3"/>
    <tableColumn id="12164" name="Columna12153" dataDxfId="6313" dataCellStyle="Normal 3"/>
    <tableColumn id="12165" name="Columna12154" dataDxfId="6312" dataCellStyle="Normal 3"/>
    <tableColumn id="12166" name="Columna12155" dataDxfId="6311" dataCellStyle="Normal 3"/>
    <tableColumn id="12167" name="Columna12156" dataDxfId="6310" dataCellStyle="Normal 3"/>
    <tableColumn id="12168" name="Columna12157" dataDxfId="6309" dataCellStyle="Normal 3"/>
    <tableColumn id="12169" name="Columna12158" dataDxfId="6308" dataCellStyle="Normal 3"/>
    <tableColumn id="12170" name="Columna12159" dataDxfId="6307" dataCellStyle="Normal 3"/>
    <tableColumn id="12171" name="Columna12160" dataDxfId="6306" dataCellStyle="Normal 3"/>
    <tableColumn id="12172" name="Columna12161" dataDxfId="6305" dataCellStyle="Normal 3"/>
    <tableColumn id="12173" name="Columna12162" dataDxfId="6304" dataCellStyle="Normal 3"/>
    <tableColumn id="12174" name="Columna12163" dataDxfId="6303" dataCellStyle="Normal 3"/>
    <tableColumn id="12175" name="Columna12164" dataDxfId="6302" dataCellStyle="Normal 3"/>
    <tableColumn id="12176" name="Columna12165" dataDxfId="6301" dataCellStyle="Normal 3"/>
    <tableColumn id="12177" name="Columna12166" dataDxfId="6300" dataCellStyle="Normal 3"/>
    <tableColumn id="12178" name="Columna12167" dataDxfId="6299" dataCellStyle="Normal 3"/>
    <tableColumn id="12179" name="Columna12168" dataDxfId="6298" dataCellStyle="Normal 3"/>
    <tableColumn id="12180" name="Columna12169" dataDxfId="6297" dataCellStyle="Normal 3"/>
    <tableColumn id="12181" name="Columna12170" dataDxfId="6296" dataCellStyle="Normal 3"/>
    <tableColumn id="12182" name="Columna12171" dataDxfId="6295" dataCellStyle="Normal 3"/>
    <tableColumn id="12183" name="Columna12172" dataDxfId="6294" dataCellStyle="Normal 3"/>
    <tableColumn id="12184" name="Columna12173" dataDxfId="6293" dataCellStyle="Normal 3"/>
    <tableColumn id="12185" name="Columna12174" dataDxfId="6292" dataCellStyle="Normal 3"/>
    <tableColumn id="12186" name="Columna12175" dataDxfId="6291" dataCellStyle="Normal 3"/>
    <tableColumn id="12187" name="Columna12176" dataDxfId="6290" dataCellStyle="Normal 3"/>
    <tableColumn id="12188" name="Columna12177" dataDxfId="6289" dataCellStyle="Normal 3"/>
    <tableColumn id="12189" name="Columna12178" dataDxfId="6288" dataCellStyle="Normal 3"/>
    <tableColumn id="12190" name="Columna12179" dataDxfId="6287" dataCellStyle="Normal 3"/>
    <tableColumn id="12191" name="Columna12180" dataDxfId="6286" dataCellStyle="Normal 3"/>
    <tableColumn id="12192" name="Columna12181" dataDxfId="6285" dataCellStyle="Normal 3"/>
    <tableColumn id="12193" name="Columna12182" dataDxfId="6284" dataCellStyle="Normal 3"/>
    <tableColumn id="12194" name="Columna12183" dataDxfId="6283" dataCellStyle="Normal 3"/>
    <tableColumn id="12195" name="Columna12184" dataDxfId="6282" dataCellStyle="Normal 3"/>
    <tableColumn id="12196" name="Columna12185" dataDxfId="6281" dataCellStyle="Normal 3"/>
    <tableColumn id="12197" name="Columna12186" dataDxfId="6280" dataCellStyle="Normal 3"/>
    <tableColumn id="12198" name="Columna12187" dataDxfId="6279" dataCellStyle="Normal 3"/>
    <tableColumn id="12199" name="Columna12188" dataDxfId="6278" dataCellStyle="Normal 3"/>
    <tableColumn id="12200" name="Columna12189" dataDxfId="6277" dataCellStyle="Normal 3"/>
    <tableColumn id="12201" name="Columna12190" dataDxfId="6276" dataCellStyle="Normal 3"/>
    <tableColumn id="12202" name="Columna12191" dataDxfId="6275" dataCellStyle="Normal 3"/>
    <tableColumn id="12203" name="Columna12192" dataDxfId="6274" dataCellStyle="Normal 3"/>
    <tableColumn id="12204" name="Columna12193" dataDxfId="6273" dataCellStyle="Normal 3"/>
    <tableColumn id="12205" name="Columna12194" dataDxfId="6272" dataCellStyle="Normal 3"/>
    <tableColumn id="12206" name="Columna12195" dataDxfId="6271" dataCellStyle="Normal 3"/>
    <tableColumn id="12207" name="Columna12196" dataDxfId="6270" dataCellStyle="Normal 3"/>
    <tableColumn id="12208" name="Columna12197" dataDxfId="6269" dataCellStyle="Normal 3"/>
    <tableColumn id="12209" name="Columna12198" dataDxfId="6268" dataCellStyle="Normal 3"/>
    <tableColumn id="12210" name="Columna12199" dataDxfId="6267" dataCellStyle="Normal 3"/>
    <tableColumn id="12211" name="Columna12200" dataDxfId="6266" dataCellStyle="Normal 3"/>
    <tableColumn id="12212" name="Columna12201" dataDxfId="6265" dataCellStyle="Normal 3"/>
    <tableColumn id="12213" name="Columna12202" dataDxfId="6264" dataCellStyle="Normal 3"/>
    <tableColumn id="12214" name="Columna12203" dataDxfId="6263" dataCellStyle="Normal 3"/>
    <tableColumn id="12215" name="Columna12204" dataDxfId="6262" dataCellStyle="Normal 3"/>
    <tableColumn id="12216" name="Columna12205" dataDxfId="6261" dataCellStyle="Normal 3"/>
    <tableColumn id="12217" name="Columna12206" dataDxfId="6260" dataCellStyle="Normal 3"/>
    <tableColumn id="12218" name="Columna12207" dataDxfId="6259" dataCellStyle="Normal 3"/>
    <tableColumn id="12219" name="Columna12208" dataDxfId="6258" dataCellStyle="Normal 3"/>
    <tableColumn id="12220" name="Columna12209" dataDxfId="6257" dataCellStyle="Normal 3"/>
    <tableColumn id="12221" name="Columna12210" dataDxfId="6256" dataCellStyle="Normal 3"/>
    <tableColumn id="12222" name="Columna12211" dataDxfId="6255" dataCellStyle="Normal 3"/>
    <tableColumn id="12223" name="Columna12212" dataDxfId="6254" dataCellStyle="Normal 3"/>
    <tableColumn id="12224" name="Columna12213" dataDxfId="6253" dataCellStyle="Normal 3"/>
    <tableColumn id="12225" name="Columna12214" dataDxfId="6252" dataCellStyle="Normal 3"/>
    <tableColumn id="12226" name="Columna12215" dataDxfId="6251" dataCellStyle="Normal 3"/>
    <tableColumn id="12227" name="Columna12216" dataDxfId="6250" dataCellStyle="Normal 3"/>
    <tableColumn id="12228" name="Columna12217" dataDxfId="6249" dataCellStyle="Normal 3"/>
    <tableColumn id="12229" name="Columna12218" dataDxfId="6248" dataCellStyle="Normal 3"/>
    <tableColumn id="12230" name="Columna12219" dataDxfId="6247" dataCellStyle="Normal 3"/>
    <tableColumn id="12231" name="Columna12220" dataDxfId="6246" dataCellStyle="Normal 3"/>
    <tableColumn id="12232" name="Columna12221" dataDxfId="6245" dataCellStyle="Normal 3"/>
    <tableColumn id="12233" name="Columna12222" dataDxfId="6244" dataCellStyle="Normal 3"/>
    <tableColumn id="12234" name="Columna12223" dataDxfId="6243" dataCellStyle="Normal 3"/>
    <tableColumn id="12235" name="Columna12224" dataDxfId="6242" dataCellStyle="Normal 3"/>
    <tableColumn id="12236" name="Columna12225" dataDxfId="6241" dataCellStyle="Normal 3"/>
    <tableColumn id="12237" name="Columna12226" dataDxfId="6240" dataCellStyle="Normal 3"/>
    <tableColumn id="12238" name="Columna12227" dataDxfId="6239" dataCellStyle="Normal 3"/>
    <tableColumn id="12239" name="Columna12228" dataDxfId="6238" dataCellStyle="Normal 3"/>
    <tableColumn id="12240" name="Columna12229" dataDxfId="6237" dataCellStyle="Normal 3"/>
    <tableColumn id="12241" name="Columna12230" dataDxfId="6236" dataCellStyle="Normal 3"/>
    <tableColumn id="12242" name="Columna12231" dataDxfId="6235" dataCellStyle="Normal 3"/>
    <tableColumn id="12243" name="Columna12232" dataDxfId="6234" dataCellStyle="Normal 3"/>
    <tableColumn id="12244" name="Columna12233" dataDxfId="6233" dataCellStyle="Normal 3"/>
    <tableColumn id="12245" name="Columna12234" dataDxfId="6232" dataCellStyle="Normal 3"/>
    <tableColumn id="12246" name="Columna12235" dataDxfId="6231" dataCellStyle="Normal 3"/>
    <tableColumn id="12247" name="Columna12236" dataDxfId="6230" dataCellStyle="Normal 3"/>
    <tableColumn id="12248" name="Columna12237" dataDxfId="6229" dataCellStyle="Normal 3"/>
    <tableColumn id="12249" name="Columna12238" dataDxfId="6228" dataCellStyle="Normal 3"/>
    <tableColumn id="12250" name="Columna12239" dataDxfId="6227" dataCellStyle="Normal 3"/>
    <tableColumn id="12251" name="Columna12240" dataDxfId="6226" dataCellStyle="Normal 3"/>
    <tableColumn id="12252" name="Columna12241" dataDxfId="6225" dataCellStyle="Normal 3"/>
    <tableColumn id="12253" name="Columna12242" dataDxfId="6224" dataCellStyle="Normal 3"/>
    <tableColumn id="12254" name="Columna12243" dataDxfId="6223" dataCellStyle="Normal 3"/>
    <tableColumn id="12255" name="Columna12244" dataDxfId="6222" dataCellStyle="Normal 3"/>
    <tableColumn id="12256" name="Columna12245" dataDxfId="6221" dataCellStyle="Normal 3"/>
    <tableColumn id="12257" name="Columna12246" dataDxfId="6220" dataCellStyle="Normal 3"/>
    <tableColumn id="12258" name="Columna12247" dataDxfId="6219" dataCellStyle="Normal 3"/>
    <tableColumn id="12259" name="Columna12248" dataDxfId="6218" dataCellStyle="Normal 3"/>
    <tableColumn id="12260" name="Columna12249" dataDxfId="6217" dataCellStyle="Normal 3"/>
    <tableColumn id="12261" name="Columna12250" dataDxfId="6216" dataCellStyle="Normal 3"/>
    <tableColumn id="12262" name="Columna12251" dataDxfId="6215" dataCellStyle="Normal 3"/>
    <tableColumn id="12263" name="Columna12252" dataDxfId="6214" dataCellStyle="Normal 3"/>
    <tableColumn id="12264" name="Columna12253" dataDxfId="6213" dataCellStyle="Normal 3"/>
    <tableColumn id="12265" name="Columna12254" dataDxfId="6212" dataCellStyle="Normal 3"/>
    <tableColumn id="12266" name="Columna12255" dataDxfId="6211" dataCellStyle="Normal 3"/>
    <tableColumn id="12267" name="Columna12256" dataDxfId="6210" dataCellStyle="Normal 3"/>
    <tableColumn id="12268" name="Columna12257" dataDxfId="6209" dataCellStyle="Normal 3"/>
    <tableColumn id="12269" name="Columna12258" dataDxfId="6208" dataCellStyle="Normal 3"/>
    <tableColumn id="12270" name="Columna12259" dataDxfId="6207" dataCellStyle="Normal 3"/>
    <tableColumn id="12271" name="Columna12260" dataDxfId="6206" dataCellStyle="Normal 3"/>
    <tableColumn id="12272" name="Columna12261" dataDxfId="6205" dataCellStyle="Normal 3"/>
    <tableColumn id="12273" name="Columna12262" dataDxfId="6204" dataCellStyle="Normal 3"/>
    <tableColumn id="12274" name="Columna12263" dataDxfId="6203" dataCellStyle="Normal 3"/>
    <tableColumn id="12275" name="Columna12264" dataDxfId="6202" dataCellStyle="Normal 3"/>
    <tableColumn id="12276" name="Columna12265" dataDxfId="6201" dataCellStyle="Normal 3"/>
    <tableColumn id="12277" name="Columna12266" dataDxfId="6200" dataCellStyle="Normal 3"/>
    <tableColumn id="12278" name="Columna12267" dataDxfId="6199" dataCellStyle="Normal 3"/>
    <tableColumn id="12279" name="Columna12268" dataDxfId="6198" dataCellStyle="Normal 3"/>
    <tableColumn id="12280" name="Columna12269" dataDxfId="6197" dataCellStyle="Normal 3"/>
    <tableColumn id="12281" name="Columna12270" dataDxfId="6196" dataCellStyle="Normal 3"/>
    <tableColumn id="12282" name="Columna12271" dataDxfId="6195" dataCellStyle="Normal 3"/>
    <tableColumn id="12283" name="Columna12272" dataDxfId="6194" dataCellStyle="Normal 3"/>
    <tableColumn id="12284" name="Columna12273" dataDxfId="6193" dataCellStyle="Normal 3"/>
    <tableColumn id="12285" name="Columna12274" dataDxfId="6192" dataCellStyle="Normal 3"/>
    <tableColumn id="12286" name="Columna12275" dataDxfId="6191" dataCellStyle="Normal 3"/>
    <tableColumn id="12287" name="Columna12276" dataDxfId="6190" dataCellStyle="Normal 3"/>
    <tableColumn id="12288" name="Columna12277" dataDxfId="6189" dataCellStyle="Normal 3"/>
    <tableColumn id="12289" name="Columna12278" dataDxfId="6188" dataCellStyle="Normal 3"/>
    <tableColumn id="12290" name="Columna12279" dataDxfId="6187" dataCellStyle="Normal 3"/>
    <tableColumn id="12291" name="Columna12280" dataDxfId="6186" dataCellStyle="Normal 3"/>
    <tableColumn id="12292" name="Columna12281" dataDxfId="6185" dataCellStyle="Normal 3"/>
    <tableColumn id="12293" name="Columna12282" dataDxfId="6184" dataCellStyle="Normal 3"/>
    <tableColumn id="12294" name="Columna12283" dataDxfId="6183" dataCellStyle="Normal 3"/>
    <tableColumn id="12295" name="Columna12284" dataDxfId="6182" dataCellStyle="Normal 3"/>
    <tableColumn id="12296" name="Columna12285" dataDxfId="6181" dataCellStyle="Normal 3"/>
    <tableColumn id="12297" name="Columna12286" dataDxfId="6180" dataCellStyle="Normal 3"/>
    <tableColumn id="12298" name="Columna12287" dataDxfId="6179" dataCellStyle="Normal 3"/>
    <tableColumn id="12299" name="Columna12288" dataDxfId="6178" dataCellStyle="Normal 3"/>
    <tableColumn id="12300" name="Columna12289" dataDxfId="6177" dataCellStyle="Normal 3"/>
    <tableColumn id="12301" name="Columna12290" dataDxfId="6176" dataCellStyle="Normal 3"/>
    <tableColumn id="12302" name="Columna12291" dataDxfId="6175" dataCellStyle="Normal 3"/>
    <tableColumn id="12303" name="Columna12292" dataDxfId="6174" dataCellStyle="Normal 3"/>
    <tableColumn id="12304" name="Columna12293" dataDxfId="6173" dataCellStyle="Normal 3"/>
    <tableColumn id="12305" name="Columna12294" dataDxfId="6172" dataCellStyle="Normal 3"/>
    <tableColumn id="12306" name="Columna12295" dataDxfId="6171" dataCellStyle="Normal 3"/>
    <tableColumn id="12307" name="Columna12296" dataDxfId="6170" dataCellStyle="Normal 3"/>
    <tableColumn id="12308" name="Columna12297" dataDxfId="6169" dataCellStyle="Normal 3"/>
    <tableColumn id="12309" name="Columna12298" dataDxfId="6168" dataCellStyle="Normal 3"/>
    <tableColumn id="12310" name="Columna12299" dataDxfId="6167" dataCellStyle="Normal 3"/>
    <tableColumn id="12311" name="Columna12300" dataDxfId="6166" dataCellStyle="Normal 3"/>
    <tableColumn id="12312" name="Columna12301" dataDxfId="6165" dataCellStyle="Normal 3"/>
    <tableColumn id="12313" name="Columna12302" dataDxfId="6164" dataCellStyle="Normal 3"/>
    <tableColumn id="12314" name="Columna12303" dataDxfId="6163" dataCellStyle="Normal 3"/>
    <tableColumn id="12315" name="Columna12304" dataDxfId="6162" dataCellStyle="Normal 3"/>
    <tableColumn id="12316" name="Columna12305" dataDxfId="6161" dataCellStyle="Normal 3"/>
    <tableColumn id="12317" name="Columna12306" dataDxfId="6160" dataCellStyle="Normal 3"/>
    <tableColumn id="12318" name="Columna12307" dataDxfId="6159" dataCellStyle="Normal 3"/>
    <tableColumn id="12319" name="Columna12308" dataDxfId="6158" dataCellStyle="Normal 3"/>
    <tableColumn id="12320" name="Columna12309" dataDxfId="6157" dataCellStyle="Normal 3"/>
    <tableColumn id="12321" name="Columna12310" dataDxfId="6156" dataCellStyle="Normal 3"/>
    <tableColumn id="12322" name="Columna12311" dataDxfId="6155" dataCellStyle="Normal 3"/>
    <tableColumn id="12323" name="Columna12312" dataDxfId="6154" dataCellStyle="Normal 3"/>
    <tableColumn id="12324" name="Columna12313" dataDxfId="6153" dataCellStyle="Normal 3"/>
    <tableColumn id="12325" name="Columna12314" dataDxfId="6152" dataCellStyle="Normal 3"/>
    <tableColumn id="12326" name="Columna12315" dataDxfId="6151" dataCellStyle="Normal 3"/>
    <tableColumn id="12327" name="Columna12316" dataDxfId="6150" dataCellStyle="Normal 3"/>
    <tableColumn id="12328" name="Columna12317" dataDxfId="6149" dataCellStyle="Normal 3"/>
    <tableColumn id="12329" name="Columna12318" dataDxfId="6148" dataCellStyle="Normal 3"/>
    <tableColumn id="12330" name="Columna12319" dataDxfId="6147" dataCellStyle="Normal 3"/>
    <tableColumn id="12331" name="Columna12320" dataDxfId="6146" dataCellStyle="Normal 3"/>
    <tableColumn id="12332" name="Columna12321" dataDxfId="6145" dataCellStyle="Normal 3"/>
    <tableColumn id="12333" name="Columna12322" dataDxfId="6144" dataCellStyle="Normal 3"/>
    <tableColumn id="12334" name="Columna12323" dataDxfId="6143" dataCellStyle="Normal 3"/>
    <tableColumn id="12335" name="Columna12324" dataDxfId="6142" dataCellStyle="Normal 3"/>
    <tableColumn id="12336" name="Columna12325" dataDxfId="6141" dataCellStyle="Normal 3"/>
    <tableColumn id="12337" name="Columna12326" dataDxfId="6140" dataCellStyle="Normal 3"/>
    <tableColumn id="12338" name="Columna12327" dataDxfId="6139" dataCellStyle="Normal 3"/>
    <tableColumn id="12339" name="Columna12328" dataDxfId="6138" dataCellStyle="Normal 3"/>
    <tableColumn id="12340" name="Columna12329" dataDxfId="6137" dataCellStyle="Normal 3"/>
    <tableColumn id="12341" name="Columna12330" dataDxfId="6136" dataCellStyle="Normal 3"/>
    <tableColumn id="12342" name="Columna12331" dataDxfId="6135" dataCellStyle="Normal 3"/>
    <tableColumn id="12343" name="Columna12332" dataDxfId="6134" dataCellStyle="Normal 3"/>
    <tableColumn id="12344" name="Columna12333" dataDxfId="6133" dataCellStyle="Normal 3"/>
    <tableColumn id="12345" name="Columna12334" dataDxfId="6132" dataCellStyle="Normal 3"/>
    <tableColumn id="12346" name="Columna12335" dataDxfId="6131" dataCellStyle="Normal 3"/>
    <tableColumn id="12347" name="Columna12336" dataDxfId="6130" dataCellStyle="Normal 3"/>
    <tableColumn id="12348" name="Columna12337" dataDxfId="6129" dataCellStyle="Normal 3"/>
    <tableColumn id="12349" name="Columna12338" dataDxfId="6128" dataCellStyle="Normal 3"/>
    <tableColumn id="12350" name="Columna12339" dataDxfId="6127" dataCellStyle="Normal 3"/>
    <tableColumn id="12351" name="Columna12340" dataDxfId="6126" dataCellStyle="Normal 3"/>
    <tableColumn id="12352" name="Columna12341" dataDxfId="6125" dataCellStyle="Normal 3"/>
    <tableColumn id="12353" name="Columna12342" dataDxfId="6124" dataCellStyle="Normal 3"/>
    <tableColumn id="12354" name="Columna12343" dataDxfId="6123" dataCellStyle="Normal 3"/>
    <tableColumn id="12355" name="Columna12344" dataDxfId="6122" dataCellStyle="Normal 3"/>
    <tableColumn id="12356" name="Columna12345" dataDxfId="6121" dataCellStyle="Normal 3"/>
    <tableColumn id="12357" name="Columna12346" dataDxfId="6120" dataCellStyle="Normal 3"/>
    <tableColumn id="12358" name="Columna12347" dataDxfId="6119" dataCellStyle="Normal 3"/>
    <tableColumn id="12359" name="Columna12348" dataDxfId="6118" dataCellStyle="Normal 3"/>
    <tableColumn id="12360" name="Columna12349" dataDxfId="6117" dataCellStyle="Normal 3"/>
    <tableColumn id="12361" name="Columna12350" dataDxfId="6116" dataCellStyle="Normal 3"/>
    <tableColumn id="12362" name="Columna12351" dataDxfId="6115" dataCellStyle="Normal 3"/>
    <tableColumn id="12363" name="Columna12352" dataDxfId="6114" dataCellStyle="Normal 3"/>
    <tableColumn id="12364" name="Columna12353" dataDxfId="6113" dataCellStyle="Normal 3"/>
    <tableColumn id="12365" name="Columna12354" dataDxfId="6112" dataCellStyle="Normal 3"/>
    <tableColumn id="12366" name="Columna12355" dataDxfId="6111" dataCellStyle="Normal 3"/>
    <tableColumn id="12367" name="Columna12356" dataDxfId="6110" dataCellStyle="Normal 3"/>
    <tableColumn id="12368" name="Columna12357" dataDxfId="6109" dataCellStyle="Normal 3"/>
    <tableColumn id="12369" name="Columna12358" dataDxfId="6108" dataCellStyle="Normal 3"/>
    <tableColumn id="12370" name="Columna12359" dataDxfId="6107" dataCellStyle="Normal 3"/>
    <tableColumn id="12371" name="Columna12360" dataDxfId="6106" dataCellStyle="Normal 3"/>
    <tableColumn id="12372" name="Columna12361" dataDxfId="6105" dataCellStyle="Normal 3"/>
    <tableColumn id="12373" name="Columna12362" dataDxfId="6104" dataCellStyle="Normal 3"/>
    <tableColumn id="12374" name="Columna12363" dataDxfId="6103" dataCellStyle="Normal 3"/>
    <tableColumn id="12375" name="Columna12364" dataDxfId="6102" dataCellStyle="Normal 3"/>
    <tableColumn id="12376" name="Columna12365" dataDxfId="6101" dataCellStyle="Normal 3"/>
    <tableColumn id="12377" name="Columna12366" dataDxfId="6100" dataCellStyle="Normal 3"/>
    <tableColumn id="12378" name="Columna12367" dataDxfId="6099" dataCellStyle="Normal 3"/>
    <tableColumn id="12379" name="Columna12368" dataDxfId="6098" dataCellStyle="Normal 3"/>
    <tableColumn id="12380" name="Columna12369" dataDxfId="6097" dataCellStyle="Normal 3"/>
    <tableColumn id="12381" name="Columna12370" dataDxfId="6096" dataCellStyle="Normal 3"/>
    <tableColumn id="12382" name="Columna12371" dataDxfId="6095" dataCellStyle="Normal 3"/>
    <tableColumn id="12383" name="Columna12372" dataDxfId="6094" dataCellStyle="Normal 3"/>
    <tableColumn id="12384" name="Columna12373" dataDxfId="6093" dataCellStyle="Normal 3"/>
    <tableColumn id="12385" name="Columna12374" dataDxfId="6092" dataCellStyle="Normal 3"/>
    <tableColumn id="12386" name="Columna12375" dataDxfId="6091" dataCellStyle="Normal 3"/>
    <tableColumn id="12387" name="Columna12376" dataDxfId="6090" dataCellStyle="Normal 3"/>
    <tableColumn id="12388" name="Columna12377" dataDxfId="6089" dataCellStyle="Normal 3"/>
    <tableColumn id="12389" name="Columna12378" dataDxfId="6088" dataCellStyle="Normal 3"/>
    <tableColumn id="12390" name="Columna12379" dataDxfId="6087" dataCellStyle="Normal 3"/>
    <tableColumn id="12391" name="Columna12380" dataDxfId="6086" dataCellStyle="Normal 3"/>
    <tableColumn id="12392" name="Columna12381" dataDxfId="6085" dataCellStyle="Normal 3"/>
    <tableColumn id="12393" name="Columna12382" dataDxfId="6084" dataCellStyle="Normal 3"/>
    <tableColumn id="12394" name="Columna12383" dataDxfId="6083" dataCellStyle="Normal 3"/>
    <tableColumn id="12395" name="Columna12384" dataDxfId="6082" dataCellStyle="Normal 3"/>
    <tableColumn id="12396" name="Columna12385" dataDxfId="6081" dataCellStyle="Normal 3"/>
    <tableColumn id="12397" name="Columna12386" dataDxfId="6080" dataCellStyle="Normal 3"/>
    <tableColumn id="12398" name="Columna12387" dataDxfId="6079" dataCellStyle="Normal 3"/>
    <tableColumn id="12399" name="Columna12388" dataDxfId="6078" dataCellStyle="Normal 3"/>
    <tableColumn id="12400" name="Columna12389" dataDxfId="6077" dataCellStyle="Normal 3"/>
    <tableColumn id="12401" name="Columna12390" dataDxfId="6076" dataCellStyle="Normal 3"/>
    <tableColumn id="12402" name="Columna12391" dataDxfId="6075" dataCellStyle="Normal 3"/>
    <tableColumn id="12403" name="Columna12392" dataDxfId="6074" dataCellStyle="Normal 3"/>
    <tableColumn id="12404" name="Columna12393" dataDxfId="6073" dataCellStyle="Normal 3"/>
    <tableColumn id="12405" name="Columna12394" dataDxfId="6072" dataCellStyle="Normal 3"/>
    <tableColumn id="12406" name="Columna12395" dataDxfId="6071" dataCellStyle="Normal 3"/>
    <tableColumn id="12407" name="Columna12396" dataDxfId="6070" dataCellStyle="Normal 3"/>
    <tableColumn id="12408" name="Columna12397" dataDxfId="6069" dataCellStyle="Normal 3"/>
    <tableColumn id="12409" name="Columna12398" dataDxfId="6068" dataCellStyle="Normal 3"/>
    <tableColumn id="12410" name="Columna12399" dataDxfId="6067" dataCellStyle="Normal 3"/>
    <tableColumn id="12411" name="Columna12400" dataDxfId="6066" dataCellStyle="Normal 3"/>
    <tableColumn id="12412" name="Columna12401" dataDxfId="6065" dataCellStyle="Normal 3"/>
    <tableColumn id="12413" name="Columna12402" dataDxfId="6064" dataCellStyle="Normal 3"/>
    <tableColumn id="12414" name="Columna12403" dataDxfId="6063" dataCellStyle="Normal 3"/>
    <tableColumn id="12415" name="Columna12404" dataDxfId="6062" dataCellStyle="Normal 3"/>
    <tableColumn id="12416" name="Columna12405" dataDxfId="6061" dataCellStyle="Normal 3"/>
    <tableColumn id="12417" name="Columna12406" dataDxfId="6060" dataCellStyle="Normal 3"/>
    <tableColumn id="12418" name="Columna12407" dataDxfId="6059" dataCellStyle="Normal 3"/>
    <tableColumn id="12419" name="Columna12408" dataDxfId="6058" dataCellStyle="Normal 3"/>
    <tableColumn id="12420" name="Columna12409" dataDxfId="6057" dataCellStyle="Normal 3"/>
    <tableColumn id="12421" name="Columna12410" dataDxfId="6056" dataCellStyle="Normal 3"/>
    <tableColumn id="12422" name="Columna12411" dataDxfId="6055" dataCellStyle="Normal 3"/>
    <tableColumn id="12423" name="Columna12412" dataDxfId="6054" dataCellStyle="Normal 3"/>
    <tableColumn id="12424" name="Columna12413" dataDxfId="6053" dataCellStyle="Normal 3"/>
    <tableColumn id="12425" name="Columna12414" dataDxfId="6052" dataCellStyle="Normal 3"/>
    <tableColumn id="12426" name="Columna12415" dataDxfId="6051" dataCellStyle="Normal 3"/>
    <tableColumn id="12427" name="Columna12416" dataDxfId="6050" dataCellStyle="Normal 3"/>
    <tableColumn id="12428" name="Columna12417" dataDxfId="6049" dataCellStyle="Normal 3"/>
    <tableColumn id="12429" name="Columna12418" dataDxfId="6048" dataCellStyle="Normal 3"/>
    <tableColumn id="12430" name="Columna12419" dataDxfId="6047" dataCellStyle="Normal 3"/>
    <tableColumn id="12431" name="Columna12420" dataDxfId="6046" dataCellStyle="Normal 3"/>
    <tableColumn id="12432" name="Columna12421" dataDxfId="6045" dataCellStyle="Normal 3"/>
    <tableColumn id="12433" name="Columna12422" dataDxfId="6044" dataCellStyle="Normal 3"/>
    <tableColumn id="12434" name="Columna12423" dataDxfId="6043" dataCellStyle="Normal 3"/>
    <tableColumn id="12435" name="Columna12424" dataDxfId="6042" dataCellStyle="Normal 3"/>
    <tableColumn id="12436" name="Columna12425" dataDxfId="6041" dataCellStyle="Normal 3"/>
    <tableColumn id="12437" name="Columna12426" dataDxfId="6040" dataCellStyle="Normal 3"/>
    <tableColumn id="12438" name="Columna12427" dataDxfId="6039" dataCellStyle="Normal 3"/>
    <tableColumn id="12439" name="Columna12428" dataDxfId="6038" dataCellStyle="Normal 3"/>
    <tableColumn id="12440" name="Columna12429" dataDxfId="6037" dataCellStyle="Normal 3"/>
    <tableColumn id="12441" name="Columna12430" dataDxfId="6036" dataCellStyle="Normal 3"/>
    <tableColumn id="12442" name="Columna12431" dataDxfId="6035" dataCellStyle="Normal 3"/>
    <tableColumn id="12443" name="Columna12432" dataDxfId="6034" dataCellStyle="Normal 3"/>
    <tableColumn id="12444" name="Columna12433" dataDxfId="6033" dataCellStyle="Normal 3"/>
    <tableColumn id="12445" name="Columna12434" dataDxfId="6032" dataCellStyle="Normal 3"/>
    <tableColumn id="12446" name="Columna12435" dataDxfId="6031" dataCellStyle="Normal 3"/>
    <tableColumn id="12447" name="Columna12436" dataDxfId="6030" dataCellStyle="Normal 3"/>
    <tableColumn id="12448" name="Columna12437" dataDxfId="6029" dataCellStyle="Normal 3"/>
    <tableColumn id="12449" name="Columna12438" dataDxfId="6028" dataCellStyle="Normal 3"/>
    <tableColumn id="12450" name="Columna12439" dataDxfId="6027" dataCellStyle="Normal 3"/>
    <tableColumn id="12451" name="Columna12440" dataDxfId="6026" dataCellStyle="Normal 3"/>
    <tableColumn id="12452" name="Columna12441" dataDxfId="6025" dataCellStyle="Normal 3"/>
    <tableColumn id="12453" name="Columna12442" dataDxfId="6024" dataCellStyle="Normal 3"/>
    <tableColumn id="12454" name="Columna12443" dataDxfId="6023" dataCellStyle="Normal 3"/>
    <tableColumn id="12455" name="Columna12444" dataDxfId="6022" dataCellStyle="Normal 3"/>
    <tableColumn id="12456" name="Columna12445" dataDxfId="6021" dataCellStyle="Normal 3"/>
    <tableColumn id="12457" name="Columna12446" dataDxfId="6020" dataCellStyle="Normal 3"/>
    <tableColumn id="12458" name="Columna12447" dataDxfId="6019" dataCellStyle="Normal 3"/>
    <tableColumn id="12459" name="Columna12448" dataDxfId="6018" dataCellStyle="Normal 3"/>
    <tableColumn id="12460" name="Columna12449" dataDxfId="6017" dataCellStyle="Normal 3"/>
    <tableColumn id="12461" name="Columna12450" dataDxfId="6016" dataCellStyle="Normal 3"/>
    <tableColumn id="12462" name="Columna12451" dataDxfId="6015" dataCellStyle="Normal 3"/>
    <tableColumn id="12463" name="Columna12452" dataDxfId="6014" dataCellStyle="Normal 3"/>
    <tableColumn id="12464" name="Columna12453" dataDxfId="6013" dataCellStyle="Normal 3"/>
    <tableColumn id="12465" name="Columna12454" dataDxfId="6012" dataCellStyle="Normal 3"/>
    <tableColumn id="12466" name="Columna12455" dataDxfId="6011" dataCellStyle="Normal 3"/>
    <tableColumn id="12467" name="Columna12456" dataDxfId="6010" dataCellStyle="Normal 3"/>
    <tableColumn id="12468" name="Columna12457" dataDxfId="6009" dataCellStyle="Normal 3"/>
    <tableColumn id="12469" name="Columna12458" dataDxfId="6008" dataCellStyle="Normal 3"/>
    <tableColumn id="12470" name="Columna12459" dataDxfId="6007" dataCellStyle="Normal 3"/>
    <tableColumn id="12471" name="Columna12460" dataDxfId="6006" dataCellStyle="Normal 3"/>
    <tableColumn id="12472" name="Columna12461" dataDxfId="6005" dataCellStyle="Normal 3"/>
    <tableColumn id="12473" name="Columna12462" dataDxfId="6004" dataCellStyle="Normal 3"/>
    <tableColumn id="12474" name="Columna12463" dataDxfId="6003" dataCellStyle="Normal 3"/>
    <tableColumn id="12475" name="Columna12464" dataDxfId="6002" dataCellStyle="Normal 3"/>
    <tableColumn id="12476" name="Columna12465" dataDxfId="6001" dataCellStyle="Normal 3"/>
    <tableColumn id="12477" name="Columna12466" dataDxfId="6000" dataCellStyle="Normal 3"/>
    <tableColumn id="12478" name="Columna12467" dataDxfId="5999" dataCellStyle="Normal 3"/>
    <tableColumn id="12479" name="Columna12468" dataDxfId="5998" dataCellStyle="Normal 3"/>
    <tableColumn id="12480" name="Columna12469" dataDxfId="5997" dataCellStyle="Normal 3"/>
    <tableColumn id="12481" name="Columna12470" dataDxfId="5996" dataCellStyle="Normal 3"/>
    <tableColumn id="12482" name="Columna12471" dataDxfId="5995" dataCellStyle="Normal 3"/>
    <tableColumn id="12483" name="Columna12472" dataDxfId="5994" dataCellStyle="Normal 3"/>
    <tableColumn id="12484" name="Columna12473" dataDxfId="5993" dataCellStyle="Normal 3"/>
    <tableColumn id="12485" name="Columna12474" dataDxfId="5992" dataCellStyle="Normal 3"/>
    <tableColumn id="12486" name="Columna12475" dataDxfId="5991" dataCellStyle="Normal 3"/>
    <tableColumn id="12487" name="Columna12476" dataDxfId="5990" dataCellStyle="Normal 3"/>
    <tableColumn id="12488" name="Columna12477" dataDxfId="5989" dataCellStyle="Normal 3"/>
    <tableColumn id="12489" name="Columna12478" dataDxfId="5988" dataCellStyle="Normal 3"/>
    <tableColumn id="12490" name="Columna12479" dataDxfId="5987" dataCellStyle="Normal 3"/>
    <tableColumn id="12491" name="Columna12480" dataDxfId="5986" dataCellStyle="Normal 3"/>
    <tableColumn id="12492" name="Columna12481" dataDxfId="5985" dataCellStyle="Normal 3"/>
    <tableColumn id="12493" name="Columna12482" dataDxfId="5984" dataCellStyle="Normal 3"/>
    <tableColumn id="12494" name="Columna12483" dataDxfId="5983" dataCellStyle="Normal 3"/>
    <tableColumn id="12495" name="Columna12484" dataDxfId="5982" dataCellStyle="Normal 3"/>
    <tableColumn id="12496" name="Columna12485" dataDxfId="5981" dataCellStyle="Normal 3"/>
    <tableColumn id="12497" name="Columna12486" dataDxfId="5980" dataCellStyle="Normal 3"/>
    <tableColumn id="12498" name="Columna12487" dataDxfId="5979" dataCellStyle="Normal 3"/>
    <tableColumn id="12499" name="Columna12488" dataDxfId="5978" dataCellStyle="Normal 3"/>
    <tableColumn id="12500" name="Columna12489" dataDxfId="5977" dataCellStyle="Normal 3"/>
    <tableColumn id="12501" name="Columna12490" dataDxfId="5976" dataCellStyle="Normal 3"/>
    <tableColumn id="12502" name="Columna12491" dataDxfId="5975" dataCellStyle="Normal 3"/>
    <tableColumn id="12503" name="Columna12492" dataDxfId="5974" dataCellStyle="Normal 3"/>
    <tableColumn id="12504" name="Columna12493" dataDxfId="5973" dataCellStyle="Normal 3"/>
    <tableColumn id="12505" name="Columna12494" dataDxfId="5972" dataCellStyle="Normal 3"/>
    <tableColumn id="12506" name="Columna12495" dataDxfId="5971" dataCellStyle="Normal 3"/>
    <tableColumn id="12507" name="Columna12496" dataDxfId="5970" dataCellStyle="Normal 3"/>
    <tableColumn id="12508" name="Columna12497" dataDxfId="5969" dataCellStyle="Normal 3"/>
    <tableColumn id="12509" name="Columna12498" dataDxfId="5968" dataCellStyle="Normal 3"/>
    <tableColumn id="12510" name="Columna12499" dataDxfId="5967" dataCellStyle="Normal 3"/>
    <tableColumn id="12511" name="Columna12500" dataDxfId="5966" dataCellStyle="Normal 3"/>
    <tableColumn id="12512" name="Columna12501" dataDxfId="5965" dataCellStyle="Normal 3"/>
    <tableColumn id="12513" name="Columna12502" dataDxfId="5964" dataCellStyle="Normal 3"/>
    <tableColumn id="12514" name="Columna12503" dataDxfId="5963" dataCellStyle="Normal 3"/>
    <tableColumn id="12515" name="Columna12504" dataDxfId="5962" dataCellStyle="Normal 3"/>
    <tableColumn id="12516" name="Columna12505" dataDxfId="5961" dataCellStyle="Normal 3"/>
    <tableColumn id="12517" name="Columna12506" dataDxfId="5960" dataCellStyle="Normal 3"/>
    <tableColumn id="12518" name="Columna12507" dataDxfId="5959" dataCellStyle="Normal 3"/>
    <tableColumn id="12519" name="Columna12508" dataDxfId="5958" dataCellStyle="Normal 3"/>
    <tableColumn id="12520" name="Columna12509" dataDxfId="5957" dataCellStyle="Normal 3"/>
    <tableColumn id="12521" name="Columna12510" dataDxfId="5956" dataCellStyle="Normal 3"/>
    <tableColumn id="12522" name="Columna12511" dataDxfId="5955" dataCellStyle="Normal 3"/>
    <tableColumn id="12523" name="Columna12512" dataDxfId="5954" dataCellStyle="Normal 3"/>
    <tableColumn id="12524" name="Columna12513" dataDxfId="5953" dataCellStyle="Normal 3"/>
    <tableColumn id="12525" name="Columna12514" dataDxfId="5952" dataCellStyle="Normal 3"/>
    <tableColumn id="12526" name="Columna12515" dataDxfId="5951" dataCellStyle="Normal 3"/>
    <tableColumn id="12527" name="Columna12516" dataDxfId="5950" dataCellStyle="Normal 3"/>
    <tableColumn id="12528" name="Columna12517" dataDxfId="5949" dataCellStyle="Normal 3"/>
    <tableColumn id="12529" name="Columna12518" dataDxfId="5948" dataCellStyle="Normal 3"/>
    <tableColumn id="12530" name="Columna12519" dataDxfId="5947" dataCellStyle="Normal 3"/>
    <tableColumn id="12531" name="Columna12520" dataDxfId="5946" dataCellStyle="Normal 3"/>
    <tableColumn id="12532" name="Columna12521" dataDxfId="5945" dataCellStyle="Normal 3"/>
    <tableColumn id="12533" name="Columna12522" dataDxfId="5944" dataCellStyle="Normal 3"/>
    <tableColumn id="12534" name="Columna12523" dataDxfId="5943" dataCellStyle="Normal 3"/>
    <tableColumn id="12535" name="Columna12524" dataDxfId="5942" dataCellStyle="Normal 3"/>
    <tableColumn id="12536" name="Columna12525" dataDxfId="5941" dataCellStyle="Normal 3"/>
    <tableColumn id="12537" name="Columna12526" dataDxfId="5940" dataCellStyle="Normal 3"/>
    <tableColumn id="12538" name="Columna12527" dataDxfId="5939" dataCellStyle="Normal 3"/>
    <tableColumn id="12539" name="Columna12528" dataDxfId="5938" dataCellStyle="Normal 3"/>
    <tableColumn id="12540" name="Columna12529" dataDxfId="5937" dataCellStyle="Normal 3"/>
    <tableColumn id="12541" name="Columna12530" dataDxfId="5936" dataCellStyle="Normal 3"/>
    <tableColumn id="12542" name="Columna12531" dataDxfId="5935" dataCellStyle="Normal 3"/>
    <tableColumn id="12543" name="Columna12532" dataDxfId="5934" dataCellStyle="Normal 3"/>
    <tableColumn id="12544" name="Columna12533" dataDxfId="5933" dataCellStyle="Normal 3"/>
    <tableColumn id="12545" name="Columna12534" dataDxfId="5932" dataCellStyle="Normal 3"/>
    <tableColumn id="12546" name="Columna12535" dataDxfId="5931" dataCellStyle="Normal 3"/>
    <tableColumn id="12547" name="Columna12536" dataDxfId="5930" dataCellStyle="Normal 3"/>
    <tableColumn id="12548" name="Columna12537" dataDxfId="5929" dataCellStyle="Normal 3"/>
    <tableColumn id="12549" name="Columna12538" dataDxfId="5928" dataCellStyle="Normal 3"/>
    <tableColumn id="12550" name="Columna12539" dataDxfId="5927" dataCellStyle="Normal 3"/>
    <tableColumn id="12551" name="Columna12540" dataDxfId="5926" dataCellStyle="Normal 3"/>
    <tableColumn id="12552" name="Columna12541" dataDxfId="5925" dataCellStyle="Normal 3"/>
    <tableColumn id="12553" name="Columna12542" dataDxfId="5924" dataCellStyle="Normal 3"/>
    <tableColumn id="12554" name="Columna12543" dataDxfId="5923" dataCellStyle="Normal 3"/>
    <tableColumn id="12555" name="Columna12544" dataDxfId="5922" dataCellStyle="Normal 3"/>
    <tableColumn id="12556" name="Columna12545" dataDxfId="5921" dataCellStyle="Normal 3"/>
    <tableColumn id="12557" name="Columna12546" dataDxfId="5920" dataCellStyle="Normal 3"/>
    <tableColumn id="12558" name="Columna12547" dataDxfId="5919" dataCellStyle="Normal 3"/>
    <tableColumn id="12559" name="Columna12548" dataDxfId="5918" dataCellStyle="Normal 3"/>
    <tableColumn id="12560" name="Columna12549" dataDxfId="5917" dataCellStyle="Normal 3"/>
    <tableColumn id="12561" name="Columna12550" dataDxfId="5916" dataCellStyle="Normal 3"/>
    <tableColumn id="12562" name="Columna12551" dataDxfId="5915" dataCellStyle="Normal 3"/>
    <tableColumn id="12563" name="Columna12552" dataDxfId="5914" dataCellStyle="Normal 3"/>
    <tableColumn id="12564" name="Columna12553" dataDxfId="5913" dataCellStyle="Normal 3"/>
    <tableColumn id="12565" name="Columna12554" dataDxfId="5912" dataCellStyle="Normal 3"/>
    <tableColumn id="12566" name="Columna12555" dataDxfId="5911" dataCellStyle="Normal 3"/>
    <tableColumn id="12567" name="Columna12556" dataDxfId="5910" dataCellStyle="Normal 3"/>
    <tableColumn id="12568" name="Columna12557" dataDxfId="5909" dataCellStyle="Normal 3"/>
    <tableColumn id="12569" name="Columna12558" dataDxfId="5908" dataCellStyle="Normal 3"/>
    <tableColumn id="12570" name="Columna12559" dataDxfId="5907" dataCellStyle="Normal 3"/>
    <tableColumn id="12571" name="Columna12560" dataDxfId="5906" dataCellStyle="Normal 3"/>
    <tableColumn id="12572" name="Columna12561" dataDxfId="5905" dataCellStyle="Normal 3"/>
    <tableColumn id="12573" name="Columna12562" dataDxfId="5904" dataCellStyle="Normal 3"/>
    <tableColumn id="12574" name="Columna12563" dataDxfId="5903" dataCellStyle="Normal 3"/>
    <tableColumn id="12575" name="Columna12564" dataDxfId="5902" dataCellStyle="Normal 3"/>
    <tableColumn id="12576" name="Columna12565" dataDxfId="5901" dataCellStyle="Normal 3"/>
    <tableColumn id="12577" name="Columna12566" dataDxfId="5900" dataCellStyle="Normal 3"/>
    <tableColumn id="12578" name="Columna12567" dataDxfId="5899" dataCellStyle="Normal 3"/>
    <tableColumn id="12579" name="Columna12568" dataDxfId="5898" dataCellStyle="Normal 3"/>
    <tableColumn id="12580" name="Columna12569" dataDxfId="5897" dataCellStyle="Normal 3"/>
    <tableColumn id="12581" name="Columna12570" dataDxfId="5896" dataCellStyle="Normal 3"/>
    <tableColumn id="12582" name="Columna12571" dataDxfId="5895" dataCellStyle="Normal 3"/>
    <tableColumn id="12583" name="Columna12572" dataDxfId="5894" dataCellStyle="Normal 3"/>
    <tableColumn id="12584" name="Columna12573" dataDxfId="5893" dataCellStyle="Normal 3"/>
    <tableColumn id="12585" name="Columna12574" dataDxfId="5892" dataCellStyle="Normal 3"/>
    <tableColumn id="12586" name="Columna12575" dataDxfId="5891" dataCellStyle="Normal 3"/>
    <tableColumn id="12587" name="Columna12576" dataDxfId="5890" dataCellStyle="Normal 3"/>
    <tableColumn id="12588" name="Columna12577" dataDxfId="5889" dataCellStyle="Normal 3"/>
    <tableColumn id="12589" name="Columna12578" dataDxfId="5888" dataCellStyle="Normal 3"/>
    <tableColumn id="12590" name="Columna12579" dataDxfId="5887" dataCellStyle="Normal 3"/>
    <tableColumn id="12591" name="Columna12580" dataDxfId="5886" dataCellStyle="Normal 3"/>
    <tableColumn id="12592" name="Columna12581" dataDxfId="5885" dataCellStyle="Normal 3"/>
    <tableColumn id="12593" name="Columna12582" dataDxfId="5884" dataCellStyle="Normal 3"/>
    <tableColumn id="12594" name="Columna12583" dataDxfId="5883" dataCellStyle="Normal 3"/>
    <tableColumn id="12595" name="Columna12584" dataDxfId="5882" dataCellStyle="Normal 3"/>
    <tableColumn id="12596" name="Columna12585" dataDxfId="5881" dataCellStyle="Normal 3"/>
    <tableColumn id="12597" name="Columna12586" dataDxfId="5880" dataCellStyle="Normal 3"/>
    <tableColumn id="12598" name="Columna12587" dataDxfId="5879" dataCellStyle="Normal 3"/>
    <tableColumn id="12599" name="Columna12588" dataDxfId="5878" dataCellStyle="Normal 3"/>
    <tableColumn id="12600" name="Columna12589" dataDxfId="5877" dataCellStyle="Normal 3"/>
    <tableColumn id="12601" name="Columna12590" dataDxfId="5876" dataCellStyle="Normal 3"/>
    <tableColumn id="12602" name="Columna12591" dataDxfId="5875" dataCellStyle="Normal 3"/>
    <tableColumn id="12603" name="Columna12592" dataDxfId="5874" dataCellStyle="Normal 3"/>
    <tableColumn id="12604" name="Columna12593" dataDxfId="5873" dataCellStyle="Normal 3"/>
    <tableColumn id="12605" name="Columna12594" dataDxfId="5872" dataCellStyle="Normal 3"/>
    <tableColumn id="12606" name="Columna12595" dataDxfId="5871" dataCellStyle="Normal 3"/>
    <tableColumn id="12607" name="Columna12596" dataDxfId="5870" dataCellStyle="Normal 3"/>
    <tableColumn id="12608" name="Columna12597" dataDxfId="5869" dataCellStyle="Normal 3"/>
    <tableColumn id="12609" name="Columna12598" dataDxfId="5868" dataCellStyle="Normal 3"/>
    <tableColumn id="12610" name="Columna12599" dataDxfId="5867" dataCellStyle="Normal 3"/>
    <tableColumn id="12611" name="Columna12600" dataDxfId="5866" dataCellStyle="Normal 3"/>
    <tableColumn id="12612" name="Columna12601" dataDxfId="5865" dataCellStyle="Normal 3"/>
    <tableColumn id="12613" name="Columna12602" dataDxfId="5864" dataCellStyle="Normal 3"/>
    <tableColumn id="12614" name="Columna12603" dataDxfId="5863" dataCellStyle="Normal 3"/>
    <tableColumn id="12615" name="Columna12604" dataDxfId="5862" dataCellStyle="Normal 3"/>
    <tableColumn id="12616" name="Columna12605" dataDxfId="5861" dataCellStyle="Normal 3"/>
    <tableColumn id="12617" name="Columna12606" dataDxfId="5860" dataCellStyle="Normal 3"/>
    <tableColumn id="12618" name="Columna12607" dataDxfId="5859" dataCellStyle="Normal 3"/>
    <tableColumn id="12619" name="Columna12608" dataDxfId="5858" dataCellStyle="Normal 3"/>
    <tableColumn id="12620" name="Columna12609" dataDxfId="5857" dataCellStyle="Normal 3"/>
    <tableColumn id="12621" name="Columna12610" dataDxfId="5856" dataCellStyle="Normal 3"/>
    <tableColumn id="12622" name="Columna12611" dataDxfId="5855" dataCellStyle="Normal 3"/>
    <tableColumn id="12623" name="Columna12612" dataDxfId="5854" dataCellStyle="Normal 3"/>
    <tableColumn id="12624" name="Columna12613" dataDxfId="5853" dataCellStyle="Normal 3"/>
    <tableColumn id="12625" name="Columna12614" dataDxfId="5852" dataCellStyle="Normal 3"/>
    <tableColumn id="12626" name="Columna12615" dataDxfId="5851" dataCellStyle="Normal 3"/>
    <tableColumn id="12627" name="Columna12616" dataDxfId="5850" dataCellStyle="Normal 3"/>
    <tableColumn id="12628" name="Columna12617" dataDxfId="5849" dataCellStyle="Normal 3"/>
    <tableColumn id="12629" name="Columna12618" dataDxfId="5848" dataCellStyle="Normal 3"/>
    <tableColumn id="12630" name="Columna12619" dataDxfId="5847" dataCellStyle="Normal 3"/>
    <tableColumn id="12631" name="Columna12620" dataDxfId="5846" dataCellStyle="Normal 3"/>
    <tableColumn id="12632" name="Columna12621" dataDxfId="5845" dataCellStyle="Normal 3"/>
    <tableColumn id="12633" name="Columna12622" dataDxfId="5844" dataCellStyle="Normal 3"/>
    <tableColumn id="12634" name="Columna12623" dataDxfId="5843" dataCellStyle="Normal 3"/>
    <tableColumn id="12635" name="Columna12624" dataDxfId="5842" dataCellStyle="Normal 3"/>
    <tableColumn id="12636" name="Columna12625" dataDxfId="5841" dataCellStyle="Normal 3"/>
    <tableColumn id="12637" name="Columna12626" dataDxfId="5840" dataCellStyle="Normal 3"/>
    <tableColumn id="12638" name="Columna12627" dataDxfId="5839" dataCellStyle="Normal 3"/>
    <tableColumn id="12639" name="Columna12628" dataDxfId="5838" dataCellStyle="Normal 3"/>
    <tableColumn id="12640" name="Columna12629" dataDxfId="5837" dataCellStyle="Normal 3"/>
    <tableColumn id="12641" name="Columna12630" dataDxfId="5836" dataCellStyle="Normal 3"/>
    <tableColumn id="12642" name="Columna12631" dataDxfId="5835" dataCellStyle="Normal 3"/>
    <tableColumn id="12643" name="Columna12632" dataDxfId="5834" dataCellStyle="Normal 3"/>
    <tableColumn id="12644" name="Columna12633" dataDxfId="5833" dataCellStyle="Normal 3"/>
    <tableColumn id="12645" name="Columna12634" dataDxfId="5832" dataCellStyle="Normal 3"/>
    <tableColumn id="12646" name="Columna12635" dataDxfId="5831" dataCellStyle="Normal 3"/>
    <tableColumn id="12647" name="Columna12636" dataDxfId="5830" dataCellStyle="Normal 3"/>
    <tableColumn id="12648" name="Columna12637" dataDxfId="5829" dataCellStyle="Normal 3"/>
    <tableColumn id="12649" name="Columna12638" dataDxfId="5828" dataCellStyle="Normal 3"/>
    <tableColumn id="12650" name="Columna12639" dataDxfId="5827" dataCellStyle="Normal 3"/>
    <tableColumn id="12651" name="Columna12640" dataDxfId="5826" dataCellStyle="Normal 3"/>
    <tableColumn id="12652" name="Columna12641" dataDxfId="5825" dataCellStyle="Normal 3"/>
    <tableColumn id="12653" name="Columna12642" dataDxfId="5824" dataCellStyle="Normal 3"/>
    <tableColumn id="12654" name="Columna12643" dataDxfId="5823" dataCellStyle="Normal 3"/>
    <tableColumn id="12655" name="Columna12644" dataDxfId="5822" dataCellStyle="Normal 3"/>
    <tableColumn id="12656" name="Columna12645" dataDxfId="5821" dataCellStyle="Normal 3"/>
    <tableColumn id="12657" name="Columna12646" dataDxfId="5820" dataCellStyle="Normal 3"/>
    <tableColumn id="12658" name="Columna12647" dataDxfId="5819" dataCellStyle="Normal 3"/>
    <tableColumn id="12659" name="Columna12648" dataDxfId="5818" dataCellStyle="Normal 3"/>
    <tableColumn id="12660" name="Columna12649" dataDxfId="5817" dataCellStyle="Normal 3"/>
    <tableColumn id="12661" name="Columna12650" dataDxfId="5816" dataCellStyle="Normal 3"/>
    <tableColumn id="12662" name="Columna12651" dataDxfId="5815" dataCellStyle="Normal 3"/>
    <tableColumn id="12663" name="Columna12652" dataDxfId="5814" dataCellStyle="Normal 3"/>
    <tableColumn id="12664" name="Columna12653" dataDxfId="5813" dataCellStyle="Normal 3"/>
    <tableColumn id="12665" name="Columna12654" dataDxfId="5812" dataCellStyle="Normal 3"/>
    <tableColumn id="12666" name="Columna12655" dataDxfId="5811" dataCellStyle="Normal 3"/>
    <tableColumn id="12667" name="Columna12656" dataDxfId="5810" dataCellStyle="Normal 3"/>
    <tableColumn id="12668" name="Columna12657" dataDxfId="5809" dataCellStyle="Normal 3"/>
    <tableColumn id="12669" name="Columna12658" dataDxfId="5808" dataCellStyle="Normal 3"/>
    <tableColumn id="12670" name="Columna12659" dataDxfId="5807" dataCellStyle="Normal 3"/>
    <tableColumn id="12671" name="Columna12660" dataDxfId="5806" dataCellStyle="Normal 3"/>
    <tableColumn id="12672" name="Columna12661" dataDxfId="5805" dataCellStyle="Normal 3"/>
    <tableColumn id="12673" name="Columna12662" dataDxfId="5804" dataCellStyle="Normal 3"/>
    <tableColumn id="12674" name="Columna12663" dataDxfId="5803" dataCellStyle="Normal 3"/>
    <tableColumn id="12675" name="Columna12664" dataDxfId="5802" dataCellStyle="Normal 3"/>
    <tableColumn id="12676" name="Columna12665" dataDxfId="5801" dataCellStyle="Normal 3"/>
    <tableColumn id="12677" name="Columna12666" dataDxfId="5800" dataCellStyle="Normal 3"/>
    <tableColumn id="12678" name="Columna12667" dataDxfId="5799" dataCellStyle="Normal 3"/>
    <tableColumn id="12679" name="Columna12668" dataDxfId="5798" dataCellStyle="Normal 3"/>
    <tableColumn id="12680" name="Columna12669" dataDxfId="5797" dataCellStyle="Normal 3"/>
    <tableColumn id="12681" name="Columna12670" dataDxfId="5796" dataCellStyle="Normal 3"/>
    <tableColumn id="12682" name="Columna12671" dataDxfId="5795" dataCellStyle="Normal 3"/>
    <tableColumn id="12683" name="Columna12672" dataDxfId="5794" dataCellStyle="Normal 3"/>
    <tableColumn id="12684" name="Columna12673" dataDxfId="5793" dataCellStyle="Normal 3"/>
    <tableColumn id="12685" name="Columna12674" dataDxfId="5792" dataCellStyle="Normal 3"/>
    <tableColumn id="12686" name="Columna12675" dataDxfId="5791" dataCellStyle="Normal 3"/>
    <tableColumn id="12687" name="Columna12676" dataDxfId="5790" dataCellStyle="Normal 3"/>
    <tableColumn id="12688" name="Columna12677" dataDxfId="5789" dataCellStyle="Normal 3"/>
    <tableColumn id="12689" name="Columna12678" dataDxfId="5788" dataCellStyle="Normal 3"/>
    <tableColumn id="12690" name="Columna12679" dataDxfId="5787" dataCellStyle="Normal 3"/>
    <tableColumn id="12691" name="Columna12680" dataDxfId="5786" dataCellStyle="Normal 3"/>
    <tableColumn id="12692" name="Columna12681" dataDxfId="5785" dataCellStyle="Normal 3"/>
    <tableColumn id="12693" name="Columna12682" dataDxfId="5784" dataCellStyle="Normal 3"/>
    <tableColumn id="12694" name="Columna12683" dataDxfId="5783" dataCellStyle="Normal 3"/>
    <tableColumn id="12695" name="Columna12684" dataDxfId="5782" dataCellStyle="Normal 3"/>
    <tableColumn id="12696" name="Columna12685" dataDxfId="5781" dataCellStyle="Normal 3"/>
    <tableColumn id="12697" name="Columna12686" dataDxfId="5780" dataCellStyle="Normal 3"/>
    <tableColumn id="12698" name="Columna12687" dataDxfId="5779" dataCellStyle="Normal 3"/>
    <tableColumn id="12699" name="Columna12688" dataDxfId="5778" dataCellStyle="Normal 3"/>
    <tableColumn id="12700" name="Columna12689" dataDxfId="5777" dataCellStyle="Normal 3"/>
    <tableColumn id="12701" name="Columna12690" dataDxfId="5776" dataCellStyle="Normal 3"/>
    <tableColumn id="12702" name="Columna12691" dataDxfId="5775" dataCellStyle="Normal 3"/>
    <tableColumn id="12703" name="Columna12692" dataDxfId="5774" dataCellStyle="Normal 3"/>
    <tableColumn id="12704" name="Columna12693" dataDxfId="5773" dataCellStyle="Normal 3"/>
    <tableColumn id="12705" name="Columna12694" dataDxfId="5772" dataCellStyle="Normal 3"/>
    <tableColumn id="12706" name="Columna12695" dataDxfId="5771" dataCellStyle="Normal 3"/>
    <tableColumn id="12707" name="Columna12696" dataDxfId="5770" dataCellStyle="Normal 3"/>
    <tableColumn id="12708" name="Columna12697" dataDxfId="5769" dataCellStyle="Normal 3"/>
    <tableColumn id="12709" name="Columna12698" dataDxfId="5768" dataCellStyle="Normal 3"/>
    <tableColumn id="12710" name="Columna12699" dataDxfId="5767" dataCellStyle="Normal 3"/>
    <tableColumn id="12711" name="Columna12700" dataDxfId="5766" dataCellStyle="Normal 3"/>
    <tableColumn id="12712" name="Columna12701" dataDxfId="5765" dataCellStyle="Normal 3"/>
    <tableColumn id="12713" name="Columna12702" dataDxfId="5764" dataCellStyle="Normal 3"/>
    <tableColumn id="12714" name="Columna12703" dataDxfId="5763" dataCellStyle="Normal 3"/>
    <tableColumn id="12715" name="Columna12704" dataDxfId="5762" dataCellStyle="Normal 3"/>
    <tableColumn id="12716" name="Columna12705" dataDxfId="5761" dataCellStyle="Normal 3"/>
    <tableColumn id="12717" name="Columna12706" dataDxfId="5760" dataCellStyle="Normal 3"/>
    <tableColumn id="12718" name="Columna12707" dataDxfId="5759" dataCellStyle="Normal 3"/>
    <tableColumn id="12719" name="Columna12708" dataDxfId="5758" dataCellStyle="Normal 3"/>
    <tableColumn id="12720" name="Columna12709" dataDxfId="5757" dataCellStyle="Normal 3"/>
    <tableColumn id="12721" name="Columna12710" dataDxfId="5756" dataCellStyle="Normal 3"/>
    <tableColumn id="12722" name="Columna12711" dataDxfId="5755" dataCellStyle="Normal 3"/>
    <tableColumn id="12723" name="Columna12712" dataDxfId="5754" dataCellStyle="Normal 3"/>
    <tableColumn id="12724" name="Columna12713" dataDxfId="5753" dataCellStyle="Normal 3"/>
    <tableColumn id="12725" name="Columna12714" dataDxfId="5752" dataCellStyle="Normal 3"/>
    <tableColumn id="12726" name="Columna12715" dataDxfId="5751" dataCellStyle="Normal 3"/>
    <tableColumn id="12727" name="Columna12716" dataDxfId="5750" dataCellStyle="Normal 3"/>
    <tableColumn id="12728" name="Columna12717" dataDxfId="5749" dataCellStyle="Normal 3"/>
    <tableColumn id="12729" name="Columna12718" dataDxfId="5748" dataCellStyle="Normal 3"/>
    <tableColumn id="12730" name="Columna12719" dataDxfId="5747" dataCellStyle="Normal 3"/>
    <tableColumn id="12731" name="Columna12720" dataDxfId="5746" dataCellStyle="Normal 3"/>
    <tableColumn id="12732" name="Columna12721" dataDxfId="5745" dataCellStyle="Normal 3"/>
    <tableColumn id="12733" name="Columna12722" dataDxfId="5744" dataCellStyle="Normal 3"/>
    <tableColumn id="12734" name="Columna12723" dataDxfId="5743" dataCellStyle="Normal 3"/>
    <tableColumn id="12735" name="Columna12724" dataDxfId="5742" dataCellStyle="Normal 3"/>
    <tableColumn id="12736" name="Columna12725" dataDxfId="5741" dataCellStyle="Normal 3"/>
    <tableColumn id="12737" name="Columna12726" dataDxfId="5740" dataCellStyle="Normal 3"/>
    <tableColumn id="12738" name="Columna12727" dataDxfId="5739" dataCellStyle="Normal 3"/>
    <tableColumn id="12739" name="Columna12728" dataDxfId="5738" dataCellStyle="Normal 3"/>
    <tableColumn id="12740" name="Columna12729" dataDxfId="5737" dataCellStyle="Normal 3"/>
    <tableColumn id="12741" name="Columna12730" dataDxfId="5736" dataCellStyle="Normal 3"/>
    <tableColumn id="12742" name="Columna12731" dataDxfId="5735" dataCellStyle="Normal 3"/>
    <tableColumn id="12743" name="Columna12732" dataDxfId="5734" dataCellStyle="Normal 3"/>
    <tableColumn id="12744" name="Columna12733" dataDxfId="5733" dataCellStyle="Normal 3"/>
    <tableColumn id="12745" name="Columna12734" dataDxfId="5732" dataCellStyle="Normal 3"/>
    <tableColumn id="12746" name="Columna12735" dataDxfId="5731" dataCellStyle="Normal 3"/>
    <tableColumn id="12747" name="Columna12736" dataDxfId="5730" dataCellStyle="Normal 3"/>
    <tableColumn id="12748" name="Columna12737" dataDxfId="5729" dataCellStyle="Normal 3"/>
    <tableColumn id="12749" name="Columna12738" dataDxfId="5728" dataCellStyle="Normal 3"/>
    <tableColumn id="12750" name="Columna12739" dataDxfId="5727" dataCellStyle="Normal 3"/>
    <tableColumn id="12751" name="Columna12740" dataDxfId="5726" dataCellStyle="Normal 3"/>
    <tableColumn id="12752" name="Columna12741" dataDxfId="5725" dataCellStyle="Normal 3"/>
    <tableColumn id="12753" name="Columna12742" dataDxfId="5724" dataCellStyle="Normal 3"/>
    <tableColumn id="12754" name="Columna12743" dataDxfId="5723" dataCellStyle="Normal 3"/>
    <tableColumn id="12755" name="Columna12744" dataDxfId="5722" dataCellStyle="Normal 3"/>
    <tableColumn id="12756" name="Columna12745" dataDxfId="5721" dataCellStyle="Normal 3"/>
    <tableColumn id="12757" name="Columna12746" dataDxfId="5720" dataCellStyle="Normal 3"/>
    <tableColumn id="12758" name="Columna12747" dataDxfId="5719" dataCellStyle="Normal 3"/>
    <tableColumn id="12759" name="Columna12748" dataDxfId="5718" dataCellStyle="Normal 3"/>
    <tableColumn id="12760" name="Columna12749" dataDxfId="5717" dataCellStyle="Normal 3"/>
    <tableColumn id="12761" name="Columna12750" dataDxfId="5716" dataCellStyle="Normal 3"/>
    <tableColumn id="12762" name="Columna12751" dataDxfId="5715" dataCellStyle="Normal 3"/>
    <tableColumn id="12763" name="Columna12752" dataDxfId="5714" dataCellStyle="Normal 3"/>
    <tableColumn id="12764" name="Columna12753" dataDxfId="5713" dataCellStyle="Normal 3"/>
    <tableColumn id="12765" name="Columna12754" dataDxfId="5712" dataCellStyle="Normal 3"/>
    <tableColumn id="12766" name="Columna12755" dataDxfId="5711" dataCellStyle="Normal 3"/>
    <tableColumn id="12767" name="Columna12756" dataDxfId="5710" dataCellStyle="Normal 3"/>
    <tableColumn id="12768" name="Columna12757" dataDxfId="5709" dataCellStyle="Normal 3"/>
    <tableColumn id="12769" name="Columna12758" dataDxfId="5708" dataCellStyle="Normal 3"/>
    <tableColumn id="12770" name="Columna12759" dataDxfId="5707" dataCellStyle="Normal 3"/>
    <tableColumn id="12771" name="Columna12760" dataDxfId="5706" dataCellStyle="Normal 3"/>
    <tableColumn id="12772" name="Columna12761" dataDxfId="5705" dataCellStyle="Normal 3"/>
    <tableColumn id="12773" name="Columna12762" dataDxfId="5704" dataCellStyle="Normal 3"/>
    <tableColumn id="12774" name="Columna12763" dataDxfId="5703" dataCellStyle="Normal 3"/>
    <tableColumn id="12775" name="Columna12764" dataDxfId="5702" dataCellStyle="Normal 3"/>
    <tableColumn id="12776" name="Columna12765" dataDxfId="5701" dataCellStyle="Normal 3"/>
    <tableColumn id="12777" name="Columna12766" dataDxfId="5700" dataCellStyle="Normal 3"/>
    <tableColumn id="12778" name="Columna12767" dataDxfId="5699" dataCellStyle="Normal 3"/>
    <tableColumn id="12779" name="Columna12768" dataDxfId="5698" dataCellStyle="Normal 3"/>
    <tableColumn id="12780" name="Columna12769" dataDxfId="5697" dataCellStyle="Normal 3"/>
    <tableColumn id="12781" name="Columna12770" dataDxfId="5696" dataCellStyle="Normal 3"/>
    <tableColumn id="12782" name="Columna12771" dataDxfId="5695" dataCellStyle="Normal 3"/>
    <tableColumn id="12783" name="Columna12772" dataDxfId="5694" dataCellStyle="Normal 3"/>
    <tableColumn id="12784" name="Columna12773" dataDxfId="5693" dataCellStyle="Normal 3"/>
    <tableColumn id="12785" name="Columna12774" dataDxfId="5692" dataCellStyle="Normal 3"/>
    <tableColumn id="12786" name="Columna12775" dataDxfId="5691" dataCellStyle="Normal 3"/>
    <tableColumn id="12787" name="Columna12776" dataDxfId="5690" dataCellStyle="Normal 3"/>
    <tableColumn id="12788" name="Columna12777" dataDxfId="5689" dataCellStyle="Normal 3"/>
    <tableColumn id="12789" name="Columna12778" dataDxfId="5688" dataCellStyle="Normal 3"/>
    <tableColumn id="12790" name="Columna12779" dataDxfId="5687" dataCellStyle="Normal 3"/>
    <tableColumn id="12791" name="Columna12780" dataDxfId="5686" dataCellStyle="Normal 3"/>
    <tableColumn id="12792" name="Columna12781" dataDxfId="5685" dataCellStyle="Normal 3"/>
    <tableColumn id="12793" name="Columna12782" dataDxfId="5684" dataCellStyle="Normal 3"/>
    <tableColumn id="12794" name="Columna12783" dataDxfId="5683" dataCellStyle="Normal 3"/>
    <tableColumn id="12795" name="Columna12784" dataDxfId="5682" dataCellStyle="Normal 3"/>
    <tableColumn id="12796" name="Columna12785" dataDxfId="5681" dataCellStyle="Normal 3"/>
    <tableColumn id="12797" name="Columna12786" dataDxfId="5680" dataCellStyle="Normal 3"/>
    <tableColumn id="12798" name="Columna12787" dataDxfId="5679" dataCellStyle="Normal 3"/>
    <tableColumn id="12799" name="Columna12788" dataDxfId="5678" dataCellStyle="Normal 3"/>
    <tableColumn id="12800" name="Columna12789" dataDxfId="5677" dataCellStyle="Normal 3"/>
    <tableColumn id="12801" name="Columna12790" dataDxfId="5676" dataCellStyle="Normal 3"/>
    <tableColumn id="12802" name="Columna12791" dataDxfId="5675" dataCellStyle="Normal 3"/>
    <tableColumn id="12803" name="Columna12792" dataDxfId="5674" dataCellStyle="Normal 3"/>
    <tableColumn id="12804" name="Columna12793" dataDxfId="5673" dataCellStyle="Normal 3"/>
    <tableColumn id="12805" name="Columna12794" dataDxfId="5672" dataCellStyle="Normal 3"/>
    <tableColumn id="12806" name="Columna12795" dataDxfId="5671" dataCellStyle="Normal 3"/>
    <tableColumn id="12807" name="Columna12796" dataDxfId="5670" dataCellStyle="Normal 3"/>
    <tableColumn id="12808" name="Columna12797" dataDxfId="5669" dataCellStyle="Normal 3"/>
    <tableColumn id="12809" name="Columna12798" dataDxfId="5668" dataCellStyle="Normal 3"/>
    <tableColumn id="12810" name="Columna12799" dataDxfId="5667" dataCellStyle="Normal 3"/>
    <tableColumn id="12811" name="Columna12800" dataDxfId="5666" dataCellStyle="Normal 3"/>
    <tableColumn id="12812" name="Columna12801" dataDxfId="5665" dataCellStyle="Normal 3"/>
    <tableColumn id="12813" name="Columna12802" dataDxfId="5664" dataCellStyle="Normal 3"/>
    <tableColumn id="12814" name="Columna12803" dataDxfId="5663" dataCellStyle="Normal 3"/>
    <tableColumn id="12815" name="Columna12804" dataDxfId="5662" dataCellStyle="Normal 3"/>
    <tableColumn id="12816" name="Columna12805" dataDxfId="5661" dataCellStyle="Normal 3"/>
    <tableColumn id="12817" name="Columna12806" dataDxfId="5660" dataCellStyle="Normal 3"/>
    <tableColumn id="12818" name="Columna12807" dataDxfId="5659" dataCellStyle="Normal 3"/>
    <tableColumn id="12819" name="Columna12808" dataDxfId="5658" dataCellStyle="Normal 3"/>
    <tableColumn id="12820" name="Columna12809" dataDxfId="5657" dataCellStyle="Normal 3"/>
    <tableColumn id="12821" name="Columna12810" dataDxfId="5656" dataCellStyle="Normal 3"/>
    <tableColumn id="12822" name="Columna12811" dataDxfId="5655" dataCellStyle="Normal 3"/>
    <tableColumn id="12823" name="Columna12812" dataDxfId="5654" dataCellStyle="Normal 3"/>
    <tableColumn id="12824" name="Columna12813" dataDxfId="5653" dataCellStyle="Normal 3"/>
    <tableColumn id="12825" name="Columna12814" dataDxfId="5652" dataCellStyle="Normal 3"/>
    <tableColumn id="12826" name="Columna12815" dataDxfId="5651" dataCellStyle="Normal 3"/>
    <tableColumn id="12827" name="Columna12816" dataDxfId="5650" dataCellStyle="Normal 3"/>
    <tableColumn id="12828" name="Columna12817" dataDxfId="5649" dataCellStyle="Normal 3"/>
    <tableColumn id="12829" name="Columna12818" dataDxfId="5648" dataCellStyle="Normal 3"/>
    <tableColumn id="12830" name="Columna12819" dataDxfId="5647" dataCellStyle="Normal 3"/>
    <tableColumn id="12831" name="Columna12820" dataDxfId="5646" dataCellStyle="Normal 3"/>
    <tableColumn id="12832" name="Columna12821" dataDxfId="5645" dataCellStyle="Normal 3"/>
    <tableColumn id="12833" name="Columna12822" dataDxfId="5644" dataCellStyle="Normal 3"/>
    <tableColumn id="12834" name="Columna12823" dataDxfId="5643" dataCellStyle="Normal 3"/>
    <tableColumn id="12835" name="Columna12824" dataDxfId="5642" dataCellStyle="Normal 3"/>
    <tableColumn id="12836" name="Columna12825" dataDxfId="5641" dataCellStyle="Normal 3"/>
    <tableColumn id="12837" name="Columna12826" dataDxfId="5640" dataCellStyle="Normal 3"/>
    <tableColumn id="12838" name="Columna12827" dataDxfId="5639" dataCellStyle="Normal 3"/>
    <tableColumn id="12839" name="Columna12828" dataDxfId="5638" dataCellStyle="Normal 3"/>
    <tableColumn id="12840" name="Columna12829" dataDxfId="5637" dataCellStyle="Normal 3"/>
    <tableColumn id="12841" name="Columna12830" dataDxfId="5636" dataCellStyle="Normal 3"/>
    <tableColumn id="12842" name="Columna12831" dataDxfId="5635" dataCellStyle="Normal 3"/>
    <tableColumn id="12843" name="Columna12832" dataDxfId="5634" dataCellStyle="Normal 3"/>
    <tableColumn id="12844" name="Columna12833" dataDxfId="5633" dataCellStyle="Normal 3"/>
    <tableColumn id="12845" name="Columna12834" dataDxfId="5632" dataCellStyle="Normal 3"/>
    <tableColumn id="12846" name="Columna12835" dataDxfId="5631" dataCellStyle="Normal 3"/>
    <tableColumn id="12847" name="Columna12836" dataDxfId="5630" dataCellStyle="Normal 3"/>
    <tableColumn id="12848" name="Columna12837" dataDxfId="5629" dataCellStyle="Normal 3"/>
    <tableColumn id="12849" name="Columna12838" dataDxfId="5628" dataCellStyle="Normal 3"/>
    <tableColumn id="12850" name="Columna12839" dataDxfId="5627" dataCellStyle="Normal 3"/>
    <tableColumn id="12851" name="Columna12840" dataDxfId="5626" dataCellStyle="Normal 3"/>
    <tableColumn id="12852" name="Columna12841" dataDxfId="5625" dataCellStyle="Normal 3"/>
    <tableColumn id="12853" name="Columna12842" dataDxfId="5624" dataCellStyle="Normal 3"/>
    <tableColumn id="12854" name="Columna12843" dataDxfId="5623" dataCellStyle="Normal 3"/>
    <tableColumn id="12855" name="Columna12844" dataDxfId="5622" dataCellStyle="Normal 3"/>
    <tableColumn id="12856" name="Columna12845" dataDxfId="5621" dataCellStyle="Normal 3"/>
    <tableColumn id="12857" name="Columna12846" dataDxfId="5620" dataCellStyle="Normal 3"/>
    <tableColumn id="12858" name="Columna12847" dataDxfId="5619" dataCellStyle="Normal 3"/>
    <tableColumn id="12859" name="Columna12848" dataDxfId="5618" dataCellStyle="Normal 3"/>
    <tableColumn id="12860" name="Columna12849" dataDxfId="5617" dataCellStyle="Normal 3"/>
    <tableColumn id="12861" name="Columna12850" dataDxfId="5616" dataCellStyle="Normal 3"/>
    <tableColumn id="12862" name="Columna12851" dataDxfId="5615" dataCellStyle="Normal 3"/>
    <tableColumn id="12863" name="Columna12852" dataDxfId="5614" dataCellStyle="Normal 3"/>
    <tableColumn id="12864" name="Columna12853" dataDxfId="5613" dataCellStyle="Normal 3"/>
    <tableColumn id="12865" name="Columna12854" dataDxfId="5612" dataCellStyle="Normal 3"/>
    <tableColumn id="12866" name="Columna12855" dataDxfId="5611" dataCellStyle="Normal 3"/>
    <tableColumn id="12867" name="Columna12856" dataDxfId="5610" dataCellStyle="Normal 3"/>
    <tableColumn id="12868" name="Columna12857" dataDxfId="5609" dataCellStyle="Normal 3"/>
    <tableColumn id="12869" name="Columna12858" dataDxfId="5608" dataCellStyle="Normal 3"/>
    <tableColumn id="12870" name="Columna12859" dataDxfId="5607" dataCellStyle="Normal 3"/>
    <tableColumn id="12871" name="Columna12860" dataDxfId="5606" dataCellStyle="Normal 3"/>
    <tableColumn id="12872" name="Columna12861" dataDxfId="5605" dataCellStyle="Normal 3"/>
    <tableColumn id="12873" name="Columna12862" dataDxfId="5604" dataCellStyle="Normal 3"/>
    <tableColumn id="12874" name="Columna12863" dataDxfId="5603" dataCellStyle="Normal 3"/>
    <tableColumn id="12875" name="Columna12864" dataDxfId="5602" dataCellStyle="Normal 3"/>
    <tableColumn id="12876" name="Columna12865" dataDxfId="5601" dataCellStyle="Normal 3"/>
    <tableColumn id="12877" name="Columna12866" dataDxfId="5600" dataCellStyle="Normal 3"/>
    <tableColumn id="12878" name="Columna12867" dataDxfId="5599" dataCellStyle="Normal 3"/>
    <tableColumn id="12879" name="Columna12868" dataDxfId="5598" dataCellStyle="Normal 3"/>
    <tableColumn id="12880" name="Columna12869" dataDxfId="5597" dataCellStyle="Normal 3"/>
    <tableColumn id="12881" name="Columna12870" dataDxfId="5596" dataCellStyle="Normal 3"/>
    <tableColumn id="12882" name="Columna12871" dataDxfId="5595" dataCellStyle="Normal 3"/>
    <tableColumn id="12883" name="Columna12872" dataDxfId="5594" dataCellStyle="Normal 3"/>
    <tableColumn id="12884" name="Columna12873" dataDxfId="5593" dataCellStyle="Normal 3"/>
    <tableColumn id="12885" name="Columna12874" dataDxfId="5592" dataCellStyle="Normal 3"/>
    <tableColumn id="12886" name="Columna12875" dataDxfId="5591" dataCellStyle="Normal 3"/>
    <tableColumn id="12887" name="Columna12876" dataDxfId="5590" dataCellStyle="Normal 3"/>
    <tableColumn id="12888" name="Columna12877" dataDxfId="5589" dataCellStyle="Normal 3"/>
    <tableColumn id="12889" name="Columna12878" dataDxfId="5588" dataCellStyle="Normal 3"/>
    <tableColumn id="12890" name="Columna12879" dataDxfId="5587" dataCellStyle="Normal 3"/>
    <tableColumn id="12891" name="Columna12880" dataDxfId="5586" dataCellStyle="Normal 3"/>
    <tableColumn id="12892" name="Columna12881" dataDxfId="5585" dataCellStyle="Normal 3"/>
    <tableColumn id="12893" name="Columna12882" dataDxfId="5584" dataCellStyle="Normal 3"/>
    <tableColumn id="12894" name="Columna12883" dataDxfId="5583" dataCellStyle="Normal 3"/>
    <tableColumn id="12895" name="Columna12884" dataDxfId="5582" dataCellStyle="Normal 3"/>
    <tableColumn id="12896" name="Columna12885" dataDxfId="5581" dataCellStyle="Normal 3"/>
    <tableColumn id="12897" name="Columna12886" dataDxfId="5580" dataCellStyle="Normal 3"/>
    <tableColumn id="12898" name="Columna12887" dataDxfId="5579" dataCellStyle="Normal 3"/>
    <tableColumn id="12899" name="Columna12888" dataDxfId="5578" dataCellStyle="Normal 3"/>
    <tableColumn id="12900" name="Columna12889" dataDxfId="5577" dataCellStyle="Normal 3"/>
    <tableColumn id="12901" name="Columna12890" dataDxfId="5576" dataCellStyle="Normal 3"/>
    <tableColumn id="12902" name="Columna12891" dataDxfId="5575" dataCellStyle="Normal 3"/>
    <tableColumn id="12903" name="Columna12892" dataDxfId="5574" dataCellStyle="Normal 3"/>
    <tableColumn id="12904" name="Columna12893" dataDxfId="5573" dataCellStyle="Normal 3"/>
    <tableColumn id="12905" name="Columna12894" dataDxfId="5572" dataCellStyle="Normal 3"/>
    <tableColumn id="12906" name="Columna12895" dataDxfId="5571" dataCellStyle="Normal 3"/>
    <tableColumn id="12907" name="Columna12896" dataDxfId="5570" dataCellStyle="Normal 3"/>
    <tableColumn id="12908" name="Columna12897" dataDxfId="5569" dataCellStyle="Normal 3"/>
    <tableColumn id="12909" name="Columna12898" dataDxfId="5568" dataCellStyle="Normal 3"/>
    <tableColumn id="12910" name="Columna12899" dataDxfId="5567" dataCellStyle="Normal 3"/>
    <tableColumn id="12911" name="Columna12900" dataDxfId="5566" dataCellStyle="Normal 3"/>
    <tableColumn id="12912" name="Columna12901" dataDxfId="5565" dataCellStyle="Normal 3"/>
    <tableColumn id="12913" name="Columna12902" dataDxfId="5564" dataCellStyle="Normal 3"/>
    <tableColumn id="12914" name="Columna12903" dataDxfId="5563" dataCellStyle="Normal 3"/>
    <tableColumn id="12915" name="Columna12904" dataDxfId="5562" dataCellStyle="Normal 3"/>
    <tableColumn id="12916" name="Columna12905" dataDxfId="5561" dataCellStyle="Normal 3"/>
    <tableColumn id="12917" name="Columna12906" dataDxfId="5560" dataCellStyle="Normal 3"/>
    <tableColumn id="12918" name="Columna12907" dataDxfId="5559" dataCellStyle="Normal 3"/>
    <tableColumn id="12919" name="Columna12908" dataDxfId="5558" dataCellStyle="Normal 3"/>
    <tableColumn id="12920" name="Columna12909" dataDxfId="5557" dataCellStyle="Normal 3"/>
    <tableColumn id="12921" name="Columna12910" dataDxfId="5556" dataCellStyle="Normal 3"/>
    <tableColumn id="12922" name="Columna12911" dataDxfId="5555" dataCellStyle="Normal 3"/>
    <tableColumn id="12923" name="Columna12912" dataDxfId="5554" dataCellStyle="Normal 3"/>
    <tableColumn id="12924" name="Columna12913" dataDxfId="5553" dataCellStyle="Normal 3"/>
    <tableColumn id="12925" name="Columna12914" dataDxfId="5552" dataCellStyle="Normal 3"/>
    <tableColumn id="12926" name="Columna12915" dataDxfId="5551" dataCellStyle="Normal 3"/>
    <tableColumn id="12927" name="Columna12916" dataDxfId="5550" dataCellStyle="Normal 3"/>
    <tableColumn id="12928" name="Columna12917" dataDxfId="5549" dataCellStyle="Normal 3"/>
    <tableColumn id="12929" name="Columna12918" dataDxfId="5548" dataCellStyle="Normal 3"/>
    <tableColumn id="12930" name="Columna12919" dataDxfId="5547" dataCellStyle="Normal 3"/>
    <tableColumn id="12931" name="Columna12920" dataDxfId="5546" dataCellStyle="Normal 3"/>
    <tableColumn id="12932" name="Columna12921" dataDxfId="5545" dataCellStyle="Normal 3"/>
    <tableColumn id="12933" name="Columna12922" dataDxfId="5544" dataCellStyle="Normal 3"/>
    <tableColumn id="12934" name="Columna12923" dataDxfId="5543" dataCellStyle="Normal 3"/>
    <tableColumn id="12935" name="Columna12924" dataDxfId="5542" dataCellStyle="Normal 3"/>
    <tableColumn id="12936" name="Columna12925" dataDxfId="5541" dataCellStyle="Normal 3"/>
    <tableColumn id="12937" name="Columna12926" dataDxfId="5540" dataCellStyle="Normal 3"/>
    <tableColumn id="12938" name="Columna12927" dataDxfId="5539" dataCellStyle="Normal 3"/>
    <tableColumn id="12939" name="Columna12928" dataDxfId="5538" dataCellStyle="Normal 3"/>
    <tableColumn id="12940" name="Columna12929" dataDxfId="5537" dataCellStyle="Normal 3"/>
    <tableColumn id="12941" name="Columna12930" dataDxfId="5536" dataCellStyle="Normal 3"/>
    <tableColumn id="12942" name="Columna12931" dataDxfId="5535" dataCellStyle="Normal 3"/>
    <tableColumn id="12943" name="Columna12932" dataDxfId="5534" dataCellStyle="Normal 3"/>
    <tableColumn id="12944" name="Columna12933" dataDxfId="5533" dataCellStyle="Normal 3"/>
    <tableColumn id="12945" name="Columna12934" dataDxfId="5532" dataCellStyle="Normal 3"/>
    <tableColumn id="12946" name="Columna12935" dataDxfId="5531" dataCellStyle="Normal 3"/>
    <tableColumn id="12947" name="Columna12936" dataDxfId="5530" dataCellStyle="Normal 3"/>
    <tableColumn id="12948" name="Columna12937" dataDxfId="5529" dataCellStyle="Normal 3"/>
    <tableColumn id="12949" name="Columna12938" dataDxfId="5528" dataCellStyle="Normal 3"/>
    <tableColumn id="12950" name="Columna12939" dataDxfId="5527" dataCellStyle="Normal 3"/>
    <tableColumn id="12951" name="Columna12940" dataDxfId="5526" dataCellStyle="Normal 3"/>
    <tableColumn id="12952" name="Columna12941" dataDxfId="5525" dataCellStyle="Normal 3"/>
    <tableColumn id="12953" name="Columna12942" dataDxfId="5524" dataCellStyle="Normal 3"/>
    <tableColumn id="12954" name="Columna12943" dataDxfId="5523" dataCellStyle="Normal 3"/>
    <tableColumn id="12955" name="Columna12944" dataDxfId="5522" dataCellStyle="Normal 3"/>
    <tableColumn id="12956" name="Columna12945" dataDxfId="5521" dataCellStyle="Normal 3"/>
    <tableColumn id="12957" name="Columna12946" dataDxfId="5520" dataCellStyle="Normal 3"/>
    <tableColumn id="12958" name="Columna12947" dataDxfId="5519" dataCellStyle="Normal 3"/>
    <tableColumn id="12959" name="Columna12948" dataDxfId="5518" dataCellStyle="Normal 3"/>
    <tableColumn id="12960" name="Columna12949" dataDxfId="5517" dataCellStyle="Normal 3"/>
    <tableColumn id="12961" name="Columna12950" dataDxfId="5516" dataCellStyle="Normal 3"/>
    <tableColumn id="12962" name="Columna12951" dataDxfId="5515" dataCellStyle="Normal 3"/>
    <tableColumn id="12963" name="Columna12952" dataDxfId="5514" dataCellStyle="Normal 3"/>
    <tableColumn id="12964" name="Columna12953" dataDxfId="5513" dataCellStyle="Normal 3"/>
    <tableColumn id="12965" name="Columna12954" dataDxfId="5512" dataCellStyle="Normal 3"/>
    <tableColumn id="12966" name="Columna12955" dataDxfId="5511" dataCellStyle="Normal 3"/>
    <tableColumn id="12967" name="Columna12956" dataDxfId="5510" dataCellStyle="Normal 3"/>
    <tableColumn id="12968" name="Columna12957" dataDxfId="5509" dataCellStyle="Normal 3"/>
    <tableColumn id="12969" name="Columna12958" dataDxfId="5508" dataCellStyle="Normal 3"/>
    <tableColumn id="12970" name="Columna12959" dataDxfId="5507" dataCellStyle="Normal 3"/>
    <tableColumn id="12971" name="Columna12960" dataDxfId="5506" dataCellStyle="Normal 3"/>
    <tableColumn id="12972" name="Columna12961" dataDxfId="5505" dataCellStyle="Normal 3"/>
    <tableColumn id="12973" name="Columna12962" dataDxfId="5504" dataCellStyle="Normal 3"/>
    <tableColumn id="12974" name="Columna12963" dataDxfId="5503" dataCellStyle="Normal 3"/>
    <tableColumn id="12975" name="Columna12964" dataDxfId="5502" dataCellStyle="Normal 3"/>
    <tableColumn id="12976" name="Columna12965" dataDxfId="5501" dataCellStyle="Normal 3"/>
    <tableColumn id="12977" name="Columna12966" dataDxfId="5500" dataCellStyle="Normal 3"/>
    <tableColumn id="12978" name="Columna12967" dataDxfId="5499" dataCellStyle="Normal 3"/>
    <tableColumn id="12979" name="Columna12968" dataDxfId="5498" dataCellStyle="Normal 3"/>
    <tableColumn id="12980" name="Columna12969" dataDxfId="5497" dataCellStyle="Normal 3"/>
    <tableColumn id="12981" name="Columna12970" dataDxfId="5496" dataCellStyle="Normal 3"/>
    <tableColumn id="12982" name="Columna12971" dataDxfId="5495" dataCellStyle="Normal 3"/>
    <tableColumn id="12983" name="Columna12972" dataDxfId="5494" dataCellStyle="Normal 3"/>
    <tableColumn id="12984" name="Columna12973" dataDxfId="5493" dataCellStyle="Normal 3"/>
    <tableColumn id="12985" name="Columna12974" dataDxfId="5492" dataCellStyle="Normal 3"/>
    <tableColumn id="12986" name="Columna12975" dataDxfId="5491" dataCellStyle="Normal 3"/>
    <tableColumn id="12987" name="Columna12976" dataDxfId="5490" dataCellStyle="Normal 3"/>
    <tableColumn id="12988" name="Columna12977" dataDxfId="5489" dataCellStyle="Normal 3"/>
    <tableColumn id="12989" name="Columna12978" dataDxfId="5488" dataCellStyle="Normal 3"/>
    <tableColumn id="12990" name="Columna12979" dataDxfId="5487" dataCellStyle="Normal 3"/>
    <tableColumn id="12991" name="Columna12980" dataDxfId="5486" dataCellStyle="Normal 3"/>
    <tableColumn id="12992" name="Columna12981" dataDxfId="5485" dataCellStyle="Normal 3"/>
    <tableColumn id="12993" name="Columna12982" dataDxfId="5484" dataCellStyle="Normal 3"/>
    <tableColumn id="12994" name="Columna12983" dataDxfId="5483" dataCellStyle="Normal 3"/>
    <tableColumn id="12995" name="Columna12984" dataDxfId="5482" dataCellStyle="Normal 3"/>
    <tableColumn id="12996" name="Columna12985" dataDxfId="5481" dataCellStyle="Normal 3"/>
    <tableColumn id="12997" name="Columna12986" dataDxfId="5480" dataCellStyle="Normal 3"/>
    <tableColumn id="12998" name="Columna12987" dataDxfId="5479" dataCellStyle="Normal 3"/>
    <tableColumn id="12999" name="Columna12988" dataDxfId="5478" dataCellStyle="Normal 3"/>
    <tableColumn id="13000" name="Columna12989" dataDxfId="5477" dataCellStyle="Normal 3"/>
    <tableColumn id="13001" name="Columna12990" dataDxfId="5476" dataCellStyle="Normal 3"/>
    <tableColumn id="13002" name="Columna12991" dataDxfId="5475" dataCellStyle="Normal 3"/>
    <tableColumn id="13003" name="Columna12992" dataDxfId="5474" dataCellStyle="Normal 3"/>
    <tableColumn id="13004" name="Columna12993" dataDxfId="5473" dataCellStyle="Normal 3"/>
    <tableColumn id="13005" name="Columna12994" dataDxfId="5472" dataCellStyle="Normal 3"/>
    <tableColumn id="13006" name="Columna12995" dataDxfId="5471" dataCellStyle="Normal 3"/>
    <tableColumn id="13007" name="Columna12996" dataDxfId="5470" dataCellStyle="Normal 3"/>
    <tableColumn id="13008" name="Columna12997" dataDxfId="5469" dataCellStyle="Normal 3"/>
    <tableColumn id="13009" name="Columna12998" dataDxfId="5468" dataCellStyle="Normal 3"/>
    <tableColumn id="13010" name="Columna12999" dataDxfId="5467" dataCellStyle="Normal 3"/>
    <tableColumn id="13011" name="Columna13000" dataDxfId="5466" dataCellStyle="Normal 3"/>
    <tableColumn id="13012" name="Columna13001" dataDxfId="5465" dataCellStyle="Normal 3"/>
    <tableColumn id="13013" name="Columna13002" dataDxfId="5464" dataCellStyle="Normal 3"/>
    <tableColumn id="13014" name="Columna13003" dataDxfId="5463" dataCellStyle="Normal 3"/>
    <tableColumn id="13015" name="Columna13004" dataDxfId="5462" dataCellStyle="Normal 3"/>
    <tableColumn id="13016" name="Columna13005" dataDxfId="5461" dataCellStyle="Normal 3"/>
    <tableColumn id="13017" name="Columna13006" dataDxfId="5460" dataCellStyle="Normal 3"/>
    <tableColumn id="13018" name="Columna13007" dataDxfId="5459" dataCellStyle="Normal 3"/>
    <tableColumn id="13019" name="Columna13008" dataDxfId="5458" dataCellStyle="Normal 3"/>
    <tableColumn id="13020" name="Columna13009" dataDxfId="5457" dataCellStyle="Normal 3"/>
    <tableColumn id="13021" name="Columna13010" dataDxfId="5456" dataCellStyle="Normal 3"/>
    <tableColumn id="13022" name="Columna13011" dataDxfId="5455" dataCellStyle="Normal 3"/>
    <tableColumn id="13023" name="Columna13012" dataDxfId="5454" dataCellStyle="Normal 3"/>
    <tableColumn id="13024" name="Columna13013" dataDxfId="5453" dataCellStyle="Normal 3"/>
    <tableColumn id="13025" name="Columna13014" dataDxfId="5452" dataCellStyle="Normal 3"/>
    <tableColumn id="13026" name="Columna13015" dataDxfId="5451" dataCellStyle="Normal 3"/>
    <tableColumn id="13027" name="Columna13016" dataDxfId="5450" dataCellStyle="Normal 3"/>
    <tableColumn id="13028" name="Columna13017" dataDxfId="5449" dataCellStyle="Normal 3"/>
    <tableColumn id="13029" name="Columna13018" dataDxfId="5448" dataCellStyle="Normal 3"/>
    <tableColumn id="13030" name="Columna13019" dataDxfId="5447" dataCellStyle="Normal 3"/>
    <tableColumn id="13031" name="Columna13020" dataDxfId="5446" dataCellStyle="Normal 3"/>
    <tableColumn id="13032" name="Columna13021" dataDxfId="5445" dataCellStyle="Normal 3"/>
    <tableColumn id="13033" name="Columna13022" dataDxfId="5444" dataCellStyle="Normal 3"/>
    <tableColumn id="13034" name="Columna13023" dataDxfId="5443" dataCellStyle="Normal 3"/>
    <tableColumn id="13035" name="Columna13024" dataDxfId="5442" dataCellStyle="Normal 3"/>
    <tableColumn id="13036" name="Columna13025" dataDxfId="5441" dataCellStyle="Normal 3"/>
    <tableColumn id="13037" name="Columna13026" dataDxfId="5440" dataCellStyle="Normal 3"/>
    <tableColumn id="13038" name="Columna13027" dataDxfId="5439" dataCellStyle="Normal 3"/>
    <tableColumn id="13039" name="Columna13028" dataDxfId="5438" dataCellStyle="Normal 3"/>
    <tableColumn id="13040" name="Columna13029" dataDxfId="5437" dataCellStyle="Normal 3"/>
    <tableColumn id="13041" name="Columna13030" dataDxfId="5436" dataCellStyle="Normal 3"/>
    <tableColumn id="13042" name="Columna13031" dataDxfId="5435" dataCellStyle="Normal 3"/>
    <tableColumn id="13043" name="Columna13032" dataDxfId="5434" dataCellStyle="Normal 3"/>
    <tableColumn id="13044" name="Columna13033" dataDxfId="5433" dataCellStyle="Normal 3"/>
    <tableColumn id="13045" name="Columna13034" dataDxfId="5432" dataCellStyle="Normal 3"/>
    <tableColumn id="13046" name="Columna13035" dataDxfId="5431" dataCellStyle="Normal 3"/>
    <tableColumn id="13047" name="Columna13036" dataDxfId="5430" dataCellStyle="Normal 3"/>
    <tableColumn id="13048" name="Columna13037" dataDxfId="5429" dataCellStyle="Normal 3"/>
    <tableColumn id="13049" name="Columna13038" dataDxfId="5428" dataCellStyle="Normal 3"/>
    <tableColumn id="13050" name="Columna13039" dataDxfId="5427" dataCellStyle="Normal 3"/>
    <tableColumn id="13051" name="Columna13040" dataDxfId="5426" dataCellStyle="Normal 3"/>
    <tableColumn id="13052" name="Columna13041" dataDxfId="5425" dataCellStyle="Normal 3"/>
    <tableColumn id="13053" name="Columna13042" dataDxfId="5424" dataCellStyle="Normal 3"/>
    <tableColumn id="13054" name="Columna13043" dataDxfId="5423" dataCellStyle="Normal 3"/>
    <tableColumn id="13055" name="Columna13044" dataDxfId="5422" dataCellStyle="Normal 3"/>
    <tableColumn id="13056" name="Columna13045" dataDxfId="5421" dataCellStyle="Normal 3"/>
    <tableColumn id="13057" name="Columna13046" dataDxfId="5420" dataCellStyle="Normal 3"/>
    <tableColumn id="13058" name="Columna13047" dataDxfId="5419" dataCellStyle="Normal 3"/>
    <tableColumn id="13059" name="Columna13048" dataDxfId="5418" dataCellStyle="Normal 3"/>
    <tableColumn id="13060" name="Columna13049" dataDxfId="5417" dataCellStyle="Normal 3"/>
    <tableColumn id="13061" name="Columna13050" dataDxfId="5416" dataCellStyle="Normal 3"/>
    <tableColumn id="13062" name="Columna13051" dataDxfId="5415" dataCellStyle="Normal 3"/>
    <tableColumn id="13063" name="Columna13052" dataDxfId="5414" dataCellStyle="Normal 3"/>
    <tableColumn id="13064" name="Columna13053" dataDxfId="5413" dataCellStyle="Normal 3"/>
    <tableColumn id="13065" name="Columna13054" dataDxfId="5412" dataCellStyle="Normal 3"/>
    <tableColumn id="13066" name="Columna13055" dataDxfId="5411" dataCellStyle="Normal 3"/>
    <tableColumn id="13067" name="Columna13056" dataDxfId="5410" dataCellStyle="Normal 3"/>
    <tableColumn id="13068" name="Columna13057" dataDxfId="5409" dataCellStyle="Normal 3"/>
    <tableColumn id="13069" name="Columna13058" dataDxfId="5408" dataCellStyle="Normal 3"/>
    <tableColumn id="13070" name="Columna13059" dataDxfId="5407" dataCellStyle="Normal 3"/>
    <tableColumn id="13071" name="Columna13060" dataDxfId="5406" dataCellStyle="Normal 3"/>
    <tableColumn id="13072" name="Columna13061" dataDxfId="5405" dataCellStyle="Normal 3"/>
    <tableColumn id="13073" name="Columna13062" dataDxfId="5404" dataCellStyle="Normal 3"/>
    <tableColumn id="13074" name="Columna13063" dataDxfId="5403" dataCellStyle="Normal 3"/>
    <tableColumn id="13075" name="Columna13064" dataDxfId="5402" dataCellStyle="Normal 3"/>
    <tableColumn id="13076" name="Columna13065" dataDxfId="5401" dataCellStyle="Normal 3"/>
    <tableColumn id="13077" name="Columna13066" dataDxfId="5400" dataCellStyle="Normal 3"/>
    <tableColumn id="13078" name="Columna13067" dataDxfId="5399" dataCellStyle="Normal 3"/>
    <tableColumn id="13079" name="Columna13068" dataDxfId="5398" dataCellStyle="Normal 3"/>
    <tableColumn id="13080" name="Columna13069" dataDxfId="5397" dataCellStyle="Normal 3"/>
    <tableColumn id="13081" name="Columna13070" dataDxfId="5396" dataCellStyle="Normal 3"/>
    <tableColumn id="13082" name="Columna13071" dataDxfId="5395" dataCellStyle="Normal 3"/>
    <tableColumn id="13083" name="Columna13072" dataDxfId="5394" dataCellStyle="Normal 3"/>
    <tableColumn id="13084" name="Columna13073" dataDxfId="5393" dataCellStyle="Normal 3"/>
    <tableColumn id="13085" name="Columna13074" dataDxfId="5392" dataCellStyle="Normal 3"/>
    <tableColumn id="13086" name="Columna13075" dataDxfId="5391" dataCellStyle="Normal 3"/>
    <tableColumn id="13087" name="Columna13076" dataDxfId="5390" dataCellStyle="Normal 3"/>
    <tableColumn id="13088" name="Columna13077" dataDxfId="5389" dataCellStyle="Normal 3"/>
    <tableColumn id="13089" name="Columna13078" dataDxfId="5388" dataCellStyle="Normal 3"/>
    <tableColumn id="13090" name="Columna13079" dataDxfId="5387" dataCellStyle="Normal 3"/>
    <tableColumn id="13091" name="Columna13080" dataDxfId="5386" dataCellStyle="Normal 3"/>
    <tableColumn id="13092" name="Columna13081" dataDxfId="5385" dataCellStyle="Normal 3"/>
    <tableColumn id="13093" name="Columna13082" dataDxfId="5384" dataCellStyle="Normal 3"/>
    <tableColumn id="13094" name="Columna13083" dataDxfId="5383" dataCellStyle="Normal 3"/>
    <tableColumn id="13095" name="Columna13084" dataDxfId="5382" dataCellStyle="Normal 3"/>
    <tableColumn id="13096" name="Columna13085" dataDxfId="5381" dataCellStyle="Normal 3"/>
    <tableColumn id="13097" name="Columna13086" dataDxfId="5380" dataCellStyle="Normal 3"/>
    <tableColumn id="13098" name="Columna13087" dataDxfId="5379" dataCellStyle="Normal 3"/>
    <tableColumn id="13099" name="Columna13088" dataDxfId="5378" dataCellStyle="Normal 3"/>
    <tableColumn id="13100" name="Columna13089" dataDxfId="5377" dataCellStyle="Normal 3"/>
    <tableColumn id="13101" name="Columna13090" dataDxfId="5376" dataCellStyle="Normal 3"/>
    <tableColumn id="13102" name="Columna13091" dataDxfId="5375" dataCellStyle="Normal 3"/>
    <tableColumn id="13103" name="Columna13092" dataDxfId="5374" dataCellStyle="Normal 3"/>
    <tableColumn id="13104" name="Columna13093" dataDxfId="5373" dataCellStyle="Normal 3"/>
    <tableColumn id="13105" name="Columna13094" dataDxfId="5372" dataCellStyle="Normal 3"/>
    <tableColumn id="13106" name="Columna13095" dataDxfId="5371" dataCellStyle="Normal 3"/>
    <tableColumn id="13107" name="Columna13096" dataDxfId="5370" dataCellStyle="Normal 3"/>
    <tableColumn id="13108" name="Columna13097" dataDxfId="5369" dataCellStyle="Normal 3"/>
    <tableColumn id="13109" name="Columna13098" dataDxfId="5368" dataCellStyle="Normal 3"/>
    <tableColumn id="13110" name="Columna13099" dataDxfId="5367" dataCellStyle="Normal 3"/>
    <tableColumn id="13111" name="Columna13100" dataDxfId="5366" dataCellStyle="Normal 3"/>
    <tableColumn id="13112" name="Columna13101" dataDxfId="5365" dataCellStyle="Normal 3"/>
    <tableColumn id="13113" name="Columna13102" dataDxfId="5364" dataCellStyle="Normal 3"/>
    <tableColumn id="13114" name="Columna13103" dataDxfId="5363" dataCellStyle="Normal 3"/>
    <tableColumn id="13115" name="Columna13104" dataDxfId="5362" dataCellStyle="Normal 3"/>
    <tableColumn id="13116" name="Columna13105" dataDxfId="5361" dataCellStyle="Normal 3"/>
    <tableColumn id="13117" name="Columna13106" dataDxfId="5360" dataCellStyle="Normal 3"/>
    <tableColumn id="13118" name="Columna13107" dataDxfId="5359" dataCellStyle="Normal 3"/>
    <tableColumn id="13119" name="Columna13108" dataDxfId="5358" dataCellStyle="Normal 3"/>
    <tableColumn id="13120" name="Columna13109" dataDxfId="5357" dataCellStyle="Normal 3"/>
    <tableColumn id="13121" name="Columna13110" dataDxfId="5356" dataCellStyle="Normal 3"/>
    <tableColumn id="13122" name="Columna13111" dataDxfId="5355" dataCellStyle="Normal 3"/>
    <tableColumn id="13123" name="Columna13112" dataDxfId="5354" dataCellStyle="Normal 3"/>
    <tableColumn id="13124" name="Columna13113" dataDxfId="5353" dataCellStyle="Normal 3"/>
    <tableColumn id="13125" name="Columna13114" dataDxfId="5352" dataCellStyle="Normal 3"/>
    <tableColumn id="13126" name="Columna13115" dataDxfId="5351" dataCellStyle="Normal 3"/>
    <tableColumn id="13127" name="Columna13116" dataDxfId="5350" dataCellStyle="Normal 3"/>
    <tableColumn id="13128" name="Columna13117" dataDxfId="5349" dataCellStyle="Normal 3"/>
    <tableColumn id="13129" name="Columna13118" dataDxfId="5348" dataCellStyle="Normal 3"/>
    <tableColumn id="13130" name="Columna13119" dataDxfId="5347" dataCellStyle="Normal 3"/>
    <tableColumn id="13131" name="Columna13120" dataDxfId="5346" dataCellStyle="Normal 3"/>
    <tableColumn id="13132" name="Columna13121" dataDxfId="5345" dataCellStyle="Normal 3"/>
    <tableColumn id="13133" name="Columna13122" dataDxfId="5344" dataCellStyle="Normal 3"/>
    <tableColumn id="13134" name="Columna13123" dataDxfId="5343" dataCellStyle="Normal 3"/>
    <tableColumn id="13135" name="Columna13124" dataDxfId="5342" dataCellStyle="Normal 3"/>
    <tableColumn id="13136" name="Columna13125" dataDxfId="5341" dataCellStyle="Normal 3"/>
    <tableColumn id="13137" name="Columna13126" dataDxfId="5340" dataCellStyle="Normal 3"/>
    <tableColumn id="13138" name="Columna13127" dataDxfId="5339" dataCellStyle="Normal 3"/>
    <tableColumn id="13139" name="Columna13128" dataDxfId="5338" dataCellStyle="Normal 3"/>
    <tableColumn id="13140" name="Columna13129" dataDxfId="5337" dataCellStyle="Normal 3"/>
    <tableColumn id="13141" name="Columna13130" dataDxfId="5336" dataCellStyle="Normal 3"/>
    <tableColumn id="13142" name="Columna13131" dataDxfId="5335" dataCellStyle="Normal 3"/>
    <tableColumn id="13143" name="Columna13132" dataDxfId="5334" dataCellStyle="Normal 3"/>
    <tableColumn id="13144" name="Columna13133" dataDxfId="5333" dataCellStyle="Normal 3"/>
    <tableColumn id="13145" name="Columna13134" dataDxfId="5332" dataCellStyle="Normal 3"/>
    <tableColumn id="13146" name="Columna13135" dataDxfId="5331" dataCellStyle="Normal 3"/>
    <tableColumn id="13147" name="Columna13136" dataDxfId="5330" dataCellStyle="Normal 3"/>
    <tableColumn id="13148" name="Columna13137" dataDxfId="5329" dataCellStyle="Normal 3"/>
    <tableColumn id="13149" name="Columna13138" dataDxfId="5328" dataCellStyle="Normal 3"/>
    <tableColumn id="13150" name="Columna13139" dataDxfId="5327" dataCellStyle="Normal 3"/>
    <tableColumn id="13151" name="Columna13140" dataDxfId="5326" dataCellStyle="Normal 3"/>
    <tableColumn id="13152" name="Columna13141" dataDxfId="5325" dataCellStyle="Normal 3"/>
    <tableColumn id="13153" name="Columna13142" dataDxfId="5324" dataCellStyle="Normal 3"/>
    <tableColumn id="13154" name="Columna13143" dataDxfId="5323" dataCellStyle="Normal 3"/>
    <tableColumn id="13155" name="Columna13144" dataDxfId="5322" dataCellStyle="Normal 3"/>
    <tableColumn id="13156" name="Columna13145" dataDxfId="5321" dataCellStyle="Normal 3"/>
    <tableColumn id="13157" name="Columna13146" dataDxfId="5320" dataCellStyle="Normal 3"/>
    <tableColumn id="13158" name="Columna13147" dataDxfId="5319" dataCellStyle="Normal 3"/>
    <tableColumn id="13159" name="Columna13148" dataDxfId="5318" dataCellStyle="Normal 3"/>
    <tableColumn id="13160" name="Columna13149" dataDxfId="5317" dataCellStyle="Normal 3"/>
    <tableColumn id="13161" name="Columna13150" dataDxfId="5316" dataCellStyle="Normal 3"/>
    <tableColumn id="13162" name="Columna13151" dataDxfId="5315" dataCellStyle="Normal 3"/>
    <tableColumn id="13163" name="Columna13152" dataDxfId="5314" dataCellStyle="Normal 3"/>
    <tableColumn id="13164" name="Columna13153" dataDxfId="5313" dataCellStyle="Normal 3"/>
    <tableColumn id="13165" name="Columna13154" dataDxfId="5312" dataCellStyle="Normal 3"/>
    <tableColumn id="13166" name="Columna13155" dataDxfId="5311" dataCellStyle="Normal 3"/>
    <tableColumn id="13167" name="Columna13156" dataDxfId="5310" dataCellStyle="Normal 3"/>
    <tableColumn id="13168" name="Columna13157" dataDxfId="5309" dataCellStyle="Normal 3"/>
    <tableColumn id="13169" name="Columna13158" dataDxfId="5308" dataCellStyle="Normal 3"/>
    <tableColumn id="13170" name="Columna13159" dataDxfId="5307" dataCellStyle="Normal 3"/>
    <tableColumn id="13171" name="Columna13160" dataDxfId="5306" dataCellStyle="Normal 3"/>
    <tableColumn id="13172" name="Columna13161" dataDxfId="5305" dataCellStyle="Normal 3"/>
    <tableColumn id="13173" name="Columna13162" dataDxfId="5304" dataCellStyle="Normal 3"/>
    <tableColumn id="13174" name="Columna13163" dataDxfId="5303" dataCellStyle="Normal 3"/>
    <tableColumn id="13175" name="Columna13164" dataDxfId="5302" dataCellStyle="Normal 3"/>
    <tableColumn id="13176" name="Columna13165" dataDxfId="5301" dataCellStyle="Normal 3"/>
    <tableColumn id="13177" name="Columna13166" dataDxfId="5300" dataCellStyle="Normal 3"/>
    <tableColumn id="13178" name="Columna13167" dataDxfId="5299" dataCellStyle="Normal 3"/>
    <tableColumn id="13179" name="Columna13168" dataDxfId="5298" dataCellStyle="Normal 3"/>
    <tableColumn id="13180" name="Columna13169" dataDxfId="5297" dataCellStyle="Normal 3"/>
    <tableColumn id="13181" name="Columna13170" dataDxfId="5296" dataCellStyle="Normal 3"/>
    <tableColumn id="13182" name="Columna13171" dataDxfId="5295" dataCellStyle="Normal 3"/>
    <tableColumn id="13183" name="Columna13172" dataDxfId="5294" dataCellStyle="Normal 3"/>
    <tableColumn id="13184" name="Columna13173" dataDxfId="5293" dataCellStyle="Normal 3"/>
    <tableColumn id="13185" name="Columna13174" dataDxfId="5292" dataCellStyle="Normal 3"/>
    <tableColumn id="13186" name="Columna13175" dataDxfId="5291" dataCellStyle="Normal 3"/>
    <tableColumn id="13187" name="Columna13176" dataDxfId="5290" dataCellStyle="Normal 3"/>
    <tableColumn id="13188" name="Columna13177" dataDxfId="5289" dataCellStyle="Normal 3"/>
    <tableColumn id="13189" name="Columna13178" dataDxfId="5288" dataCellStyle="Normal 3"/>
    <tableColumn id="13190" name="Columna13179" dataDxfId="5287" dataCellStyle="Normal 3"/>
    <tableColumn id="13191" name="Columna13180" dataDxfId="5286" dataCellStyle="Normal 3"/>
    <tableColumn id="13192" name="Columna13181" dataDxfId="5285" dataCellStyle="Normal 3"/>
    <tableColumn id="13193" name="Columna13182" dataDxfId="5284" dataCellStyle="Normal 3"/>
    <tableColumn id="13194" name="Columna13183" dataDxfId="5283" dataCellStyle="Normal 3"/>
    <tableColumn id="13195" name="Columna13184" dataDxfId="5282" dataCellStyle="Normal 3"/>
    <tableColumn id="13196" name="Columna13185" dataDxfId="5281" dataCellStyle="Normal 3"/>
    <tableColumn id="13197" name="Columna13186" dataDxfId="5280" dataCellStyle="Normal 3"/>
    <tableColumn id="13198" name="Columna13187" dataDxfId="5279" dataCellStyle="Normal 3"/>
    <tableColumn id="13199" name="Columna13188" dataDxfId="5278" dataCellStyle="Normal 3"/>
    <tableColumn id="13200" name="Columna13189" dataDxfId="5277" dataCellStyle="Normal 3"/>
    <tableColumn id="13201" name="Columna13190" dataDxfId="5276" dataCellStyle="Normal 3"/>
    <tableColumn id="13202" name="Columna13191" dataDxfId="5275" dataCellStyle="Normal 3"/>
    <tableColumn id="13203" name="Columna13192" dataDxfId="5274" dataCellStyle="Normal 3"/>
    <tableColumn id="13204" name="Columna13193" dataDxfId="5273" dataCellStyle="Normal 3"/>
    <tableColumn id="13205" name="Columna13194" dataDxfId="5272" dataCellStyle="Normal 3"/>
    <tableColumn id="13206" name="Columna13195" dataDxfId="5271" dataCellStyle="Normal 3"/>
    <tableColumn id="13207" name="Columna13196" dataDxfId="5270" dataCellStyle="Normal 3"/>
    <tableColumn id="13208" name="Columna13197" dataDxfId="5269" dataCellStyle="Normal 3"/>
    <tableColumn id="13209" name="Columna13198" dataDxfId="5268" dataCellStyle="Normal 3"/>
    <tableColumn id="13210" name="Columna13199" dataDxfId="5267" dataCellStyle="Normal 3"/>
    <tableColumn id="13211" name="Columna13200" dataDxfId="5266" dataCellStyle="Normal 3"/>
    <tableColumn id="13212" name="Columna13201" dataDxfId="5265" dataCellStyle="Normal 3"/>
    <tableColumn id="13213" name="Columna13202" dataDxfId="5264" dataCellStyle="Normal 3"/>
    <tableColumn id="13214" name="Columna13203" dataDxfId="5263" dataCellStyle="Normal 3"/>
    <tableColumn id="13215" name="Columna13204" dataDxfId="5262" dataCellStyle="Normal 3"/>
    <tableColumn id="13216" name="Columna13205" dataDxfId="5261" dataCellStyle="Normal 3"/>
    <tableColumn id="13217" name="Columna13206" dataDxfId="5260" dataCellStyle="Normal 3"/>
    <tableColumn id="13218" name="Columna13207" dataDxfId="5259" dataCellStyle="Normal 3"/>
    <tableColumn id="13219" name="Columna13208" dataDxfId="5258" dataCellStyle="Normal 3"/>
    <tableColumn id="13220" name="Columna13209" dataDxfId="5257" dataCellStyle="Normal 3"/>
    <tableColumn id="13221" name="Columna13210" dataDxfId="5256" dataCellStyle="Normal 3"/>
    <tableColumn id="13222" name="Columna13211" dataDxfId="5255" dataCellStyle="Normal 3"/>
    <tableColumn id="13223" name="Columna13212" dataDxfId="5254" dataCellStyle="Normal 3"/>
    <tableColumn id="13224" name="Columna13213" dataDxfId="5253" dataCellStyle="Normal 3"/>
    <tableColumn id="13225" name="Columna13214" dataDxfId="5252" dataCellStyle="Normal 3"/>
    <tableColumn id="13226" name="Columna13215" dataDxfId="5251" dataCellStyle="Normal 3"/>
    <tableColumn id="13227" name="Columna13216" dataDxfId="5250" dataCellStyle="Normal 3"/>
    <tableColumn id="13228" name="Columna13217" dataDxfId="5249" dataCellStyle="Normal 3"/>
    <tableColumn id="13229" name="Columna13218" dataDxfId="5248" dataCellStyle="Normal 3"/>
    <tableColumn id="13230" name="Columna13219" dataDxfId="5247" dataCellStyle="Normal 3"/>
    <tableColumn id="13231" name="Columna13220" dataDxfId="5246" dataCellStyle="Normal 3"/>
    <tableColumn id="13232" name="Columna13221" dataDxfId="5245" dataCellStyle="Normal 3"/>
    <tableColumn id="13233" name="Columna13222" dataDxfId="5244" dataCellStyle="Normal 3"/>
    <tableColumn id="13234" name="Columna13223" dataDxfId="5243" dataCellStyle="Normal 3"/>
    <tableColumn id="13235" name="Columna13224" dataDxfId="5242" dataCellStyle="Normal 3"/>
    <tableColumn id="13236" name="Columna13225" dataDxfId="5241" dataCellStyle="Normal 3"/>
    <tableColumn id="13237" name="Columna13226" dataDxfId="5240" dataCellStyle="Normal 3"/>
    <tableColumn id="13238" name="Columna13227" dataDxfId="5239" dataCellStyle="Normal 3"/>
    <tableColumn id="13239" name="Columna13228" dataDxfId="5238" dataCellStyle="Normal 3"/>
    <tableColumn id="13240" name="Columna13229" dataDxfId="5237" dataCellStyle="Normal 3"/>
    <tableColumn id="13241" name="Columna13230" dataDxfId="5236" dataCellStyle="Normal 3"/>
    <tableColumn id="13242" name="Columna13231" dataDxfId="5235" dataCellStyle="Normal 3"/>
    <tableColumn id="13243" name="Columna13232" dataDxfId="5234" dataCellStyle="Normal 3"/>
    <tableColumn id="13244" name="Columna13233" dataDxfId="5233" dataCellStyle="Normal 3"/>
    <tableColumn id="13245" name="Columna13234" dataDxfId="5232" dataCellStyle="Normal 3"/>
    <tableColumn id="13246" name="Columna13235" dataDxfId="5231" dataCellStyle="Normal 3"/>
    <tableColumn id="13247" name="Columna13236" dataDxfId="5230" dataCellStyle="Normal 3"/>
    <tableColumn id="13248" name="Columna13237" dataDxfId="5229" dataCellStyle="Normal 3"/>
    <tableColumn id="13249" name="Columna13238" dataDxfId="5228" dataCellStyle="Normal 3"/>
    <tableColumn id="13250" name="Columna13239" dataDxfId="5227" dataCellStyle="Normal 3"/>
    <tableColumn id="13251" name="Columna13240" dataDxfId="5226" dataCellStyle="Normal 3"/>
    <tableColumn id="13252" name="Columna13241" dataDxfId="5225" dataCellStyle="Normal 3"/>
    <tableColumn id="13253" name="Columna13242" dataDxfId="5224" dataCellStyle="Normal 3"/>
    <tableColumn id="13254" name="Columna13243" dataDxfId="5223" dataCellStyle="Normal 3"/>
    <tableColumn id="13255" name="Columna13244" dataDxfId="5222" dataCellStyle="Normal 3"/>
    <tableColumn id="13256" name="Columna13245" dataDxfId="5221" dataCellStyle="Normal 3"/>
    <tableColumn id="13257" name="Columna13246" dataDxfId="5220" dataCellStyle="Normal 3"/>
    <tableColumn id="13258" name="Columna13247" dataDxfId="5219" dataCellStyle="Normal 3"/>
    <tableColumn id="13259" name="Columna13248" dataDxfId="5218" dataCellStyle="Normal 3"/>
    <tableColumn id="13260" name="Columna13249" dataDxfId="5217" dataCellStyle="Normal 3"/>
    <tableColumn id="13261" name="Columna13250" dataDxfId="5216" dataCellStyle="Normal 3"/>
    <tableColumn id="13262" name="Columna13251" dataDxfId="5215" dataCellStyle="Normal 3"/>
    <tableColumn id="13263" name="Columna13252" dataDxfId="5214" dataCellStyle="Normal 3"/>
    <tableColumn id="13264" name="Columna13253" dataDxfId="5213" dataCellStyle="Normal 3"/>
    <tableColumn id="13265" name="Columna13254" dataDxfId="5212" dataCellStyle="Normal 3"/>
    <tableColumn id="13266" name="Columna13255" dataDxfId="5211" dataCellStyle="Normal 3"/>
    <tableColumn id="13267" name="Columna13256" dataDxfId="5210" dataCellStyle="Normal 3"/>
    <tableColumn id="13268" name="Columna13257" dataDxfId="5209" dataCellStyle="Normal 3"/>
    <tableColumn id="13269" name="Columna13258" dataDxfId="5208" dataCellStyle="Normal 3"/>
    <tableColumn id="13270" name="Columna13259" dataDxfId="5207" dataCellStyle="Normal 3"/>
    <tableColumn id="13271" name="Columna13260" dataDxfId="5206" dataCellStyle="Normal 3"/>
    <tableColumn id="13272" name="Columna13261" dataDxfId="5205" dataCellStyle="Normal 3"/>
    <tableColumn id="13273" name="Columna13262" dataDxfId="5204" dataCellStyle="Normal 3"/>
    <tableColumn id="13274" name="Columna13263" dataDxfId="5203" dataCellStyle="Normal 3"/>
    <tableColumn id="13275" name="Columna13264" dataDxfId="5202" dataCellStyle="Normal 3"/>
    <tableColumn id="13276" name="Columna13265" dataDxfId="5201" dataCellStyle="Normal 3"/>
    <tableColumn id="13277" name="Columna13266" dataDxfId="5200" dataCellStyle="Normal 3"/>
    <tableColumn id="13278" name="Columna13267" dataDxfId="5199" dataCellStyle="Normal 3"/>
    <tableColumn id="13279" name="Columna13268" dataDxfId="5198" dataCellStyle="Normal 3"/>
    <tableColumn id="13280" name="Columna13269" dataDxfId="5197" dataCellStyle="Normal 3"/>
    <tableColumn id="13281" name="Columna13270" dataDxfId="5196" dataCellStyle="Normal 3"/>
    <tableColumn id="13282" name="Columna13271" dataDxfId="5195" dataCellStyle="Normal 3"/>
    <tableColumn id="13283" name="Columna13272" dataDxfId="5194" dataCellStyle="Normal 3"/>
    <tableColumn id="13284" name="Columna13273" dataDxfId="5193" dataCellStyle="Normal 3"/>
    <tableColumn id="13285" name="Columna13274" dataDxfId="5192" dataCellStyle="Normal 3"/>
    <tableColumn id="13286" name="Columna13275" dataDxfId="5191" dataCellStyle="Normal 3"/>
    <tableColumn id="13287" name="Columna13276" dataDxfId="5190" dataCellStyle="Normal 3"/>
    <tableColumn id="13288" name="Columna13277" dataDxfId="5189" dataCellStyle="Normal 3"/>
    <tableColumn id="13289" name="Columna13278" dataDxfId="5188" dataCellStyle="Normal 3"/>
    <tableColumn id="13290" name="Columna13279" dataDxfId="5187" dataCellStyle="Normal 3"/>
    <tableColumn id="13291" name="Columna13280" dataDxfId="5186" dataCellStyle="Normal 3"/>
    <tableColumn id="13292" name="Columna13281" dataDxfId="5185" dataCellStyle="Normal 3"/>
    <tableColumn id="13293" name="Columna13282" dataDxfId="5184" dataCellStyle="Normal 3"/>
    <tableColumn id="13294" name="Columna13283" dataDxfId="5183" dataCellStyle="Normal 3"/>
    <tableColumn id="13295" name="Columna13284" dataDxfId="5182" dataCellStyle="Normal 3"/>
    <tableColumn id="13296" name="Columna13285" dataDxfId="5181" dataCellStyle="Normal 3"/>
    <tableColumn id="13297" name="Columna13286" dataDxfId="5180" dataCellStyle="Normal 3"/>
    <tableColumn id="13298" name="Columna13287" dataDxfId="5179" dataCellStyle="Normal 3"/>
    <tableColumn id="13299" name="Columna13288" dataDxfId="5178" dataCellStyle="Normal 3"/>
    <tableColumn id="13300" name="Columna13289" dataDxfId="5177" dataCellStyle="Normal 3"/>
    <tableColumn id="13301" name="Columna13290" dataDxfId="5176" dataCellStyle="Normal 3"/>
    <tableColumn id="13302" name="Columna13291" dataDxfId="5175" dataCellStyle="Normal 3"/>
    <tableColumn id="13303" name="Columna13292" dataDxfId="5174" dataCellStyle="Normal 3"/>
    <tableColumn id="13304" name="Columna13293" dataDxfId="5173" dataCellStyle="Normal 3"/>
    <tableColumn id="13305" name="Columna13294" dataDxfId="5172" dataCellStyle="Normal 3"/>
    <tableColumn id="13306" name="Columna13295" dataDxfId="5171" dataCellStyle="Normal 3"/>
    <tableColumn id="13307" name="Columna13296" dataDxfId="5170" dataCellStyle="Normal 3"/>
    <tableColumn id="13308" name="Columna13297" dataDxfId="5169" dataCellStyle="Normal 3"/>
    <tableColumn id="13309" name="Columna13298" dataDxfId="5168" dataCellStyle="Normal 3"/>
    <tableColumn id="13310" name="Columna13299" dataDxfId="5167" dataCellStyle="Normal 3"/>
    <tableColumn id="13311" name="Columna13300" dataDxfId="5166" dataCellStyle="Normal 3"/>
    <tableColumn id="13312" name="Columna13301" dataDxfId="5165" dataCellStyle="Normal 3"/>
    <tableColumn id="13313" name="Columna13302" dataDxfId="5164" dataCellStyle="Normal 3"/>
    <tableColumn id="13314" name="Columna13303" dataDxfId="5163" dataCellStyle="Normal 3"/>
    <tableColumn id="13315" name="Columna13304" dataDxfId="5162" dataCellStyle="Normal 3"/>
    <tableColumn id="13316" name="Columna13305" dataDxfId="5161" dataCellStyle="Normal 3"/>
    <tableColumn id="13317" name="Columna13306" dataDxfId="5160" dataCellStyle="Normal 3"/>
    <tableColumn id="13318" name="Columna13307" dataDxfId="5159" dataCellStyle="Normal 3"/>
    <tableColumn id="13319" name="Columna13308" dataDxfId="5158" dataCellStyle="Normal 3"/>
    <tableColumn id="13320" name="Columna13309" dataDxfId="5157" dataCellStyle="Normal 3"/>
    <tableColumn id="13321" name="Columna13310" dataDxfId="5156" dataCellStyle="Normal 3"/>
    <tableColumn id="13322" name="Columna13311" dataDxfId="5155" dataCellStyle="Normal 3"/>
    <tableColumn id="13323" name="Columna13312" dataDxfId="5154" dataCellStyle="Normal 3"/>
    <tableColumn id="13324" name="Columna13313" dataDxfId="5153" dataCellStyle="Normal 3"/>
    <tableColumn id="13325" name="Columna13314" dataDxfId="5152" dataCellStyle="Normal 3"/>
    <tableColumn id="13326" name="Columna13315" dataDxfId="5151" dataCellStyle="Normal 3"/>
    <tableColumn id="13327" name="Columna13316" dataDxfId="5150" dataCellStyle="Normal 3"/>
    <tableColumn id="13328" name="Columna13317" dataDxfId="5149" dataCellStyle="Normal 3"/>
    <tableColumn id="13329" name="Columna13318" dataDxfId="5148" dataCellStyle="Normal 3"/>
    <tableColumn id="13330" name="Columna13319" dataDxfId="5147" dataCellStyle="Normal 3"/>
    <tableColumn id="13331" name="Columna13320" dataDxfId="5146" dataCellStyle="Normal 3"/>
    <tableColumn id="13332" name="Columna13321" dataDxfId="5145" dataCellStyle="Normal 3"/>
    <tableColumn id="13333" name="Columna13322" dataDxfId="5144" dataCellStyle="Normal 3"/>
    <tableColumn id="13334" name="Columna13323" dataDxfId="5143" dataCellStyle="Normal 3"/>
    <tableColumn id="13335" name="Columna13324" dataDxfId="5142" dataCellStyle="Normal 3"/>
    <tableColumn id="13336" name="Columna13325" dataDxfId="5141" dataCellStyle="Normal 3"/>
    <tableColumn id="13337" name="Columna13326" dataDxfId="5140" dataCellStyle="Normal 3"/>
    <tableColumn id="13338" name="Columna13327" dataDxfId="5139" dataCellStyle="Normal 3"/>
    <tableColumn id="13339" name="Columna13328" dataDxfId="5138" dataCellStyle="Normal 3"/>
    <tableColumn id="13340" name="Columna13329" dataDxfId="5137" dataCellStyle="Normal 3"/>
    <tableColumn id="13341" name="Columna13330" dataDxfId="5136" dataCellStyle="Normal 3"/>
    <tableColumn id="13342" name="Columna13331" dataDxfId="5135" dataCellStyle="Normal 3"/>
    <tableColumn id="13343" name="Columna13332" dataDxfId="5134" dataCellStyle="Normal 3"/>
    <tableColumn id="13344" name="Columna13333" dataDxfId="5133" dataCellStyle="Normal 3"/>
    <tableColumn id="13345" name="Columna13334" dataDxfId="5132" dataCellStyle="Normal 3"/>
    <tableColumn id="13346" name="Columna13335" dataDxfId="5131" dataCellStyle="Normal 3"/>
    <tableColumn id="13347" name="Columna13336" dataDxfId="5130" dataCellStyle="Normal 3"/>
    <tableColumn id="13348" name="Columna13337" dataDxfId="5129" dataCellStyle="Normal 3"/>
    <tableColumn id="13349" name="Columna13338" dataDxfId="5128" dataCellStyle="Normal 3"/>
    <tableColumn id="13350" name="Columna13339" dataDxfId="5127" dataCellStyle="Normal 3"/>
    <tableColumn id="13351" name="Columna13340" dataDxfId="5126" dataCellStyle="Normal 3"/>
    <tableColumn id="13352" name="Columna13341" dataDxfId="5125" dataCellStyle="Normal 3"/>
    <tableColumn id="13353" name="Columna13342" dataDxfId="5124" dataCellStyle="Normal 3"/>
    <tableColumn id="13354" name="Columna13343" dataDxfId="5123" dataCellStyle="Normal 3"/>
    <tableColumn id="13355" name="Columna13344" dataDxfId="5122" dataCellStyle="Normal 3"/>
    <tableColumn id="13356" name="Columna13345" dataDxfId="5121" dataCellStyle="Normal 3"/>
    <tableColumn id="13357" name="Columna13346" dataDxfId="5120" dataCellStyle="Normal 3"/>
    <tableColumn id="13358" name="Columna13347" dataDxfId="5119" dataCellStyle="Normal 3"/>
    <tableColumn id="13359" name="Columna13348" dataDxfId="5118" dataCellStyle="Normal 3"/>
    <tableColumn id="13360" name="Columna13349" dataDxfId="5117" dataCellStyle="Normal 3"/>
    <tableColumn id="13361" name="Columna13350" dataDxfId="5116" dataCellStyle="Normal 3"/>
    <tableColumn id="13362" name="Columna13351" dataDxfId="5115" dataCellStyle="Normal 3"/>
    <tableColumn id="13363" name="Columna13352" dataDxfId="5114" dataCellStyle="Normal 3"/>
    <tableColumn id="13364" name="Columna13353" dataDxfId="5113" dataCellStyle="Normal 3"/>
    <tableColumn id="13365" name="Columna13354" dataDxfId="5112" dataCellStyle="Normal 3"/>
    <tableColumn id="13366" name="Columna13355" dataDxfId="5111" dataCellStyle="Normal 3"/>
    <tableColumn id="13367" name="Columna13356" dataDxfId="5110" dataCellStyle="Normal 3"/>
    <tableColumn id="13368" name="Columna13357" dataDxfId="5109" dataCellStyle="Normal 3"/>
    <tableColumn id="13369" name="Columna13358" dataDxfId="5108" dataCellStyle="Normal 3"/>
    <tableColumn id="13370" name="Columna13359" dataDxfId="5107" dataCellStyle="Normal 3"/>
    <tableColumn id="13371" name="Columna13360" dataDxfId="5106" dataCellStyle="Normal 3"/>
    <tableColumn id="13372" name="Columna13361" dataDxfId="5105" dataCellStyle="Normal 3"/>
    <tableColumn id="13373" name="Columna13362" dataDxfId="5104" dataCellStyle="Normal 3"/>
    <tableColumn id="13374" name="Columna13363" dataDxfId="5103" dataCellStyle="Normal 3"/>
    <tableColumn id="13375" name="Columna13364" dataDxfId="5102" dataCellStyle="Normal 3"/>
    <tableColumn id="13376" name="Columna13365" dataDxfId="5101" dataCellStyle="Normal 3"/>
    <tableColumn id="13377" name="Columna13366" dataDxfId="5100" dataCellStyle="Normal 3"/>
    <tableColumn id="13378" name="Columna13367" dataDxfId="5099" dataCellStyle="Normal 3"/>
    <tableColumn id="13379" name="Columna13368" dataDxfId="5098" dataCellStyle="Normal 3"/>
    <tableColumn id="13380" name="Columna13369" dataDxfId="5097" dataCellStyle="Normal 3"/>
    <tableColumn id="13381" name="Columna13370" dataDxfId="5096" dataCellStyle="Normal 3"/>
    <tableColumn id="13382" name="Columna13371" dataDxfId="5095" dataCellStyle="Normal 3"/>
    <tableColumn id="13383" name="Columna13372" dataDxfId="5094" dataCellStyle="Normal 3"/>
    <tableColumn id="13384" name="Columna13373" dataDxfId="5093" dataCellStyle="Normal 3"/>
    <tableColumn id="13385" name="Columna13374" dataDxfId="5092" dataCellStyle="Normal 3"/>
    <tableColumn id="13386" name="Columna13375" dataDxfId="5091" dataCellStyle="Normal 3"/>
    <tableColumn id="13387" name="Columna13376" dataDxfId="5090" dataCellStyle="Normal 3"/>
    <tableColumn id="13388" name="Columna13377" dataDxfId="5089" dataCellStyle="Normal 3"/>
    <tableColumn id="13389" name="Columna13378" dataDxfId="5088" dataCellStyle="Normal 3"/>
    <tableColumn id="13390" name="Columna13379" dataDxfId="5087" dataCellStyle="Normal 3"/>
    <tableColumn id="13391" name="Columna13380" dataDxfId="5086" dataCellStyle="Normal 3"/>
    <tableColumn id="13392" name="Columna13381" dataDxfId="5085" dataCellStyle="Normal 3"/>
    <tableColumn id="13393" name="Columna13382" dataDxfId="5084" dataCellStyle="Normal 3"/>
    <tableColumn id="13394" name="Columna13383" dataDxfId="5083" dataCellStyle="Normal 3"/>
    <tableColumn id="13395" name="Columna13384" dataDxfId="5082" dataCellStyle="Normal 3"/>
    <tableColumn id="13396" name="Columna13385" dataDxfId="5081" dataCellStyle="Normal 3"/>
    <tableColumn id="13397" name="Columna13386" dataDxfId="5080" dataCellStyle="Normal 3"/>
    <tableColumn id="13398" name="Columna13387" dataDxfId="5079" dataCellStyle="Normal 3"/>
    <tableColumn id="13399" name="Columna13388" dataDxfId="5078" dataCellStyle="Normal 3"/>
    <tableColumn id="13400" name="Columna13389" dataDxfId="5077" dataCellStyle="Normal 3"/>
    <tableColumn id="13401" name="Columna13390" dataDxfId="5076" dataCellStyle="Normal 3"/>
    <tableColumn id="13402" name="Columna13391" dataDxfId="5075" dataCellStyle="Normal 3"/>
    <tableColumn id="13403" name="Columna13392" dataDxfId="5074" dataCellStyle="Normal 3"/>
    <tableColumn id="13404" name="Columna13393" dataDxfId="5073" dataCellStyle="Normal 3"/>
    <tableColumn id="13405" name="Columna13394" dataDxfId="5072" dataCellStyle="Normal 3"/>
    <tableColumn id="13406" name="Columna13395" dataDxfId="5071" dataCellStyle="Normal 3"/>
    <tableColumn id="13407" name="Columna13396" dataDxfId="5070" dataCellStyle="Normal 3"/>
    <tableColumn id="13408" name="Columna13397" dataDxfId="5069" dataCellStyle="Normal 3"/>
    <tableColumn id="13409" name="Columna13398" dataDxfId="5068" dataCellStyle="Normal 3"/>
    <tableColumn id="13410" name="Columna13399" dataDxfId="5067" dataCellStyle="Normal 3"/>
    <tableColumn id="13411" name="Columna13400" dataDxfId="5066" dataCellStyle="Normal 3"/>
    <tableColumn id="13412" name="Columna13401" dataDxfId="5065" dataCellStyle="Normal 3"/>
    <tableColumn id="13413" name="Columna13402" dataDxfId="5064" dataCellStyle="Normal 3"/>
    <tableColumn id="13414" name="Columna13403" dataDxfId="5063" dataCellStyle="Normal 3"/>
    <tableColumn id="13415" name="Columna13404" dataDxfId="5062" dataCellStyle="Normal 3"/>
    <tableColumn id="13416" name="Columna13405" dataDxfId="5061" dataCellStyle="Normal 3"/>
    <tableColumn id="13417" name="Columna13406" dataDxfId="5060" dataCellStyle="Normal 3"/>
    <tableColumn id="13418" name="Columna13407" dataDxfId="5059" dataCellStyle="Normal 3"/>
    <tableColumn id="13419" name="Columna13408" dataDxfId="5058" dataCellStyle="Normal 3"/>
    <tableColumn id="13420" name="Columna13409" dataDxfId="5057" dataCellStyle="Normal 3"/>
    <tableColumn id="13421" name="Columna13410" dataDxfId="5056" dataCellStyle="Normal 3"/>
    <tableColumn id="13422" name="Columna13411" dataDxfId="5055" dataCellStyle="Normal 3"/>
    <tableColumn id="13423" name="Columna13412" dataDxfId="5054" dataCellStyle="Normal 3"/>
    <tableColumn id="13424" name="Columna13413" dataDxfId="5053" dataCellStyle="Normal 3"/>
    <tableColumn id="13425" name="Columna13414" dataDxfId="5052" dataCellStyle="Normal 3"/>
    <tableColumn id="13426" name="Columna13415" dataDxfId="5051" dataCellStyle="Normal 3"/>
    <tableColumn id="13427" name="Columna13416" dataDxfId="5050" dataCellStyle="Normal 3"/>
    <tableColumn id="13428" name="Columna13417" dataDxfId="5049" dataCellStyle="Normal 3"/>
    <tableColumn id="13429" name="Columna13418" dataDxfId="5048" dataCellStyle="Normal 3"/>
    <tableColumn id="13430" name="Columna13419" dataDxfId="5047" dataCellStyle="Normal 3"/>
    <tableColumn id="13431" name="Columna13420" dataDxfId="5046" dataCellStyle="Normal 3"/>
    <tableColumn id="13432" name="Columna13421" dataDxfId="5045" dataCellStyle="Normal 3"/>
    <tableColumn id="13433" name="Columna13422" dataDxfId="5044" dataCellStyle="Normal 3"/>
    <tableColumn id="13434" name="Columna13423" dataDxfId="5043" dataCellStyle="Normal 3"/>
    <tableColumn id="13435" name="Columna13424" dataDxfId="5042" dataCellStyle="Normal 3"/>
    <tableColumn id="13436" name="Columna13425" dataDxfId="5041" dataCellStyle="Normal 3"/>
    <tableColumn id="13437" name="Columna13426" dataDxfId="5040" dataCellStyle="Normal 3"/>
    <tableColumn id="13438" name="Columna13427" dataDxfId="5039" dataCellStyle="Normal 3"/>
    <tableColumn id="13439" name="Columna13428" dataDxfId="5038" dataCellStyle="Normal 3"/>
    <tableColumn id="13440" name="Columna13429" dataDxfId="5037" dataCellStyle="Normal 3"/>
    <tableColumn id="13441" name="Columna13430" dataDxfId="5036" dataCellStyle="Normal 3"/>
    <tableColumn id="13442" name="Columna13431" dataDxfId="5035" dataCellStyle="Normal 3"/>
    <tableColumn id="13443" name="Columna13432" dataDxfId="5034" dataCellStyle="Normal 3"/>
    <tableColumn id="13444" name="Columna13433" dataDxfId="5033" dataCellStyle="Normal 3"/>
    <tableColumn id="13445" name="Columna13434" dataDxfId="5032" dataCellStyle="Normal 3"/>
    <tableColumn id="13446" name="Columna13435" dataDxfId="5031" dataCellStyle="Normal 3"/>
    <tableColumn id="13447" name="Columna13436" dataDxfId="5030" dataCellStyle="Normal 3"/>
    <tableColumn id="13448" name="Columna13437" dataDxfId="5029" dataCellStyle="Normal 3"/>
    <tableColumn id="13449" name="Columna13438" dataDxfId="5028" dataCellStyle="Normal 3"/>
    <tableColumn id="13450" name="Columna13439" dataDxfId="5027" dataCellStyle="Normal 3"/>
    <tableColumn id="13451" name="Columna13440" dataDxfId="5026" dataCellStyle="Normal 3"/>
    <tableColumn id="13452" name="Columna13441" dataDxfId="5025" dataCellStyle="Normal 3"/>
    <tableColumn id="13453" name="Columna13442" dataDxfId="5024" dataCellStyle="Normal 3"/>
    <tableColumn id="13454" name="Columna13443" dataDxfId="5023" dataCellStyle="Normal 3"/>
    <tableColumn id="13455" name="Columna13444" dataDxfId="5022" dataCellStyle="Normal 3"/>
    <tableColumn id="13456" name="Columna13445" dataDxfId="5021" dataCellStyle="Normal 3"/>
    <tableColumn id="13457" name="Columna13446" dataDxfId="5020" dataCellStyle="Normal 3"/>
    <tableColumn id="13458" name="Columna13447" dataDxfId="5019" dataCellStyle="Normal 3"/>
    <tableColumn id="13459" name="Columna13448" dataDxfId="5018" dataCellStyle="Normal 3"/>
    <tableColumn id="13460" name="Columna13449" dataDxfId="5017" dataCellStyle="Normal 3"/>
    <tableColumn id="13461" name="Columna13450" dataDxfId="5016" dataCellStyle="Normal 3"/>
    <tableColumn id="13462" name="Columna13451" dataDxfId="5015" dataCellStyle="Normal 3"/>
    <tableColumn id="13463" name="Columna13452" dataDxfId="5014" dataCellStyle="Normal 3"/>
    <tableColumn id="13464" name="Columna13453" dataDxfId="5013" dataCellStyle="Normal 3"/>
    <tableColumn id="13465" name="Columna13454" dataDxfId="5012" dataCellStyle="Normal 3"/>
    <tableColumn id="13466" name="Columna13455" dataDxfId="5011" dataCellStyle="Normal 3"/>
    <tableColumn id="13467" name="Columna13456" dataDxfId="5010" dataCellStyle="Normal 3"/>
    <tableColumn id="13468" name="Columna13457" dataDxfId="5009" dataCellStyle="Normal 3"/>
    <tableColumn id="13469" name="Columna13458" dataDxfId="5008" dataCellStyle="Normal 3"/>
    <tableColumn id="13470" name="Columna13459" dataDxfId="5007" dataCellStyle="Normal 3"/>
    <tableColumn id="13471" name="Columna13460" dataDxfId="5006" dataCellStyle="Normal 3"/>
    <tableColumn id="13472" name="Columna13461" dataDxfId="5005" dataCellStyle="Normal 3"/>
    <tableColumn id="13473" name="Columna13462" dataDxfId="5004" dataCellStyle="Normal 3"/>
    <tableColumn id="13474" name="Columna13463" dataDxfId="5003" dataCellStyle="Normal 3"/>
    <tableColumn id="13475" name="Columna13464" dataDxfId="5002" dataCellStyle="Normal 3"/>
    <tableColumn id="13476" name="Columna13465" dataDxfId="5001" dataCellStyle="Normal 3"/>
    <tableColumn id="13477" name="Columna13466" dataDxfId="5000" dataCellStyle="Normal 3"/>
    <tableColumn id="13478" name="Columna13467" dataDxfId="4999" dataCellStyle="Normal 3"/>
    <tableColumn id="13479" name="Columna13468" dataDxfId="4998" dataCellStyle="Normal 3"/>
    <tableColumn id="13480" name="Columna13469" dataDxfId="4997" dataCellStyle="Normal 3"/>
    <tableColumn id="13481" name="Columna13470" dataDxfId="4996" dataCellStyle="Normal 3"/>
    <tableColumn id="13482" name="Columna13471" dataDxfId="4995" dataCellStyle="Normal 3"/>
    <tableColumn id="13483" name="Columna13472" dataDxfId="4994" dataCellStyle="Normal 3"/>
    <tableColumn id="13484" name="Columna13473" dataDxfId="4993" dataCellStyle="Normal 3"/>
    <tableColumn id="13485" name="Columna13474" dataDxfId="4992" dataCellStyle="Normal 3"/>
    <tableColumn id="13486" name="Columna13475" dataDxfId="4991" dataCellStyle="Normal 3"/>
    <tableColumn id="13487" name="Columna13476" dataDxfId="4990" dataCellStyle="Normal 3"/>
    <tableColumn id="13488" name="Columna13477" dataDxfId="4989" dataCellStyle="Normal 3"/>
    <tableColumn id="13489" name="Columna13478" dataDxfId="4988" dataCellStyle="Normal 3"/>
    <tableColumn id="13490" name="Columna13479" dataDxfId="4987" dataCellStyle="Normal 3"/>
    <tableColumn id="13491" name="Columna13480" dataDxfId="4986" dataCellStyle="Normal 3"/>
    <tableColumn id="13492" name="Columna13481" dataDxfId="4985" dataCellStyle="Normal 3"/>
    <tableColumn id="13493" name="Columna13482" dataDxfId="4984" dataCellStyle="Normal 3"/>
    <tableColumn id="13494" name="Columna13483" dataDxfId="4983" dataCellStyle="Normal 3"/>
    <tableColumn id="13495" name="Columna13484" dataDxfId="4982" dataCellStyle="Normal 3"/>
    <tableColumn id="13496" name="Columna13485" dataDxfId="4981" dataCellStyle="Normal 3"/>
    <tableColumn id="13497" name="Columna13486" dataDxfId="4980" dataCellStyle="Normal 3"/>
    <tableColumn id="13498" name="Columna13487" dataDxfId="4979" dataCellStyle="Normal 3"/>
    <tableColumn id="13499" name="Columna13488" dataDxfId="4978" dataCellStyle="Normal 3"/>
    <tableColumn id="13500" name="Columna13489" dataDxfId="4977" dataCellStyle="Normal 3"/>
    <tableColumn id="13501" name="Columna13490" dataDxfId="4976" dataCellStyle="Normal 3"/>
    <tableColumn id="13502" name="Columna13491" dataDxfId="4975" dataCellStyle="Normal 3"/>
    <tableColumn id="13503" name="Columna13492" dataDxfId="4974" dataCellStyle="Normal 3"/>
    <tableColumn id="13504" name="Columna13493" dataDxfId="4973" dataCellStyle="Normal 3"/>
    <tableColumn id="13505" name="Columna13494" dataDxfId="4972" dataCellStyle="Normal 3"/>
    <tableColumn id="13506" name="Columna13495" dataDxfId="4971" dataCellStyle="Normal 3"/>
    <tableColumn id="13507" name="Columna13496" dataDxfId="4970" dataCellStyle="Normal 3"/>
    <tableColumn id="13508" name="Columna13497" dataDxfId="4969" dataCellStyle="Normal 3"/>
    <tableColumn id="13509" name="Columna13498" dataDxfId="4968" dataCellStyle="Normal 3"/>
    <tableColumn id="13510" name="Columna13499" dataDxfId="4967" dataCellStyle="Normal 3"/>
    <tableColumn id="13511" name="Columna13500" dataDxfId="4966" dataCellStyle="Normal 3"/>
    <tableColumn id="13512" name="Columna13501" dataDxfId="4965" dataCellStyle="Normal 3"/>
    <tableColumn id="13513" name="Columna13502" dataDxfId="4964" dataCellStyle="Normal 3"/>
    <tableColumn id="13514" name="Columna13503" dataDxfId="4963" dataCellStyle="Normal 3"/>
    <tableColumn id="13515" name="Columna13504" dataDxfId="4962" dataCellStyle="Normal 3"/>
    <tableColumn id="13516" name="Columna13505" dataDxfId="4961" dataCellStyle="Normal 3"/>
    <tableColumn id="13517" name="Columna13506" dataDxfId="4960" dataCellStyle="Normal 3"/>
    <tableColumn id="13518" name="Columna13507" dataDxfId="4959" dataCellStyle="Normal 3"/>
    <tableColumn id="13519" name="Columna13508" dataDxfId="4958" dataCellStyle="Normal 3"/>
    <tableColumn id="13520" name="Columna13509" dataDxfId="4957" dataCellStyle="Normal 3"/>
    <tableColumn id="13521" name="Columna13510" dataDxfId="4956" dataCellStyle="Normal 3"/>
    <tableColumn id="13522" name="Columna13511" dataDxfId="4955" dataCellStyle="Normal 3"/>
    <tableColumn id="13523" name="Columna13512" dataDxfId="4954" dataCellStyle="Normal 3"/>
    <tableColumn id="13524" name="Columna13513" dataDxfId="4953" dataCellStyle="Normal 3"/>
    <tableColumn id="13525" name="Columna13514" dataDxfId="4952" dataCellStyle="Normal 3"/>
    <tableColumn id="13526" name="Columna13515" dataDxfId="4951" dataCellStyle="Normal 3"/>
    <tableColumn id="13527" name="Columna13516" dataDxfId="4950" dataCellStyle="Normal 3"/>
    <tableColumn id="13528" name="Columna13517" dataDxfId="4949" dataCellStyle="Normal 3"/>
    <tableColumn id="13529" name="Columna13518" dataDxfId="4948" dataCellStyle="Normal 3"/>
    <tableColumn id="13530" name="Columna13519" dataDxfId="4947" dataCellStyle="Normal 3"/>
    <tableColumn id="13531" name="Columna13520" dataDxfId="4946" dataCellStyle="Normal 3"/>
    <tableColumn id="13532" name="Columna13521" dataDxfId="4945" dataCellStyle="Normal 3"/>
    <tableColumn id="13533" name="Columna13522" dataDxfId="4944" dataCellStyle="Normal 3"/>
    <tableColumn id="13534" name="Columna13523" dataDxfId="4943" dataCellStyle="Normal 3"/>
    <tableColumn id="13535" name="Columna13524" dataDxfId="4942" dataCellStyle="Normal 3"/>
    <tableColumn id="13536" name="Columna13525" dataDxfId="4941" dataCellStyle="Normal 3"/>
    <tableColumn id="13537" name="Columna13526" dataDxfId="4940" dataCellStyle="Normal 3"/>
    <tableColumn id="13538" name="Columna13527" dataDxfId="4939" dataCellStyle="Normal 3"/>
    <tableColumn id="13539" name="Columna13528" dataDxfId="4938" dataCellStyle="Normal 3"/>
    <tableColumn id="13540" name="Columna13529" dataDxfId="4937" dataCellStyle="Normal 3"/>
    <tableColumn id="13541" name="Columna13530" dataDxfId="4936" dataCellStyle="Normal 3"/>
    <tableColumn id="13542" name="Columna13531" dataDxfId="4935" dataCellStyle="Normal 3"/>
    <tableColumn id="13543" name="Columna13532" dataDxfId="4934" dataCellStyle="Normal 3"/>
    <tableColumn id="13544" name="Columna13533" dataDxfId="4933" dataCellStyle="Normal 3"/>
    <tableColumn id="13545" name="Columna13534" dataDxfId="4932" dataCellStyle="Normal 3"/>
    <tableColumn id="13546" name="Columna13535" dataDxfId="4931" dataCellStyle="Normal 3"/>
    <tableColumn id="13547" name="Columna13536" dataDxfId="4930" dataCellStyle="Normal 3"/>
    <tableColumn id="13548" name="Columna13537" dataDxfId="4929" dataCellStyle="Normal 3"/>
    <tableColumn id="13549" name="Columna13538" dataDxfId="4928" dataCellStyle="Normal 3"/>
    <tableColumn id="13550" name="Columna13539" dataDxfId="4927" dataCellStyle="Normal 3"/>
    <tableColumn id="13551" name="Columna13540" dataDxfId="4926" dataCellStyle="Normal 3"/>
    <tableColumn id="13552" name="Columna13541" dataDxfId="4925" dataCellStyle="Normal 3"/>
    <tableColumn id="13553" name="Columna13542" dataDxfId="4924" dataCellStyle="Normal 3"/>
    <tableColumn id="13554" name="Columna13543" dataDxfId="4923" dataCellStyle="Normal 3"/>
    <tableColumn id="13555" name="Columna13544" dataDxfId="4922" dataCellStyle="Normal 3"/>
    <tableColumn id="13556" name="Columna13545" dataDxfId="4921" dataCellStyle="Normal 3"/>
    <tableColumn id="13557" name="Columna13546" dataDxfId="4920" dataCellStyle="Normal 3"/>
    <tableColumn id="13558" name="Columna13547" dataDxfId="4919" dataCellStyle="Normal 3"/>
    <tableColumn id="13559" name="Columna13548" dataDxfId="4918" dataCellStyle="Normal 3"/>
    <tableColumn id="13560" name="Columna13549" dataDxfId="4917" dataCellStyle="Normal 3"/>
    <tableColumn id="13561" name="Columna13550" dataDxfId="4916" dataCellStyle="Normal 3"/>
    <tableColumn id="13562" name="Columna13551" dataDxfId="4915" dataCellStyle="Normal 3"/>
    <tableColumn id="13563" name="Columna13552" dataDxfId="4914" dataCellStyle="Normal 3"/>
    <tableColumn id="13564" name="Columna13553" dataDxfId="4913" dataCellStyle="Normal 3"/>
    <tableColumn id="13565" name="Columna13554" dataDxfId="4912" dataCellStyle="Normal 3"/>
    <tableColumn id="13566" name="Columna13555" dataDxfId="4911" dataCellStyle="Normal 3"/>
    <tableColumn id="13567" name="Columna13556" dataDxfId="4910" dataCellStyle="Normal 3"/>
    <tableColumn id="13568" name="Columna13557" dataDxfId="4909" dataCellStyle="Normal 3"/>
    <tableColumn id="13569" name="Columna13558" dataDxfId="4908" dataCellStyle="Normal 3"/>
    <tableColumn id="13570" name="Columna13559" dataDxfId="4907" dataCellStyle="Normal 3"/>
    <tableColumn id="13571" name="Columna13560" dataDxfId="4906" dataCellStyle="Normal 3"/>
    <tableColumn id="13572" name="Columna13561" dataDxfId="4905" dataCellStyle="Normal 3"/>
    <tableColumn id="13573" name="Columna13562" dataDxfId="4904" dataCellStyle="Normal 3"/>
    <tableColumn id="13574" name="Columna13563" dataDxfId="4903" dataCellStyle="Normal 3"/>
    <tableColumn id="13575" name="Columna13564" dataDxfId="4902" dataCellStyle="Normal 3"/>
    <tableColumn id="13576" name="Columna13565" dataDxfId="4901" dataCellStyle="Normal 3"/>
    <tableColumn id="13577" name="Columna13566" dataDxfId="4900" dataCellStyle="Normal 3"/>
    <tableColumn id="13578" name="Columna13567" dataDxfId="4899" dataCellStyle="Normal 3"/>
    <tableColumn id="13579" name="Columna13568" dataDxfId="4898" dataCellStyle="Normal 3"/>
    <tableColumn id="13580" name="Columna13569" dataDxfId="4897" dataCellStyle="Normal 3"/>
    <tableColumn id="13581" name="Columna13570" dataDxfId="4896" dataCellStyle="Normal 3"/>
    <tableColumn id="13582" name="Columna13571" dataDxfId="4895" dataCellStyle="Normal 3"/>
    <tableColumn id="13583" name="Columna13572" dataDxfId="4894" dataCellStyle="Normal 3"/>
    <tableColumn id="13584" name="Columna13573" dataDxfId="4893" dataCellStyle="Normal 3"/>
    <tableColumn id="13585" name="Columna13574" dataDxfId="4892" dataCellStyle="Normal 3"/>
    <tableColumn id="13586" name="Columna13575" dataDxfId="4891" dataCellStyle="Normal 3"/>
    <tableColumn id="13587" name="Columna13576" dataDxfId="4890" dataCellStyle="Normal 3"/>
    <tableColumn id="13588" name="Columna13577" dataDxfId="4889" dataCellStyle="Normal 3"/>
    <tableColumn id="13589" name="Columna13578" dataDxfId="4888" dataCellStyle="Normal 3"/>
    <tableColumn id="13590" name="Columna13579" dataDxfId="4887" dataCellStyle="Normal 3"/>
    <tableColumn id="13591" name="Columna13580" dataDxfId="4886" dataCellStyle="Normal 3"/>
    <tableColumn id="13592" name="Columna13581" dataDxfId="4885" dataCellStyle="Normal 3"/>
    <tableColumn id="13593" name="Columna13582" dataDxfId="4884" dataCellStyle="Normal 3"/>
    <tableColumn id="13594" name="Columna13583" dataDxfId="4883" dataCellStyle="Normal 3"/>
    <tableColumn id="13595" name="Columna13584" dataDxfId="4882" dataCellStyle="Normal 3"/>
    <tableColumn id="13596" name="Columna13585" dataDxfId="4881" dataCellStyle="Normal 3"/>
    <tableColumn id="13597" name="Columna13586" dataDxfId="4880" dataCellStyle="Normal 3"/>
    <tableColumn id="13598" name="Columna13587" dataDxfId="4879" dataCellStyle="Normal 3"/>
    <tableColumn id="13599" name="Columna13588" dataDxfId="4878" dataCellStyle="Normal 3"/>
    <tableColumn id="13600" name="Columna13589" dataDxfId="4877" dataCellStyle="Normal 3"/>
    <tableColumn id="13601" name="Columna13590" dataDxfId="4876" dataCellStyle="Normal 3"/>
    <tableColumn id="13602" name="Columna13591" dataDxfId="4875" dataCellStyle="Normal 3"/>
    <tableColumn id="13603" name="Columna13592" dataDxfId="4874" dataCellStyle="Normal 3"/>
    <tableColumn id="13604" name="Columna13593" dataDxfId="4873" dataCellStyle="Normal 3"/>
    <tableColumn id="13605" name="Columna13594" dataDxfId="4872" dataCellStyle="Normal 3"/>
    <tableColumn id="13606" name="Columna13595" dataDxfId="4871" dataCellStyle="Normal 3"/>
    <tableColumn id="13607" name="Columna13596" dataDxfId="4870" dataCellStyle="Normal 3"/>
    <tableColumn id="13608" name="Columna13597" dataDxfId="4869" dataCellStyle="Normal 3"/>
    <tableColumn id="13609" name="Columna13598" dataDxfId="4868" dataCellStyle="Normal 3"/>
    <tableColumn id="13610" name="Columna13599" dataDxfId="4867" dataCellStyle="Normal 3"/>
    <tableColumn id="13611" name="Columna13600" dataDxfId="4866" dataCellStyle="Normal 3"/>
    <tableColumn id="13612" name="Columna13601" dataDxfId="4865" dataCellStyle="Normal 3"/>
    <tableColumn id="13613" name="Columna13602" dataDxfId="4864" dataCellStyle="Normal 3"/>
    <tableColumn id="13614" name="Columna13603" dataDxfId="4863" dataCellStyle="Normal 3"/>
    <tableColumn id="13615" name="Columna13604" dataDxfId="4862" dataCellStyle="Normal 3"/>
    <tableColumn id="13616" name="Columna13605" dataDxfId="4861" dataCellStyle="Normal 3"/>
    <tableColumn id="13617" name="Columna13606" dataDxfId="4860" dataCellStyle="Normal 3"/>
    <tableColumn id="13618" name="Columna13607" dataDxfId="4859" dataCellStyle="Normal 3"/>
    <tableColumn id="13619" name="Columna13608" dataDxfId="4858" dataCellStyle="Normal 3"/>
    <tableColumn id="13620" name="Columna13609" dataDxfId="4857" dataCellStyle="Normal 3"/>
    <tableColumn id="13621" name="Columna13610" dataDxfId="4856" dataCellStyle="Normal 3"/>
    <tableColumn id="13622" name="Columna13611" dataDxfId="4855" dataCellStyle="Normal 3"/>
    <tableColumn id="13623" name="Columna13612" dataDxfId="4854" dataCellStyle="Normal 3"/>
    <tableColumn id="13624" name="Columna13613" dataDxfId="4853" dataCellStyle="Normal 3"/>
    <tableColumn id="13625" name="Columna13614" dataDxfId="4852" dataCellStyle="Normal 3"/>
    <tableColumn id="13626" name="Columna13615" dataDxfId="4851" dataCellStyle="Normal 3"/>
    <tableColumn id="13627" name="Columna13616" dataDxfId="4850" dataCellStyle="Normal 3"/>
    <tableColumn id="13628" name="Columna13617" dataDxfId="4849" dataCellStyle="Normal 3"/>
    <tableColumn id="13629" name="Columna13618" dataDxfId="4848" dataCellStyle="Normal 3"/>
    <tableColumn id="13630" name="Columna13619" dataDxfId="4847" dataCellStyle="Normal 3"/>
    <tableColumn id="13631" name="Columna13620" dataDxfId="4846" dataCellStyle="Normal 3"/>
    <tableColumn id="13632" name="Columna13621" dataDxfId="4845" dataCellStyle="Normal 3"/>
    <tableColumn id="13633" name="Columna13622" dataDxfId="4844" dataCellStyle="Normal 3"/>
    <tableColumn id="13634" name="Columna13623" dataDxfId="4843" dataCellStyle="Normal 3"/>
    <tableColumn id="13635" name="Columna13624" dataDxfId="4842" dataCellStyle="Normal 3"/>
    <tableColumn id="13636" name="Columna13625" dataDxfId="4841" dataCellStyle="Normal 3"/>
    <tableColumn id="13637" name="Columna13626" dataDxfId="4840" dataCellStyle="Normal 3"/>
    <tableColumn id="13638" name="Columna13627" dataDxfId="4839" dataCellStyle="Normal 3"/>
    <tableColumn id="13639" name="Columna13628" dataDxfId="4838" dataCellStyle="Normal 3"/>
    <tableColumn id="13640" name="Columna13629" dataDxfId="4837" dataCellStyle="Normal 3"/>
    <tableColumn id="13641" name="Columna13630" dataDxfId="4836" dataCellStyle="Normal 3"/>
    <tableColumn id="13642" name="Columna13631" dataDxfId="4835" dataCellStyle="Normal 3"/>
    <tableColumn id="13643" name="Columna13632" dataDxfId="4834" dataCellStyle="Normal 3"/>
    <tableColumn id="13644" name="Columna13633" dataDxfId="4833" dataCellStyle="Normal 3"/>
    <tableColumn id="13645" name="Columna13634" dataDxfId="4832" dataCellStyle="Normal 3"/>
    <tableColumn id="13646" name="Columna13635" dataDxfId="4831" dataCellStyle="Normal 3"/>
    <tableColumn id="13647" name="Columna13636" dataDxfId="4830" dataCellStyle="Normal 3"/>
    <tableColumn id="13648" name="Columna13637" dataDxfId="4829" dataCellStyle="Normal 3"/>
    <tableColumn id="13649" name="Columna13638" dataDxfId="4828" dataCellStyle="Normal 3"/>
    <tableColumn id="13650" name="Columna13639" dataDxfId="4827" dataCellStyle="Normal 3"/>
    <tableColumn id="13651" name="Columna13640" dataDxfId="4826" dataCellStyle="Normal 3"/>
    <tableColumn id="13652" name="Columna13641" dataDxfId="4825" dataCellStyle="Normal 3"/>
    <tableColumn id="13653" name="Columna13642" dataDxfId="4824" dataCellStyle="Normal 3"/>
    <tableColumn id="13654" name="Columna13643" dataDxfId="4823" dataCellStyle="Normal 3"/>
    <tableColumn id="13655" name="Columna13644" dataDxfId="4822" dataCellStyle="Normal 3"/>
    <tableColumn id="13656" name="Columna13645" dataDxfId="4821" dataCellStyle="Normal 3"/>
    <tableColumn id="13657" name="Columna13646" dataDxfId="4820" dataCellStyle="Normal 3"/>
    <tableColumn id="13658" name="Columna13647" dataDxfId="4819" dataCellStyle="Normal 3"/>
    <tableColumn id="13659" name="Columna13648" dataDxfId="4818" dataCellStyle="Normal 3"/>
    <tableColumn id="13660" name="Columna13649" dataDxfId="4817" dataCellStyle="Normal 3"/>
    <tableColumn id="13661" name="Columna13650" dataDxfId="4816" dataCellStyle="Normal 3"/>
    <tableColumn id="13662" name="Columna13651" dataDxfId="4815" dataCellStyle="Normal 3"/>
    <tableColumn id="13663" name="Columna13652" dataDxfId="4814" dataCellStyle="Normal 3"/>
    <tableColumn id="13664" name="Columna13653" dataDxfId="4813" dataCellStyle="Normal 3"/>
    <tableColumn id="13665" name="Columna13654" dataDxfId="4812" dataCellStyle="Normal 3"/>
    <tableColumn id="13666" name="Columna13655" dataDxfId="4811" dataCellStyle="Normal 3"/>
    <tableColumn id="13667" name="Columna13656" dataDxfId="4810" dataCellStyle="Normal 3"/>
    <tableColumn id="13668" name="Columna13657" dataDxfId="4809" dataCellStyle="Normal 3"/>
    <tableColumn id="13669" name="Columna13658" dataDxfId="4808" dataCellStyle="Normal 3"/>
    <tableColumn id="13670" name="Columna13659" dataDxfId="4807" dataCellStyle="Normal 3"/>
    <tableColumn id="13671" name="Columna13660" dataDxfId="4806" dataCellStyle="Normal 3"/>
    <tableColumn id="13672" name="Columna13661" dataDxfId="4805" dataCellStyle="Normal 3"/>
    <tableColumn id="13673" name="Columna13662" dataDxfId="4804" dataCellStyle="Normal 3"/>
    <tableColumn id="13674" name="Columna13663" dataDxfId="4803" dataCellStyle="Normal 3"/>
    <tableColumn id="13675" name="Columna13664" dataDxfId="4802" dataCellStyle="Normal 3"/>
    <tableColumn id="13676" name="Columna13665" dataDxfId="4801" dataCellStyle="Normal 3"/>
    <tableColumn id="13677" name="Columna13666" dataDxfId="4800" dataCellStyle="Normal 3"/>
    <tableColumn id="13678" name="Columna13667" dataDxfId="4799" dataCellStyle="Normal 3"/>
    <tableColumn id="13679" name="Columna13668" dataDxfId="4798" dataCellStyle="Normal 3"/>
    <tableColumn id="13680" name="Columna13669" dataDxfId="4797" dataCellStyle="Normal 3"/>
    <tableColumn id="13681" name="Columna13670" dataDxfId="4796" dataCellStyle="Normal 3"/>
    <tableColumn id="13682" name="Columna13671" dataDxfId="4795" dataCellStyle="Normal 3"/>
    <tableColumn id="13683" name="Columna13672" dataDxfId="4794" dataCellStyle="Normal 3"/>
    <tableColumn id="13684" name="Columna13673" dataDxfId="4793" dataCellStyle="Normal 3"/>
    <tableColumn id="13685" name="Columna13674" dataDxfId="4792" dataCellStyle="Normal 3"/>
    <tableColumn id="13686" name="Columna13675" dataDxfId="4791" dataCellStyle="Normal 3"/>
    <tableColumn id="13687" name="Columna13676" dataDxfId="4790" dataCellStyle="Normal 3"/>
    <tableColumn id="13688" name="Columna13677" dataDxfId="4789" dataCellStyle="Normal 3"/>
    <tableColumn id="13689" name="Columna13678" dataDxfId="4788" dataCellStyle="Normal 3"/>
    <tableColumn id="13690" name="Columna13679" dataDxfId="4787" dataCellStyle="Normal 3"/>
    <tableColumn id="13691" name="Columna13680" dataDxfId="4786" dataCellStyle="Normal 3"/>
    <tableColumn id="13692" name="Columna13681" dataDxfId="4785" dataCellStyle="Normal 3"/>
    <tableColumn id="13693" name="Columna13682" dataDxfId="4784" dataCellStyle="Normal 3"/>
    <tableColumn id="13694" name="Columna13683" dataDxfId="4783" dataCellStyle="Normal 3"/>
    <tableColumn id="13695" name="Columna13684" dataDxfId="4782" dataCellStyle="Normal 3"/>
    <tableColumn id="13696" name="Columna13685" dataDxfId="4781" dataCellStyle="Normal 3"/>
    <tableColumn id="13697" name="Columna13686" dataDxfId="4780" dataCellStyle="Normal 3"/>
    <tableColumn id="13698" name="Columna13687" dataDxfId="4779" dataCellStyle="Normal 3"/>
    <tableColumn id="13699" name="Columna13688" dataDxfId="4778" dataCellStyle="Normal 3"/>
    <tableColumn id="13700" name="Columna13689" dataDxfId="4777" dataCellStyle="Normal 3"/>
    <tableColumn id="13701" name="Columna13690" dataDxfId="4776" dataCellStyle="Normal 3"/>
    <tableColumn id="13702" name="Columna13691" dataDxfId="4775" dataCellStyle="Normal 3"/>
    <tableColumn id="13703" name="Columna13692" dataDxfId="4774" dataCellStyle="Normal 3"/>
    <tableColumn id="13704" name="Columna13693" dataDxfId="4773" dataCellStyle="Normal 3"/>
    <tableColumn id="13705" name="Columna13694" dataDxfId="4772" dataCellStyle="Normal 3"/>
    <tableColumn id="13706" name="Columna13695" dataDxfId="4771" dataCellStyle="Normal 3"/>
    <tableColumn id="13707" name="Columna13696" dataDxfId="4770" dataCellStyle="Normal 3"/>
    <tableColumn id="13708" name="Columna13697" dataDxfId="4769" dataCellStyle="Normal 3"/>
    <tableColumn id="13709" name="Columna13698" dataDxfId="4768" dataCellStyle="Normal 3"/>
    <tableColumn id="13710" name="Columna13699" dataDxfId="4767" dataCellStyle="Normal 3"/>
    <tableColumn id="13711" name="Columna13700" dataDxfId="4766" dataCellStyle="Normal 3"/>
    <tableColumn id="13712" name="Columna13701" dataDxfId="4765" dataCellStyle="Normal 3"/>
    <tableColumn id="13713" name="Columna13702" dataDxfId="4764" dataCellStyle="Normal 3"/>
    <tableColumn id="13714" name="Columna13703" dataDxfId="4763" dataCellStyle="Normal 3"/>
    <tableColumn id="13715" name="Columna13704" dataDxfId="4762" dataCellStyle="Normal 3"/>
    <tableColumn id="13716" name="Columna13705" dataDxfId="4761" dataCellStyle="Normal 3"/>
    <tableColumn id="13717" name="Columna13706" dataDxfId="4760" dataCellStyle="Normal 3"/>
    <tableColumn id="13718" name="Columna13707" dataDxfId="4759" dataCellStyle="Normal 3"/>
    <tableColumn id="13719" name="Columna13708" dataDxfId="4758" dataCellStyle="Normal 3"/>
    <tableColumn id="13720" name="Columna13709" dataDxfId="4757" dataCellStyle="Normal 3"/>
    <tableColumn id="13721" name="Columna13710" dataDxfId="4756" dataCellStyle="Normal 3"/>
    <tableColumn id="13722" name="Columna13711" dataDxfId="4755" dataCellStyle="Normal 3"/>
    <tableColumn id="13723" name="Columna13712" dataDxfId="4754" dataCellStyle="Normal 3"/>
    <tableColumn id="13724" name="Columna13713" dataDxfId="4753" dataCellStyle="Normal 3"/>
    <tableColumn id="13725" name="Columna13714" dataDxfId="4752" dataCellStyle="Normal 3"/>
    <tableColumn id="13726" name="Columna13715" dataDxfId="4751" dataCellStyle="Normal 3"/>
    <tableColumn id="13727" name="Columna13716" dataDxfId="4750" dataCellStyle="Normal 3"/>
    <tableColumn id="13728" name="Columna13717" dataDxfId="4749" dataCellStyle="Normal 3"/>
    <tableColumn id="13729" name="Columna13718" dataDxfId="4748" dataCellStyle="Normal 3"/>
    <tableColumn id="13730" name="Columna13719" dataDxfId="4747" dataCellStyle="Normal 3"/>
    <tableColumn id="13731" name="Columna13720" dataDxfId="4746" dataCellStyle="Normal 3"/>
    <tableColumn id="13732" name="Columna13721" dataDxfId="4745" dataCellStyle="Normal 3"/>
    <tableColumn id="13733" name="Columna13722" dataDxfId="4744" dataCellStyle="Normal 3"/>
    <tableColumn id="13734" name="Columna13723" dataDxfId="4743" dataCellStyle="Normal 3"/>
    <tableColumn id="13735" name="Columna13724" dataDxfId="4742" dataCellStyle="Normal 3"/>
    <tableColumn id="13736" name="Columna13725" dataDxfId="4741" dataCellStyle="Normal 3"/>
    <tableColumn id="13737" name="Columna13726" dataDxfId="4740" dataCellStyle="Normal 3"/>
    <tableColumn id="13738" name="Columna13727" dataDxfId="4739" dataCellStyle="Normal 3"/>
    <tableColumn id="13739" name="Columna13728" dataDxfId="4738" dataCellStyle="Normal 3"/>
    <tableColumn id="13740" name="Columna13729" dataDxfId="4737" dataCellStyle="Normal 3"/>
    <tableColumn id="13741" name="Columna13730" dataDxfId="4736" dataCellStyle="Normal 3"/>
    <tableColumn id="13742" name="Columna13731" dataDxfId="4735" dataCellStyle="Normal 3"/>
    <tableColumn id="13743" name="Columna13732" dataDxfId="4734" dataCellStyle="Normal 3"/>
    <tableColumn id="13744" name="Columna13733" dataDxfId="4733" dataCellStyle="Normal 3"/>
    <tableColumn id="13745" name="Columna13734" dataDxfId="4732" dataCellStyle="Normal 3"/>
    <tableColumn id="13746" name="Columna13735" dataDxfId="4731" dataCellStyle="Normal 3"/>
    <tableColumn id="13747" name="Columna13736" dataDxfId="4730" dataCellStyle="Normal 3"/>
    <tableColumn id="13748" name="Columna13737" dataDxfId="4729" dataCellStyle="Normal 3"/>
    <tableColumn id="13749" name="Columna13738" dataDxfId="4728" dataCellStyle="Normal 3"/>
    <tableColumn id="13750" name="Columna13739" dataDxfId="4727" dataCellStyle="Normal 3"/>
    <tableColumn id="13751" name="Columna13740" dataDxfId="4726" dataCellStyle="Normal 3"/>
    <tableColumn id="13752" name="Columna13741" dataDxfId="4725" dataCellStyle="Normal 3"/>
    <tableColumn id="13753" name="Columna13742" dataDxfId="4724" dataCellStyle="Normal 3"/>
    <tableColumn id="13754" name="Columna13743" dataDxfId="4723" dataCellStyle="Normal 3"/>
    <tableColumn id="13755" name="Columna13744" dataDxfId="4722" dataCellStyle="Normal 3"/>
    <tableColumn id="13756" name="Columna13745" dataDxfId="4721" dataCellStyle="Normal 3"/>
    <tableColumn id="13757" name="Columna13746" dataDxfId="4720" dataCellStyle="Normal 3"/>
    <tableColumn id="13758" name="Columna13747" dataDxfId="4719" dataCellStyle="Normal 3"/>
    <tableColumn id="13759" name="Columna13748" dataDxfId="4718" dataCellStyle="Normal 3"/>
    <tableColumn id="13760" name="Columna13749" dataDxfId="4717" dataCellStyle="Normal 3"/>
    <tableColumn id="13761" name="Columna13750" dataDxfId="4716" dataCellStyle="Normal 3"/>
    <tableColumn id="13762" name="Columna13751" dataDxfId="4715" dataCellStyle="Normal 3"/>
    <tableColumn id="13763" name="Columna13752" dataDxfId="4714" dataCellStyle="Normal 3"/>
    <tableColumn id="13764" name="Columna13753" dataDxfId="4713" dataCellStyle="Normal 3"/>
    <tableColumn id="13765" name="Columna13754" dataDxfId="4712" dataCellStyle="Normal 3"/>
    <tableColumn id="13766" name="Columna13755" dataDxfId="4711" dataCellStyle="Normal 3"/>
    <tableColumn id="13767" name="Columna13756" dataDxfId="4710" dataCellStyle="Normal 3"/>
    <tableColumn id="13768" name="Columna13757" dataDxfId="4709" dataCellStyle="Normal 3"/>
    <tableColumn id="13769" name="Columna13758" dataDxfId="4708" dataCellStyle="Normal 3"/>
    <tableColumn id="13770" name="Columna13759" dataDxfId="4707" dataCellStyle="Normal 3"/>
    <tableColumn id="13771" name="Columna13760" dataDxfId="4706" dataCellStyle="Normal 3"/>
    <tableColumn id="13772" name="Columna13761" dataDxfId="4705" dataCellStyle="Normal 3"/>
    <tableColumn id="13773" name="Columna13762" dataDxfId="4704" dataCellStyle="Normal 3"/>
    <tableColumn id="13774" name="Columna13763" dataDxfId="4703" dataCellStyle="Normal 3"/>
    <tableColumn id="13775" name="Columna13764" dataDxfId="4702" dataCellStyle="Normal 3"/>
    <tableColumn id="13776" name="Columna13765" dataDxfId="4701" dataCellStyle="Normal 3"/>
    <tableColumn id="13777" name="Columna13766" dataDxfId="4700" dataCellStyle="Normal 3"/>
    <tableColumn id="13778" name="Columna13767" dataDxfId="4699" dataCellStyle="Normal 3"/>
    <tableColumn id="13779" name="Columna13768" dataDxfId="4698" dataCellStyle="Normal 3"/>
    <tableColumn id="13780" name="Columna13769" dataDxfId="4697" dataCellStyle="Normal 3"/>
    <tableColumn id="13781" name="Columna13770" dataDxfId="4696" dataCellStyle="Normal 3"/>
    <tableColumn id="13782" name="Columna13771" dataDxfId="4695" dataCellStyle="Normal 3"/>
    <tableColumn id="13783" name="Columna13772" dataDxfId="4694" dataCellStyle="Normal 3"/>
    <tableColumn id="13784" name="Columna13773" dataDxfId="4693" dataCellStyle="Normal 3"/>
    <tableColumn id="13785" name="Columna13774" dataDxfId="4692" dataCellStyle="Normal 3"/>
    <tableColumn id="13786" name="Columna13775" dataDxfId="4691" dataCellStyle="Normal 3"/>
    <tableColumn id="13787" name="Columna13776" dataDxfId="4690" dataCellStyle="Normal 3"/>
    <tableColumn id="13788" name="Columna13777" dataDxfId="4689" dataCellStyle="Normal 3"/>
    <tableColumn id="13789" name="Columna13778" dataDxfId="4688" dataCellStyle="Normal 3"/>
    <tableColumn id="13790" name="Columna13779" dataDxfId="4687" dataCellStyle="Normal 3"/>
    <tableColumn id="13791" name="Columna13780" dataDxfId="4686" dataCellStyle="Normal 3"/>
    <tableColumn id="13792" name="Columna13781" dataDxfId="4685" dataCellStyle="Normal 3"/>
    <tableColumn id="13793" name="Columna13782" dataDxfId="4684" dataCellStyle="Normal 3"/>
    <tableColumn id="13794" name="Columna13783" dataDxfId="4683" dataCellStyle="Normal 3"/>
    <tableColumn id="13795" name="Columna13784" dataDxfId="4682" dataCellStyle="Normal 3"/>
    <tableColumn id="13796" name="Columna13785" dataDxfId="4681" dataCellStyle="Normal 3"/>
    <tableColumn id="13797" name="Columna13786" dataDxfId="4680" dataCellStyle="Normal 3"/>
    <tableColumn id="13798" name="Columna13787" dataDxfId="4679" dataCellStyle="Normal 3"/>
    <tableColumn id="13799" name="Columna13788" dataDxfId="4678" dataCellStyle="Normal 3"/>
    <tableColumn id="13800" name="Columna13789" dataDxfId="4677" dataCellStyle="Normal 3"/>
    <tableColumn id="13801" name="Columna13790" dataDxfId="4676" dataCellStyle="Normal 3"/>
    <tableColumn id="13802" name="Columna13791" dataDxfId="4675" dataCellStyle="Normal 3"/>
    <tableColumn id="13803" name="Columna13792" dataDxfId="4674" dataCellStyle="Normal 3"/>
    <tableColumn id="13804" name="Columna13793" dataDxfId="4673" dataCellStyle="Normal 3"/>
    <tableColumn id="13805" name="Columna13794" dataDxfId="4672" dataCellStyle="Normal 3"/>
    <tableColumn id="13806" name="Columna13795" dataDxfId="4671" dataCellStyle="Normal 3"/>
    <tableColumn id="13807" name="Columna13796" dataDxfId="4670" dataCellStyle="Normal 3"/>
    <tableColumn id="13808" name="Columna13797" dataDxfId="4669" dataCellStyle="Normal 3"/>
    <tableColumn id="13809" name="Columna13798" dataDxfId="4668" dataCellStyle="Normal 3"/>
    <tableColumn id="13810" name="Columna13799" dataDxfId="4667" dataCellStyle="Normal 3"/>
    <tableColumn id="13811" name="Columna13800" dataDxfId="4666" dataCellStyle="Normal 3"/>
    <tableColumn id="13812" name="Columna13801" dataDxfId="4665" dataCellStyle="Normal 3"/>
    <tableColumn id="13813" name="Columna13802" dataDxfId="4664" dataCellStyle="Normal 3"/>
    <tableColumn id="13814" name="Columna13803" dataDxfId="4663" dataCellStyle="Normal 3"/>
    <tableColumn id="13815" name="Columna13804" dataDxfId="4662" dataCellStyle="Normal 3"/>
    <tableColumn id="13816" name="Columna13805" dataDxfId="4661" dataCellStyle="Normal 3"/>
    <tableColumn id="13817" name="Columna13806" dataDxfId="4660" dataCellStyle="Normal 3"/>
    <tableColumn id="13818" name="Columna13807" dataDxfId="4659" dataCellStyle="Normal 3"/>
    <tableColumn id="13819" name="Columna13808" dataDxfId="4658" dataCellStyle="Normal 3"/>
    <tableColumn id="13820" name="Columna13809" dataDxfId="4657" dataCellStyle="Normal 3"/>
    <tableColumn id="13821" name="Columna13810" dataDxfId="4656" dataCellStyle="Normal 3"/>
    <tableColumn id="13822" name="Columna13811" dataDxfId="4655" dataCellStyle="Normal 3"/>
    <tableColumn id="13823" name="Columna13812" dataDxfId="4654" dataCellStyle="Normal 3"/>
    <tableColumn id="13824" name="Columna13813" dataDxfId="4653" dataCellStyle="Normal 3"/>
    <tableColumn id="13825" name="Columna13814" dataDxfId="4652" dataCellStyle="Normal 3"/>
    <tableColumn id="13826" name="Columna13815" dataDxfId="4651" dataCellStyle="Normal 3"/>
    <tableColumn id="13827" name="Columna13816" dataDxfId="4650" dataCellStyle="Normal 3"/>
    <tableColumn id="13828" name="Columna13817" dataDxfId="4649" dataCellStyle="Normal 3"/>
    <tableColumn id="13829" name="Columna13818" dataDxfId="4648" dataCellStyle="Normal 3"/>
    <tableColumn id="13830" name="Columna13819" dataDxfId="4647" dataCellStyle="Normal 3"/>
    <tableColumn id="13831" name="Columna13820" dataDxfId="4646" dataCellStyle="Normal 3"/>
    <tableColumn id="13832" name="Columna13821" dataDxfId="4645" dataCellStyle="Normal 3"/>
    <tableColumn id="13833" name="Columna13822" dataDxfId="4644" dataCellStyle="Normal 3"/>
    <tableColumn id="13834" name="Columna13823" dataDxfId="4643" dataCellStyle="Normal 3"/>
    <tableColumn id="13835" name="Columna13824" dataDxfId="4642" dataCellStyle="Normal 3"/>
    <tableColumn id="13836" name="Columna13825" dataDxfId="4641" dataCellStyle="Normal 3"/>
    <tableColumn id="13837" name="Columna13826" dataDxfId="4640" dataCellStyle="Normal 3"/>
    <tableColumn id="13838" name="Columna13827" dataDxfId="4639" dataCellStyle="Normal 3"/>
    <tableColumn id="13839" name="Columna13828" dataDxfId="4638" dataCellStyle="Normal 3"/>
    <tableColumn id="13840" name="Columna13829" dataDxfId="4637" dataCellStyle="Normal 3"/>
    <tableColumn id="13841" name="Columna13830" dataDxfId="4636" dataCellStyle="Normal 3"/>
    <tableColumn id="13842" name="Columna13831" dataDxfId="4635" dataCellStyle="Normal 3"/>
    <tableColumn id="13843" name="Columna13832" dataDxfId="4634" dataCellStyle="Normal 3"/>
    <tableColumn id="13844" name="Columna13833" dataDxfId="4633" dataCellStyle="Normal 3"/>
    <tableColumn id="13845" name="Columna13834" dataDxfId="4632" dataCellStyle="Normal 3"/>
    <tableColumn id="13846" name="Columna13835" dataDxfId="4631" dataCellStyle="Normal 3"/>
    <tableColumn id="13847" name="Columna13836" dataDxfId="4630" dataCellStyle="Normal 3"/>
    <tableColumn id="13848" name="Columna13837" dataDxfId="4629" dataCellStyle="Normal 3"/>
    <tableColumn id="13849" name="Columna13838" dataDxfId="4628" dataCellStyle="Normal 3"/>
    <tableColumn id="13850" name="Columna13839" dataDxfId="4627" dataCellStyle="Normal 3"/>
    <tableColumn id="13851" name="Columna13840" dataDxfId="4626" dataCellStyle="Normal 3"/>
    <tableColumn id="13852" name="Columna13841" dataDxfId="4625" dataCellStyle="Normal 3"/>
    <tableColumn id="13853" name="Columna13842" dataDxfId="4624" dataCellStyle="Normal 3"/>
    <tableColumn id="13854" name="Columna13843" dataDxfId="4623" dataCellStyle="Normal 3"/>
    <tableColumn id="13855" name="Columna13844" dataDxfId="4622" dataCellStyle="Normal 3"/>
    <tableColumn id="13856" name="Columna13845" dataDxfId="4621" dataCellStyle="Normal 3"/>
    <tableColumn id="13857" name="Columna13846" dataDxfId="4620" dataCellStyle="Normal 3"/>
    <tableColumn id="13858" name="Columna13847" dataDxfId="4619" dataCellStyle="Normal 3"/>
    <tableColumn id="13859" name="Columna13848" dataDxfId="4618" dataCellStyle="Normal 3"/>
    <tableColumn id="13860" name="Columna13849" dataDxfId="4617" dataCellStyle="Normal 3"/>
    <tableColumn id="13861" name="Columna13850" dataDxfId="4616" dataCellStyle="Normal 3"/>
    <tableColumn id="13862" name="Columna13851" dataDxfId="4615" dataCellStyle="Normal 3"/>
    <tableColumn id="13863" name="Columna13852" dataDxfId="4614" dataCellStyle="Normal 3"/>
    <tableColumn id="13864" name="Columna13853" dataDxfId="4613" dataCellStyle="Normal 3"/>
    <tableColumn id="13865" name="Columna13854" dataDxfId="4612" dataCellStyle="Normal 3"/>
    <tableColumn id="13866" name="Columna13855" dataDxfId="4611" dataCellStyle="Normal 3"/>
    <tableColumn id="13867" name="Columna13856" dataDxfId="4610" dataCellStyle="Normal 3"/>
    <tableColumn id="13868" name="Columna13857" dataDxfId="4609" dataCellStyle="Normal 3"/>
    <tableColumn id="13869" name="Columna13858" dataDxfId="4608" dataCellStyle="Normal 3"/>
    <tableColumn id="13870" name="Columna13859" dataDxfId="4607" dataCellStyle="Normal 3"/>
    <tableColumn id="13871" name="Columna13860" dataDxfId="4606" dataCellStyle="Normal 3"/>
    <tableColumn id="13872" name="Columna13861" dataDxfId="4605" dataCellStyle="Normal 3"/>
    <tableColumn id="13873" name="Columna13862" dataDxfId="4604" dataCellStyle="Normal 3"/>
    <tableColumn id="13874" name="Columna13863" dataDxfId="4603" dataCellStyle="Normal 3"/>
    <tableColumn id="13875" name="Columna13864" dataDxfId="4602" dataCellStyle="Normal 3"/>
    <tableColumn id="13876" name="Columna13865" dataDxfId="4601" dataCellStyle="Normal 3"/>
    <tableColumn id="13877" name="Columna13866" dataDxfId="4600" dataCellStyle="Normal 3"/>
    <tableColumn id="13878" name="Columna13867" dataDxfId="4599" dataCellStyle="Normal 3"/>
    <tableColumn id="13879" name="Columna13868" dataDxfId="4598" dataCellStyle="Normal 3"/>
    <tableColumn id="13880" name="Columna13869" dataDxfId="4597" dataCellStyle="Normal 3"/>
    <tableColumn id="13881" name="Columna13870" dataDxfId="4596" dataCellStyle="Normal 3"/>
    <tableColumn id="13882" name="Columna13871" dataDxfId="4595" dataCellStyle="Normal 3"/>
    <tableColumn id="13883" name="Columna13872" dataDxfId="4594" dataCellStyle="Normal 3"/>
    <tableColumn id="13884" name="Columna13873" dataDxfId="4593" dataCellStyle="Normal 3"/>
    <tableColumn id="13885" name="Columna13874" dataDxfId="4592" dataCellStyle="Normal 3"/>
    <tableColumn id="13886" name="Columna13875" dataDxfId="4591" dataCellStyle="Normal 3"/>
    <tableColumn id="13887" name="Columna13876" dataDxfId="4590" dataCellStyle="Normal 3"/>
    <tableColumn id="13888" name="Columna13877" dataDxfId="4589" dataCellStyle="Normal 3"/>
    <tableColumn id="13889" name="Columna13878" dataDxfId="4588" dataCellStyle="Normal 3"/>
    <tableColumn id="13890" name="Columna13879" dataDxfId="4587" dataCellStyle="Normal 3"/>
    <tableColumn id="13891" name="Columna13880" dataDxfId="4586" dataCellStyle="Normal 3"/>
    <tableColumn id="13892" name="Columna13881" dataDxfId="4585" dataCellStyle="Normal 3"/>
    <tableColumn id="13893" name="Columna13882" dataDxfId="4584" dataCellStyle="Normal 3"/>
    <tableColumn id="13894" name="Columna13883" dataDxfId="4583" dataCellStyle="Normal 3"/>
    <tableColumn id="13895" name="Columna13884" dataDxfId="4582" dataCellStyle="Normal 3"/>
    <tableColumn id="13896" name="Columna13885" dataDxfId="4581" dataCellStyle="Normal 3"/>
    <tableColumn id="13897" name="Columna13886" dataDxfId="4580" dataCellStyle="Normal 3"/>
    <tableColumn id="13898" name="Columna13887" dataDxfId="4579" dataCellStyle="Normal 3"/>
    <tableColumn id="13899" name="Columna13888" dataDxfId="4578" dataCellStyle="Normal 3"/>
    <tableColumn id="13900" name="Columna13889" dataDxfId="4577" dataCellStyle="Normal 3"/>
    <tableColumn id="13901" name="Columna13890" dataDxfId="4576" dataCellStyle="Normal 3"/>
    <tableColumn id="13902" name="Columna13891" dataDxfId="4575" dataCellStyle="Normal 3"/>
    <tableColumn id="13903" name="Columna13892" dataDxfId="4574" dataCellStyle="Normal 3"/>
    <tableColumn id="13904" name="Columna13893" dataDxfId="4573" dataCellStyle="Normal 3"/>
    <tableColumn id="13905" name="Columna13894" dataDxfId="4572" dataCellStyle="Normal 3"/>
    <tableColumn id="13906" name="Columna13895" dataDxfId="4571" dataCellStyle="Normal 3"/>
    <tableColumn id="13907" name="Columna13896" dataDxfId="4570" dataCellStyle="Normal 3"/>
    <tableColumn id="13908" name="Columna13897" dataDxfId="4569" dataCellStyle="Normal 3"/>
    <tableColumn id="13909" name="Columna13898" dataDxfId="4568" dataCellStyle="Normal 3"/>
    <tableColumn id="13910" name="Columna13899" dataDxfId="4567" dataCellStyle="Normal 3"/>
    <tableColumn id="13911" name="Columna13900" dataDxfId="4566" dataCellStyle="Normal 3"/>
    <tableColumn id="13912" name="Columna13901" dataDxfId="4565" dataCellStyle="Normal 3"/>
    <tableColumn id="13913" name="Columna13902" dataDxfId="4564" dataCellStyle="Normal 3"/>
    <tableColumn id="13914" name="Columna13903" dataDxfId="4563" dataCellStyle="Normal 3"/>
    <tableColumn id="13915" name="Columna13904" dataDxfId="4562" dataCellStyle="Normal 3"/>
    <tableColumn id="13916" name="Columna13905" dataDxfId="4561" dataCellStyle="Normal 3"/>
    <tableColumn id="13917" name="Columna13906" dataDxfId="4560" dataCellStyle="Normal 3"/>
    <tableColumn id="13918" name="Columna13907" dataDxfId="4559" dataCellStyle="Normal 3"/>
    <tableColumn id="13919" name="Columna13908" dataDxfId="4558" dataCellStyle="Normal 3"/>
    <tableColumn id="13920" name="Columna13909" dataDxfId="4557" dataCellStyle="Normal 3"/>
    <tableColumn id="13921" name="Columna13910" dataDxfId="4556" dataCellStyle="Normal 3"/>
    <tableColumn id="13922" name="Columna13911" dataDxfId="4555" dataCellStyle="Normal 3"/>
    <tableColumn id="13923" name="Columna13912" dataDxfId="4554" dataCellStyle="Normal 3"/>
    <tableColumn id="13924" name="Columna13913" dataDxfId="4553" dataCellStyle="Normal 3"/>
    <tableColumn id="13925" name="Columna13914" dataDxfId="4552" dataCellStyle="Normal 3"/>
    <tableColumn id="13926" name="Columna13915" dataDxfId="4551" dataCellStyle="Normal 3"/>
    <tableColumn id="13927" name="Columna13916" dataDxfId="4550" dataCellStyle="Normal 3"/>
    <tableColumn id="13928" name="Columna13917" dataDxfId="4549" dataCellStyle="Normal 3"/>
    <tableColumn id="13929" name="Columna13918" dataDxfId="4548" dataCellStyle="Normal 3"/>
    <tableColumn id="13930" name="Columna13919" dataDxfId="4547" dataCellStyle="Normal 3"/>
    <tableColumn id="13931" name="Columna13920" dataDxfId="4546" dataCellStyle="Normal 3"/>
    <tableColumn id="13932" name="Columna13921" dataDxfId="4545" dataCellStyle="Normal 3"/>
    <tableColumn id="13933" name="Columna13922" dataDxfId="4544" dataCellStyle="Normal 3"/>
    <tableColumn id="13934" name="Columna13923" dataDxfId="4543" dataCellStyle="Normal 3"/>
    <tableColumn id="13935" name="Columna13924" dataDxfId="4542" dataCellStyle="Normal 3"/>
    <tableColumn id="13936" name="Columna13925" dataDxfId="4541" dataCellStyle="Normal 3"/>
    <tableColumn id="13937" name="Columna13926" dataDxfId="4540" dataCellStyle="Normal 3"/>
    <tableColumn id="13938" name="Columna13927" dataDxfId="4539" dataCellStyle="Normal 3"/>
    <tableColumn id="13939" name="Columna13928" dataDxfId="4538" dataCellStyle="Normal 3"/>
    <tableColumn id="13940" name="Columna13929" dataDxfId="4537" dataCellStyle="Normal 3"/>
    <tableColumn id="13941" name="Columna13930" dataDxfId="4536" dataCellStyle="Normal 3"/>
    <tableColumn id="13942" name="Columna13931" dataDxfId="4535" dataCellStyle="Normal 3"/>
    <tableColumn id="13943" name="Columna13932" dataDxfId="4534" dataCellStyle="Normal 3"/>
    <tableColumn id="13944" name="Columna13933" dataDxfId="4533" dataCellStyle="Normal 3"/>
    <tableColumn id="13945" name="Columna13934" dataDxfId="4532" dataCellStyle="Normal 3"/>
    <tableColumn id="13946" name="Columna13935" dataDxfId="4531" dataCellStyle="Normal 3"/>
    <tableColumn id="13947" name="Columna13936" dataDxfId="4530" dataCellStyle="Normal 3"/>
    <tableColumn id="13948" name="Columna13937" dataDxfId="4529" dataCellStyle="Normal 3"/>
    <tableColumn id="13949" name="Columna13938" dataDxfId="4528" dataCellStyle="Normal 3"/>
    <tableColumn id="13950" name="Columna13939" dataDxfId="4527" dataCellStyle="Normal 3"/>
    <tableColumn id="13951" name="Columna13940" dataDxfId="4526" dataCellStyle="Normal 3"/>
    <tableColumn id="13952" name="Columna13941" dataDxfId="4525" dataCellStyle="Normal 3"/>
    <tableColumn id="13953" name="Columna13942" dataDxfId="4524" dataCellStyle="Normal 3"/>
    <tableColumn id="13954" name="Columna13943" dataDxfId="4523" dataCellStyle="Normal 3"/>
    <tableColumn id="13955" name="Columna13944" dataDxfId="4522" dataCellStyle="Normal 3"/>
    <tableColumn id="13956" name="Columna13945" dataDxfId="4521" dataCellStyle="Normal 3"/>
    <tableColumn id="13957" name="Columna13946" dataDxfId="4520" dataCellStyle="Normal 3"/>
    <tableColumn id="13958" name="Columna13947" dataDxfId="4519" dataCellStyle="Normal 3"/>
    <tableColumn id="13959" name="Columna13948" dataDxfId="4518" dataCellStyle="Normal 3"/>
    <tableColumn id="13960" name="Columna13949" dataDxfId="4517" dataCellStyle="Normal 3"/>
    <tableColumn id="13961" name="Columna13950" dataDxfId="4516" dataCellStyle="Normal 3"/>
    <tableColumn id="13962" name="Columna13951" dataDxfId="4515" dataCellStyle="Normal 3"/>
    <tableColumn id="13963" name="Columna13952" dataDxfId="4514" dataCellStyle="Normal 3"/>
    <tableColumn id="13964" name="Columna13953" dataDxfId="4513" dataCellStyle="Normal 3"/>
    <tableColumn id="13965" name="Columna13954" dataDxfId="4512" dataCellStyle="Normal 3"/>
    <tableColumn id="13966" name="Columna13955" dataDxfId="4511" dataCellStyle="Normal 3"/>
    <tableColumn id="13967" name="Columna13956" dataDxfId="4510" dataCellStyle="Normal 3"/>
    <tableColumn id="13968" name="Columna13957" dataDxfId="4509" dataCellStyle="Normal 3"/>
    <tableColumn id="13969" name="Columna13958" dataDxfId="4508" dataCellStyle="Normal 3"/>
    <tableColumn id="13970" name="Columna13959" dataDxfId="4507" dataCellStyle="Normal 3"/>
    <tableColumn id="13971" name="Columna13960" dataDxfId="4506" dataCellStyle="Normal 3"/>
    <tableColumn id="13972" name="Columna13961" dataDxfId="4505" dataCellStyle="Normal 3"/>
    <tableColumn id="13973" name="Columna13962" dataDxfId="4504" dataCellStyle="Normal 3"/>
    <tableColumn id="13974" name="Columna13963" dataDxfId="4503" dataCellStyle="Normal 3"/>
    <tableColumn id="13975" name="Columna13964" dataDxfId="4502" dataCellStyle="Normal 3"/>
    <tableColumn id="13976" name="Columna13965" dataDxfId="4501" dataCellStyle="Normal 3"/>
    <tableColumn id="13977" name="Columna13966" dataDxfId="4500" dataCellStyle="Normal 3"/>
    <tableColumn id="13978" name="Columna13967" dataDxfId="4499" dataCellStyle="Normal 3"/>
    <tableColumn id="13979" name="Columna13968" dataDxfId="4498" dataCellStyle="Normal 3"/>
    <tableColumn id="13980" name="Columna13969" dataDxfId="4497" dataCellStyle="Normal 3"/>
    <tableColumn id="13981" name="Columna13970" dataDxfId="4496" dataCellStyle="Normal 3"/>
    <tableColumn id="13982" name="Columna13971" dataDxfId="4495" dataCellStyle="Normal 3"/>
    <tableColumn id="13983" name="Columna13972" dataDxfId="4494" dataCellStyle="Normal 3"/>
    <tableColumn id="13984" name="Columna13973" dataDxfId="4493" dataCellStyle="Normal 3"/>
    <tableColumn id="13985" name="Columna13974" dataDxfId="4492" dataCellStyle="Normal 3"/>
    <tableColumn id="13986" name="Columna13975" dataDxfId="4491" dataCellStyle="Normal 3"/>
    <tableColumn id="13987" name="Columna13976" dataDxfId="4490" dataCellStyle="Normal 3"/>
    <tableColumn id="13988" name="Columna13977" dataDxfId="4489" dataCellStyle="Normal 3"/>
    <tableColumn id="13989" name="Columna13978" dataDxfId="4488" dataCellStyle="Normal 3"/>
    <tableColumn id="13990" name="Columna13979" dataDxfId="4487" dataCellStyle="Normal 3"/>
    <tableColumn id="13991" name="Columna13980" dataDxfId="4486" dataCellStyle="Normal 3"/>
    <tableColumn id="13992" name="Columna13981" dataDxfId="4485" dataCellStyle="Normal 3"/>
    <tableColumn id="13993" name="Columna13982" dataDxfId="4484" dataCellStyle="Normal 3"/>
    <tableColumn id="13994" name="Columna13983" dataDxfId="4483" dataCellStyle="Normal 3"/>
    <tableColumn id="13995" name="Columna13984" dataDxfId="4482" dataCellStyle="Normal 3"/>
    <tableColumn id="13996" name="Columna13985" dataDxfId="4481" dataCellStyle="Normal 3"/>
    <tableColumn id="13997" name="Columna13986" dataDxfId="4480" dataCellStyle="Normal 3"/>
    <tableColumn id="13998" name="Columna13987" dataDxfId="4479" dataCellStyle="Normal 3"/>
    <tableColumn id="13999" name="Columna13988" dataDxfId="4478" dataCellStyle="Normal 3"/>
    <tableColumn id="14000" name="Columna13989" dataDxfId="4477" dataCellStyle="Normal 3"/>
    <tableColumn id="14001" name="Columna13990" dataDxfId="4476" dataCellStyle="Normal 3"/>
    <tableColumn id="14002" name="Columna13991" dataDxfId="4475" dataCellStyle="Normal 3"/>
    <tableColumn id="14003" name="Columna13992" dataDxfId="4474" dataCellStyle="Normal 3"/>
    <tableColumn id="14004" name="Columna13993" dataDxfId="4473" dataCellStyle="Normal 3"/>
    <tableColumn id="14005" name="Columna13994" dataDxfId="4472" dataCellStyle="Normal 3"/>
    <tableColumn id="14006" name="Columna13995" dataDxfId="4471" dataCellStyle="Normal 3"/>
    <tableColumn id="14007" name="Columna13996" dataDxfId="4470" dataCellStyle="Normal 3"/>
    <tableColumn id="14008" name="Columna13997" dataDxfId="4469" dataCellStyle="Normal 3"/>
    <tableColumn id="14009" name="Columna13998" dataDxfId="4468" dataCellStyle="Normal 3"/>
    <tableColumn id="14010" name="Columna13999" dataDxfId="4467" dataCellStyle="Normal 3"/>
    <tableColumn id="14011" name="Columna14000" dataDxfId="4466" dataCellStyle="Normal 3"/>
    <tableColumn id="14012" name="Columna14001" dataDxfId="4465" dataCellStyle="Normal 3"/>
    <tableColumn id="14013" name="Columna14002" dataDxfId="4464" dataCellStyle="Normal 3"/>
    <tableColumn id="14014" name="Columna14003" dataDxfId="4463" dataCellStyle="Normal 3"/>
    <tableColumn id="14015" name="Columna14004" dataDxfId="4462" dataCellStyle="Normal 3"/>
    <tableColumn id="14016" name="Columna14005" dataDxfId="4461" dataCellStyle="Normal 3"/>
    <tableColumn id="14017" name="Columna14006" dataDxfId="4460" dataCellStyle="Normal 3"/>
    <tableColumn id="14018" name="Columna14007" dataDxfId="4459" dataCellStyle="Normal 3"/>
    <tableColumn id="14019" name="Columna14008" dataDxfId="4458" dataCellStyle="Normal 3"/>
    <tableColumn id="14020" name="Columna14009" dataDxfId="4457" dataCellStyle="Normal 3"/>
    <tableColumn id="14021" name="Columna14010" dataDxfId="4456" dataCellStyle="Normal 3"/>
    <tableColumn id="14022" name="Columna14011" dataDxfId="4455" dataCellStyle="Normal 3"/>
    <tableColumn id="14023" name="Columna14012" dataDxfId="4454" dataCellStyle="Normal 3"/>
    <tableColumn id="14024" name="Columna14013" dataDxfId="4453" dataCellStyle="Normal 3"/>
    <tableColumn id="14025" name="Columna14014" dataDxfId="4452" dataCellStyle="Normal 3"/>
    <tableColumn id="14026" name="Columna14015" dataDxfId="4451" dataCellStyle="Normal 3"/>
    <tableColumn id="14027" name="Columna14016" dataDxfId="4450" dataCellStyle="Normal 3"/>
    <tableColumn id="14028" name="Columna14017" dataDxfId="4449" dataCellStyle="Normal 3"/>
    <tableColumn id="14029" name="Columna14018" dataDxfId="4448" dataCellStyle="Normal 3"/>
    <tableColumn id="14030" name="Columna14019" dataDxfId="4447" dataCellStyle="Normal 3"/>
    <tableColumn id="14031" name="Columna14020" dataDxfId="4446" dataCellStyle="Normal 3"/>
    <tableColumn id="14032" name="Columna14021" dataDxfId="4445" dataCellStyle="Normal 3"/>
    <tableColumn id="14033" name="Columna14022" dataDxfId="4444" dataCellStyle="Normal 3"/>
    <tableColumn id="14034" name="Columna14023" dataDxfId="4443" dataCellStyle="Normal 3"/>
    <tableColumn id="14035" name="Columna14024" dataDxfId="4442" dataCellStyle="Normal 3"/>
    <tableColumn id="14036" name="Columna14025" dataDxfId="4441" dataCellStyle="Normal 3"/>
    <tableColumn id="14037" name="Columna14026" dataDxfId="4440" dataCellStyle="Normal 3"/>
    <tableColumn id="14038" name="Columna14027" dataDxfId="4439" dataCellStyle="Normal 3"/>
    <tableColumn id="14039" name="Columna14028" dataDxfId="4438" dataCellStyle="Normal 3"/>
    <tableColumn id="14040" name="Columna14029" dataDxfId="4437" dataCellStyle="Normal 3"/>
    <tableColumn id="14041" name="Columna14030" dataDxfId="4436" dataCellStyle="Normal 3"/>
    <tableColumn id="14042" name="Columna14031" dataDxfId="4435" dataCellStyle="Normal 3"/>
    <tableColumn id="14043" name="Columna14032" dataDxfId="4434" dataCellStyle="Normal 3"/>
    <tableColumn id="14044" name="Columna14033" dataDxfId="4433" dataCellStyle="Normal 3"/>
    <tableColumn id="14045" name="Columna14034" dataDxfId="4432" dataCellStyle="Normal 3"/>
    <tableColumn id="14046" name="Columna14035" dataDxfId="4431" dataCellStyle="Normal 3"/>
    <tableColumn id="14047" name="Columna14036" dataDxfId="4430" dataCellStyle="Normal 3"/>
    <tableColumn id="14048" name="Columna14037" dataDxfId="4429" dataCellStyle="Normal 3"/>
    <tableColumn id="14049" name="Columna14038" dataDxfId="4428" dataCellStyle="Normal 3"/>
    <tableColumn id="14050" name="Columna14039" dataDxfId="4427" dataCellStyle="Normal 3"/>
    <tableColumn id="14051" name="Columna14040" dataDxfId="4426" dataCellStyle="Normal 3"/>
    <tableColumn id="14052" name="Columna14041" dataDxfId="4425" dataCellStyle="Normal 3"/>
    <tableColumn id="14053" name="Columna14042" dataDxfId="4424" dataCellStyle="Normal 3"/>
    <tableColumn id="14054" name="Columna14043" dataDxfId="4423" dataCellStyle="Normal 3"/>
    <tableColumn id="14055" name="Columna14044" dataDxfId="4422" dataCellStyle="Normal 3"/>
    <tableColumn id="14056" name="Columna14045" dataDxfId="4421" dataCellStyle="Normal 3"/>
    <tableColumn id="14057" name="Columna14046" dataDxfId="4420" dataCellStyle="Normal 3"/>
    <tableColumn id="14058" name="Columna14047" dataDxfId="4419" dataCellStyle="Normal 3"/>
    <tableColumn id="14059" name="Columna14048" dataDxfId="4418" dataCellStyle="Normal 3"/>
    <tableColumn id="14060" name="Columna14049" dataDxfId="4417" dataCellStyle="Normal 3"/>
    <tableColumn id="14061" name="Columna14050" dataDxfId="4416" dataCellStyle="Normal 3"/>
    <tableColumn id="14062" name="Columna14051" dataDxfId="4415" dataCellStyle="Normal 3"/>
    <tableColumn id="14063" name="Columna14052" dataDxfId="4414" dataCellStyle="Normal 3"/>
    <tableColumn id="14064" name="Columna14053" dataDxfId="4413" dataCellStyle="Normal 3"/>
    <tableColumn id="14065" name="Columna14054" dataDxfId="4412" dataCellStyle="Normal 3"/>
    <tableColumn id="14066" name="Columna14055" dataDxfId="4411" dataCellStyle="Normal 3"/>
    <tableColumn id="14067" name="Columna14056" dataDxfId="4410" dataCellStyle="Normal 3"/>
    <tableColumn id="14068" name="Columna14057" dataDxfId="4409" dataCellStyle="Normal 3"/>
    <tableColumn id="14069" name="Columna14058" dataDxfId="4408" dataCellStyle="Normal 3"/>
    <tableColumn id="14070" name="Columna14059" dataDxfId="4407" dataCellStyle="Normal 3"/>
    <tableColumn id="14071" name="Columna14060" dataDxfId="4406" dataCellStyle="Normal 3"/>
    <tableColumn id="14072" name="Columna14061" dataDxfId="4405" dataCellStyle="Normal 3"/>
    <tableColumn id="14073" name="Columna14062" dataDxfId="4404" dataCellStyle="Normal 3"/>
    <tableColumn id="14074" name="Columna14063" dataDxfId="4403" dataCellStyle="Normal 3"/>
    <tableColumn id="14075" name="Columna14064" dataDxfId="4402" dataCellStyle="Normal 3"/>
    <tableColumn id="14076" name="Columna14065" dataDxfId="4401" dataCellStyle="Normal 3"/>
    <tableColumn id="14077" name="Columna14066" dataDxfId="4400" dataCellStyle="Normal 3"/>
    <tableColumn id="14078" name="Columna14067" dataDxfId="4399" dataCellStyle="Normal 3"/>
    <tableColumn id="14079" name="Columna14068" dataDxfId="4398" dataCellStyle="Normal 3"/>
    <tableColumn id="14080" name="Columna14069" dataDxfId="4397" dataCellStyle="Normal 3"/>
    <tableColumn id="14081" name="Columna14070" dataDxfId="4396" dataCellStyle="Normal 3"/>
    <tableColumn id="14082" name="Columna14071" dataDxfId="4395" dataCellStyle="Normal 3"/>
    <tableColumn id="14083" name="Columna14072" dataDxfId="4394" dataCellStyle="Normal 3"/>
    <tableColumn id="14084" name="Columna14073" dataDxfId="4393" dataCellStyle="Normal 3"/>
    <tableColumn id="14085" name="Columna14074" dataDxfId="4392" dataCellStyle="Normal 3"/>
    <tableColumn id="14086" name="Columna14075" dataDxfId="4391" dataCellStyle="Normal 3"/>
    <tableColumn id="14087" name="Columna14076" dataDxfId="4390" dataCellStyle="Normal 3"/>
    <tableColumn id="14088" name="Columna14077" dataDxfId="4389" dataCellStyle="Normal 3"/>
    <tableColumn id="14089" name="Columna14078" dataDxfId="4388" dataCellStyle="Normal 3"/>
    <tableColumn id="14090" name="Columna14079" dataDxfId="4387" dataCellStyle="Normal 3"/>
    <tableColumn id="14091" name="Columna14080" dataDxfId="4386" dataCellStyle="Normal 3"/>
    <tableColumn id="14092" name="Columna14081" dataDxfId="4385" dataCellStyle="Normal 3"/>
    <tableColumn id="14093" name="Columna14082" dataDxfId="4384" dataCellStyle="Normal 3"/>
    <tableColumn id="14094" name="Columna14083" dataDxfId="4383" dataCellStyle="Normal 3"/>
    <tableColumn id="14095" name="Columna14084" dataDxfId="4382" dataCellStyle="Normal 3"/>
    <tableColumn id="14096" name="Columna14085" dataDxfId="4381" dataCellStyle="Normal 3"/>
    <tableColumn id="14097" name="Columna14086" dataDxfId="4380" dataCellStyle="Normal 3"/>
    <tableColumn id="14098" name="Columna14087" dataDxfId="4379" dataCellStyle="Normal 3"/>
    <tableColumn id="14099" name="Columna14088" dataDxfId="4378" dataCellStyle="Normal 3"/>
    <tableColumn id="14100" name="Columna14089" dataDxfId="4377" dataCellStyle="Normal 3"/>
    <tableColumn id="14101" name="Columna14090" dataDxfId="4376" dataCellStyle="Normal 3"/>
    <tableColumn id="14102" name="Columna14091" dataDxfId="4375" dataCellStyle="Normal 3"/>
    <tableColumn id="14103" name="Columna14092" dataDxfId="4374" dataCellStyle="Normal 3"/>
    <tableColumn id="14104" name="Columna14093" dataDxfId="4373" dataCellStyle="Normal 3"/>
    <tableColumn id="14105" name="Columna14094" dataDxfId="4372" dataCellStyle="Normal 3"/>
    <tableColumn id="14106" name="Columna14095" dataDxfId="4371" dataCellStyle="Normal 3"/>
    <tableColumn id="14107" name="Columna14096" dataDxfId="4370" dataCellStyle="Normal 3"/>
    <tableColumn id="14108" name="Columna14097" dataDxfId="4369" dataCellStyle="Normal 3"/>
    <tableColumn id="14109" name="Columna14098" dataDxfId="4368" dataCellStyle="Normal 3"/>
    <tableColumn id="14110" name="Columna14099" dataDxfId="4367" dataCellStyle="Normal 3"/>
    <tableColumn id="14111" name="Columna14100" dataDxfId="4366" dataCellStyle="Normal 3"/>
    <tableColumn id="14112" name="Columna14101" dataDxfId="4365" dataCellStyle="Normal 3"/>
    <tableColumn id="14113" name="Columna14102" dataDxfId="4364" dataCellStyle="Normal 3"/>
    <tableColumn id="14114" name="Columna14103" dataDxfId="4363" dataCellStyle="Normal 3"/>
    <tableColumn id="14115" name="Columna14104" dataDxfId="4362" dataCellStyle="Normal 3"/>
    <tableColumn id="14116" name="Columna14105" dataDxfId="4361" dataCellStyle="Normal 3"/>
    <tableColumn id="14117" name="Columna14106" dataDxfId="4360" dataCellStyle="Normal 3"/>
    <tableColumn id="14118" name="Columna14107" dataDxfId="4359" dataCellStyle="Normal 3"/>
    <tableColumn id="14119" name="Columna14108" dataDxfId="4358" dataCellStyle="Normal 3"/>
    <tableColumn id="14120" name="Columna14109" dataDxfId="4357" dataCellStyle="Normal 3"/>
    <tableColumn id="14121" name="Columna14110" dataDxfId="4356" dataCellStyle="Normal 3"/>
    <tableColumn id="14122" name="Columna14111" dataDxfId="4355" dataCellStyle="Normal 3"/>
    <tableColumn id="14123" name="Columna14112" dataDxfId="4354" dataCellStyle="Normal 3"/>
    <tableColumn id="14124" name="Columna14113" dataDxfId="4353" dataCellStyle="Normal 3"/>
    <tableColumn id="14125" name="Columna14114" dataDxfId="4352" dataCellStyle="Normal 3"/>
    <tableColumn id="14126" name="Columna14115" dataDxfId="4351" dataCellStyle="Normal 3"/>
    <tableColumn id="14127" name="Columna14116" dataDxfId="4350" dataCellStyle="Normal 3"/>
    <tableColumn id="14128" name="Columna14117" dataDxfId="4349" dataCellStyle="Normal 3"/>
    <tableColumn id="14129" name="Columna14118" dataDxfId="4348" dataCellStyle="Normal 3"/>
    <tableColumn id="14130" name="Columna14119" dataDxfId="4347" dataCellStyle="Normal 3"/>
    <tableColumn id="14131" name="Columna14120" dataDxfId="4346" dataCellStyle="Normal 3"/>
    <tableColumn id="14132" name="Columna14121" dataDxfId="4345" dataCellStyle="Normal 3"/>
    <tableColumn id="14133" name="Columna14122" dataDxfId="4344" dataCellStyle="Normal 3"/>
    <tableColumn id="14134" name="Columna14123" dataDxfId="4343" dataCellStyle="Normal 3"/>
    <tableColumn id="14135" name="Columna14124" dataDxfId="4342" dataCellStyle="Normal 3"/>
    <tableColumn id="14136" name="Columna14125" dataDxfId="4341" dataCellStyle="Normal 3"/>
    <tableColumn id="14137" name="Columna14126" dataDxfId="4340" dataCellStyle="Normal 3"/>
    <tableColumn id="14138" name="Columna14127" dataDxfId="4339" dataCellStyle="Normal 3"/>
    <tableColumn id="14139" name="Columna14128" dataDxfId="4338" dataCellStyle="Normal 3"/>
    <tableColumn id="14140" name="Columna14129" dataDxfId="4337" dataCellStyle="Normal 3"/>
    <tableColumn id="14141" name="Columna14130" dataDxfId="4336" dataCellStyle="Normal 3"/>
    <tableColumn id="14142" name="Columna14131" dataDxfId="4335" dataCellStyle="Normal 3"/>
    <tableColumn id="14143" name="Columna14132" dataDxfId="4334" dataCellStyle="Normal 3"/>
    <tableColumn id="14144" name="Columna14133" dataDxfId="4333" dataCellStyle="Normal 3"/>
    <tableColumn id="14145" name="Columna14134" dataDxfId="4332" dataCellStyle="Normal 3"/>
    <tableColumn id="14146" name="Columna14135" dataDxfId="4331" dataCellStyle="Normal 3"/>
    <tableColumn id="14147" name="Columna14136" dataDxfId="4330" dataCellStyle="Normal 3"/>
    <tableColumn id="14148" name="Columna14137" dataDxfId="4329" dataCellStyle="Normal 3"/>
    <tableColumn id="14149" name="Columna14138" dataDxfId="4328" dataCellStyle="Normal 3"/>
    <tableColumn id="14150" name="Columna14139" dataDxfId="4327" dataCellStyle="Normal 3"/>
    <tableColumn id="14151" name="Columna14140" dataDxfId="4326" dataCellStyle="Normal 3"/>
    <tableColumn id="14152" name="Columna14141" dataDxfId="4325" dataCellStyle="Normal 3"/>
    <tableColumn id="14153" name="Columna14142" dataDxfId="4324" dataCellStyle="Normal 3"/>
    <tableColumn id="14154" name="Columna14143" dataDxfId="4323" dataCellStyle="Normal 3"/>
    <tableColumn id="14155" name="Columna14144" dataDxfId="4322" dataCellStyle="Normal 3"/>
    <tableColumn id="14156" name="Columna14145" dataDxfId="4321" dataCellStyle="Normal 3"/>
    <tableColumn id="14157" name="Columna14146" dataDxfId="4320" dataCellStyle="Normal 3"/>
    <tableColumn id="14158" name="Columna14147" dataDxfId="4319" dataCellStyle="Normal 3"/>
    <tableColumn id="14159" name="Columna14148" dataDxfId="4318" dataCellStyle="Normal 3"/>
    <tableColumn id="14160" name="Columna14149" dataDxfId="4317" dataCellStyle="Normal 3"/>
    <tableColumn id="14161" name="Columna14150" dataDxfId="4316" dataCellStyle="Normal 3"/>
    <tableColumn id="14162" name="Columna14151" dataDxfId="4315" dataCellStyle="Normal 3"/>
    <tableColumn id="14163" name="Columna14152" dataDxfId="4314" dataCellStyle="Normal 3"/>
    <tableColumn id="14164" name="Columna14153" dataDxfId="4313" dataCellStyle="Normal 3"/>
    <tableColumn id="14165" name="Columna14154" dataDxfId="4312" dataCellStyle="Normal 3"/>
    <tableColumn id="14166" name="Columna14155" dataDxfId="4311" dataCellStyle="Normal 3"/>
    <tableColumn id="14167" name="Columna14156" dataDxfId="4310" dataCellStyle="Normal 3"/>
    <tableColumn id="14168" name="Columna14157" dataDxfId="4309" dataCellStyle="Normal 3"/>
    <tableColumn id="14169" name="Columna14158" dataDxfId="4308" dataCellStyle="Normal 3"/>
    <tableColumn id="14170" name="Columna14159" dataDxfId="4307" dataCellStyle="Normal 3"/>
    <tableColumn id="14171" name="Columna14160" dataDxfId="4306" dataCellStyle="Normal 3"/>
    <tableColumn id="14172" name="Columna14161" dataDxfId="4305" dataCellStyle="Normal 3"/>
    <tableColumn id="14173" name="Columna14162" dataDxfId="4304" dataCellStyle="Normal 3"/>
    <tableColumn id="14174" name="Columna14163" dataDxfId="4303" dataCellStyle="Normal 3"/>
    <tableColumn id="14175" name="Columna14164" dataDxfId="4302" dataCellStyle="Normal 3"/>
    <tableColumn id="14176" name="Columna14165" dataDxfId="4301" dataCellStyle="Normal 3"/>
    <tableColumn id="14177" name="Columna14166" dataDxfId="4300" dataCellStyle="Normal 3"/>
    <tableColumn id="14178" name="Columna14167" dataDxfId="4299" dataCellStyle="Normal 3"/>
    <tableColumn id="14179" name="Columna14168" dataDxfId="4298" dataCellStyle="Normal 3"/>
    <tableColumn id="14180" name="Columna14169" dataDxfId="4297" dataCellStyle="Normal 3"/>
    <tableColumn id="14181" name="Columna14170" dataDxfId="4296" dataCellStyle="Normal 3"/>
    <tableColumn id="14182" name="Columna14171" dataDxfId="4295" dataCellStyle="Normal 3"/>
    <tableColumn id="14183" name="Columna14172" dataDxfId="4294" dataCellStyle="Normal 3"/>
    <tableColumn id="14184" name="Columna14173" dataDxfId="4293" dataCellStyle="Normal 3"/>
    <tableColumn id="14185" name="Columna14174" dataDxfId="4292" dataCellStyle="Normal 3"/>
    <tableColumn id="14186" name="Columna14175" dataDxfId="4291" dataCellStyle="Normal 3"/>
    <tableColumn id="14187" name="Columna14176" dataDxfId="4290" dataCellStyle="Normal 3"/>
    <tableColumn id="14188" name="Columna14177" dataDxfId="4289" dataCellStyle="Normal 3"/>
    <tableColumn id="14189" name="Columna14178" dataDxfId="4288" dataCellStyle="Normal 3"/>
    <tableColumn id="14190" name="Columna14179" dataDxfId="4287" dataCellStyle="Normal 3"/>
    <tableColumn id="14191" name="Columna14180" dataDxfId="4286" dataCellStyle="Normal 3"/>
    <tableColumn id="14192" name="Columna14181" dataDxfId="4285" dataCellStyle="Normal 3"/>
    <tableColumn id="14193" name="Columna14182" dataDxfId="4284" dataCellStyle="Normal 3"/>
    <tableColumn id="14194" name="Columna14183" dataDxfId="4283" dataCellStyle="Normal 3"/>
    <tableColumn id="14195" name="Columna14184" dataDxfId="4282" dataCellStyle="Normal 3"/>
    <tableColumn id="14196" name="Columna14185" dataDxfId="4281" dataCellStyle="Normal 3"/>
    <tableColumn id="14197" name="Columna14186" dataDxfId="4280" dataCellStyle="Normal 3"/>
    <tableColumn id="14198" name="Columna14187" dataDxfId="4279" dataCellStyle="Normal 3"/>
    <tableColumn id="14199" name="Columna14188" dataDxfId="4278" dataCellStyle="Normal 3"/>
    <tableColumn id="14200" name="Columna14189" dataDxfId="4277" dataCellStyle="Normal 3"/>
    <tableColumn id="14201" name="Columna14190" dataDxfId="4276" dataCellStyle="Normal 3"/>
    <tableColumn id="14202" name="Columna14191" dataDxfId="4275" dataCellStyle="Normal 3"/>
    <tableColumn id="14203" name="Columna14192" dataDxfId="4274" dataCellStyle="Normal 3"/>
    <tableColumn id="14204" name="Columna14193" dataDxfId="4273" dataCellStyle="Normal 3"/>
    <tableColumn id="14205" name="Columna14194" dataDxfId="4272" dataCellStyle="Normal 3"/>
    <tableColumn id="14206" name="Columna14195" dataDxfId="4271" dataCellStyle="Normal 3"/>
    <tableColumn id="14207" name="Columna14196" dataDxfId="4270" dataCellStyle="Normal 3"/>
    <tableColumn id="14208" name="Columna14197" dataDxfId="4269" dataCellStyle="Normal 3"/>
    <tableColumn id="14209" name="Columna14198" dataDxfId="4268" dataCellStyle="Normal 3"/>
    <tableColumn id="14210" name="Columna14199" dataDxfId="4267" dataCellStyle="Normal 3"/>
    <tableColumn id="14211" name="Columna14200" dataDxfId="4266" dataCellStyle="Normal 3"/>
    <tableColumn id="14212" name="Columna14201" dataDxfId="4265" dataCellStyle="Normal 3"/>
    <tableColumn id="14213" name="Columna14202" dataDxfId="4264" dataCellStyle="Normal 3"/>
    <tableColumn id="14214" name="Columna14203" dataDxfId="4263" dataCellStyle="Normal 3"/>
    <tableColumn id="14215" name="Columna14204" dataDxfId="4262" dataCellStyle="Normal 3"/>
    <tableColumn id="14216" name="Columna14205" dataDxfId="4261" dataCellStyle="Normal 3"/>
    <tableColumn id="14217" name="Columna14206" dataDxfId="4260" dataCellStyle="Normal 3"/>
    <tableColumn id="14218" name="Columna14207" dataDxfId="4259" dataCellStyle="Normal 3"/>
    <tableColumn id="14219" name="Columna14208" dataDxfId="4258" dataCellStyle="Normal 3"/>
    <tableColumn id="14220" name="Columna14209" dataDxfId="4257" dataCellStyle="Normal 3"/>
    <tableColumn id="14221" name="Columna14210" dataDxfId="4256" dataCellStyle="Normal 3"/>
    <tableColumn id="14222" name="Columna14211" dataDxfId="4255" dataCellStyle="Normal 3"/>
    <tableColumn id="14223" name="Columna14212" dataDxfId="4254" dataCellStyle="Normal 3"/>
    <tableColumn id="14224" name="Columna14213" dataDxfId="4253" dataCellStyle="Normal 3"/>
    <tableColumn id="14225" name="Columna14214" dataDxfId="4252" dataCellStyle="Normal 3"/>
    <tableColumn id="14226" name="Columna14215" dataDxfId="4251" dataCellStyle="Normal 3"/>
    <tableColumn id="14227" name="Columna14216" dataDxfId="4250" dataCellStyle="Normal 3"/>
    <tableColumn id="14228" name="Columna14217" dataDxfId="4249" dataCellStyle="Normal 3"/>
    <tableColumn id="14229" name="Columna14218" dataDxfId="4248" dataCellStyle="Normal 3"/>
    <tableColumn id="14230" name="Columna14219" dataDxfId="4247" dataCellStyle="Normal 3"/>
    <tableColumn id="14231" name="Columna14220" dataDxfId="4246" dataCellStyle="Normal 3"/>
    <tableColumn id="14232" name="Columna14221" dataDxfId="4245" dataCellStyle="Normal 3"/>
    <tableColumn id="14233" name="Columna14222" dataDxfId="4244" dataCellStyle="Normal 3"/>
    <tableColumn id="14234" name="Columna14223" dataDxfId="4243" dataCellStyle="Normal 3"/>
    <tableColumn id="14235" name="Columna14224" dataDxfId="4242" dataCellStyle="Normal 3"/>
    <tableColumn id="14236" name="Columna14225" dataDxfId="4241" dataCellStyle="Normal 3"/>
    <tableColumn id="14237" name="Columna14226" dataDxfId="4240" dataCellStyle="Normal 3"/>
    <tableColumn id="14238" name="Columna14227" dataDxfId="4239" dataCellStyle="Normal 3"/>
    <tableColumn id="14239" name="Columna14228" dataDxfId="4238" dataCellStyle="Normal 3"/>
    <tableColumn id="14240" name="Columna14229" dataDxfId="4237" dataCellStyle="Normal 3"/>
    <tableColumn id="14241" name="Columna14230" dataDxfId="4236" dataCellStyle="Normal 3"/>
    <tableColumn id="14242" name="Columna14231" dataDxfId="4235" dataCellStyle="Normal 3"/>
    <tableColumn id="14243" name="Columna14232" dataDxfId="4234" dataCellStyle="Normal 3"/>
    <tableColumn id="14244" name="Columna14233" dataDxfId="4233" dataCellStyle="Normal 3"/>
    <tableColumn id="14245" name="Columna14234" dataDxfId="4232" dataCellStyle="Normal 3"/>
    <tableColumn id="14246" name="Columna14235" dataDxfId="4231" dataCellStyle="Normal 3"/>
    <tableColumn id="14247" name="Columna14236" dataDxfId="4230" dataCellStyle="Normal 3"/>
    <tableColumn id="14248" name="Columna14237" dataDxfId="4229" dataCellStyle="Normal 3"/>
    <tableColumn id="14249" name="Columna14238" dataDxfId="4228" dataCellStyle="Normal 3"/>
    <tableColumn id="14250" name="Columna14239" dataDxfId="4227" dataCellStyle="Normal 3"/>
    <tableColumn id="14251" name="Columna14240" dataDxfId="4226" dataCellStyle="Normal 3"/>
    <tableColumn id="14252" name="Columna14241" dataDxfId="4225" dataCellStyle="Normal 3"/>
    <tableColumn id="14253" name="Columna14242" dataDxfId="4224" dataCellStyle="Normal 3"/>
    <tableColumn id="14254" name="Columna14243" dataDxfId="4223" dataCellStyle="Normal 3"/>
    <tableColumn id="14255" name="Columna14244" dataDxfId="4222" dataCellStyle="Normal 3"/>
    <tableColumn id="14256" name="Columna14245" dataDxfId="4221" dataCellStyle="Normal 3"/>
    <tableColumn id="14257" name="Columna14246" dataDxfId="4220" dataCellStyle="Normal 3"/>
    <tableColumn id="14258" name="Columna14247" dataDxfId="4219" dataCellStyle="Normal 3"/>
    <tableColumn id="14259" name="Columna14248" dataDxfId="4218" dataCellStyle="Normal 3"/>
    <tableColumn id="14260" name="Columna14249" dataDxfId="4217" dataCellStyle="Normal 3"/>
    <tableColumn id="14261" name="Columna14250" dataDxfId="4216" dataCellStyle="Normal 3"/>
    <tableColumn id="14262" name="Columna14251" dataDxfId="4215" dataCellStyle="Normal 3"/>
    <tableColumn id="14263" name="Columna14252" dataDxfId="4214" dataCellStyle="Normal 3"/>
    <tableColumn id="14264" name="Columna14253" dataDxfId="4213" dataCellStyle="Normal 3"/>
    <tableColumn id="14265" name="Columna14254" dataDxfId="4212" dataCellStyle="Normal 3"/>
    <tableColumn id="14266" name="Columna14255" dataDxfId="4211" dataCellStyle="Normal 3"/>
    <tableColumn id="14267" name="Columna14256" dataDxfId="4210" dataCellStyle="Normal 3"/>
    <tableColumn id="14268" name="Columna14257" dataDxfId="4209" dataCellStyle="Normal 3"/>
    <tableColumn id="14269" name="Columna14258" dataDxfId="4208" dataCellStyle="Normal 3"/>
    <tableColumn id="14270" name="Columna14259" dataDxfId="4207" dataCellStyle="Normal 3"/>
    <tableColumn id="14271" name="Columna14260" dataDxfId="4206" dataCellStyle="Normal 3"/>
    <tableColumn id="14272" name="Columna14261" dataDxfId="4205" dataCellStyle="Normal 3"/>
    <tableColumn id="14273" name="Columna14262" dataDxfId="4204" dataCellStyle="Normal 3"/>
    <tableColumn id="14274" name="Columna14263" dataDxfId="4203" dataCellStyle="Normal 3"/>
    <tableColumn id="14275" name="Columna14264" dataDxfId="4202" dataCellStyle="Normal 3"/>
    <tableColumn id="14276" name="Columna14265" dataDxfId="4201" dataCellStyle="Normal 3"/>
    <tableColumn id="14277" name="Columna14266" dataDxfId="4200" dataCellStyle="Normal 3"/>
    <tableColumn id="14278" name="Columna14267" dataDxfId="4199" dataCellStyle="Normal 3"/>
    <tableColumn id="14279" name="Columna14268" dataDxfId="4198" dataCellStyle="Normal 3"/>
    <tableColumn id="14280" name="Columna14269" dataDxfId="4197" dataCellStyle="Normal 3"/>
    <tableColumn id="14281" name="Columna14270" dataDxfId="4196" dataCellStyle="Normal 3"/>
    <tableColumn id="14282" name="Columna14271" dataDxfId="4195" dataCellStyle="Normal 3"/>
    <tableColumn id="14283" name="Columna14272" dataDxfId="4194" dataCellStyle="Normal 3"/>
    <tableColumn id="14284" name="Columna14273" dataDxfId="4193" dataCellStyle="Normal 3"/>
    <tableColumn id="14285" name="Columna14274" dataDxfId="4192" dataCellStyle="Normal 3"/>
    <tableColumn id="14286" name="Columna14275" dataDxfId="4191" dataCellStyle="Normal 3"/>
    <tableColumn id="14287" name="Columna14276" dataDxfId="4190" dataCellStyle="Normal 3"/>
    <tableColumn id="14288" name="Columna14277" dataDxfId="4189" dataCellStyle="Normal 3"/>
    <tableColumn id="14289" name="Columna14278" dataDxfId="4188" dataCellStyle="Normal 3"/>
    <tableColumn id="14290" name="Columna14279" dataDxfId="4187" dataCellStyle="Normal 3"/>
    <tableColumn id="14291" name="Columna14280" dataDxfId="4186" dataCellStyle="Normal 3"/>
    <tableColumn id="14292" name="Columna14281" dataDxfId="4185" dataCellStyle="Normal 3"/>
    <tableColumn id="14293" name="Columna14282" dataDxfId="4184" dataCellStyle="Normal 3"/>
    <tableColumn id="14294" name="Columna14283" dataDxfId="4183" dataCellStyle="Normal 3"/>
    <tableColumn id="14295" name="Columna14284" dataDxfId="4182" dataCellStyle="Normal 3"/>
    <tableColumn id="14296" name="Columna14285" dataDxfId="4181" dataCellStyle="Normal 3"/>
    <tableColumn id="14297" name="Columna14286" dataDxfId="4180" dataCellStyle="Normal 3"/>
    <tableColumn id="14298" name="Columna14287" dataDxfId="4179" dataCellStyle="Normal 3"/>
    <tableColumn id="14299" name="Columna14288" dataDxfId="4178" dataCellStyle="Normal 3"/>
    <tableColumn id="14300" name="Columna14289" dataDxfId="4177" dataCellStyle="Normal 3"/>
    <tableColumn id="14301" name="Columna14290" dataDxfId="4176" dataCellStyle="Normal 3"/>
    <tableColumn id="14302" name="Columna14291" dataDxfId="4175" dataCellStyle="Normal 3"/>
    <tableColumn id="14303" name="Columna14292" dataDxfId="4174" dataCellStyle="Normal 3"/>
    <tableColumn id="14304" name="Columna14293" dataDxfId="4173" dataCellStyle="Normal 3"/>
    <tableColumn id="14305" name="Columna14294" dataDxfId="4172" dataCellStyle="Normal 3"/>
    <tableColumn id="14306" name="Columna14295" dataDxfId="4171" dataCellStyle="Normal 3"/>
    <tableColumn id="14307" name="Columna14296" dataDxfId="4170" dataCellStyle="Normal 3"/>
    <tableColumn id="14308" name="Columna14297" dataDxfId="4169" dataCellStyle="Normal 3"/>
    <tableColumn id="14309" name="Columna14298" dataDxfId="4168" dataCellStyle="Normal 3"/>
    <tableColumn id="14310" name="Columna14299" dataDxfId="4167" dataCellStyle="Normal 3"/>
    <tableColumn id="14311" name="Columna14300" dataDxfId="4166" dataCellStyle="Normal 3"/>
    <tableColumn id="14312" name="Columna14301" dataDxfId="4165" dataCellStyle="Normal 3"/>
    <tableColumn id="14313" name="Columna14302" dataDxfId="4164" dataCellStyle="Normal 3"/>
    <tableColumn id="14314" name="Columna14303" dataDxfId="4163" dataCellStyle="Normal 3"/>
    <tableColumn id="14315" name="Columna14304" dataDxfId="4162" dataCellStyle="Normal 3"/>
    <tableColumn id="14316" name="Columna14305" dataDxfId="4161" dataCellStyle="Normal 3"/>
    <tableColumn id="14317" name="Columna14306" dataDxfId="4160" dataCellStyle="Normal 3"/>
    <tableColumn id="14318" name="Columna14307" dataDxfId="4159" dataCellStyle="Normal 3"/>
    <tableColumn id="14319" name="Columna14308" dataDxfId="4158" dataCellStyle="Normal 3"/>
    <tableColumn id="14320" name="Columna14309" dataDxfId="4157" dataCellStyle="Normal 3"/>
    <tableColumn id="14321" name="Columna14310" dataDxfId="4156" dataCellStyle="Normal 3"/>
    <tableColumn id="14322" name="Columna14311" dataDxfId="4155" dataCellStyle="Normal 3"/>
    <tableColumn id="14323" name="Columna14312" dataDxfId="4154" dataCellStyle="Normal 3"/>
    <tableColumn id="14324" name="Columna14313" dataDxfId="4153" dataCellStyle="Normal 3"/>
    <tableColumn id="14325" name="Columna14314" dataDxfId="4152" dataCellStyle="Normal 3"/>
    <tableColumn id="14326" name="Columna14315" dataDxfId="4151" dataCellStyle="Normal 3"/>
    <tableColumn id="14327" name="Columna14316" dataDxfId="4150" dataCellStyle="Normal 3"/>
    <tableColumn id="14328" name="Columna14317" dataDxfId="4149" dataCellStyle="Normal 3"/>
    <tableColumn id="14329" name="Columna14318" dataDxfId="4148" dataCellStyle="Normal 3"/>
    <tableColumn id="14330" name="Columna14319" dataDxfId="4147" dataCellStyle="Normal 3"/>
    <tableColumn id="14331" name="Columna14320" dataDxfId="4146" dataCellStyle="Normal 3"/>
    <tableColumn id="14332" name="Columna14321" dataDxfId="4145" dataCellStyle="Normal 3"/>
    <tableColumn id="14333" name="Columna14322" dataDxfId="4144" dataCellStyle="Normal 3"/>
    <tableColumn id="14334" name="Columna14323" dataDxfId="4143" dataCellStyle="Normal 3"/>
    <tableColumn id="14335" name="Columna14324" dataDxfId="4142" dataCellStyle="Normal 3"/>
    <tableColumn id="14336" name="Columna14325" dataDxfId="4141" dataCellStyle="Normal 3"/>
    <tableColumn id="14337" name="Columna14326" dataDxfId="4140" dataCellStyle="Normal 3"/>
    <tableColumn id="14338" name="Columna14327" dataDxfId="4139" dataCellStyle="Normal 3"/>
    <tableColumn id="14339" name="Columna14328" dataDxfId="4138" dataCellStyle="Normal 3"/>
    <tableColumn id="14340" name="Columna14329" dataDxfId="4137" dataCellStyle="Normal 3"/>
    <tableColumn id="14341" name="Columna14330" dataDxfId="4136" dataCellStyle="Normal 3"/>
    <tableColumn id="14342" name="Columna14331" dataDxfId="4135" dataCellStyle="Normal 3"/>
    <tableColumn id="14343" name="Columna14332" dataDxfId="4134" dataCellStyle="Normal 3"/>
    <tableColumn id="14344" name="Columna14333" dataDxfId="4133" dataCellStyle="Normal 3"/>
    <tableColumn id="14345" name="Columna14334" dataDxfId="4132" dataCellStyle="Normal 3"/>
    <tableColumn id="14346" name="Columna14335" dataDxfId="4131" dataCellStyle="Normal 3"/>
    <tableColumn id="14347" name="Columna14336" dataDxfId="4130" dataCellStyle="Normal 3"/>
    <tableColumn id="14348" name="Columna14337" dataDxfId="4129" dataCellStyle="Normal 3"/>
    <tableColumn id="14349" name="Columna14338" dataDxfId="4128" dataCellStyle="Normal 3"/>
    <tableColumn id="14350" name="Columna14339" dataDxfId="4127" dataCellStyle="Normal 3"/>
    <tableColumn id="14351" name="Columna14340" dataDxfId="4126" dataCellStyle="Normal 3"/>
    <tableColumn id="14352" name="Columna14341" dataDxfId="4125" dataCellStyle="Normal 3"/>
    <tableColumn id="14353" name="Columna14342" dataDxfId="4124" dataCellStyle="Normal 3"/>
    <tableColumn id="14354" name="Columna14343" dataDxfId="4123" dataCellStyle="Normal 3"/>
    <tableColumn id="14355" name="Columna14344" dataDxfId="4122" dataCellStyle="Normal 3"/>
    <tableColumn id="14356" name="Columna14345" dataDxfId="4121" dataCellStyle="Normal 3"/>
    <tableColumn id="14357" name="Columna14346" dataDxfId="4120" dataCellStyle="Normal 3"/>
    <tableColumn id="14358" name="Columna14347" dataDxfId="4119" dataCellStyle="Normal 3"/>
    <tableColumn id="14359" name="Columna14348" dataDxfId="4118" dataCellStyle="Normal 3"/>
    <tableColumn id="14360" name="Columna14349" dataDxfId="4117" dataCellStyle="Normal 3"/>
    <tableColumn id="14361" name="Columna14350" dataDxfId="4116" dataCellStyle="Normal 3"/>
    <tableColumn id="14362" name="Columna14351" dataDxfId="4115" dataCellStyle="Normal 3"/>
    <tableColumn id="14363" name="Columna14352" dataDxfId="4114" dataCellStyle="Normal 3"/>
    <tableColumn id="14364" name="Columna14353" dataDxfId="4113" dataCellStyle="Normal 3"/>
    <tableColumn id="14365" name="Columna14354" dataDxfId="4112" dataCellStyle="Normal 3"/>
    <tableColumn id="14366" name="Columna14355" dataDxfId="4111" dataCellStyle="Normal 3"/>
    <tableColumn id="14367" name="Columna14356" dataDxfId="4110" dataCellStyle="Normal 3"/>
    <tableColumn id="14368" name="Columna14357" dataDxfId="4109" dataCellStyle="Normal 3"/>
    <tableColumn id="14369" name="Columna14358" dataDxfId="4108" dataCellStyle="Normal 3"/>
    <tableColumn id="14370" name="Columna14359" dataDxfId="4107" dataCellStyle="Normal 3"/>
    <tableColumn id="14371" name="Columna14360" dataDxfId="4106" dataCellStyle="Normal 3"/>
    <tableColumn id="14372" name="Columna14361" dataDxfId="4105" dataCellStyle="Normal 3"/>
    <tableColumn id="14373" name="Columna14362" dataDxfId="4104" dataCellStyle="Normal 3"/>
    <tableColumn id="14374" name="Columna14363" dataDxfId="4103" dataCellStyle="Normal 3"/>
    <tableColumn id="14375" name="Columna14364" dataDxfId="4102" dataCellStyle="Normal 3"/>
    <tableColumn id="14376" name="Columna14365" dataDxfId="4101" dataCellStyle="Normal 3"/>
    <tableColumn id="14377" name="Columna14366" dataDxfId="4100" dataCellStyle="Normal 3"/>
    <tableColumn id="14378" name="Columna14367" dataDxfId="4099" dataCellStyle="Normal 3"/>
    <tableColumn id="14379" name="Columna14368" dataDxfId="4098" dataCellStyle="Normal 3"/>
    <tableColumn id="14380" name="Columna14369" dataDxfId="4097" dataCellStyle="Normal 3"/>
    <tableColumn id="14381" name="Columna14370" dataDxfId="4096" dataCellStyle="Normal 3"/>
    <tableColumn id="14382" name="Columna14371" dataDxfId="4095" dataCellStyle="Normal 3"/>
    <tableColumn id="14383" name="Columna14372" dataDxfId="4094" dataCellStyle="Normal 3"/>
    <tableColumn id="14384" name="Columna14373" dataDxfId="4093" dataCellStyle="Normal 3"/>
    <tableColumn id="14385" name="Columna14374" dataDxfId="4092" dataCellStyle="Normal 3"/>
    <tableColumn id="14386" name="Columna14375" dataDxfId="4091" dataCellStyle="Normal 3"/>
    <tableColumn id="14387" name="Columna14376" dataDxfId="4090" dataCellStyle="Normal 3"/>
    <tableColumn id="14388" name="Columna14377" dataDxfId="4089" dataCellStyle="Normal 3"/>
    <tableColumn id="14389" name="Columna14378" dataDxfId="4088" dataCellStyle="Normal 3"/>
    <tableColumn id="14390" name="Columna14379" dataDxfId="4087" dataCellStyle="Normal 3"/>
    <tableColumn id="14391" name="Columna14380" dataDxfId="4086" dataCellStyle="Normal 3"/>
    <tableColumn id="14392" name="Columna14381" dataDxfId="4085" dataCellStyle="Normal 3"/>
    <tableColumn id="14393" name="Columna14382" dataDxfId="4084" dataCellStyle="Normal 3"/>
    <tableColumn id="14394" name="Columna14383" dataDxfId="4083" dataCellStyle="Normal 3"/>
    <tableColumn id="14395" name="Columna14384" dataDxfId="4082" dataCellStyle="Normal 3"/>
    <tableColumn id="14396" name="Columna14385" dataDxfId="4081" dataCellStyle="Normal 3"/>
    <tableColumn id="14397" name="Columna14386" dataDxfId="4080" dataCellStyle="Normal 3"/>
    <tableColumn id="14398" name="Columna14387" dataDxfId="4079" dataCellStyle="Normal 3"/>
    <tableColumn id="14399" name="Columna14388" dataDxfId="4078" dataCellStyle="Normal 3"/>
    <tableColumn id="14400" name="Columna14389" dataDxfId="4077" dataCellStyle="Normal 3"/>
    <tableColumn id="14401" name="Columna14390" dataDxfId="4076" dataCellStyle="Normal 3"/>
    <tableColumn id="14402" name="Columna14391" dataDxfId="4075" dataCellStyle="Normal 3"/>
    <tableColumn id="14403" name="Columna14392" dataDxfId="4074" dataCellStyle="Normal 3"/>
    <tableColumn id="14404" name="Columna14393" dataDxfId="4073" dataCellStyle="Normal 3"/>
    <tableColumn id="14405" name="Columna14394" dataDxfId="4072" dataCellStyle="Normal 3"/>
    <tableColumn id="14406" name="Columna14395" dataDxfId="4071" dataCellStyle="Normal 3"/>
    <tableColumn id="14407" name="Columna14396" dataDxfId="4070" dataCellStyle="Normal 3"/>
    <tableColumn id="14408" name="Columna14397" dataDxfId="4069" dataCellStyle="Normal 3"/>
    <tableColumn id="14409" name="Columna14398" dataDxfId="4068" dataCellStyle="Normal 3"/>
    <tableColumn id="14410" name="Columna14399" dataDxfId="4067" dataCellStyle="Normal 3"/>
    <tableColumn id="14411" name="Columna14400" dataDxfId="4066" dataCellStyle="Normal 3"/>
    <tableColumn id="14412" name="Columna14401" dataDxfId="4065" dataCellStyle="Normal 3"/>
    <tableColumn id="14413" name="Columna14402" dataDxfId="4064" dataCellStyle="Normal 3"/>
    <tableColumn id="14414" name="Columna14403" dataDxfId="4063" dataCellStyle="Normal 3"/>
    <tableColumn id="14415" name="Columna14404" dataDxfId="4062" dataCellStyle="Normal 3"/>
    <tableColumn id="14416" name="Columna14405" dataDxfId="4061" dataCellStyle="Normal 3"/>
    <tableColumn id="14417" name="Columna14406" dataDxfId="4060" dataCellStyle="Normal 3"/>
    <tableColumn id="14418" name="Columna14407" dataDxfId="4059" dataCellStyle="Normal 3"/>
    <tableColumn id="14419" name="Columna14408" dataDxfId="4058" dataCellStyle="Normal 3"/>
    <tableColumn id="14420" name="Columna14409" dataDxfId="4057" dataCellStyle="Normal 3"/>
    <tableColumn id="14421" name="Columna14410" dataDxfId="4056" dataCellStyle="Normal 3"/>
    <tableColumn id="14422" name="Columna14411" dataDxfId="4055" dataCellStyle="Normal 3"/>
    <tableColumn id="14423" name="Columna14412" dataDxfId="4054" dataCellStyle="Normal 3"/>
    <tableColumn id="14424" name="Columna14413" dataDxfId="4053" dataCellStyle="Normal 3"/>
    <tableColumn id="14425" name="Columna14414" dataDxfId="4052" dataCellStyle="Normal 3"/>
    <tableColumn id="14426" name="Columna14415" dataDxfId="4051" dataCellStyle="Normal 3"/>
    <tableColumn id="14427" name="Columna14416" dataDxfId="4050" dataCellStyle="Normal 3"/>
    <tableColumn id="14428" name="Columna14417" dataDxfId="4049" dataCellStyle="Normal 3"/>
    <tableColumn id="14429" name="Columna14418" dataDxfId="4048" dataCellStyle="Normal 3"/>
    <tableColumn id="14430" name="Columna14419" dataDxfId="4047" dataCellStyle="Normal 3"/>
    <tableColumn id="14431" name="Columna14420" dataDxfId="4046" dataCellStyle="Normal 3"/>
    <tableColumn id="14432" name="Columna14421" dataDxfId="4045" dataCellStyle="Normal 3"/>
    <tableColumn id="14433" name="Columna14422" dataDxfId="4044" dataCellStyle="Normal 3"/>
    <tableColumn id="14434" name="Columna14423" dataDxfId="4043" dataCellStyle="Normal 3"/>
    <tableColumn id="14435" name="Columna14424" dataDxfId="4042" dataCellStyle="Normal 3"/>
    <tableColumn id="14436" name="Columna14425" dataDxfId="4041" dataCellStyle="Normal 3"/>
    <tableColumn id="14437" name="Columna14426" dataDxfId="4040" dataCellStyle="Normal 3"/>
    <tableColumn id="14438" name="Columna14427" dataDxfId="4039" dataCellStyle="Normal 3"/>
    <tableColumn id="14439" name="Columna14428" dataDxfId="4038" dataCellStyle="Normal 3"/>
    <tableColumn id="14440" name="Columna14429" dataDxfId="4037" dataCellStyle="Normal 3"/>
    <tableColumn id="14441" name="Columna14430" dataDxfId="4036" dataCellStyle="Normal 3"/>
    <tableColumn id="14442" name="Columna14431" dataDxfId="4035" dataCellStyle="Normal 3"/>
    <tableColumn id="14443" name="Columna14432" dataDxfId="4034" dataCellStyle="Normal 3"/>
    <tableColumn id="14444" name="Columna14433" dataDxfId="4033" dataCellStyle="Normal 3"/>
    <tableColumn id="14445" name="Columna14434" dataDxfId="4032" dataCellStyle="Normal 3"/>
    <tableColumn id="14446" name="Columna14435" dataDxfId="4031" dataCellStyle="Normal 3"/>
    <tableColumn id="14447" name="Columna14436" dataDxfId="4030" dataCellStyle="Normal 3"/>
    <tableColumn id="14448" name="Columna14437" dataDxfId="4029" dataCellStyle="Normal 3"/>
    <tableColumn id="14449" name="Columna14438" dataDxfId="4028" dataCellStyle="Normal 3"/>
    <tableColumn id="14450" name="Columna14439" dataDxfId="4027" dataCellStyle="Normal 3"/>
    <tableColumn id="14451" name="Columna14440" dataDxfId="4026" dataCellStyle="Normal 3"/>
    <tableColumn id="14452" name="Columna14441" dataDxfId="4025" dataCellStyle="Normal 3"/>
    <tableColumn id="14453" name="Columna14442" dataDxfId="4024" dataCellStyle="Normal 3"/>
    <tableColumn id="14454" name="Columna14443" dataDxfId="4023" dataCellStyle="Normal 3"/>
    <tableColumn id="14455" name="Columna14444" dataDxfId="4022" dataCellStyle="Normal 3"/>
    <tableColumn id="14456" name="Columna14445" dataDxfId="4021" dataCellStyle="Normal 3"/>
    <tableColumn id="14457" name="Columna14446" dataDxfId="4020" dataCellStyle="Normal 3"/>
    <tableColumn id="14458" name="Columna14447" dataDxfId="4019" dataCellStyle="Normal 3"/>
    <tableColumn id="14459" name="Columna14448" dataDxfId="4018" dataCellStyle="Normal 3"/>
    <tableColumn id="14460" name="Columna14449" dataDxfId="4017" dataCellStyle="Normal 3"/>
    <tableColumn id="14461" name="Columna14450" dataDxfId="4016" dataCellStyle="Normal 3"/>
    <tableColumn id="14462" name="Columna14451" dataDxfId="4015" dataCellStyle="Normal 3"/>
    <tableColumn id="14463" name="Columna14452" dataDxfId="4014" dataCellStyle="Normal 3"/>
    <tableColumn id="14464" name="Columna14453" dataDxfId="4013" dataCellStyle="Normal 3"/>
    <tableColumn id="14465" name="Columna14454" dataDxfId="4012" dataCellStyle="Normal 3"/>
    <tableColumn id="14466" name="Columna14455" dataDxfId="4011" dataCellStyle="Normal 3"/>
    <tableColumn id="14467" name="Columna14456" dataDxfId="4010" dataCellStyle="Normal 3"/>
    <tableColumn id="14468" name="Columna14457" dataDxfId="4009" dataCellStyle="Normal 3"/>
    <tableColumn id="14469" name="Columna14458" dataDxfId="4008" dataCellStyle="Normal 3"/>
    <tableColumn id="14470" name="Columna14459" dataDxfId="4007" dataCellStyle="Normal 3"/>
    <tableColumn id="14471" name="Columna14460" dataDxfId="4006" dataCellStyle="Normal 3"/>
    <tableColumn id="14472" name="Columna14461" dataDxfId="4005" dataCellStyle="Normal 3"/>
    <tableColumn id="14473" name="Columna14462" dataDxfId="4004" dataCellStyle="Normal 3"/>
    <tableColumn id="14474" name="Columna14463" dataDxfId="4003" dataCellStyle="Normal 3"/>
    <tableColumn id="14475" name="Columna14464" dataDxfId="4002" dataCellStyle="Normal 3"/>
    <tableColumn id="14476" name="Columna14465" dataDxfId="4001" dataCellStyle="Normal 3"/>
    <tableColumn id="14477" name="Columna14466" dataDxfId="4000" dataCellStyle="Normal 3"/>
    <tableColumn id="14478" name="Columna14467" dataDxfId="3999" dataCellStyle="Normal 3"/>
    <tableColumn id="14479" name="Columna14468" dataDxfId="3998" dataCellStyle="Normal 3"/>
    <tableColumn id="14480" name="Columna14469" dataDxfId="3997" dataCellStyle="Normal 3"/>
    <tableColumn id="14481" name="Columna14470" dataDxfId="3996" dataCellStyle="Normal 3"/>
    <tableColumn id="14482" name="Columna14471" dataDxfId="3995" dataCellStyle="Normal 3"/>
    <tableColumn id="14483" name="Columna14472" dataDxfId="3994" dataCellStyle="Normal 3"/>
    <tableColumn id="14484" name="Columna14473" dataDxfId="3993" dataCellStyle="Normal 3"/>
    <tableColumn id="14485" name="Columna14474" dataDxfId="3992" dataCellStyle="Normal 3"/>
    <tableColumn id="14486" name="Columna14475" dataDxfId="3991" dataCellStyle="Normal 3"/>
    <tableColumn id="14487" name="Columna14476" dataDxfId="3990" dataCellStyle="Normal 3"/>
    <tableColumn id="14488" name="Columna14477" dataDxfId="3989" dataCellStyle="Normal 3"/>
    <tableColumn id="14489" name="Columna14478" dataDxfId="3988" dataCellStyle="Normal 3"/>
    <tableColumn id="14490" name="Columna14479" dataDxfId="3987" dataCellStyle="Normal 3"/>
    <tableColumn id="14491" name="Columna14480" dataDxfId="3986" dataCellStyle="Normal 3"/>
    <tableColumn id="14492" name="Columna14481" dataDxfId="3985" dataCellStyle="Normal 3"/>
    <tableColumn id="14493" name="Columna14482" dataDxfId="3984" dataCellStyle="Normal 3"/>
    <tableColumn id="14494" name="Columna14483" dataDxfId="3983" dataCellStyle="Normal 3"/>
    <tableColumn id="14495" name="Columna14484" dataDxfId="3982" dataCellStyle="Normal 3"/>
    <tableColumn id="14496" name="Columna14485" dataDxfId="3981" dataCellStyle="Normal 3"/>
    <tableColumn id="14497" name="Columna14486" dataDxfId="3980" dataCellStyle="Normal 3"/>
    <tableColumn id="14498" name="Columna14487" dataDxfId="3979" dataCellStyle="Normal 3"/>
    <tableColumn id="14499" name="Columna14488" dataDxfId="3978" dataCellStyle="Normal 3"/>
    <tableColumn id="14500" name="Columna14489" dataDxfId="3977" dataCellStyle="Normal 3"/>
    <tableColumn id="14501" name="Columna14490" dataDxfId="3976" dataCellStyle="Normal 3"/>
    <tableColumn id="14502" name="Columna14491" dataDxfId="3975" dataCellStyle="Normal 3"/>
    <tableColumn id="14503" name="Columna14492" dataDxfId="3974" dataCellStyle="Normal 3"/>
    <tableColumn id="14504" name="Columna14493" dataDxfId="3973" dataCellStyle="Normal 3"/>
    <tableColumn id="14505" name="Columna14494" dataDxfId="3972" dataCellStyle="Normal 3"/>
    <tableColumn id="14506" name="Columna14495" dataDxfId="3971" dataCellStyle="Normal 3"/>
    <tableColumn id="14507" name="Columna14496" dataDxfId="3970" dataCellStyle="Normal 3"/>
    <tableColumn id="14508" name="Columna14497" dataDxfId="3969" dataCellStyle="Normal 3"/>
    <tableColumn id="14509" name="Columna14498" dataDxfId="3968" dataCellStyle="Normal 3"/>
    <tableColumn id="14510" name="Columna14499" dataDxfId="3967" dataCellStyle="Normal 3"/>
    <tableColumn id="14511" name="Columna14500" dataDxfId="3966" dataCellStyle="Normal 3"/>
    <tableColumn id="14512" name="Columna14501" dataDxfId="3965" dataCellStyle="Normal 3"/>
    <tableColumn id="14513" name="Columna14502" dataDxfId="3964" dataCellStyle="Normal 3"/>
    <tableColumn id="14514" name="Columna14503" dataDxfId="3963" dataCellStyle="Normal 3"/>
    <tableColumn id="14515" name="Columna14504" dataDxfId="3962" dataCellStyle="Normal 3"/>
    <tableColumn id="14516" name="Columna14505" dataDxfId="3961" dataCellStyle="Normal 3"/>
    <tableColumn id="14517" name="Columna14506" dataDxfId="3960" dataCellStyle="Normal 3"/>
    <tableColumn id="14518" name="Columna14507" dataDxfId="3959" dataCellStyle="Normal 3"/>
    <tableColumn id="14519" name="Columna14508" dataDxfId="3958" dataCellStyle="Normal 3"/>
    <tableColumn id="14520" name="Columna14509" dataDxfId="3957" dataCellStyle="Normal 3"/>
    <tableColumn id="14521" name="Columna14510" dataDxfId="3956" dataCellStyle="Normal 3"/>
    <tableColumn id="14522" name="Columna14511" dataDxfId="3955" dataCellStyle="Normal 3"/>
    <tableColumn id="14523" name="Columna14512" dataDxfId="3954" dataCellStyle="Normal 3"/>
    <tableColumn id="14524" name="Columna14513" dataDxfId="3953" dataCellStyle="Normal 3"/>
    <tableColumn id="14525" name="Columna14514" dataDxfId="3952" dataCellStyle="Normal 3"/>
    <tableColumn id="14526" name="Columna14515" dataDxfId="3951" dataCellStyle="Normal 3"/>
    <tableColumn id="14527" name="Columna14516" dataDxfId="3950" dataCellStyle="Normal 3"/>
    <tableColumn id="14528" name="Columna14517" dataDxfId="3949" dataCellStyle="Normal 3"/>
    <tableColumn id="14529" name="Columna14518" dataDxfId="3948" dataCellStyle="Normal 3"/>
    <tableColumn id="14530" name="Columna14519" dataDxfId="3947" dataCellStyle="Normal 3"/>
    <tableColumn id="14531" name="Columna14520" dataDxfId="3946" dataCellStyle="Normal 3"/>
    <tableColumn id="14532" name="Columna14521" dataDxfId="3945" dataCellStyle="Normal 3"/>
    <tableColumn id="14533" name="Columna14522" dataDxfId="3944" dataCellStyle="Normal 3"/>
    <tableColumn id="14534" name="Columna14523" dataDxfId="3943" dataCellStyle="Normal 3"/>
    <tableColumn id="14535" name="Columna14524" dataDxfId="3942" dataCellStyle="Normal 3"/>
    <tableColumn id="14536" name="Columna14525" dataDxfId="3941" dataCellStyle="Normal 3"/>
    <tableColumn id="14537" name="Columna14526" dataDxfId="3940" dataCellStyle="Normal 3"/>
    <tableColumn id="14538" name="Columna14527" dataDxfId="3939" dataCellStyle="Normal 3"/>
    <tableColumn id="14539" name="Columna14528" dataDxfId="3938" dataCellStyle="Normal 3"/>
    <tableColumn id="14540" name="Columna14529" dataDxfId="3937" dataCellStyle="Normal 3"/>
    <tableColumn id="14541" name="Columna14530" dataDxfId="3936" dataCellStyle="Normal 3"/>
    <tableColumn id="14542" name="Columna14531" dataDxfId="3935" dataCellStyle="Normal 3"/>
    <tableColumn id="14543" name="Columna14532" dataDxfId="3934" dataCellStyle="Normal 3"/>
    <tableColumn id="14544" name="Columna14533" dataDxfId="3933" dataCellStyle="Normal 3"/>
    <tableColumn id="14545" name="Columna14534" dataDxfId="3932" dataCellStyle="Normal 3"/>
    <tableColumn id="14546" name="Columna14535" dataDxfId="3931" dataCellStyle="Normal 3"/>
    <tableColumn id="14547" name="Columna14536" dataDxfId="3930" dataCellStyle="Normal 3"/>
    <tableColumn id="14548" name="Columna14537" dataDxfId="3929" dataCellStyle="Normal 3"/>
    <tableColumn id="14549" name="Columna14538" dataDxfId="3928" dataCellStyle="Normal 3"/>
    <tableColumn id="14550" name="Columna14539" dataDxfId="3927" dataCellStyle="Normal 3"/>
    <tableColumn id="14551" name="Columna14540" dataDxfId="3926" dataCellStyle="Normal 3"/>
    <tableColumn id="14552" name="Columna14541" dataDxfId="3925" dataCellStyle="Normal 3"/>
    <tableColumn id="14553" name="Columna14542" dataDxfId="3924" dataCellStyle="Normal 3"/>
    <tableColumn id="14554" name="Columna14543" dataDxfId="3923" dataCellStyle="Normal 3"/>
    <tableColumn id="14555" name="Columna14544" dataDxfId="3922" dataCellStyle="Normal 3"/>
    <tableColumn id="14556" name="Columna14545" dataDxfId="3921" dataCellStyle="Normal 3"/>
    <tableColumn id="14557" name="Columna14546" dataDxfId="3920" dataCellStyle="Normal 3"/>
    <tableColumn id="14558" name="Columna14547" dataDxfId="3919" dataCellStyle="Normal 3"/>
    <tableColumn id="14559" name="Columna14548" dataDxfId="3918" dataCellStyle="Normal 3"/>
    <tableColumn id="14560" name="Columna14549" dataDxfId="3917" dataCellStyle="Normal 3"/>
    <tableColumn id="14561" name="Columna14550" dataDxfId="3916" dataCellStyle="Normal 3"/>
    <tableColumn id="14562" name="Columna14551" dataDxfId="3915" dataCellStyle="Normal 3"/>
    <tableColumn id="14563" name="Columna14552" dataDxfId="3914" dataCellStyle="Normal 3"/>
    <tableColumn id="14564" name="Columna14553" dataDxfId="3913" dataCellStyle="Normal 3"/>
    <tableColumn id="14565" name="Columna14554" dataDxfId="3912" dataCellStyle="Normal 3"/>
    <tableColumn id="14566" name="Columna14555" dataDxfId="3911" dataCellStyle="Normal 3"/>
    <tableColumn id="14567" name="Columna14556" dataDxfId="3910" dataCellStyle="Normal 3"/>
    <tableColumn id="14568" name="Columna14557" dataDxfId="3909" dataCellStyle="Normal 3"/>
    <tableColumn id="14569" name="Columna14558" dataDxfId="3908" dataCellStyle="Normal 3"/>
    <tableColumn id="14570" name="Columna14559" dataDxfId="3907" dataCellStyle="Normal 3"/>
    <tableColumn id="14571" name="Columna14560" dataDxfId="3906" dataCellStyle="Normal 3"/>
    <tableColumn id="14572" name="Columna14561" dataDxfId="3905" dataCellStyle="Normal 3"/>
    <tableColumn id="14573" name="Columna14562" dataDxfId="3904" dataCellStyle="Normal 3"/>
    <tableColumn id="14574" name="Columna14563" dataDxfId="3903" dataCellStyle="Normal 3"/>
    <tableColumn id="14575" name="Columna14564" dataDxfId="3902" dataCellStyle="Normal 3"/>
    <tableColumn id="14576" name="Columna14565" dataDxfId="3901" dataCellStyle="Normal 3"/>
    <tableColumn id="14577" name="Columna14566" dataDxfId="3900" dataCellStyle="Normal 3"/>
    <tableColumn id="14578" name="Columna14567" dataDxfId="3899" dataCellStyle="Normal 3"/>
    <tableColumn id="14579" name="Columna14568" dataDxfId="3898" dataCellStyle="Normal 3"/>
    <tableColumn id="14580" name="Columna14569" dataDxfId="3897" dataCellStyle="Normal 3"/>
    <tableColumn id="14581" name="Columna14570" dataDxfId="3896" dataCellStyle="Normal 3"/>
    <tableColumn id="14582" name="Columna14571" dataDxfId="3895" dataCellStyle="Normal 3"/>
    <tableColumn id="14583" name="Columna14572" dataDxfId="3894" dataCellStyle="Normal 3"/>
    <tableColumn id="14584" name="Columna14573" dataDxfId="3893" dataCellStyle="Normal 3"/>
    <tableColumn id="14585" name="Columna14574" dataDxfId="3892" dataCellStyle="Normal 3"/>
    <tableColumn id="14586" name="Columna14575" dataDxfId="3891" dataCellStyle="Normal 3"/>
    <tableColumn id="14587" name="Columna14576" dataDxfId="3890" dataCellStyle="Normal 3"/>
    <tableColumn id="14588" name="Columna14577" dataDxfId="3889" dataCellStyle="Normal 3"/>
    <tableColumn id="14589" name="Columna14578" dataDxfId="3888" dataCellStyle="Normal 3"/>
    <tableColumn id="14590" name="Columna14579" dataDxfId="3887" dataCellStyle="Normal 3"/>
    <tableColumn id="14591" name="Columna14580" dataDxfId="3886" dataCellStyle="Normal 3"/>
    <tableColumn id="14592" name="Columna14581" dataDxfId="3885" dataCellStyle="Normal 3"/>
    <tableColumn id="14593" name="Columna14582" dataDxfId="3884" dataCellStyle="Normal 3"/>
    <tableColumn id="14594" name="Columna14583" dataDxfId="3883" dataCellStyle="Normal 3"/>
    <tableColumn id="14595" name="Columna14584" dataDxfId="3882" dataCellStyle="Normal 3"/>
    <tableColumn id="14596" name="Columna14585" dataDxfId="3881" dataCellStyle="Normal 3"/>
    <tableColumn id="14597" name="Columna14586" dataDxfId="3880" dataCellStyle="Normal 3"/>
    <tableColumn id="14598" name="Columna14587" dataDxfId="3879" dataCellStyle="Normal 3"/>
    <tableColumn id="14599" name="Columna14588" dataDxfId="3878" dataCellStyle="Normal 3"/>
    <tableColumn id="14600" name="Columna14589" dataDxfId="3877" dataCellStyle="Normal 3"/>
    <tableColumn id="14601" name="Columna14590" dataDxfId="3876" dataCellStyle="Normal 3"/>
    <tableColumn id="14602" name="Columna14591" dataDxfId="3875" dataCellStyle="Normal 3"/>
    <tableColumn id="14603" name="Columna14592" dataDxfId="3874" dataCellStyle="Normal 3"/>
    <tableColumn id="14604" name="Columna14593" dataDxfId="3873" dataCellStyle="Normal 3"/>
    <tableColumn id="14605" name="Columna14594" dataDxfId="3872" dataCellStyle="Normal 3"/>
    <tableColumn id="14606" name="Columna14595" dataDxfId="3871" dataCellStyle="Normal 3"/>
    <tableColumn id="14607" name="Columna14596" dataDxfId="3870" dataCellStyle="Normal 3"/>
    <tableColumn id="14608" name="Columna14597" dataDxfId="3869" dataCellStyle="Normal 3"/>
    <tableColumn id="14609" name="Columna14598" dataDxfId="3868" dataCellStyle="Normal 3"/>
    <tableColumn id="14610" name="Columna14599" dataDxfId="3867" dataCellStyle="Normal 3"/>
    <tableColumn id="14611" name="Columna14600" dataDxfId="3866" dataCellStyle="Normal 3"/>
    <tableColumn id="14612" name="Columna14601" dataDxfId="3865" dataCellStyle="Normal 3"/>
    <tableColumn id="14613" name="Columna14602" dataDxfId="3864" dataCellStyle="Normal 3"/>
    <tableColumn id="14614" name="Columna14603" dataDxfId="3863" dataCellStyle="Normal 3"/>
    <tableColumn id="14615" name="Columna14604" dataDxfId="3862" dataCellStyle="Normal 3"/>
    <tableColumn id="14616" name="Columna14605" dataDxfId="3861" dataCellStyle="Normal 3"/>
    <tableColumn id="14617" name="Columna14606" dataDxfId="3860" dataCellStyle="Normal 3"/>
    <tableColumn id="14618" name="Columna14607" dataDxfId="3859" dataCellStyle="Normal 3"/>
    <tableColumn id="14619" name="Columna14608" dataDxfId="3858" dataCellStyle="Normal 3"/>
    <tableColumn id="14620" name="Columna14609" dataDxfId="3857" dataCellStyle="Normal 3"/>
    <tableColumn id="14621" name="Columna14610" dataDxfId="3856" dataCellStyle="Normal 3"/>
    <tableColumn id="14622" name="Columna14611" dataDxfId="3855" dataCellStyle="Normal 3"/>
    <tableColumn id="14623" name="Columna14612" dataDxfId="3854" dataCellStyle="Normal 3"/>
    <tableColumn id="14624" name="Columna14613" dataDxfId="3853" dataCellStyle="Normal 3"/>
    <tableColumn id="14625" name="Columna14614" dataDxfId="3852" dataCellStyle="Normal 3"/>
    <tableColumn id="14626" name="Columna14615" dataDxfId="3851" dataCellStyle="Normal 3"/>
    <tableColumn id="14627" name="Columna14616" dataDxfId="3850" dataCellStyle="Normal 3"/>
    <tableColumn id="14628" name="Columna14617" dataDxfId="3849" dataCellStyle="Normal 3"/>
    <tableColumn id="14629" name="Columna14618" dataDxfId="3848" dataCellStyle="Normal 3"/>
    <tableColumn id="14630" name="Columna14619" dataDxfId="3847" dataCellStyle="Normal 3"/>
    <tableColumn id="14631" name="Columna14620" dataDxfId="3846" dataCellStyle="Normal 3"/>
    <tableColumn id="14632" name="Columna14621" dataDxfId="3845" dataCellStyle="Normal 3"/>
    <tableColumn id="14633" name="Columna14622" dataDxfId="3844" dataCellStyle="Normal 3"/>
    <tableColumn id="14634" name="Columna14623" dataDxfId="3843" dataCellStyle="Normal 3"/>
    <tableColumn id="14635" name="Columna14624" dataDxfId="3842" dataCellStyle="Normal 3"/>
    <tableColumn id="14636" name="Columna14625" dataDxfId="3841" dataCellStyle="Normal 3"/>
    <tableColumn id="14637" name="Columna14626" dataDxfId="3840" dataCellStyle="Normal 3"/>
    <tableColumn id="14638" name="Columna14627" dataDxfId="3839" dataCellStyle="Normal 3"/>
    <tableColumn id="14639" name="Columna14628" dataDxfId="3838" dataCellStyle="Normal 3"/>
    <tableColumn id="14640" name="Columna14629" dataDxfId="3837" dataCellStyle="Normal 3"/>
    <tableColumn id="14641" name="Columna14630" dataDxfId="3836" dataCellStyle="Normal 3"/>
    <tableColumn id="14642" name="Columna14631" dataDxfId="3835" dataCellStyle="Normal 3"/>
    <tableColumn id="14643" name="Columna14632" dataDxfId="3834" dataCellStyle="Normal 3"/>
    <tableColumn id="14644" name="Columna14633" dataDxfId="3833" dataCellStyle="Normal 3"/>
    <tableColumn id="14645" name="Columna14634" dataDxfId="3832" dataCellStyle="Normal 3"/>
    <tableColumn id="14646" name="Columna14635" dataDxfId="3831" dataCellStyle="Normal 3"/>
    <tableColumn id="14647" name="Columna14636" dataDxfId="3830" dataCellStyle="Normal 3"/>
    <tableColumn id="14648" name="Columna14637" dataDxfId="3829" dataCellStyle="Normal 3"/>
    <tableColumn id="14649" name="Columna14638" dataDxfId="3828" dataCellStyle="Normal 3"/>
    <tableColumn id="14650" name="Columna14639" dataDxfId="3827" dataCellStyle="Normal 3"/>
    <tableColumn id="14651" name="Columna14640" dataDxfId="3826" dataCellStyle="Normal 3"/>
    <tableColumn id="14652" name="Columna14641" dataDxfId="3825" dataCellStyle="Normal 3"/>
    <tableColumn id="14653" name="Columna14642" dataDxfId="3824" dataCellStyle="Normal 3"/>
    <tableColumn id="14654" name="Columna14643" dataDxfId="3823" dataCellStyle="Normal 3"/>
    <tableColumn id="14655" name="Columna14644" dataDxfId="3822" dataCellStyle="Normal 3"/>
    <tableColumn id="14656" name="Columna14645" dataDxfId="3821" dataCellStyle="Normal 3"/>
    <tableColumn id="14657" name="Columna14646" dataDxfId="3820" dataCellStyle="Normal 3"/>
    <tableColumn id="14658" name="Columna14647" dataDxfId="3819" dataCellStyle="Normal 3"/>
    <tableColumn id="14659" name="Columna14648" dataDxfId="3818" dataCellStyle="Normal 3"/>
    <tableColumn id="14660" name="Columna14649" dataDxfId="3817" dataCellStyle="Normal 3"/>
    <tableColumn id="14661" name="Columna14650" dataDxfId="3816" dataCellStyle="Normal 3"/>
    <tableColumn id="14662" name="Columna14651" dataDxfId="3815" dataCellStyle="Normal 3"/>
    <tableColumn id="14663" name="Columna14652" dataDxfId="3814" dataCellStyle="Normal 3"/>
    <tableColumn id="14664" name="Columna14653" dataDxfId="3813" dataCellStyle="Normal 3"/>
    <tableColumn id="14665" name="Columna14654" dataDxfId="3812" dataCellStyle="Normal 3"/>
    <tableColumn id="14666" name="Columna14655" dataDxfId="3811" dataCellStyle="Normal 3"/>
    <tableColumn id="14667" name="Columna14656" dataDxfId="3810" dataCellStyle="Normal 3"/>
    <tableColumn id="14668" name="Columna14657" dataDxfId="3809" dataCellStyle="Normal 3"/>
    <tableColumn id="14669" name="Columna14658" dataDxfId="3808" dataCellStyle="Normal 3"/>
    <tableColumn id="14670" name="Columna14659" dataDxfId="3807" dataCellStyle="Normal 3"/>
    <tableColumn id="14671" name="Columna14660" dataDxfId="3806" dataCellStyle="Normal 3"/>
    <tableColumn id="14672" name="Columna14661" dataDxfId="3805" dataCellStyle="Normal 3"/>
    <tableColumn id="14673" name="Columna14662" dataDxfId="3804" dataCellStyle="Normal 3"/>
    <tableColumn id="14674" name="Columna14663" dataDxfId="3803" dataCellStyle="Normal 3"/>
    <tableColumn id="14675" name="Columna14664" dataDxfId="3802" dataCellStyle="Normal 3"/>
    <tableColumn id="14676" name="Columna14665" dataDxfId="3801" dataCellStyle="Normal 3"/>
    <tableColumn id="14677" name="Columna14666" dataDxfId="3800" dataCellStyle="Normal 3"/>
    <tableColumn id="14678" name="Columna14667" dataDxfId="3799" dataCellStyle="Normal 3"/>
    <tableColumn id="14679" name="Columna14668" dataDxfId="3798" dataCellStyle="Normal 3"/>
    <tableColumn id="14680" name="Columna14669" dataDxfId="3797" dataCellStyle="Normal 3"/>
    <tableColumn id="14681" name="Columna14670" dataDxfId="3796" dataCellStyle="Normal 3"/>
    <tableColumn id="14682" name="Columna14671" dataDxfId="3795" dataCellStyle="Normal 3"/>
    <tableColumn id="14683" name="Columna14672" dataDxfId="3794" dataCellStyle="Normal 3"/>
    <tableColumn id="14684" name="Columna14673" dataDxfId="3793" dataCellStyle="Normal 3"/>
    <tableColumn id="14685" name="Columna14674" dataDxfId="3792" dataCellStyle="Normal 3"/>
    <tableColumn id="14686" name="Columna14675" dataDxfId="3791" dataCellStyle="Normal 3"/>
    <tableColumn id="14687" name="Columna14676" dataDxfId="3790" dataCellStyle="Normal 3"/>
    <tableColumn id="14688" name="Columna14677" dataDxfId="3789" dataCellStyle="Normal 3"/>
    <tableColumn id="14689" name="Columna14678" dataDxfId="3788" dataCellStyle="Normal 3"/>
    <tableColumn id="14690" name="Columna14679" dataDxfId="3787" dataCellStyle="Normal 3"/>
    <tableColumn id="14691" name="Columna14680" dataDxfId="3786" dataCellStyle="Normal 3"/>
    <tableColumn id="14692" name="Columna14681" dataDxfId="3785" dataCellStyle="Normal 3"/>
    <tableColumn id="14693" name="Columna14682" dataDxfId="3784" dataCellStyle="Normal 3"/>
    <tableColumn id="14694" name="Columna14683" dataDxfId="3783" dataCellStyle="Normal 3"/>
    <tableColumn id="14695" name="Columna14684" dataDxfId="3782" dataCellStyle="Normal 3"/>
    <tableColumn id="14696" name="Columna14685" dataDxfId="3781" dataCellStyle="Normal 3"/>
    <tableColumn id="14697" name="Columna14686" dataDxfId="3780" dataCellStyle="Normal 3"/>
    <tableColumn id="14698" name="Columna14687" dataDxfId="3779" dataCellStyle="Normal 3"/>
    <tableColumn id="14699" name="Columna14688" dataDxfId="3778" dataCellStyle="Normal 3"/>
    <tableColumn id="14700" name="Columna14689" dataDxfId="3777" dataCellStyle="Normal 3"/>
    <tableColumn id="14701" name="Columna14690" dataDxfId="3776" dataCellStyle="Normal 3"/>
    <tableColumn id="14702" name="Columna14691" dataDxfId="3775" dataCellStyle="Normal 3"/>
    <tableColumn id="14703" name="Columna14692" dataDxfId="3774" dataCellStyle="Normal 3"/>
    <tableColumn id="14704" name="Columna14693" dataDxfId="3773" dataCellStyle="Normal 3"/>
    <tableColumn id="14705" name="Columna14694" dataDxfId="3772" dataCellStyle="Normal 3"/>
    <tableColumn id="14706" name="Columna14695" dataDxfId="3771" dataCellStyle="Normal 3"/>
    <tableColumn id="14707" name="Columna14696" dataDxfId="3770" dataCellStyle="Normal 3"/>
    <tableColumn id="14708" name="Columna14697" dataDxfId="3769" dataCellStyle="Normal 3"/>
    <tableColumn id="14709" name="Columna14698" dataDxfId="3768" dataCellStyle="Normal 3"/>
    <tableColumn id="14710" name="Columna14699" dataDxfId="3767" dataCellStyle="Normal 3"/>
    <tableColumn id="14711" name="Columna14700" dataDxfId="3766" dataCellStyle="Normal 3"/>
    <tableColumn id="14712" name="Columna14701" dataDxfId="3765" dataCellStyle="Normal 3"/>
    <tableColumn id="14713" name="Columna14702" dataDxfId="3764" dataCellStyle="Normal 3"/>
    <tableColumn id="14714" name="Columna14703" dataDxfId="3763" dataCellStyle="Normal 3"/>
    <tableColumn id="14715" name="Columna14704" dataDxfId="3762" dataCellStyle="Normal 3"/>
    <tableColumn id="14716" name="Columna14705" dataDxfId="3761" dataCellStyle="Normal 3"/>
    <tableColumn id="14717" name="Columna14706" dataDxfId="3760" dataCellStyle="Normal 3"/>
    <tableColumn id="14718" name="Columna14707" dataDxfId="3759" dataCellStyle="Normal 3"/>
    <tableColumn id="14719" name="Columna14708" dataDxfId="3758" dataCellStyle="Normal 3"/>
    <tableColumn id="14720" name="Columna14709" dataDxfId="3757" dataCellStyle="Normal 3"/>
    <tableColumn id="14721" name="Columna14710" dataDxfId="3756" dataCellStyle="Normal 3"/>
    <tableColumn id="14722" name="Columna14711" dataDxfId="3755" dataCellStyle="Normal 3"/>
    <tableColumn id="14723" name="Columna14712" dataDxfId="3754" dataCellStyle="Normal 3"/>
    <tableColumn id="14724" name="Columna14713" dataDxfId="3753" dataCellStyle="Normal 3"/>
    <tableColumn id="14725" name="Columna14714" dataDxfId="3752" dataCellStyle="Normal 3"/>
    <tableColumn id="14726" name="Columna14715" dataDxfId="3751" dataCellStyle="Normal 3"/>
    <tableColumn id="14727" name="Columna14716" dataDxfId="3750" dataCellStyle="Normal 3"/>
    <tableColumn id="14728" name="Columna14717" dataDxfId="3749" dataCellStyle="Normal 3"/>
    <tableColumn id="14729" name="Columna14718" dataDxfId="3748" dataCellStyle="Normal 3"/>
    <tableColumn id="14730" name="Columna14719" dataDxfId="3747" dataCellStyle="Normal 3"/>
    <tableColumn id="14731" name="Columna14720" dataDxfId="3746" dataCellStyle="Normal 3"/>
    <tableColumn id="14732" name="Columna14721" dataDxfId="3745" dataCellStyle="Normal 3"/>
    <tableColumn id="14733" name="Columna14722" dataDxfId="3744" dataCellStyle="Normal 3"/>
    <tableColumn id="14734" name="Columna14723" dataDxfId="3743" dataCellStyle="Normal 3"/>
    <tableColumn id="14735" name="Columna14724" dataDxfId="3742" dataCellStyle="Normal 3"/>
    <tableColumn id="14736" name="Columna14725" dataDxfId="3741" dataCellStyle="Normal 3"/>
    <tableColumn id="14737" name="Columna14726" dataDxfId="3740" dataCellStyle="Normal 3"/>
    <tableColumn id="14738" name="Columna14727" dataDxfId="3739" dataCellStyle="Normal 3"/>
    <tableColumn id="14739" name="Columna14728" dataDxfId="3738" dataCellStyle="Normal 3"/>
    <tableColumn id="14740" name="Columna14729" dataDxfId="3737" dataCellStyle="Normal 3"/>
    <tableColumn id="14741" name="Columna14730" dataDxfId="3736" dataCellStyle="Normal 3"/>
    <tableColumn id="14742" name="Columna14731" dataDxfId="3735" dataCellStyle="Normal 3"/>
    <tableColumn id="14743" name="Columna14732" dataDxfId="3734" dataCellStyle="Normal 3"/>
    <tableColumn id="14744" name="Columna14733" dataDxfId="3733" dataCellStyle="Normal 3"/>
    <tableColumn id="14745" name="Columna14734" dataDxfId="3732" dataCellStyle="Normal 3"/>
    <tableColumn id="14746" name="Columna14735" dataDxfId="3731" dataCellStyle="Normal 3"/>
    <tableColumn id="14747" name="Columna14736" dataDxfId="3730" dataCellStyle="Normal 3"/>
    <tableColumn id="14748" name="Columna14737" dataDxfId="3729" dataCellStyle="Normal 3"/>
    <tableColumn id="14749" name="Columna14738" dataDxfId="3728" dataCellStyle="Normal 3"/>
    <tableColumn id="14750" name="Columna14739" dataDxfId="3727" dataCellStyle="Normal 3"/>
    <tableColumn id="14751" name="Columna14740" dataDxfId="3726" dataCellStyle="Normal 3"/>
    <tableColumn id="14752" name="Columna14741" dataDxfId="3725" dataCellStyle="Normal 3"/>
    <tableColumn id="14753" name="Columna14742" dataDxfId="3724" dataCellStyle="Normal 3"/>
    <tableColumn id="14754" name="Columna14743" dataDxfId="3723" dataCellStyle="Normal 3"/>
    <tableColumn id="14755" name="Columna14744" dataDxfId="3722" dataCellStyle="Normal 3"/>
    <tableColumn id="14756" name="Columna14745" dataDxfId="3721" dataCellStyle="Normal 3"/>
    <tableColumn id="14757" name="Columna14746" dataDxfId="3720" dataCellStyle="Normal 3"/>
    <tableColumn id="14758" name="Columna14747" dataDxfId="3719" dataCellStyle="Normal 3"/>
    <tableColumn id="14759" name="Columna14748" dataDxfId="3718" dataCellStyle="Normal 3"/>
    <tableColumn id="14760" name="Columna14749" dataDxfId="3717" dataCellStyle="Normal 3"/>
    <tableColumn id="14761" name="Columna14750" dataDxfId="3716" dataCellStyle="Normal 3"/>
    <tableColumn id="14762" name="Columna14751" dataDxfId="3715" dataCellStyle="Normal 3"/>
    <tableColumn id="14763" name="Columna14752" dataDxfId="3714" dataCellStyle="Normal 3"/>
    <tableColumn id="14764" name="Columna14753" dataDxfId="3713" dataCellStyle="Normal 3"/>
    <tableColumn id="14765" name="Columna14754" dataDxfId="3712" dataCellStyle="Normal 3"/>
    <tableColumn id="14766" name="Columna14755" dataDxfId="3711" dataCellStyle="Normal 3"/>
    <tableColumn id="14767" name="Columna14756" dataDxfId="3710" dataCellStyle="Normal 3"/>
    <tableColumn id="14768" name="Columna14757" dataDxfId="3709" dataCellStyle="Normal 3"/>
    <tableColumn id="14769" name="Columna14758" dataDxfId="3708" dataCellStyle="Normal 3"/>
    <tableColumn id="14770" name="Columna14759" dataDxfId="3707" dataCellStyle="Normal 3"/>
    <tableColumn id="14771" name="Columna14760" dataDxfId="3706" dataCellStyle="Normal 3"/>
    <tableColumn id="14772" name="Columna14761" dataDxfId="3705" dataCellStyle="Normal 3"/>
    <tableColumn id="14773" name="Columna14762" dataDxfId="3704" dataCellStyle="Normal 3"/>
    <tableColumn id="14774" name="Columna14763" dataDxfId="3703" dataCellStyle="Normal 3"/>
    <tableColumn id="14775" name="Columna14764" dataDxfId="3702" dataCellStyle="Normal 3"/>
    <tableColumn id="14776" name="Columna14765" dataDxfId="3701" dataCellStyle="Normal 3"/>
    <tableColumn id="14777" name="Columna14766" dataDxfId="3700" dataCellStyle="Normal 3"/>
    <tableColumn id="14778" name="Columna14767" dataDxfId="3699" dataCellStyle="Normal 3"/>
    <tableColumn id="14779" name="Columna14768" dataDxfId="3698" dataCellStyle="Normal 3"/>
    <tableColumn id="14780" name="Columna14769" dataDxfId="3697" dataCellStyle="Normal 3"/>
    <tableColumn id="14781" name="Columna14770" dataDxfId="3696" dataCellStyle="Normal 3"/>
    <tableColumn id="14782" name="Columna14771" dataDxfId="3695" dataCellStyle="Normal 3"/>
    <tableColumn id="14783" name="Columna14772" dataDxfId="3694" dataCellStyle="Normal 3"/>
    <tableColumn id="14784" name="Columna14773" dataDxfId="3693" dataCellStyle="Normal 3"/>
    <tableColumn id="14785" name="Columna14774" dataDxfId="3692" dataCellStyle="Normal 3"/>
    <tableColumn id="14786" name="Columna14775" dataDxfId="3691" dataCellStyle="Normal 3"/>
    <tableColumn id="14787" name="Columna14776" dataDxfId="3690" dataCellStyle="Normal 3"/>
    <tableColumn id="14788" name="Columna14777" dataDxfId="3689" dataCellStyle="Normal 3"/>
    <tableColumn id="14789" name="Columna14778" dataDxfId="3688" dataCellStyle="Normal 3"/>
    <tableColumn id="14790" name="Columna14779" dataDxfId="3687" dataCellStyle="Normal 3"/>
    <tableColumn id="14791" name="Columna14780" dataDxfId="3686" dataCellStyle="Normal 3"/>
    <tableColumn id="14792" name="Columna14781" dataDxfId="3685" dataCellStyle="Normal 3"/>
    <tableColumn id="14793" name="Columna14782" dataDxfId="3684" dataCellStyle="Normal 3"/>
    <tableColumn id="14794" name="Columna14783" dataDxfId="3683" dataCellStyle="Normal 3"/>
    <tableColumn id="14795" name="Columna14784" dataDxfId="3682" dataCellStyle="Normal 3"/>
    <tableColumn id="14796" name="Columna14785" dataDxfId="3681" dataCellStyle="Normal 3"/>
    <tableColumn id="14797" name="Columna14786" dataDxfId="3680" dataCellStyle="Normal 3"/>
    <tableColumn id="14798" name="Columna14787" dataDxfId="3679" dataCellStyle="Normal 3"/>
    <tableColumn id="14799" name="Columna14788" dataDxfId="3678" dataCellStyle="Normal 3"/>
    <tableColumn id="14800" name="Columna14789" dataDxfId="3677" dataCellStyle="Normal 3"/>
    <tableColumn id="14801" name="Columna14790" dataDxfId="3676" dataCellStyle="Normal 3"/>
    <tableColumn id="14802" name="Columna14791" dataDxfId="3675" dataCellStyle="Normal 3"/>
    <tableColumn id="14803" name="Columna14792" dataDxfId="3674" dataCellStyle="Normal 3"/>
    <tableColumn id="14804" name="Columna14793" dataDxfId="3673" dataCellStyle="Normal 3"/>
    <tableColumn id="14805" name="Columna14794" dataDxfId="3672" dataCellStyle="Normal 3"/>
    <tableColumn id="14806" name="Columna14795" dataDxfId="3671" dataCellStyle="Normal 3"/>
    <tableColumn id="14807" name="Columna14796" dataDxfId="3670" dataCellStyle="Normal 3"/>
    <tableColumn id="14808" name="Columna14797" dataDxfId="3669" dataCellStyle="Normal 3"/>
    <tableColumn id="14809" name="Columna14798" dataDxfId="3668" dataCellStyle="Normal 3"/>
    <tableColumn id="14810" name="Columna14799" dataDxfId="3667" dataCellStyle="Normal 3"/>
    <tableColumn id="14811" name="Columna14800" dataDxfId="3666" dataCellStyle="Normal 3"/>
    <tableColumn id="14812" name="Columna14801" dataDxfId="3665" dataCellStyle="Normal 3"/>
    <tableColumn id="14813" name="Columna14802" dataDxfId="3664" dataCellStyle="Normal 3"/>
    <tableColumn id="14814" name="Columna14803" dataDxfId="3663" dataCellStyle="Normal 3"/>
    <tableColumn id="14815" name="Columna14804" dataDxfId="3662" dataCellStyle="Normal 3"/>
    <tableColumn id="14816" name="Columna14805" dataDxfId="3661" dataCellStyle="Normal 3"/>
    <tableColumn id="14817" name="Columna14806" dataDxfId="3660" dataCellStyle="Normal 3"/>
    <tableColumn id="14818" name="Columna14807" dataDxfId="3659" dataCellStyle="Normal 3"/>
    <tableColumn id="14819" name="Columna14808" dataDxfId="3658" dataCellStyle="Normal 3"/>
    <tableColumn id="14820" name="Columna14809" dataDxfId="3657" dataCellStyle="Normal 3"/>
    <tableColumn id="14821" name="Columna14810" dataDxfId="3656" dataCellStyle="Normal 3"/>
    <tableColumn id="14822" name="Columna14811" dataDxfId="3655" dataCellStyle="Normal 3"/>
    <tableColumn id="14823" name="Columna14812" dataDxfId="3654" dataCellStyle="Normal 3"/>
    <tableColumn id="14824" name="Columna14813" dataDxfId="3653" dataCellStyle="Normal 3"/>
    <tableColumn id="14825" name="Columna14814" dataDxfId="3652" dataCellStyle="Normal 3"/>
    <tableColumn id="14826" name="Columna14815" dataDxfId="3651" dataCellStyle="Normal 3"/>
    <tableColumn id="14827" name="Columna14816" dataDxfId="3650" dataCellStyle="Normal 3"/>
    <tableColumn id="14828" name="Columna14817" dataDxfId="3649" dataCellStyle="Normal 3"/>
    <tableColumn id="14829" name="Columna14818" dataDxfId="3648" dataCellStyle="Normal 3"/>
    <tableColumn id="14830" name="Columna14819" dataDxfId="3647" dataCellStyle="Normal 3"/>
    <tableColumn id="14831" name="Columna14820" dataDxfId="3646" dataCellStyle="Normal 3"/>
    <tableColumn id="14832" name="Columna14821" dataDxfId="3645" dataCellStyle="Normal 3"/>
    <tableColumn id="14833" name="Columna14822" dataDxfId="3644" dataCellStyle="Normal 3"/>
    <tableColumn id="14834" name="Columna14823" dataDxfId="3643" dataCellStyle="Normal 3"/>
    <tableColumn id="14835" name="Columna14824" dataDxfId="3642" dataCellStyle="Normal 3"/>
    <tableColumn id="14836" name="Columna14825" dataDxfId="3641" dataCellStyle="Normal 3"/>
    <tableColumn id="14837" name="Columna14826" dataDxfId="3640" dataCellStyle="Normal 3"/>
    <tableColumn id="14838" name="Columna14827" dataDxfId="3639" dataCellStyle="Normal 3"/>
    <tableColumn id="14839" name="Columna14828" dataDxfId="3638" dataCellStyle="Normal 3"/>
    <tableColumn id="14840" name="Columna14829" dataDxfId="3637" dataCellStyle="Normal 3"/>
    <tableColumn id="14841" name="Columna14830" dataDxfId="3636" dataCellStyle="Normal 3"/>
    <tableColumn id="14842" name="Columna14831" dataDxfId="3635" dataCellStyle="Normal 3"/>
    <tableColumn id="14843" name="Columna14832" dataDxfId="3634" dataCellStyle="Normal 3"/>
    <tableColumn id="14844" name="Columna14833" dataDxfId="3633" dataCellStyle="Normal 3"/>
    <tableColumn id="14845" name="Columna14834" dataDxfId="3632" dataCellStyle="Normal 3"/>
    <tableColumn id="14846" name="Columna14835" dataDxfId="3631" dataCellStyle="Normal 3"/>
    <tableColumn id="14847" name="Columna14836" dataDxfId="3630" dataCellStyle="Normal 3"/>
    <tableColumn id="14848" name="Columna14837" dataDxfId="3629" dataCellStyle="Normal 3"/>
    <tableColumn id="14849" name="Columna14838" dataDxfId="3628" dataCellStyle="Normal 3"/>
    <tableColumn id="14850" name="Columna14839" dataDxfId="3627" dataCellStyle="Normal 3"/>
    <tableColumn id="14851" name="Columna14840" dataDxfId="3626" dataCellStyle="Normal 3"/>
    <tableColumn id="14852" name="Columna14841" dataDxfId="3625" dataCellStyle="Normal 3"/>
    <tableColumn id="14853" name="Columna14842" dataDxfId="3624" dataCellStyle="Normal 3"/>
    <tableColumn id="14854" name="Columna14843" dataDxfId="3623" dataCellStyle="Normal 3"/>
    <tableColumn id="14855" name="Columna14844" dataDxfId="3622" dataCellStyle="Normal 3"/>
    <tableColumn id="14856" name="Columna14845" dataDxfId="3621" dataCellStyle="Normal 3"/>
    <tableColumn id="14857" name="Columna14846" dataDxfId="3620" dataCellStyle="Normal 3"/>
    <tableColumn id="14858" name="Columna14847" dataDxfId="3619" dataCellStyle="Normal 3"/>
    <tableColumn id="14859" name="Columna14848" dataDxfId="3618" dataCellStyle="Normal 3"/>
    <tableColumn id="14860" name="Columna14849" dataDxfId="3617" dataCellStyle="Normal 3"/>
    <tableColumn id="14861" name="Columna14850" dataDxfId="3616" dataCellStyle="Normal 3"/>
    <tableColumn id="14862" name="Columna14851" dataDxfId="3615" dataCellStyle="Normal 3"/>
    <tableColumn id="14863" name="Columna14852" dataDxfId="3614" dataCellStyle="Normal 3"/>
    <tableColumn id="14864" name="Columna14853" dataDxfId="3613" dataCellStyle="Normal 3"/>
    <tableColumn id="14865" name="Columna14854" dataDxfId="3612" dataCellStyle="Normal 3"/>
    <tableColumn id="14866" name="Columna14855" dataDxfId="3611" dataCellStyle="Normal 3"/>
    <tableColumn id="14867" name="Columna14856" dataDxfId="3610" dataCellStyle="Normal 3"/>
    <tableColumn id="14868" name="Columna14857" dataDxfId="3609" dataCellStyle="Normal 3"/>
    <tableColumn id="14869" name="Columna14858" dataDxfId="3608" dataCellStyle="Normal 3"/>
    <tableColumn id="14870" name="Columna14859" dataDxfId="3607" dataCellStyle="Normal 3"/>
    <tableColumn id="14871" name="Columna14860" dataDxfId="3606" dataCellStyle="Normal 3"/>
    <tableColumn id="14872" name="Columna14861" dataDxfId="3605" dataCellStyle="Normal 3"/>
    <tableColumn id="14873" name="Columna14862" dataDxfId="3604" dataCellStyle="Normal 3"/>
    <tableColumn id="14874" name="Columna14863" dataDxfId="3603" dataCellStyle="Normal 3"/>
    <tableColumn id="14875" name="Columna14864" dataDxfId="3602" dataCellStyle="Normal 3"/>
    <tableColumn id="14876" name="Columna14865" dataDxfId="3601" dataCellStyle="Normal 3"/>
    <tableColumn id="14877" name="Columna14866" dataDxfId="3600" dataCellStyle="Normal 3"/>
    <tableColumn id="14878" name="Columna14867" dataDxfId="3599" dataCellStyle="Normal 3"/>
    <tableColumn id="14879" name="Columna14868" dataDxfId="3598" dataCellStyle="Normal 3"/>
    <tableColumn id="14880" name="Columna14869" dataDxfId="3597" dataCellStyle="Normal 3"/>
    <tableColumn id="14881" name="Columna14870" dataDxfId="3596" dataCellStyle="Normal 3"/>
    <tableColumn id="14882" name="Columna14871" dataDxfId="3595" dataCellStyle="Normal 3"/>
    <tableColumn id="14883" name="Columna14872" dataDxfId="3594" dataCellStyle="Normal 3"/>
    <tableColumn id="14884" name="Columna14873" dataDxfId="3593" dataCellStyle="Normal 3"/>
    <tableColumn id="14885" name="Columna14874" dataDxfId="3592" dataCellStyle="Normal 3"/>
    <tableColumn id="14886" name="Columna14875" dataDxfId="3591" dataCellStyle="Normal 3"/>
    <tableColumn id="14887" name="Columna14876" dataDxfId="3590" dataCellStyle="Normal 3"/>
    <tableColumn id="14888" name="Columna14877" dataDxfId="3589" dataCellStyle="Normal 3"/>
    <tableColumn id="14889" name="Columna14878" dataDxfId="3588" dataCellStyle="Normal 3"/>
    <tableColumn id="14890" name="Columna14879" dataDxfId="3587" dataCellStyle="Normal 3"/>
    <tableColumn id="14891" name="Columna14880" dataDxfId="3586" dataCellStyle="Normal 3"/>
    <tableColumn id="14892" name="Columna14881" dataDxfId="3585" dataCellStyle="Normal 3"/>
    <tableColumn id="14893" name="Columna14882" dataDxfId="3584" dataCellStyle="Normal 3"/>
    <tableColumn id="14894" name="Columna14883" dataDxfId="3583" dataCellStyle="Normal 3"/>
    <tableColumn id="14895" name="Columna14884" dataDxfId="3582" dataCellStyle="Normal 3"/>
    <tableColumn id="14896" name="Columna14885" dataDxfId="3581" dataCellStyle="Normal 3"/>
    <tableColumn id="14897" name="Columna14886" dataDxfId="3580" dataCellStyle="Normal 3"/>
    <tableColumn id="14898" name="Columna14887" dataDxfId="3579" dataCellStyle="Normal 3"/>
    <tableColumn id="14899" name="Columna14888" dataDxfId="3578" dataCellStyle="Normal 3"/>
    <tableColumn id="14900" name="Columna14889" dataDxfId="3577" dataCellStyle="Normal 3"/>
    <tableColumn id="14901" name="Columna14890" dataDxfId="3576" dataCellStyle="Normal 3"/>
    <tableColumn id="14902" name="Columna14891" dataDxfId="3575" dataCellStyle="Normal 3"/>
    <tableColumn id="14903" name="Columna14892" dataDxfId="3574" dataCellStyle="Normal 3"/>
    <tableColumn id="14904" name="Columna14893" dataDxfId="3573" dataCellStyle="Normal 3"/>
    <tableColumn id="14905" name="Columna14894" dataDxfId="3572" dataCellStyle="Normal 3"/>
    <tableColumn id="14906" name="Columna14895" dataDxfId="3571" dataCellStyle="Normal 3"/>
    <tableColumn id="14907" name="Columna14896" dataDxfId="3570" dataCellStyle="Normal 3"/>
    <tableColumn id="14908" name="Columna14897" dataDxfId="3569" dataCellStyle="Normal 3"/>
    <tableColumn id="14909" name="Columna14898" dataDxfId="3568" dataCellStyle="Normal 3"/>
    <tableColumn id="14910" name="Columna14899" dataDxfId="3567" dataCellStyle="Normal 3"/>
    <tableColumn id="14911" name="Columna14900" dataDxfId="3566" dataCellStyle="Normal 3"/>
    <tableColumn id="14912" name="Columna14901" dataDxfId="3565" dataCellStyle="Normal 3"/>
    <tableColumn id="14913" name="Columna14902" dataDxfId="3564" dataCellStyle="Normal 3"/>
    <tableColumn id="14914" name="Columna14903" dataDxfId="3563" dataCellStyle="Normal 3"/>
    <tableColumn id="14915" name="Columna14904" dataDxfId="3562" dataCellStyle="Normal 3"/>
    <tableColumn id="14916" name="Columna14905" dataDxfId="3561" dataCellStyle="Normal 3"/>
    <tableColumn id="14917" name="Columna14906" dataDxfId="3560" dataCellStyle="Normal 3"/>
    <tableColumn id="14918" name="Columna14907" dataDxfId="3559" dataCellStyle="Normal 3"/>
    <tableColumn id="14919" name="Columna14908" dataDxfId="3558" dataCellStyle="Normal 3"/>
    <tableColumn id="14920" name="Columna14909" dataDxfId="3557" dataCellStyle="Normal 3"/>
    <tableColumn id="14921" name="Columna14910" dataDxfId="3556" dataCellStyle="Normal 3"/>
    <tableColumn id="14922" name="Columna14911" dataDxfId="3555" dataCellStyle="Normal 3"/>
    <tableColumn id="14923" name="Columna14912" dataDxfId="3554" dataCellStyle="Normal 3"/>
    <tableColumn id="14924" name="Columna14913" dataDxfId="3553" dataCellStyle="Normal 3"/>
    <tableColumn id="14925" name="Columna14914" dataDxfId="3552" dataCellStyle="Normal 3"/>
    <tableColumn id="14926" name="Columna14915" dataDxfId="3551" dataCellStyle="Normal 3"/>
    <tableColumn id="14927" name="Columna14916" dataDxfId="3550" dataCellStyle="Normal 3"/>
    <tableColumn id="14928" name="Columna14917" dataDxfId="3549" dataCellStyle="Normal 3"/>
    <tableColumn id="14929" name="Columna14918" dataDxfId="3548" dataCellStyle="Normal 3"/>
    <tableColumn id="14930" name="Columna14919" dataDxfId="3547" dataCellStyle="Normal 3"/>
    <tableColumn id="14931" name="Columna14920" dataDxfId="3546" dataCellStyle="Normal 3"/>
    <tableColumn id="14932" name="Columna14921" dataDxfId="3545" dataCellStyle="Normal 3"/>
    <tableColumn id="14933" name="Columna14922" dataDxfId="3544" dataCellStyle="Normal 3"/>
    <tableColumn id="14934" name="Columna14923" dataDxfId="3543" dataCellStyle="Normal 3"/>
    <tableColumn id="14935" name="Columna14924" dataDxfId="3542" dataCellStyle="Normal 3"/>
    <tableColumn id="14936" name="Columna14925" dataDxfId="3541" dataCellStyle="Normal 3"/>
    <tableColumn id="14937" name="Columna14926" dataDxfId="3540" dataCellStyle="Normal 3"/>
    <tableColumn id="14938" name="Columna14927" dataDxfId="3539" dataCellStyle="Normal 3"/>
    <tableColumn id="14939" name="Columna14928" dataDxfId="3538" dataCellStyle="Normal 3"/>
    <tableColumn id="14940" name="Columna14929" dataDxfId="3537" dataCellStyle="Normal 3"/>
    <tableColumn id="14941" name="Columna14930" dataDxfId="3536" dataCellStyle="Normal 3"/>
    <tableColumn id="14942" name="Columna14931" dataDxfId="3535" dataCellStyle="Normal 3"/>
    <tableColumn id="14943" name="Columna14932" dataDxfId="3534" dataCellStyle="Normal 3"/>
    <tableColumn id="14944" name="Columna14933" dataDxfId="3533" dataCellStyle="Normal 3"/>
    <tableColumn id="14945" name="Columna14934" dataDxfId="3532" dataCellStyle="Normal 3"/>
    <tableColumn id="14946" name="Columna14935" dataDxfId="3531" dataCellStyle="Normal 3"/>
    <tableColumn id="14947" name="Columna14936" dataDxfId="3530" dataCellStyle="Normal 3"/>
    <tableColumn id="14948" name="Columna14937" dataDxfId="3529" dataCellStyle="Normal 3"/>
    <tableColumn id="14949" name="Columna14938" dataDxfId="3528" dataCellStyle="Normal 3"/>
    <tableColumn id="14950" name="Columna14939" dataDxfId="3527" dataCellStyle="Normal 3"/>
    <tableColumn id="14951" name="Columna14940" dataDxfId="3526" dataCellStyle="Normal 3"/>
    <tableColumn id="14952" name="Columna14941" dataDxfId="3525" dataCellStyle="Normal 3"/>
    <tableColumn id="14953" name="Columna14942" dataDxfId="3524" dataCellStyle="Normal 3"/>
    <tableColumn id="14954" name="Columna14943" dataDxfId="3523" dataCellStyle="Normal 3"/>
    <tableColumn id="14955" name="Columna14944" dataDxfId="3522" dataCellStyle="Normal 3"/>
    <tableColumn id="14956" name="Columna14945" dataDxfId="3521" dataCellStyle="Normal 3"/>
    <tableColumn id="14957" name="Columna14946" dataDxfId="3520" dataCellStyle="Normal 3"/>
    <tableColumn id="14958" name="Columna14947" dataDxfId="3519" dataCellStyle="Normal 3"/>
    <tableColumn id="14959" name="Columna14948" dataDxfId="3518" dataCellStyle="Normal 3"/>
    <tableColumn id="14960" name="Columna14949" dataDxfId="3517" dataCellStyle="Normal 3"/>
    <tableColumn id="14961" name="Columna14950" dataDxfId="3516" dataCellStyle="Normal 3"/>
    <tableColumn id="14962" name="Columna14951" dataDxfId="3515" dataCellStyle="Normal 3"/>
    <tableColumn id="14963" name="Columna14952" dataDxfId="3514" dataCellStyle="Normal 3"/>
    <tableColumn id="14964" name="Columna14953" dataDxfId="3513" dataCellStyle="Normal 3"/>
    <tableColumn id="14965" name="Columna14954" dataDxfId="3512" dataCellStyle="Normal 3"/>
    <tableColumn id="14966" name="Columna14955" dataDxfId="3511" dataCellStyle="Normal 3"/>
    <tableColumn id="14967" name="Columna14956" dataDxfId="3510" dataCellStyle="Normal 3"/>
    <tableColumn id="14968" name="Columna14957" dataDxfId="3509" dataCellStyle="Normal 3"/>
    <tableColumn id="14969" name="Columna14958" dataDxfId="3508" dataCellStyle="Normal 3"/>
    <tableColumn id="14970" name="Columna14959" dataDxfId="3507" dataCellStyle="Normal 3"/>
    <tableColumn id="14971" name="Columna14960" dataDxfId="3506" dataCellStyle="Normal 3"/>
    <tableColumn id="14972" name="Columna14961" dataDxfId="3505" dataCellStyle="Normal 3"/>
    <tableColumn id="14973" name="Columna14962" dataDxfId="3504" dataCellStyle="Normal 3"/>
    <tableColumn id="14974" name="Columna14963" dataDxfId="3503" dataCellStyle="Normal 3"/>
    <tableColumn id="14975" name="Columna14964" dataDxfId="3502" dataCellStyle="Normal 3"/>
    <tableColumn id="14976" name="Columna14965" dataDxfId="3501" dataCellStyle="Normal 3"/>
    <tableColumn id="14977" name="Columna14966" dataDxfId="3500" dataCellStyle="Normal 3"/>
    <tableColumn id="14978" name="Columna14967" dataDxfId="3499" dataCellStyle="Normal 3"/>
    <tableColumn id="14979" name="Columna14968" dataDxfId="3498" dataCellStyle="Normal 3"/>
    <tableColumn id="14980" name="Columna14969" dataDxfId="3497" dataCellStyle="Normal 3"/>
    <tableColumn id="14981" name="Columna14970" dataDxfId="3496" dataCellStyle="Normal 3"/>
    <tableColumn id="14982" name="Columna14971" dataDxfId="3495" dataCellStyle="Normal 3"/>
    <tableColumn id="14983" name="Columna14972" dataDxfId="3494" dataCellStyle="Normal 3"/>
    <tableColumn id="14984" name="Columna14973" dataDxfId="3493" dataCellStyle="Normal 3"/>
    <tableColumn id="14985" name="Columna14974" dataDxfId="3492" dataCellStyle="Normal 3"/>
    <tableColumn id="14986" name="Columna14975" dataDxfId="3491" dataCellStyle="Normal 3"/>
    <tableColumn id="14987" name="Columna14976" dataDxfId="3490" dataCellStyle="Normal 3"/>
    <tableColumn id="14988" name="Columna14977" dataDxfId="3489" dataCellStyle="Normal 3"/>
    <tableColumn id="14989" name="Columna14978" dataDxfId="3488" dataCellStyle="Normal 3"/>
    <tableColumn id="14990" name="Columna14979" dataDxfId="3487" dataCellStyle="Normal 3"/>
    <tableColumn id="14991" name="Columna14980" dataDxfId="3486" dataCellStyle="Normal 3"/>
    <tableColumn id="14992" name="Columna14981" dataDxfId="3485" dataCellStyle="Normal 3"/>
    <tableColumn id="14993" name="Columna14982" dataDxfId="3484" dataCellStyle="Normal 3"/>
    <tableColumn id="14994" name="Columna14983" dataDxfId="3483" dataCellStyle="Normal 3"/>
    <tableColumn id="14995" name="Columna14984" dataDxfId="3482" dataCellStyle="Normal 3"/>
    <tableColumn id="14996" name="Columna14985" dataDxfId="3481" dataCellStyle="Normal 3"/>
    <tableColumn id="14997" name="Columna14986" dataDxfId="3480" dataCellStyle="Normal 3"/>
    <tableColumn id="14998" name="Columna14987" dataDxfId="3479" dataCellStyle="Normal 3"/>
    <tableColumn id="14999" name="Columna14988" dataDxfId="3478" dataCellStyle="Normal 3"/>
    <tableColumn id="15000" name="Columna14989" dataDxfId="3477" dataCellStyle="Normal 3"/>
    <tableColumn id="15001" name="Columna14990" dataDxfId="3476" dataCellStyle="Normal 3"/>
    <tableColumn id="15002" name="Columna14991" dataDxfId="3475" dataCellStyle="Normal 3"/>
    <tableColumn id="15003" name="Columna14992" dataDxfId="3474" dataCellStyle="Normal 3"/>
    <tableColumn id="15004" name="Columna14993" dataDxfId="3473" dataCellStyle="Normal 3"/>
    <tableColumn id="15005" name="Columna14994" dataDxfId="3472" dataCellStyle="Normal 3"/>
    <tableColumn id="15006" name="Columna14995" dataDxfId="3471" dataCellStyle="Normal 3"/>
    <tableColumn id="15007" name="Columna14996" dataDxfId="3470" dataCellStyle="Normal 3"/>
    <tableColumn id="15008" name="Columna14997" dataDxfId="3469" dataCellStyle="Normal 3"/>
    <tableColumn id="15009" name="Columna14998" dataDxfId="3468" dataCellStyle="Normal 3"/>
    <tableColumn id="15010" name="Columna14999" dataDxfId="3467" dataCellStyle="Normal 3"/>
    <tableColumn id="15011" name="Columna15000" dataDxfId="3466" dataCellStyle="Normal 3"/>
    <tableColumn id="15012" name="Columna15001" dataDxfId="3465" dataCellStyle="Normal 3"/>
    <tableColumn id="15013" name="Columna15002" dataDxfId="3464" dataCellStyle="Normal 3"/>
    <tableColumn id="15014" name="Columna15003" dataDxfId="3463" dataCellStyle="Normal 3"/>
    <tableColumn id="15015" name="Columna15004" dataDxfId="3462" dataCellStyle="Normal 3"/>
    <tableColumn id="15016" name="Columna15005" dataDxfId="3461" dataCellStyle="Normal 3"/>
    <tableColumn id="15017" name="Columna15006" dataDxfId="3460" dataCellStyle="Normal 3"/>
    <tableColumn id="15018" name="Columna15007" dataDxfId="3459" dataCellStyle="Normal 3"/>
    <tableColumn id="15019" name="Columna15008" dataDxfId="3458" dataCellStyle="Normal 3"/>
    <tableColumn id="15020" name="Columna15009" dataDxfId="3457" dataCellStyle="Normal 3"/>
    <tableColumn id="15021" name="Columna15010" dataDxfId="3456" dataCellStyle="Normal 3"/>
    <tableColumn id="15022" name="Columna15011" dataDxfId="3455" dataCellStyle="Normal 3"/>
    <tableColumn id="15023" name="Columna15012" dataDxfId="3454" dataCellStyle="Normal 3"/>
    <tableColumn id="15024" name="Columna15013" dataDxfId="3453" dataCellStyle="Normal 3"/>
    <tableColumn id="15025" name="Columna15014" dataDxfId="3452" dataCellStyle="Normal 3"/>
    <tableColumn id="15026" name="Columna15015" dataDxfId="3451" dataCellStyle="Normal 3"/>
    <tableColumn id="15027" name="Columna15016" dataDxfId="3450" dataCellStyle="Normal 3"/>
    <tableColumn id="15028" name="Columna15017" dataDxfId="3449" dataCellStyle="Normal 3"/>
    <tableColumn id="15029" name="Columna15018" dataDxfId="3448" dataCellStyle="Normal 3"/>
    <tableColumn id="15030" name="Columna15019" dataDxfId="3447" dataCellStyle="Normal 3"/>
    <tableColumn id="15031" name="Columna15020" dataDxfId="3446" dataCellStyle="Normal 3"/>
    <tableColumn id="15032" name="Columna15021" dataDxfId="3445" dataCellStyle="Normal 3"/>
    <tableColumn id="15033" name="Columna15022" dataDxfId="3444" dataCellStyle="Normal 3"/>
    <tableColumn id="15034" name="Columna15023" dataDxfId="3443" dataCellStyle="Normal 3"/>
    <tableColumn id="15035" name="Columna15024" dataDxfId="3442" dataCellStyle="Normal 3"/>
    <tableColumn id="15036" name="Columna15025" dataDxfId="3441" dataCellStyle="Normal 3"/>
    <tableColumn id="15037" name="Columna15026" dataDxfId="3440" dataCellStyle="Normal 3"/>
    <tableColumn id="15038" name="Columna15027" dataDxfId="3439" dataCellStyle="Normal 3"/>
    <tableColumn id="15039" name="Columna15028" dataDxfId="3438" dataCellStyle="Normal 3"/>
    <tableColumn id="15040" name="Columna15029" dataDxfId="3437" dataCellStyle="Normal 3"/>
    <tableColumn id="15041" name="Columna15030" dataDxfId="3436" dataCellStyle="Normal 3"/>
    <tableColumn id="15042" name="Columna15031" dataDxfId="3435" dataCellStyle="Normal 3"/>
    <tableColumn id="15043" name="Columna15032" dataDxfId="3434" dataCellStyle="Normal 3"/>
    <tableColumn id="15044" name="Columna15033" dataDxfId="3433" dataCellStyle="Normal 3"/>
    <tableColumn id="15045" name="Columna15034" dataDxfId="3432" dataCellStyle="Normal 3"/>
    <tableColumn id="15046" name="Columna15035" dataDxfId="3431" dataCellStyle="Normal 3"/>
    <tableColumn id="15047" name="Columna15036" dataDxfId="3430" dataCellStyle="Normal 3"/>
    <tableColumn id="15048" name="Columna15037" dataDxfId="3429" dataCellStyle="Normal 3"/>
    <tableColumn id="15049" name="Columna15038" dataDxfId="3428" dataCellStyle="Normal 3"/>
    <tableColumn id="15050" name="Columna15039" dataDxfId="3427" dataCellStyle="Normal 3"/>
    <tableColumn id="15051" name="Columna15040" dataDxfId="3426" dataCellStyle="Normal 3"/>
    <tableColumn id="15052" name="Columna15041" dataDxfId="3425" dataCellStyle="Normal 3"/>
    <tableColumn id="15053" name="Columna15042" dataDxfId="3424" dataCellStyle="Normal 3"/>
    <tableColumn id="15054" name="Columna15043" dataDxfId="3423" dataCellStyle="Normal 3"/>
    <tableColumn id="15055" name="Columna15044" dataDxfId="3422" dataCellStyle="Normal 3"/>
    <tableColumn id="15056" name="Columna15045" dataDxfId="3421" dataCellStyle="Normal 3"/>
    <tableColumn id="15057" name="Columna15046" dataDxfId="3420" dataCellStyle="Normal 3"/>
    <tableColumn id="15058" name="Columna15047" dataDxfId="3419" dataCellStyle="Normal 3"/>
    <tableColumn id="15059" name="Columna15048" dataDxfId="3418" dataCellStyle="Normal 3"/>
    <tableColumn id="15060" name="Columna15049" dataDxfId="3417" dataCellStyle="Normal 3"/>
    <tableColumn id="15061" name="Columna15050" dataDxfId="3416" dataCellStyle="Normal 3"/>
    <tableColumn id="15062" name="Columna15051" dataDxfId="3415" dataCellStyle="Normal 3"/>
    <tableColumn id="15063" name="Columna15052" dataDxfId="3414" dataCellStyle="Normal 3"/>
    <tableColumn id="15064" name="Columna15053" dataDxfId="3413" dataCellStyle="Normal 3"/>
    <tableColumn id="15065" name="Columna15054" dataDxfId="3412" dataCellStyle="Normal 3"/>
    <tableColumn id="15066" name="Columna15055" dataDxfId="3411" dataCellStyle="Normal 3"/>
    <tableColumn id="15067" name="Columna15056" dataDxfId="3410" dataCellStyle="Normal 3"/>
    <tableColumn id="15068" name="Columna15057" dataDxfId="3409" dataCellStyle="Normal 3"/>
    <tableColumn id="15069" name="Columna15058" dataDxfId="3408" dataCellStyle="Normal 3"/>
    <tableColumn id="15070" name="Columna15059" dataDxfId="3407" dataCellStyle="Normal 3"/>
    <tableColumn id="15071" name="Columna15060" dataDxfId="3406" dataCellStyle="Normal 3"/>
    <tableColumn id="15072" name="Columna15061" dataDxfId="3405" dataCellStyle="Normal 3"/>
    <tableColumn id="15073" name="Columna15062" dataDxfId="3404" dataCellStyle="Normal 3"/>
    <tableColumn id="15074" name="Columna15063" dataDxfId="3403" dataCellStyle="Normal 3"/>
    <tableColumn id="15075" name="Columna15064" dataDxfId="3402" dataCellStyle="Normal 3"/>
    <tableColumn id="15076" name="Columna15065" dataDxfId="3401" dataCellStyle="Normal 3"/>
    <tableColumn id="15077" name="Columna15066" dataDxfId="3400" dataCellStyle="Normal 3"/>
    <tableColumn id="15078" name="Columna15067" dataDxfId="3399" dataCellStyle="Normal 3"/>
    <tableColumn id="15079" name="Columna15068" dataDxfId="3398" dataCellStyle="Normal 3"/>
    <tableColumn id="15080" name="Columna15069" dataDxfId="3397" dataCellStyle="Normal 3"/>
    <tableColumn id="15081" name="Columna15070" dataDxfId="3396" dataCellStyle="Normal 3"/>
    <tableColumn id="15082" name="Columna15071" dataDxfId="3395" dataCellStyle="Normal 3"/>
    <tableColumn id="15083" name="Columna15072" dataDxfId="3394" dataCellStyle="Normal 3"/>
    <tableColumn id="15084" name="Columna15073" dataDxfId="3393" dataCellStyle="Normal 3"/>
    <tableColumn id="15085" name="Columna15074" dataDxfId="3392" dataCellStyle="Normal 3"/>
    <tableColumn id="15086" name="Columna15075" dataDxfId="3391" dataCellStyle="Normal 3"/>
    <tableColumn id="15087" name="Columna15076" dataDxfId="3390" dataCellStyle="Normal 3"/>
    <tableColumn id="15088" name="Columna15077" dataDxfId="3389" dataCellStyle="Normal 3"/>
    <tableColumn id="15089" name="Columna15078" dataDxfId="3388" dataCellStyle="Normal 3"/>
    <tableColumn id="15090" name="Columna15079" dataDxfId="3387" dataCellStyle="Normal 3"/>
    <tableColumn id="15091" name="Columna15080" dataDxfId="3386" dataCellStyle="Normal 3"/>
    <tableColumn id="15092" name="Columna15081" dataDxfId="3385" dataCellStyle="Normal 3"/>
    <tableColumn id="15093" name="Columna15082" dataDxfId="3384" dataCellStyle="Normal 3"/>
    <tableColumn id="15094" name="Columna15083" dataDxfId="3383" dataCellStyle="Normal 3"/>
    <tableColumn id="15095" name="Columna15084" dataDxfId="3382" dataCellStyle="Normal 3"/>
    <tableColumn id="15096" name="Columna15085" dataDxfId="3381" dataCellStyle="Normal 3"/>
    <tableColumn id="15097" name="Columna15086" dataDxfId="3380" dataCellStyle="Normal 3"/>
    <tableColumn id="15098" name="Columna15087" dataDxfId="3379" dataCellStyle="Normal 3"/>
    <tableColumn id="15099" name="Columna15088" dataDxfId="3378" dataCellStyle="Normal 3"/>
    <tableColumn id="15100" name="Columna15089" dataDxfId="3377" dataCellStyle="Normal 3"/>
    <tableColumn id="15101" name="Columna15090" dataDxfId="3376" dataCellStyle="Normal 3"/>
    <tableColumn id="15102" name="Columna15091" dataDxfId="3375" dataCellStyle="Normal 3"/>
    <tableColumn id="15103" name="Columna15092" dataDxfId="3374" dataCellStyle="Normal 3"/>
    <tableColumn id="15104" name="Columna15093" dataDxfId="3373" dataCellStyle="Normal 3"/>
    <tableColumn id="15105" name="Columna15094" dataDxfId="3372" dataCellStyle="Normal 3"/>
    <tableColumn id="15106" name="Columna15095" dataDxfId="3371" dataCellStyle="Normal 3"/>
    <tableColumn id="15107" name="Columna15096" dataDxfId="3370" dataCellStyle="Normal 3"/>
    <tableColumn id="15108" name="Columna15097" dataDxfId="3369" dataCellStyle="Normal 3"/>
    <tableColumn id="15109" name="Columna15098" dataDxfId="3368" dataCellStyle="Normal 3"/>
    <tableColumn id="15110" name="Columna15099" dataDxfId="3367" dataCellStyle="Normal 3"/>
    <tableColumn id="15111" name="Columna15100" dataDxfId="3366" dataCellStyle="Normal 3"/>
    <tableColumn id="15112" name="Columna15101" dataDxfId="3365" dataCellStyle="Normal 3"/>
    <tableColumn id="15113" name="Columna15102" dataDxfId="3364" dataCellStyle="Normal 3"/>
    <tableColumn id="15114" name="Columna15103" dataDxfId="3363" dataCellStyle="Normal 3"/>
    <tableColumn id="15115" name="Columna15104" dataDxfId="3362" dataCellStyle="Normal 3"/>
    <tableColumn id="15116" name="Columna15105" dataDxfId="3361" dataCellStyle="Normal 3"/>
    <tableColumn id="15117" name="Columna15106" dataDxfId="3360" dataCellStyle="Normal 3"/>
    <tableColumn id="15118" name="Columna15107" dataDxfId="3359" dataCellStyle="Normal 3"/>
    <tableColumn id="15119" name="Columna15108" dataDxfId="3358" dataCellStyle="Normal 3"/>
    <tableColumn id="15120" name="Columna15109" dataDxfId="3357" dataCellStyle="Normal 3"/>
    <tableColumn id="15121" name="Columna15110" dataDxfId="3356" dataCellStyle="Normal 3"/>
    <tableColumn id="15122" name="Columna15111" dataDxfId="3355" dataCellStyle="Normal 3"/>
    <tableColumn id="15123" name="Columna15112" dataDxfId="3354" dataCellStyle="Normal 3"/>
    <tableColumn id="15124" name="Columna15113" dataDxfId="3353" dataCellStyle="Normal 3"/>
    <tableColumn id="15125" name="Columna15114" dataDxfId="3352" dataCellStyle="Normal 3"/>
    <tableColumn id="15126" name="Columna15115" dataDxfId="3351" dataCellStyle="Normal 3"/>
    <tableColumn id="15127" name="Columna15116" dataDxfId="3350" dataCellStyle="Normal 3"/>
    <tableColumn id="15128" name="Columna15117" dataDxfId="3349" dataCellStyle="Normal 3"/>
    <tableColumn id="15129" name="Columna15118" dataDxfId="3348" dataCellStyle="Normal 3"/>
    <tableColumn id="15130" name="Columna15119" dataDxfId="3347" dataCellStyle="Normal 3"/>
    <tableColumn id="15131" name="Columna15120" dataDxfId="3346" dataCellStyle="Normal 3"/>
    <tableColumn id="15132" name="Columna15121" dataDxfId="3345" dataCellStyle="Normal 3"/>
    <tableColumn id="15133" name="Columna15122" dataDxfId="3344" dataCellStyle="Normal 3"/>
    <tableColumn id="15134" name="Columna15123" dataDxfId="3343" dataCellStyle="Normal 3"/>
    <tableColumn id="15135" name="Columna15124" dataDxfId="3342" dataCellStyle="Normal 3"/>
    <tableColumn id="15136" name="Columna15125" dataDxfId="3341" dataCellStyle="Normal 3"/>
    <tableColumn id="15137" name="Columna15126" dataDxfId="3340" dataCellStyle="Normal 3"/>
    <tableColumn id="15138" name="Columna15127" dataDxfId="3339" dataCellStyle="Normal 3"/>
    <tableColumn id="15139" name="Columna15128" dataDxfId="3338" dataCellStyle="Normal 3"/>
    <tableColumn id="15140" name="Columna15129" dataDxfId="3337" dataCellStyle="Normal 3"/>
    <tableColumn id="15141" name="Columna15130" dataDxfId="3336" dataCellStyle="Normal 3"/>
    <tableColumn id="15142" name="Columna15131" dataDxfId="3335" dataCellStyle="Normal 3"/>
    <tableColumn id="15143" name="Columna15132" dataDxfId="3334" dataCellStyle="Normal 3"/>
    <tableColumn id="15144" name="Columna15133" dataDxfId="3333" dataCellStyle="Normal 3"/>
    <tableColumn id="15145" name="Columna15134" dataDxfId="3332" dataCellStyle="Normal 3"/>
    <tableColumn id="15146" name="Columna15135" dataDxfId="3331" dataCellStyle="Normal 3"/>
    <tableColumn id="15147" name="Columna15136" dataDxfId="3330" dataCellStyle="Normal 3"/>
    <tableColumn id="15148" name="Columna15137" dataDxfId="3329" dataCellStyle="Normal 3"/>
    <tableColumn id="15149" name="Columna15138" dataDxfId="3328" dataCellStyle="Normal 3"/>
    <tableColumn id="15150" name="Columna15139" dataDxfId="3327" dataCellStyle="Normal 3"/>
    <tableColumn id="15151" name="Columna15140" dataDxfId="3326" dataCellStyle="Normal 3"/>
    <tableColumn id="15152" name="Columna15141" dataDxfId="3325" dataCellStyle="Normal 3"/>
    <tableColumn id="15153" name="Columna15142" dataDxfId="3324" dataCellStyle="Normal 3"/>
    <tableColumn id="15154" name="Columna15143" dataDxfId="3323" dataCellStyle="Normal 3"/>
    <tableColumn id="15155" name="Columna15144" dataDxfId="3322" dataCellStyle="Normal 3"/>
    <tableColumn id="15156" name="Columna15145" dataDxfId="3321" dataCellStyle="Normal 3"/>
    <tableColumn id="15157" name="Columna15146" dataDxfId="3320" dataCellStyle="Normal 3"/>
    <tableColumn id="15158" name="Columna15147" dataDxfId="3319" dataCellStyle="Normal 3"/>
    <tableColumn id="15159" name="Columna15148" dataDxfId="3318" dataCellStyle="Normal 3"/>
    <tableColumn id="15160" name="Columna15149" dataDxfId="3317" dataCellStyle="Normal 3"/>
    <tableColumn id="15161" name="Columna15150" dataDxfId="3316" dataCellStyle="Normal 3"/>
    <tableColumn id="15162" name="Columna15151" dataDxfId="3315" dataCellStyle="Normal 3"/>
    <tableColumn id="15163" name="Columna15152" dataDxfId="3314" dataCellStyle="Normal 3"/>
    <tableColumn id="15164" name="Columna15153" dataDxfId="3313" dataCellStyle="Normal 3"/>
    <tableColumn id="15165" name="Columna15154" dataDxfId="3312" dataCellStyle="Normal 3"/>
    <tableColumn id="15166" name="Columna15155" dataDxfId="3311" dataCellStyle="Normal 3"/>
    <tableColumn id="15167" name="Columna15156" dataDxfId="3310" dataCellStyle="Normal 3"/>
    <tableColumn id="15168" name="Columna15157" dataDxfId="3309" dataCellStyle="Normal 3"/>
    <tableColumn id="15169" name="Columna15158" dataDxfId="3308" dataCellStyle="Normal 3"/>
    <tableColumn id="15170" name="Columna15159" dataDxfId="3307" dataCellStyle="Normal 3"/>
    <tableColumn id="15171" name="Columna15160" dataDxfId="3306" dataCellStyle="Normal 3"/>
    <tableColumn id="15172" name="Columna15161" dataDxfId="3305" dataCellStyle="Normal 3"/>
    <tableColumn id="15173" name="Columna15162" dataDxfId="3304" dataCellStyle="Normal 3"/>
    <tableColumn id="15174" name="Columna15163" dataDxfId="3303" dataCellStyle="Normal 3"/>
    <tableColumn id="15175" name="Columna15164" dataDxfId="3302" dataCellStyle="Normal 3"/>
    <tableColumn id="15176" name="Columna15165" dataDxfId="3301" dataCellStyle="Normal 3"/>
    <tableColumn id="15177" name="Columna15166" dataDxfId="3300" dataCellStyle="Normal 3"/>
    <tableColumn id="15178" name="Columna15167" dataDxfId="3299" dataCellStyle="Normal 3"/>
    <tableColumn id="15179" name="Columna15168" dataDxfId="3298" dataCellStyle="Normal 3"/>
    <tableColumn id="15180" name="Columna15169" dataDxfId="3297" dataCellStyle="Normal 3"/>
    <tableColumn id="15181" name="Columna15170" dataDxfId="3296" dataCellStyle="Normal 3"/>
    <tableColumn id="15182" name="Columna15171" dataDxfId="3295" dataCellStyle="Normal 3"/>
    <tableColumn id="15183" name="Columna15172" dataDxfId="3294" dataCellStyle="Normal 3"/>
    <tableColumn id="15184" name="Columna15173" dataDxfId="3293" dataCellStyle="Normal 3"/>
    <tableColumn id="15185" name="Columna15174" dataDxfId="3292" dataCellStyle="Normal 3"/>
    <tableColumn id="15186" name="Columna15175" dataDxfId="3291" dataCellStyle="Normal 3"/>
    <tableColumn id="15187" name="Columna15176" dataDxfId="3290" dataCellStyle="Normal 3"/>
    <tableColumn id="15188" name="Columna15177" dataDxfId="3289" dataCellStyle="Normal 3"/>
    <tableColumn id="15189" name="Columna15178" dataDxfId="3288" dataCellStyle="Normal 3"/>
    <tableColumn id="15190" name="Columna15179" dataDxfId="3287" dataCellStyle="Normal 3"/>
    <tableColumn id="15191" name="Columna15180" dataDxfId="3286" dataCellStyle="Normal 3"/>
    <tableColumn id="15192" name="Columna15181" dataDxfId="3285" dataCellStyle="Normal 3"/>
    <tableColumn id="15193" name="Columna15182" dataDxfId="3284" dataCellStyle="Normal 3"/>
    <tableColumn id="15194" name="Columna15183" dataDxfId="3283" dataCellStyle="Normal 3"/>
    <tableColumn id="15195" name="Columna15184" dataDxfId="3282" dataCellStyle="Normal 3"/>
    <tableColumn id="15196" name="Columna15185" dataDxfId="3281" dataCellStyle="Normal 3"/>
    <tableColumn id="15197" name="Columna15186" dataDxfId="3280" dataCellStyle="Normal 3"/>
    <tableColumn id="15198" name="Columna15187" dataDxfId="3279" dataCellStyle="Normal 3"/>
    <tableColumn id="15199" name="Columna15188" dataDxfId="3278" dataCellStyle="Normal 3"/>
    <tableColumn id="15200" name="Columna15189" dataDxfId="3277" dataCellStyle="Normal 3"/>
    <tableColumn id="15201" name="Columna15190" dataDxfId="3276" dataCellStyle="Normal 3"/>
    <tableColumn id="15202" name="Columna15191" dataDxfId="3275" dataCellStyle="Normal 3"/>
    <tableColumn id="15203" name="Columna15192" dataDxfId="3274" dataCellStyle="Normal 3"/>
    <tableColumn id="15204" name="Columna15193" dataDxfId="3273" dataCellStyle="Normal 3"/>
    <tableColumn id="15205" name="Columna15194" dataDxfId="3272" dataCellStyle="Normal 3"/>
    <tableColumn id="15206" name="Columna15195" dataDxfId="3271" dataCellStyle="Normal 3"/>
    <tableColumn id="15207" name="Columna15196" dataDxfId="3270" dataCellStyle="Normal 3"/>
    <tableColumn id="15208" name="Columna15197" dataDxfId="3269" dataCellStyle="Normal 3"/>
    <tableColumn id="15209" name="Columna15198" dataDxfId="3268" dataCellStyle="Normal 3"/>
    <tableColumn id="15210" name="Columna15199" dataDxfId="3267" dataCellStyle="Normal 3"/>
    <tableColumn id="15211" name="Columna15200" dataDxfId="3266" dataCellStyle="Normal 3"/>
    <tableColumn id="15212" name="Columna15201" dataDxfId="3265" dataCellStyle="Normal 3"/>
    <tableColumn id="15213" name="Columna15202" dataDxfId="3264" dataCellStyle="Normal 3"/>
    <tableColumn id="15214" name="Columna15203" dataDxfId="3263" dataCellStyle="Normal 3"/>
    <tableColumn id="15215" name="Columna15204" dataDxfId="3262" dataCellStyle="Normal 3"/>
    <tableColumn id="15216" name="Columna15205" dataDxfId="3261" dataCellStyle="Normal 3"/>
    <tableColumn id="15217" name="Columna15206" dataDxfId="3260" dataCellStyle="Normal 3"/>
    <tableColumn id="15218" name="Columna15207" dataDxfId="3259" dataCellStyle="Normal 3"/>
    <tableColumn id="15219" name="Columna15208" dataDxfId="3258" dataCellStyle="Normal 3"/>
    <tableColumn id="15220" name="Columna15209" dataDxfId="3257" dataCellStyle="Normal 3"/>
    <tableColumn id="15221" name="Columna15210" dataDxfId="3256" dataCellStyle="Normal 3"/>
    <tableColumn id="15222" name="Columna15211" dataDxfId="3255" dataCellStyle="Normal 3"/>
    <tableColumn id="15223" name="Columna15212" dataDxfId="3254" dataCellStyle="Normal 3"/>
    <tableColumn id="15224" name="Columna15213" dataDxfId="3253" dataCellStyle="Normal 3"/>
    <tableColumn id="15225" name="Columna15214" dataDxfId="3252" dataCellStyle="Normal 3"/>
    <tableColumn id="15226" name="Columna15215" dataDxfId="3251" dataCellStyle="Normal 3"/>
    <tableColumn id="15227" name="Columna15216" dataDxfId="3250" dataCellStyle="Normal 3"/>
    <tableColumn id="15228" name="Columna15217" dataDxfId="3249" dataCellStyle="Normal 3"/>
    <tableColumn id="15229" name="Columna15218" dataDxfId="3248" dataCellStyle="Normal 3"/>
    <tableColumn id="15230" name="Columna15219" dataDxfId="3247" dataCellStyle="Normal 3"/>
    <tableColumn id="15231" name="Columna15220" dataDxfId="3246" dataCellStyle="Normal 3"/>
    <tableColumn id="15232" name="Columna15221" dataDxfId="3245" dataCellStyle="Normal 3"/>
    <tableColumn id="15233" name="Columna15222" dataDxfId="3244" dataCellStyle="Normal 3"/>
    <tableColumn id="15234" name="Columna15223" dataDxfId="3243" dataCellStyle="Normal 3"/>
    <tableColumn id="15235" name="Columna15224" dataDxfId="3242" dataCellStyle="Normal 3"/>
    <tableColumn id="15236" name="Columna15225" dataDxfId="3241" dataCellStyle="Normal 3"/>
    <tableColumn id="15237" name="Columna15226" dataDxfId="3240" dataCellStyle="Normal 3"/>
    <tableColumn id="15238" name="Columna15227" dataDxfId="3239" dataCellStyle="Normal 3"/>
    <tableColumn id="15239" name="Columna15228" dataDxfId="3238" dataCellStyle="Normal 3"/>
    <tableColumn id="15240" name="Columna15229" dataDxfId="3237" dataCellStyle="Normal 3"/>
    <tableColumn id="15241" name="Columna15230" dataDxfId="3236" dataCellStyle="Normal 3"/>
    <tableColumn id="15242" name="Columna15231" dataDxfId="3235" dataCellStyle="Normal 3"/>
    <tableColumn id="15243" name="Columna15232" dataDxfId="3234" dataCellStyle="Normal 3"/>
    <tableColumn id="15244" name="Columna15233" dataDxfId="3233" dataCellStyle="Normal 3"/>
    <tableColumn id="15245" name="Columna15234" dataDxfId="3232" dataCellStyle="Normal 3"/>
    <tableColumn id="15246" name="Columna15235" dataDxfId="3231" dataCellStyle="Normal 3"/>
    <tableColumn id="15247" name="Columna15236" dataDxfId="3230" dataCellStyle="Normal 3"/>
    <tableColumn id="15248" name="Columna15237" dataDxfId="3229" dataCellStyle="Normal 3"/>
    <tableColumn id="15249" name="Columna15238" dataDxfId="3228" dataCellStyle="Normal 3"/>
    <tableColumn id="15250" name="Columna15239" dataDxfId="3227" dataCellStyle="Normal 3"/>
    <tableColumn id="15251" name="Columna15240" dataDxfId="3226" dataCellStyle="Normal 3"/>
    <tableColumn id="15252" name="Columna15241" dataDxfId="3225" dataCellStyle="Normal 3"/>
    <tableColumn id="15253" name="Columna15242" dataDxfId="3224" dataCellStyle="Normal 3"/>
    <tableColumn id="15254" name="Columna15243" dataDxfId="3223" dataCellStyle="Normal 3"/>
    <tableColumn id="15255" name="Columna15244" dataDxfId="3222" dataCellStyle="Normal 3"/>
    <tableColumn id="15256" name="Columna15245" dataDxfId="3221" dataCellStyle="Normal 3"/>
    <tableColumn id="15257" name="Columna15246" dataDxfId="3220" dataCellStyle="Normal 3"/>
    <tableColumn id="15258" name="Columna15247" dataDxfId="3219" dataCellStyle="Normal 3"/>
    <tableColumn id="15259" name="Columna15248" dataDxfId="3218" dataCellStyle="Normal 3"/>
    <tableColumn id="15260" name="Columna15249" dataDxfId="3217" dataCellStyle="Normal 3"/>
    <tableColumn id="15261" name="Columna15250" dataDxfId="3216" dataCellStyle="Normal 3"/>
    <tableColumn id="15262" name="Columna15251" dataDxfId="3215" dataCellStyle="Normal 3"/>
    <tableColumn id="15263" name="Columna15252" dataDxfId="3214" dataCellStyle="Normal 3"/>
    <tableColumn id="15264" name="Columna15253" dataDxfId="3213" dataCellStyle="Normal 3"/>
    <tableColumn id="15265" name="Columna15254" dataDxfId="3212" dataCellStyle="Normal 3"/>
    <tableColumn id="15266" name="Columna15255" dataDxfId="3211" dataCellStyle="Normal 3"/>
    <tableColumn id="15267" name="Columna15256" dataDxfId="3210" dataCellStyle="Normal 3"/>
    <tableColumn id="15268" name="Columna15257" dataDxfId="3209" dataCellStyle="Normal 3"/>
    <tableColumn id="15269" name="Columna15258" dataDxfId="3208" dataCellStyle="Normal 3"/>
    <tableColumn id="15270" name="Columna15259" dataDxfId="3207" dataCellStyle="Normal 3"/>
    <tableColumn id="15271" name="Columna15260" dataDxfId="3206" dataCellStyle="Normal 3"/>
    <tableColumn id="15272" name="Columna15261" dataDxfId="3205" dataCellStyle="Normal 3"/>
    <tableColumn id="15273" name="Columna15262" dataDxfId="3204" dataCellStyle="Normal 3"/>
    <tableColumn id="15274" name="Columna15263" dataDxfId="3203" dataCellStyle="Normal 3"/>
    <tableColumn id="15275" name="Columna15264" dataDxfId="3202" dataCellStyle="Normal 3"/>
    <tableColumn id="15276" name="Columna15265" dataDxfId="3201" dataCellStyle="Normal 3"/>
    <tableColumn id="15277" name="Columna15266" dataDxfId="3200" dataCellStyle="Normal 3"/>
    <tableColumn id="15278" name="Columna15267" dataDxfId="3199" dataCellStyle="Normal 3"/>
    <tableColumn id="15279" name="Columna15268" dataDxfId="3198" dataCellStyle="Normal 3"/>
    <tableColumn id="15280" name="Columna15269" dataDxfId="3197" dataCellStyle="Normal 3"/>
    <tableColumn id="15281" name="Columna15270" dataDxfId="3196" dataCellStyle="Normal 3"/>
    <tableColumn id="15282" name="Columna15271" dataDxfId="3195" dataCellStyle="Normal 3"/>
    <tableColumn id="15283" name="Columna15272" dataDxfId="3194" dataCellStyle="Normal 3"/>
    <tableColumn id="15284" name="Columna15273" dataDxfId="3193" dataCellStyle="Normal 3"/>
    <tableColumn id="15285" name="Columna15274" dataDxfId="3192" dataCellStyle="Normal 3"/>
    <tableColumn id="15286" name="Columna15275" dataDxfId="3191" dataCellStyle="Normal 3"/>
    <tableColumn id="15287" name="Columna15276" dataDxfId="3190" dataCellStyle="Normal 3"/>
    <tableColumn id="15288" name="Columna15277" dataDxfId="3189" dataCellStyle="Normal 3"/>
    <tableColumn id="15289" name="Columna15278" dataDxfId="3188" dataCellStyle="Normal 3"/>
    <tableColumn id="15290" name="Columna15279" dataDxfId="3187" dataCellStyle="Normal 3"/>
    <tableColumn id="15291" name="Columna15280" dataDxfId="3186" dataCellStyle="Normal 3"/>
    <tableColumn id="15292" name="Columna15281" dataDxfId="3185" dataCellStyle="Normal 3"/>
    <tableColumn id="15293" name="Columna15282" dataDxfId="3184" dataCellStyle="Normal 3"/>
    <tableColumn id="15294" name="Columna15283" dataDxfId="3183" dataCellStyle="Normal 3"/>
    <tableColumn id="15295" name="Columna15284" dataDxfId="3182" dataCellStyle="Normal 3"/>
    <tableColumn id="15296" name="Columna15285" dataDxfId="3181" dataCellStyle="Normal 3"/>
    <tableColumn id="15297" name="Columna15286" dataDxfId="3180" dataCellStyle="Normal 3"/>
    <tableColumn id="15298" name="Columna15287" dataDxfId="3179" dataCellStyle="Normal 3"/>
    <tableColumn id="15299" name="Columna15288" dataDxfId="3178" dataCellStyle="Normal 3"/>
    <tableColumn id="15300" name="Columna15289" dataDxfId="3177" dataCellStyle="Normal 3"/>
    <tableColumn id="15301" name="Columna15290" dataDxfId="3176" dataCellStyle="Normal 3"/>
    <tableColumn id="15302" name="Columna15291" dataDxfId="3175" dataCellStyle="Normal 3"/>
    <tableColumn id="15303" name="Columna15292" dataDxfId="3174" dataCellStyle="Normal 3"/>
    <tableColumn id="15304" name="Columna15293" dataDxfId="3173" dataCellStyle="Normal 3"/>
    <tableColumn id="15305" name="Columna15294" dataDxfId="3172" dataCellStyle="Normal 3"/>
    <tableColumn id="15306" name="Columna15295" dataDxfId="3171" dataCellStyle="Normal 3"/>
    <tableColumn id="15307" name="Columna15296" dataDxfId="3170" dataCellStyle="Normal 3"/>
    <tableColumn id="15308" name="Columna15297" dataDxfId="3169" dataCellStyle="Normal 3"/>
    <tableColumn id="15309" name="Columna15298" dataDxfId="3168" dataCellStyle="Normal 3"/>
    <tableColumn id="15310" name="Columna15299" dataDxfId="3167" dataCellStyle="Normal 3"/>
    <tableColumn id="15311" name="Columna15300" dataDxfId="3166" dataCellStyle="Normal 3"/>
    <tableColumn id="15312" name="Columna15301" dataDxfId="3165" dataCellStyle="Normal 3"/>
    <tableColumn id="15313" name="Columna15302" dataDxfId="3164" dataCellStyle="Normal 3"/>
    <tableColumn id="15314" name="Columna15303" dataDxfId="3163" dataCellStyle="Normal 3"/>
    <tableColumn id="15315" name="Columna15304" dataDxfId="3162" dataCellStyle="Normal 3"/>
    <tableColumn id="15316" name="Columna15305" dataDxfId="3161" dataCellStyle="Normal 3"/>
    <tableColumn id="15317" name="Columna15306" dataDxfId="3160" dataCellStyle="Normal 3"/>
    <tableColumn id="15318" name="Columna15307" dataDxfId="3159" dataCellStyle="Normal 3"/>
    <tableColumn id="15319" name="Columna15308" dataDxfId="3158" dataCellStyle="Normal 3"/>
    <tableColumn id="15320" name="Columna15309" dataDxfId="3157" dataCellStyle="Normal 3"/>
    <tableColumn id="15321" name="Columna15310" dataDxfId="3156" dataCellStyle="Normal 3"/>
    <tableColumn id="15322" name="Columna15311" dataDxfId="3155" dataCellStyle="Normal 3"/>
    <tableColumn id="15323" name="Columna15312" dataDxfId="3154" dataCellStyle="Normal 3"/>
    <tableColumn id="15324" name="Columna15313" dataDxfId="3153" dataCellStyle="Normal 3"/>
    <tableColumn id="15325" name="Columna15314" dataDxfId="3152" dataCellStyle="Normal 3"/>
    <tableColumn id="15326" name="Columna15315" dataDxfId="3151" dataCellStyle="Normal 3"/>
    <tableColumn id="15327" name="Columna15316" dataDxfId="3150" dataCellStyle="Normal 3"/>
    <tableColumn id="15328" name="Columna15317" dataDxfId="3149" dataCellStyle="Normal 3"/>
    <tableColumn id="15329" name="Columna15318" dataDxfId="3148" dataCellStyle="Normal 3"/>
    <tableColumn id="15330" name="Columna15319" dataDxfId="3147" dataCellStyle="Normal 3"/>
    <tableColumn id="15331" name="Columna15320" dataDxfId="3146" dataCellStyle="Normal 3"/>
    <tableColumn id="15332" name="Columna15321" dataDxfId="3145" dataCellStyle="Normal 3"/>
    <tableColumn id="15333" name="Columna15322" dataDxfId="3144" dataCellStyle="Normal 3"/>
    <tableColumn id="15334" name="Columna15323" dataDxfId="3143" dataCellStyle="Normal 3"/>
    <tableColumn id="15335" name="Columna15324" dataDxfId="3142" dataCellStyle="Normal 3"/>
    <tableColumn id="15336" name="Columna15325" dataDxfId="3141" dataCellStyle="Normal 3"/>
    <tableColumn id="15337" name="Columna15326" dataDxfId="3140" dataCellStyle="Normal 3"/>
    <tableColumn id="15338" name="Columna15327" dataDxfId="3139" dataCellStyle="Normal 3"/>
    <tableColumn id="15339" name="Columna15328" dataDxfId="3138" dataCellStyle="Normal 3"/>
    <tableColumn id="15340" name="Columna15329" dataDxfId="3137" dataCellStyle="Normal 3"/>
    <tableColumn id="15341" name="Columna15330" dataDxfId="3136" dataCellStyle="Normal 3"/>
    <tableColumn id="15342" name="Columna15331" dataDxfId="3135" dataCellStyle="Normal 3"/>
    <tableColumn id="15343" name="Columna15332" dataDxfId="3134" dataCellStyle="Normal 3"/>
    <tableColumn id="15344" name="Columna15333" dataDxfId="3133" dataCellStyle="Normal 3"/>
    <tableColumn id="15345" name="Columna15334" dataDxfId="3132" dataCellStyle="Normal 3"/>
    <tableColumn id="15346" name="Columna15335" dataDxfId="3131" dataCellStyle="Normal 3"/>
    <tableColumn id="15347" name="Columna15336" dataDxfId="3130" dataCellStyle="Normal 3"/>
    <tableColumn id="15348" name="Columna15337" dataDxfId="3129" dataCellStyle="Normal 3"/>
    <tableColumn id="15349" name="Columna15338" dataDxfId="3128" dataCellStyle="Normal 3"/>
    <tableColumn id="15350" name="Columna15339" dataDxfId="3127" dataCellStyle="Normal 3"/>
    <tableColumn id="15351" name="Columna15340" dataDxfId="3126" dataCellStyle="Normal 3"/>
    <tableColumn id="15352" name="Columna15341" dataDxfId="3125" dataCellStyle="Normal 3"/>
    <tableColumn id="15353" name="Columna15342" dataDxfId="3124" dataCellStyle="Normal 3"/>
    <tableColumn id="15354" name="Columna15343" dataDxfId="3123" dataCellStyle="Normal 3"/>
    <tableColumn id="15355" name="Columna15344" dataDxfId="3122" dataCellStyle="Normal 3"/>
    <tableColumn id="15356" name="Columna15345" dataDxfId="3121" dataCellStyle="Normal 3"/>
    <tableColumn id="15357" name="Columna15346" dataDxfId="3120" dataCellStyle="Normal 3"/>
    <tableColumn id="15358" name="Columna15347" dataDxfId="3119" dataCellStyle="Normal 3"/>
    <tableColumn id="15359" name="Columna15348" dataDxfId="3118" dataCellStyle="Normal 3"/>
    <tableColumn id="15360" name="Columna15349" dataDxfId="3117" dataCellStyle="Normal 3"/>
    <tableColumn id="15361" name="Columna15350" dataDxfId="3116" dataCellStyle="Normal 3"/>
    <tableColumn id="15362" name="Columna15351" dataDxfId="3115" dataCellStyle="Normal 3"/>
    <tableColumn id="15363" name="Columna15352" dataDxfId="3114" dataCellStyle="Normal 3"/>
    <tableColumn id="15364" name="Columna15353" dataDxfId="3113" dataCellStyle="Normal 3"/>
    <tableColumn id="15365" name="Columna15354" dataDxfId="3112" dataCellStyle="Normal 3"/>
    <tableColumn id="15366" name="Columna15355" dataDxfId="3111" dataCellStyle="Normal 3"/>
    <tableColumn id="15367" name="Columna15356" dataDxfId="3110" dataCellStyle="Normal 3"/>
    <tableColumn id="15368" name="Columna15357" dataDxfId="3109" dataCellStyle="Normal 3"/>
    <tableColumn id="15369" name="Columna15358" dataDxfId="3108" dataCellStyle="Normal 3"/>
    <tableColumn id="15370" name="Columna15359" dataDxfId="3107" dataCellStyle="Normal 3"/>
    <tableColumn id="15371" name="Columna15360" dataDxfId="3106" dataCellStyle="Normal 3"/>
    <tableColumn id="15372" name="Columna15361" dataDxfId="3105" dataCellStyle="Normal 3"/>
    <tableColumn id="15373" name="Columna15362" dataDxfId="3104" dataCellStyle="Normal 3"/>
    <tableColumn id="15374" name="Columna15363" dataDxfId="3103" dataCellStyle="Normal 3"/>
    <tableColumn id="15375" name="Columna15364" dataDxfId="3102" dataCellStyle="Normal 3"/>
    <tableColumn id="15376" name="Columna15365" dataDxfId="3101" dataCellStyle="Normal 3"/>
    <tableColumn id="15377" name="Columna15366" dataDxfId="3100" dataCellStyle="Normal 3"/>
    <tableColumn id="15378" name="Columna15367" dataDxfId="3099" dataCellStyle="Normal 3"/>
    <tableColumn id="15379" name="Columna15368" dataDxfId="3098" dataCellStyle="Normal 3"/>
    <tableColumn id="15380" name="Columna15369" dataDxfId="3097" dataCellStyle="Normal 3"/>
    <tableColumn id="15381" name="Columna15370" dataDxfId="3096" dataCellStyle="Normal 3"/>
    <tableColumn id="15382" name="Columna15371" dataDxfId="3095" dataCellStyle="Normal 3"/>
    <tableColumn id="15383" name="Columna15372" dataDxfId="3094" dataCellStyle="Normal 3"/>
    <tableColumn id="15384" name="Columna15373" dataDxfId="3093" dataCellStyle="Normal 3"/>
    <tableColumn id="15385" name="Columna15374" dataDxfId="3092" dataCellStyle="Normal 3"/>
    <tableColumn id="15386" name="Columna15375" dataDxfId="3091" dataCellStyle="Normal 3"/>
    <tableColumn id="15387" name="Columna15376" dataDxfId="3090" dataCellStyle="Normal 3"/>
    <tableColumn id="15388" name="Columna15377" dataDxfId="3089" dataCellStyle="Normal 3"/>
    <tableColumn id="15389" name="Columna15378" dataDxfId="3088" dataCellStyle="Normal 3"/>
    <tableColumn id="15390" name="Columna15379" dataDxfId="3087" dataCellStyle="Normal 3"/>
    <tableColumn id="15391" name="Columna15380" dataDxfId="3086" dataCellStyle="Normal 3"/>
    <tableColumn id="15392" name="Columna15381" dataDxfId="3085" dataCellStyle="Normal 3"/>
    <tableColumn id="15393" name="Columna15382" dataDxfId="3084" dataCellStyle="Normal 3"/>
    <tableColumn id="15394" name="Columna15383" dataDxfId="3083" dataCellStyle="Normal 3"/>
    <tableColumn id="15395" name="Columna15384" dataDxfId="3082" dataCellStyle="Normal 3"/>
    <tableColumn id="15396" name="Columna15385" dataDxfId="3081" dataCellStyle="Normal 3"/>
    <tableColumn id="15397" name="Columna15386" dataDxfId="3080" dataCellStyle="Normal 3"/>
    <tableColumn id="15398" name="Columna15387" dataDxfId="3079" dataCellStyle="Normal 3"/>
    <tableColumn id="15399" name="Columna15388" dataDxfId="3078" dataCellStyle="Normal 3"/>
    <tableColumn id="15400" name="Columna15389" dataDxfId="3077" dataCellStyle="Normal 3"/>
    <tableColumn id="15401" name="Columna15390" dataDxfId="3076" dataCellStyle="Normal 3"/>
    <tableColumn id="15402" name="Columna15391" dataDxfId="3075" dataCellStyle="Normal 3"/>
    <tableColumn id="15403" name="Columna15392" dataDxfId="3074" dataCellStyle="Normal 3"/>
    <tableColumn id="15404" name="Columna15393" dataDxfId="3073" dataCellStyle="Normal 3"/>
    <tableColumn id="15405" name="Columna15394" dataDxfId="3072" dataCellStyle="Normal 3"/>
    <tableColumn id="15406" name="Columna15395" dataDxfId="3071" dataCellStyle="Normal 3"/>
    <tableColumn id="15407" name="Columna15396" dataDxfId="3070" dataCellStyle="Normal 3"/>
    <tableColumn id="15408" name="Columna15397" dataDxfId="3069" dataCellStyle="Normal 3"/>
    <tableColumn id="15409" name="Columna15398" dataDxfId="3068" dataCellStyle="Normal 3"/>
    <tableColumn id="15410" name="Columna15399" dataDxfId="3067" dataCellStyle="Normal 3"/>
    <tableColumn id="15411" name="Columna15400" dataDxfId="3066" dataCellStyle="Normal 3"/>
    <tableColumn id="15412" name="Columna15401" dataDxfId="3065" dataCellStyle="Normal 3"/>
    <tableColumn id="15413" name="Columna15402" dataDxfId="3064" dataCellStyle="Normal 3"/>
    <tableColumn id="15414" name="Columna15403" dataDxfId="3063" dataCellStyle="Normal 3"/>
    <tableColumn id="15415" name="Columna15404" dataDxfId="3062" dataCellStyle="Normal 3"/>
    <tableColumn id="15416" name="Columna15405" dataDxfId="3061" dataCellStyle="Normal 3"/>
    <tableColumn id="15417" name="Columna15406" dataDxfId="3060" dataCellStyle="Normal 3"/>
    <tableColumn id="15418" name="Columna15407" dataDxfId="3059" dataCellStyle="Normal 3"/>
    <tableColumn id="15419" name="Columna15408" dataDxfId="3058" dataCellStyle="Normal 3"/>
    <tableColumn id="15420" name="Columna15409" dataDxfId="3057" dataCellStyle="Normal 3"/>
    <tableColumn id="15421" name="Columna15410" dataDxfId="3056" dataCellStyle="Normal 3"/>
    <tableColumn id="15422" name="Columna15411" dataDxfId="3055" dataCellStyle="Normal 3"/>
    <tableColumn id="15423" name="Columna15412" dataDxfId="3054" dataCellStyle="Normal 3"/>
    <tableColumn id="15424" name="Columna15413" dataDxfId="3053" dataCellStyle="Normal 3"/>
    <tableColumn id="15425" name="Columna15414" dataDxfId="3052" dataCellStyle="Normal 3"/>
    <tableColumn id="15426" name="Columna15415" dataDxfId="3051" dataCellStyle="Normal 3"/>
    <tableColumn id="15427" name="Columna15416" dataDxfId="3050" dataCellStyle="Normal 3"/>
    <tableColumn id="15428" name="Columna15417" dataDxfId="3049" dataCellStyle="Normal 3"/>
    <tableColumn id="15429" name="Columna15418" dataDxfId="3048" dataCellStyle="Normal 3"/>
    <tableColumn id="15430" name="Columna15419" dataDxfId="3047" dataCellStyle="Normal 3"/>
    <tableColumn id="15431" name="Columna15420" dataDxfId="3046" dataCellStyle="Normal 3"/>
    <tableColumn id="15432" name="Columna15421" dataDxfId="3045" dataCellStyle="Normal 3"/>
    <tableColumn id="15433" name="Columna15422" dataDxfId="3044" dataCellStyle="Normal 3"/>
    <tableColumn id="15434" name="Columna15423" dataDxfId="3043" dataCellStyle="Normal 3"/>
    <tableColumn id="15435" name="Columna15424" dataDxfId="3042" dataCellStyle="Normal 3"/>
    <tableColumn id="15436" name="Columna15425" dataDxfId="3041" dataCellStyle="Normal 3"/>
    <tableColumn id="15437" name="Columna15426" dataDxfId="3040" dataCellStyle="Normal 3"/>
    <tableColumn id="15438" name="Columna15427" dataDxfId="3039" dataCellStyle="Normal 3"/>
    <tableColumn id="15439" name="Columna15428" dataDxfId="3038" dataCellStyle="Normal 3"/>
    <tableColumn id="15440" name="Columna15429" dataDxfId="3037" dataCellStyle="Normal 3"/>
    <tableColumn id="15441" name="Columna15430" dataDxfId="3036" dataCellStyle="Normal 3"/>
    <tableColumn id="15442" name="Columna15431" dataDxfId="3035" dataCellStyle="Normal 3"/>
    <tableColumn id="15443" name="Columna15432" dataDxfId="3034" dataCellStyle="Normal 3"/>
    <tableColumn id="15444" name="Columna15433" dataDxfId="3033" dataCellStyle="Normal 3"/>
    <tableColumn id="15445" name="Columna15434" dataDxfId="3032" dataCellStyle="Normal 3"/>
    <tableColumn id="15446" name="Columna15435" dataDxfId="3031" dataCellStyle="Normal 3"/>
    <tableColumn id="15447" name="Columna15436" dataDxfId="3030" dataCellStyle="Normal 3"/>
    <tableColumn id="15448" name="Columna15437" dataDxfId="3029" dataCellStyle="Normal 3"/>
    <tableColumn id="15449" name="Columna15438" dataDxfId="3028" dataCellStyle="Normal 3"/>
    <tableColumn id="15450" name="Columna15439" dataDxfId="3027" dataCellStyle="Normal 3"/>
    <tableColumn id="15451" name="Columna15440" dataDxfId="3026" dataCellStyle="Normal 3"/>
    <tableColumn id="15452" name="Columna15441" dataDxfId="3025" dataCellStyle="Normal 3"/>
    <tableColumn id="15453" name="Columna15442" dataDxfId="3024" dataCellStyle="Normal 3"/>
    <tableColumn id="15454" name="Columna15443" dataDxfId="3023" dataCellStyle="Normal 3"/>
    <tableColumn id="15455" name="Columna15444" dataDxfId="3022" dataCellStyle="Normal 3"/>
    <tableColumn id="15456" name="Columna15445" dataDxfId="3021" dataCellStyle="Normal 3"/>
    <tableColumn id="15457" name="Columna15446" dataDxfId="3020" dataCellStyle="Normal 3"/>
    <tableColumn id="15458" name="Columna15447" dataDxfId="3019" dataCellStyle="Normal 3"/>
    <tableColumn id="15459" name="Columna15448" dataDxfId="3018" dataCellStyle="Normal 3"/>
    <tableColumn id="15460" name="Columna15449" dataDxfId="3017" dataCellStyle="Normal 3"/>
    <tableColumn id="15461" name="Columna15450" dataDxfId="3016" dataCellStyle="Normal 3"/>
    <tableColumn id="15462" name="Columna15451" dataDxfId="3015" dataCellStyle="Normal 3"/>
    <tableColumn id="15463" name="Columna15452" dataDxfId="3014" dataCellStyle="Normal 3"/>
    <tableColumn id="15464" name="Columna15453" dataDxfId="3013" dataCellStyle="Normal 3"/>
    <tableColumn id="15465" name="Columna15454" dataDxfId="3012" dataCellStyle="Normal 3"/>
    <tableColumn id="15466" name="Columna15455" dataDxfId="3011" dataCellStyle="Normal 3"/>
    <tableColumn id="15467" name="Columna15456" dataDxfId="3010" dataCellStyle="Normal 3"/>
    <tableColumn id="15468" name="Columna15457" dataDxfId="3009" dataCellStyle="Normal 3"/>
    <tableColumn id="15469" name="Columna15458" dataDxfId="3008" dataCellStyle="Normal 3"/>
    <tableColumn id="15470" name="Columna15459" dataDxfId="3007" dataCellStyle="Normal 3"/>
    <tableColumn id="15471" name="Columna15460" dataDxfId="3006" dataCellStyle="Normal 3"/>
    <tableColumn id="15472" name="Columna15461" dataDxfId="3005" dataCellStyle="Normal 3"/>
    <tableColumn id="15473" name="Columna15462" dataDxfId="3004" dataCellStyle="Normal 3"/>
    <tableColumn id="15474" name="Columna15463" dataDxfId="3003" dataCellStyle="Normal 3"/>
    <tableColumn id="15475" name="Columna15464" dataDxfId="3002" dataCellStyle="Normal 3"/>
    <tableColumn id="15476" name="Columna15465" dataDxfId="3001" dataCellStyle="Normal 3"/>
    <tableColumn id="15477" name="Columna15466" dataDxfId="3000" dataCellStyle="Normal 3"/>
    <tableColumn id="15478" name="Columna15467" dataDxfId="2999" dataCellStyle="Normal 3"/>
    <tableColumn id="15479" name="Columna15468" dataDxfId="2998" dataCellStyle="Normal 3"/>
    <tableColumn id="15480" name="Columna15469" dataDxfId="2997" dataCellStyle="Normal 3"/>
    <tableColumn id="15481" name="Columna15470" dataDxfId="2996" dataCellStyle="Normal 3"/>
    <tableColumn id="15482" name="Columna15471" dataDxfId="2995" dataCellStyle="Normal 3"/>
    <tableColumn id="15483" name="Columna15472" dataDxfId="2994" dataCellStyle="Normal 3"/>
    <tableColumn id="15484" name="Columna15473" dataDxfId="2993" dataCellStyle="Normal 3"/>
    <tableColumn id="15485" name="Columna15474" dataDxfId="2992" dataCellStyle="Normal 3"/>
    <tableColumn id="15486" name="Columna15475" dataDxfId="2991" dataCellStyle="Normal 3"/>
    <tableColumn id="15487" name="Columna15476" dataDxfId="2990" dataCellStyle="Normal 3"/>
    <tableColumn id="15488" name="Columna15477" dataDxfId="2989" dataCellStyle="Normal 3"/>
    <tableColumn id="15489" name="Columna15478" dataDxfId="2988" dataCellStyle="Normal 3"/>
    <tableColumn id="15490" name="Columna15479" dataDxfId="2987" dataCellStyle="Normal 3"/>
    <tableColumn id="15491" name="Columna15480" dataDxfId="2986" dataCellStyle="Normal 3"/>
    <tableColumn id="15492" name="Columna15481" dataDxfId="2985" dataCellStyle="Normal 3"/>
    <tableColumn id="15493" name="Columna15482" dataDxfId="2984" dataCellStyle="Normal 3"/>
    <tableColumn id="15494" name="Columna15483" dataDxfId="2983" dataCellStyle="Normal 3"/>
    <tableColumn id="15495" name="Columna15484" dataDxfId="2982" dataCellStyle="Normal 3"/>
    <tableColumn id="15496" name="Columna15485" dataDxfId="2981" dataCellStyle="Normal 3"/>
    <tableColumn id="15497" name="Columna15486" dataDxfId="2980" dataCellStyle="Normal 3"/>
    <tableColumn id="15498" name="Columna15487" dataDxfId="2979" dataCellStyle="Normal 3"/>
    <tableColumn id="15499" name="Columna15488" dataDxfId="2978" dataCellStyle="Normal 3"/>
    <tableColumn id="15500" name="Columna15489" dataDxfId="2977" dataCellStyle="Normal 3"/>
    <tableColumn id="15501" name="Columna15490" dataDxfId="2976" dataCellStyle="Normal 3"/>
    <tableColumn id="15502" name="Columna15491" dataDxfId="2975" dataCellStyle="Normal 3"/>
    <tableColumn id="15503" name="Columna15492" dataDxfId="2974" dataCellStyle="Normal 3"/>
    <tableColumn id="15504" name="Columna15493" dataDxfId="2973" dataCellStyle="Normal 3"/>
    <tableColumn id="15505" name="Columna15494" dataDxfId="2972" dataCellStyle="Normal 3"/>
    <tableColumn id="15506" name="Columna15495" dataDxfId="2971" dataCellStyle="Normal 3"/>
    <tableColumn id="15507" name="Columna15496" dataDxfId="2970" dataCellStyle="Normal 3"/>
    <tableColumn id="15508" name="Columna15497" dataDxfId="2969" dataCellStyle="Normal 3"/>
    <tableColumn id="15509" name="Columna15498" dataDxfId="2968" dataCellStyle="Normal 3"/>
    <tableColumn id="15510" name="Columna15499" dataDxfId="2967" dataCellStyle="Normal 3"/>
    <tableColumn id="15511" name="Columna15500" dataDxfId="2966" dataCellStyle="Normal 3"/>
    <tableColumn id="15512" name="Columna15501" dataDxfId="2965" dataCellStyle="Normal 3"/>
    <tableColumn id="15513" name="Columna15502" dataDxfId="2964" dataCellStyle="Normal 3"/>
    <tableColumn id="15514" name="Columna15503" dataDxfId="2963" dataCellStyle="Normal 3"/>
    <tableColumn id="15515" name="Columna15504" dataDxfId="2962" dataCellStyle="Normal 3"/>
    <tableColumn id="15516" name="Columna15505" dataDxfId="2961" dataCellStyle="Normal 3"/>
    <tableColumn id="15517" name="Columna15506" dataDxfId="2960" dataCellStyle="Normal 3"/>
    <tableColumn id="15518" name="Columna15507" dataDxfId="2959" dataCellStyle="Normal 3"/>
    <tableColumn id="15519" name="Columna15508" dataDxfId="2958" dataCellStyle="Normal 3"/>
    <tableColumn id="15520" name="Columna15509" dataDxfId="2957" dataCellStyle="Normal 3"/>
    <tableColumn id="15521" name="Columna15510" dataDxfId="2956" dataCellStyle="Normal 3"/>
    <tableColumn id="15522" name="Columna15511" dataDxfId="2955" dataCellStyle="Normal 3"/>
    <tableColumn id="15523" name="Columna15512" dataDxfId="2954" dataCellStyle="Normal 3"/>
    <tableColumn id="15524" name="Columna15513" dataDxfId="2953" dataCellStyle="Normal 3"/>
    <tableColumn id="15525" name="Columna15514" dataDxfId="2952" dataCellStyle="Normal 3"/>
    <tableColumn id="15526" name="Columna15515" dataDxfId="2951" dataCellStyle="Normal 3"/>
    <tableColumn id="15527" name="Columna15516" dataDxfId="2950" dataCellStyle="Normal 3"/>
    <tableColumn id="15528" name="Columna15517" dataDxfId="2949" dataCellStyle="Normal 3"/>
    <tableColumn id="15529" name="Columna15518" dataDxfId="2948" dataCellStyle="Normal 3"/>
    <tableColumn id="15530" name="Columna15519" dataDxfId="2947" dataCellStyle="Normal 3"/>
    <tableColumn id="15531" name="Columna15520" dataDxfId="2946" dataCellStyle="Normal 3"/>
    <tableColumn id="15532" name="Columna15521" dataDxfId="2945" dataCellStyle="Normal 3"/>
    <tableColumn id="15533" name="Columna15522" dataDxfId="2944" dataCellStyle="Normal 3"/>
    <tableColumn id="15534" name="Columna15523" dataDxfId="2943" dataCellStyle="Normal 3"/>
    <tableColumn id="15535" name="Columna15524" dataDxfId="2942" dataCellStyle="Normal 3"/>
    <tableColumn id="15536" name="Columna15525" dataDxfId="2941" dataCellStyle="Normal 3"/>
    <tableColumn id="15537" name="Columna15526" dataDxfId="2940" dataCellStyle="Normal 3"/>
    <tableColumn id="15538" name="Columna15527" dataDxfId="2939" dataCellStyle="Normal 3"/>
    <tableColumn id="15539" name="Columna15528" dataDxfId="2938" dataCellStyle="Normal 3"/>
    <tableColumn id="15540" name="Columna15529" dataDxfId="2937" dataCellStyle="Normal 3"/>
    <tableColumn id="15541" name="Columna15530" dataDxfId="2936" dataCellStyle="Normal 3"/>
    <tableColumn id="15542" name="Columna15531" dataDxfId="2935" dataCellStyle="Normal 3"/>
    <tableColumn id="15543" name="Columna15532" dataDxfId="2934" dataCellStyle="Normal 3"/>
    <tableColumn id="15544" name="Columna15533" dataDxfId="2933" dataCellStyle="Normal 3"/>
    <tableColumn id="15545" name="Columna15534" dataDxfId="2932" dataCellStyle="Normal 3"/>
    <tableColumn id="15546" name="Columna15535" dataDxfId="2931" dataCellStyle="Normal 3"/>
    <tableColumn id="15547" name="Columna15536" dataDxfId="2930" dataCellStyle="Normal 3"/>
    <tableColumn id="15548" name="Columna15537" dataDxfId="2929" dataCellStyle="Normal 3"/>
    <tableColumn id="15549" name="Columna15538" dataDxfId="2928" dataCellStyle="Normal 3"/>
    <tableColumn id="15550" name="Columna15539" dataDxfId="2927" dataCellStyle="Normal 3"/>
    <tableColumn id="15551" name="Columna15540" dataDxfId="2926" dataCellStyle="Normal 3"/>
    <tableColumn id="15552" name="Columna15541" dataDxfId="2925" dataCellStyle="Normal 3"/>
    <tableColumn id="15553" name="Columna15542" dataDxfId="2924" dataCellStyle="Normal 3"/>
    <tableColumn id="15554" name="Columna15543" dataDxfId="2923" dataCellStyle="Normal 3"/>
    <tableColumn id="15555" name="Columna15544" dataDxfId="2922" dataCellStyle="Normal 3"/>
    <tableColumn id="15556" name="Columna15545" dataDxfId="2921" dataCellStyle="Normal 3"/>
    <tableColumn id="15557" name="Columna15546" dataDxfId="2920" dataCellStyle="Normal 3"/>
    <tableColumn id="15558" name="Columna15547" dataDxfId="2919" dataCellStyle="Normal 3"/>
    <tableColumn id="15559" name="Columna15548" dataDxfId="2918" dataCellStyle="Normal 3"/>
    <tableColumn id="15560" name="Columna15549" dataDxfId="2917" dataCellStyle="Normal 3"/>
    <tableColumn id="15561" name="Columna15550" dataDxfId="2916" dataCellStyle="Normal 3"/>
    <tableColumn id="15562" name="Columna15551" dataDxfId="2915" dataCellStyle="Normal 3"/>
    <tableColumn id="15563" name="Columna15552" dataDxfId="2914" dataCellStyle="Normal 3"/>
    <tableColumn id="15564" name="Columna15553" dataDxfId="2913" dataCellStyle="Normal 3"/>
    <tableColumn id="15565" name="Columna15554" dataDxfId="2912" dataCellStyle="Normal 3"/>
    <tableColumn id="15566" name="Columna15555" dataDxfId="2911" dataCellStyle="Normal 3"/>
    <tableColumn id="15567" name="Columna15556" dataDxfId="2910" dataCellStyle="Normal 3"/>
    <tableColumn id="15568" name="Columna15557" dataDxfId="2909" dataCellStyle="Normal 3"/>
    <tableColumn id="15569" name="Columna15558" dataDxfId="2908" dataCellStyle="Normal 3"/>
    <tableColumn id="15570" name="Columna15559" dataDxfId="2907" dataCellStyle="Normal 3"/>
    <tableColumn id="15571" name="Columna15560" dataDxfId="2906" dataCellStyle="Normal 3"/>
    <tableColumn id="15572" name="Columna15561" dataDxfId="2905" dataCellStyle="Normal 3"/>
    <tableColumn id="15573" name="Columna15562" dataDxfId="2904" dataCellStyle="Normal 3"/>
    <tableColumn id="15574" name="Columna15563" dataDxfId="2903" dataCellStyle="Normal 3"/>
    <tableColumn id="15575" name="Columna15564" dataDxfId="2902" dataCellStyle="Normal 3"/>
    <tableColumn id="15576" name="Columna15565" dataDxfId="2901" dataCellStyle="Normal 3"/>
    <tableColumn id="15577" name="Columna15566" dataDxfId="2900" dataCellStyle="Normal 3"/>
    <tableColumn id="15578" name="Columna15567" dataDxfId="2899" dataCellStyle="Normal 3"/>
    <tableColumn id="15579" name="Columna15568" dataDxfId="2898" dataCellStyle="Normal 3"/>
    <tableColumn id="15580" name="Columna15569" dataDxfId="2897" dataCellStyle="Normal 3"/>
    <tableColumn id="15581" name="Columna15570" dataDxfId="2896" dataCellStyle="Normal 3"/>
    <tableColumn id="15582" name="Columna15571" dataDxfId="2895" dataCellStyle="Normal 3"/>
    <tableColumn id="15583" name="Columna15572" dataDxfId="2894" dataCellStyle="Normal 3"/>
    <tableColumn id="15584" name="Columna15573" dataDxfId="2893" dataCellStyle="Normal 3"/>
    <tableColumn id="15585" name="Columna15574" dataDxfId="2892" dataCellStyle="Normal 3"/>
    <tableColumn id="15586" name="Columna15575" dataDxfId="2891" dataCellStyle="Normal 3"/>
    <tableColumn id="15587" name="Columna15576" dataDxfId="2890" dataCellStyle="Normal 3"/>
    <tableColumn id="15588" name="Columna15577" dataDxfId="2889" dataCellStyle="Normal 3"/>
    <tableColumn id="15589" name="Columna15578" dataDxfId="2888" dataCellStyle="Normal 3"/>
    <tableColumn id="15590" name="Columna15579" dataDxfId="2887" dataCellStyle="Normal 3"/>
    <tableColumn id="15591" name="Columna15580" dataDxfId="2886" dataCellStyle="Normal 3"/>
    <tableColumn id="15592" name="Columna15581" dataDxfId="2885" dataCellStyle="Normal 3"/>
    <tableColumn id="15593" name="Columna15582" dataDxfId="2884" dataCellStyle="Normal 3"/>
    <tableColumn id="15594" name="Columna15583" dataDxfId="2883" dataCellStyle="Normal 3"/>
    <tableColumn id="15595" name="Columna15584" dataDxfId="2882" dataCellStyle="Normal 3"/>
    <tableColumn id="15596" name="Columna15585" dataDxfId="2881" dataCellStyle="Normal 3"/>
    <tableColumn id="15597" name="Columna15586" dataDxfId="2880" dataCellStyle="Normal 3"/>
    <tableColumn id="15598" name="Columna15587" dataDxfId="2879" dataCellStyle="Normal 3"/>
    <tableColumn id="15599" name="Columna15588" dataDxfId="2878" dataCellStyle="Normal 3"/>
    <tableColumn id="15600" name="Columna15589" dataDxfId="2877" dataCellStyle="Normal 3"/>
    <tableColumn id="15601" name="Columna15590" dataDxfId="2876" dataCellStyle="Normal 3"/>
    <tableColumn id="15602" name="Columna15591" dataDxfId="2875" dataCellStyle="Normal 3"/>
    <tableColumn id="15603" name="Columna15592" dataDxfId="2874" dataCellStyle="Normal 3"/>
    <tableColumn id="15604" name="Columna15593" dataDxfId="2873" dataCellStyle="Normal 3"/>
    <tableColumn id="15605" name="Columna15594" dataDxfId="2872" dataCellStyle="Normal 3"/>
    <tableColumn id="15606" name="Columna15595" dataDxfId="2871" dataCellStyle="Normal 3"/>
    <tableColumn id="15607" name="Columna15596" dataDxfId="2870" dataCellStyle="Normal 3"/>
    <tableColumn id="15608" name="Columna15597" dataDxfId="2869" dataCellStyle="Normal 3"/>
    <tableColumn id="15609" name="Columna15598" dataDxfId="2868" dataCellStyle="Normal 3"/>
    <tableColumn id="15610" name="Columna15599" dataDxfId="2867" dataCellStyle="Normal 3"/>
    <tableColumn id="15611" name="Columna15600" dataDxfId="2866" dataCellStyle="Normal 3"/>
    <tableColumn id="15612" name="Columna15601" dataDxfId="2865" dataCellStyle="Normal 3"/>
    <tableColumn id="15613" name="Columna15602" dataDxfId="2864" dataCellStyle="Normal 3"/>
    <tableColumn id="15614" name="Columna15603" dataDxfId="2863" dataCellStyle="Normal 3"/>
    <tableColumn id="15615" name="Columna15604" dataDxfId="2862" dataCellStyle="Normal 3"/>
    <tableColumn id="15616" name="Columna15605" dataDxfId="2861" dataCellStyle="Normal 3"/>
    <tableColumn id="15617" name="Columna15606" dataDxfId="2860" dataCellStyle="Normal 3"/>
    <tableColumn id="15618" name="Columna15607" dataDxfId="2859" dataCellStyle="Normal 3"/>
    <tableColumn id="15619" name="Columna15608" dataDxfId="2858" dataCellStyle="Normal 3"/>
    <tableColumn id="15620" name="Columna15609" dataDxfId="2857" dataCellStyle="Normal 3"/>
    <tableColumn id="15621" name="Columna15610" dataDxfId="2856" dataCellStyle="Normal 3"/>
    <tableColumn id="15622" name="Columna15611" dataDxfId="2855" dataCellStyle="Normal 3"/>
    <tableColumn id="15623" name="Columna15612" dataDxfId="2854" dataCellStyle="Normal 3"/>
    <tableColumn id="15624" name="Columna15613" dataDxfId="2853" dataCellStyle="Normal 3"/>
    <tableColumn id="15625" name="Columna15614" dataDxfId="2852" dataCellStyle="Normal 3"/>
    <tableColumn id="15626" name="Columna15615" dataDxfId="2851" dataCellStyle="Normal 3"/>
    <tableColumn id="15627" name="Columna15616" dataDxfId="2850" dataCellStyle="Normal 3"/>
    <tableColumn id="15628" name="Columna15617" dataDxfId="2849" dataCellStyle="Normal 3"/>
    <tableColumn id="15629" name="Columna15618" dataDxfId="2848" dataCellStyle="Normal 3"/>
    <tableColumn id="15630" name="Columna15619" dataDxfId="2847" dataCellStyle="Normal 3"/>
    <tableColumn id="15631" name="Columna15620" dataDxfId="2846" dataCellStyle="Normal 3"/>
    <tableColumn id="15632" name="Columna15621" dataDxfId="2845" dataCellStyle="Normal 3"/>
    <tableColumn id="15633" name="Columna15622" dataDxfId="2844" dataCellStyle="Normal 3"/>
    <tableColumn id="15634" name="Columna15623" dataDxfId="2843" dataCellStyle="Normal 3"/>
    <tableColumn id="15635" name="Columna15624" dataDxfId="2842" dataCellStyle="Normal 3"/>
    <tableColumn id="15636" name="Columna15625" dataDxfId="2841" dataCellStyle="Normal 3"/>
    <tableColumn id="15637" name="Columna15626" dataDxfId="2840" dataCellStyle="Normal 3"/>
    <tableColumn id="15638" name="Columna15627" dataDxfId="2839" dataCellStyle="Normal 3"/>
    <tableColumn id="15639" name="Columna15628" dataDxfId="2838" dataCellStyle="Normal 3"/>
    <tableColumn id="15640" name="Columna15629" dataDxfId="2837" dataCellStyle="Normal 3"/>
    <tableColumn id="15641" name="Columna15630" dataDxfId="2836" dataCellStyle="Normal 3"/>
    <tableColumn id="15642" name="Columna15631" dataDxfId="2835" dataCellStyle="Normal 3"/>
    <tableColumn id="15643" name="Columna15632" dataDxfId="2834" dataCellStyle="Normal 3"/>
    <tableColumn id="15644" name="Columna15633" dataDxfId="2833" dataCellStyle="Normal 3"/>
    <tableColumn id="15645" name="Columna15634" dataDxfId="2832" dataCellStyle="Normal 3"/>
    <tableColumn id="15646" name="Columna15635" dataDxfId="2831" dataCellStyle="Normal 3"/>
    <tableColumn id="15647" name="Columna15636" dataDxfId="2830" dataCellStyle="Normal 3"/>
    <tableColumn id="15648" name="Columna15637" dataDxfId="2829" dataCellStyle="Normal 3"/>
    <tableColumn id="15649" name="Columna15638" dataDxfId="2828" dataCellStyle="Normal 3"/>
    <tableColumn id="15650" name="Columna15639" dataDxfId="2827" dataCellStyle="Normal 3"/>
    <tableColumn id="15651" name="Columna15640" dataDxfId="2826" dataCellStyle="Normal 3"/>
    <tableColumn id="15652" name="Columna15641" dataDxfId="2825" dataCellStyle="Normal 3"/>
    <tableColumn id="15653" name="Columna15642" dataDxfId="2824" dataCellStyle="Normal 3"/>
    <tableColumn id="15654" name="Columna15643" dataDxfId="2823" dataCellStyle="Normal 3"/>
    <tableColumn id="15655" name="Columna15644" dataDxfId="2822" dataCellStyle="Normal 3"/>
    <tableColumn id="15656" name="Columna15645" dataDxfId="2821" dataCellStyle="Normal 3"/>
    <tableColumn id="15657" name="Columna15646" dataDxfId="2820" dataCellStyle="Normal 3"/>
    <tableColumn id="15658" name="Columna15647" dataDxfId="2819" dataCellStyle="Normal 3"/>
    <tableColumn id="15659" name="Columna15648" dataDxfId="2818" dataCellStyle="Normal 3"/>
    <tableColumn id="15660" name="Columna15649" dataDxfId="2817" dataCellStyle="Normal 3"/>
    <tableColumn id="15661" name="Columna15650" dataDxfId="2816" dataCellStyle="Normal 3"/>
    <tableColumn id="15662" name="Columna15651" dataDxfId="2815" dataCellStyle="Normal 3"/>
    <tableColumn id="15663" name="Columna15652" dataDxfId="2814" dataCellStyle="Normal 3"/>
    <tableColumn id="15664" name="Columna15653" dataDxfId="2813" dataCellStyle="Normal 3"/>
    <tableColumn id="15665" name="Columna15654" dataDxfId="2812" dataCellStyle="Normal 3"/>
    <tableColumn id="15666" name="Columna15655" dataDxfId="2811" dataCellStyle="Normal 3"/>
    <tableColumn id="15667" name="Columna15656" dataDxfId="2810" dataCellStyle="Normal 3"/>
    <tableColumn id="15668" name="Columna15657" dataDxfId="2809" dataCellStyle="Normal 3"/>
    <tableColumn id="15669" name="Columna15658" dataDxfId="2808" dataCellStyle="Normal 3"/>
    <tableColumn id="15670" name="Columna15659" dataDxfId="2807" dataCellStyle="Normal 3"/>
    <tableColumn id="15671" name="Columna15660" dataDxfId="2806" dataCellStyle="Normal 3"/>
    <tableColumn id="15672" name="Columna15661" dataDxfId="2805" dataCellStyle="Normal 3"/>
    <tableColumn id="15673" name="Columna15662" dataDxfId="2804" dataCellStyle="Normal 3"/>
    <tableColumn id="15674" name="Columna15663" dataDxfId="2803" dataCellStyle="Normal 3"/>
    <tableColumn id="15675" name="Columna15664" dataDxfId="2802" dataCellStyle="Normal 3"/>
    <tableColumn id="15676" name="Columna15665" dataDxfId="2801" dataCellStyle="Normal 3"/>
    <tableColumn id="15677" name="Columna15666" dataDxfId="2800" dataCellStyle="Normal 3"/>
    <tableColumn id="15678" name="Columna15667" dataDxfId="2799" dataCellStyle="Normal 3"/>
    <tableColumn id="15679" name="Columna15668" dataDxfId="2798" dataCellStyle="Normal 3"/>
    <tableColumn id="15680" name="Columna15669" dataDxfId="2797" dataCellStyle="Normal 3"/>
    <tableColumn id="15681" name="Columna15670" dataDxfId="2796" dataCellStyle="Normal 3"/>
    <tableColumn id="15682" name="Columna15671" dataDxfId="2795" dataCellStyle="Normal 3"/>
    <tableColumn id="15683" name="Columna15672" dataDxfId="2794" dataCellStyle="Normal 3"/>
    <tableColumn id="15684" name="Columna15673" dataDxfId="2793" dataCellStyle="Normal 3"/>
    <tableColumn id="15685" name="Columna15674" dataDxfId="2792" dataCellStyle="Normal 3"/>
    <tableColumn id="15686" name="Columna15675" dataDxfId="2791" dataCellStyle="Normal 3"/>
    <tableColumn id="15687" name="Columna15676" dataDxfId="2790" dataCellStyle="Normal 3"/>
    <tableColumn id="15688" name="Columna15677" dataDxfId="2789" dataCellStyle="Normal 3"/>
    <tableColumn id="15689" name="Columna15678" dataDxfId="2788" dataCellStyle="Normal 3"/>
    <tableColumn id="15690" name="Columna15679" dataDxfId="2787" dataCellStyle="Normal 3"/>
    <tableColumn id="15691" name="Columna15680" dataDxfId="2786" dataCellStyle="Normal 3"/>
    <tableColumn id="15692" name="Columna15681" dataDxfId="2785" dataCellStyle="Normal 3"/>
    <tableColumn id="15693" name="Columna15682" dataDxfId="2784" dataCellStyle="Normal 3"/>
    <tableColumn id="15694" name="Columna15683" dataDxfId="2783" dataCellStyle="Normal 3"/>
    <tableColumn id="15695" name="Columna15684" dataDxfId="2782" dataCellStyle="Normal 3"/>
    <tableColumn id="15696" name="Columna15685" dataDxfId="2781" dataCellStyle="Normal 3"/>
    <tableColumn id="15697" name="Columna15686" dataDxfId="2780" dataCellStyle="Normal 3"/>
    <tableColumn id="15698" name="Columna15687" dataDxfId="2779" dataCellStyle="Normal 3"/>
    <tableColumn id="15699" name="Columna15688" dataDxfId="2778" dataCellStyle="Normal 3"/>
    <tableColumn id="15700" name="Columna15689" dataDxfId="2777" dataCellStyle="Normal 3"/>
    <tableColumn id="15701" name="Columna15690" dataDxfId="2776" dataCellStyle="Normal 3"/>
    <tableColumn id="15702" name="Columna15691" dataDxfId="2775" dataCellStyle="Normal 3"/>
    <tableColumn id="15703" name="Columna15692" dataDxfId="2774" dataCellStyle="Normal 3"/>
    <tableColumn id="15704" name="Columna15693" dataDxfId="2773" dataCellStyle="Normal 3"/>
    <tableColumn id="15705" name="Columna15694" dataDxfId="2772" dataCellStyle="Normal 3"/>
    <tableColumn id="15706" name="Columna15695" dataDxfId="2771" dataCellStyle="Normal 3"/>
    <tableColumn id="15707" name="Columna15696" dataDxfId="2770" dataCellStyle="Normal 3"/>
    <tableColumn id="15708" name="Columna15697" dataDxfId="2769" dataCellStyle="Normal 3"/>
    <tableColumn id="15709" name="Columna15698" dataDxfId="2768" dataCellStyle="Normal 3"/>
    <tableColumn id="15710" name="Columna15699" dataDxfId="2767" dataCellStyle="Normal 3"/>
    <tableColumn id="15711" name="Columna15700" dataDxfId="2766" dataCellStyle="Normal 3"/>
    <tableColumn id="15712" name="Columna15701" dataDxfId="2765" dataCellStyle="Normal 3"/>
    <tableColumn id="15713" name="Columna15702" dataDxfId="2764" dataCellStyle="Normal 3"/>
    <tableColumn id="15714" name="Columna15703" dataDxfId="2763" dataCellStyle="Normal 3"/>
    <tableColumn id="15715" name="Columna15704" dataDxfId="2762" dataCellStyle="Normal 3"/>
    <tableColumn id="15716" name="Columna15705" dataDxfId="2761" dataCellStyle="Normal 3"/>
    <tableColumn id="15717" name="Columna15706" dataDxfId="2760" dataCellStyle="Normal 3"/>
    <tableColumn id="15718" name="Columna15707" dataDxfId="2759" dataCellStyle="Normal 3"/>
    <tableColumn id="15719" name="Columna15708" dataDxfId="2758" dataCellStyle="Normal 3"/>
    <tableColumn id="15720" name="Columna15709" dataDxfId="2757" dataCellStyle="Normal 3"/>
    <tableColumn id="15721" name="Columna15710" dataDxfId="2756" dataCellStyle="Normal 3"/>
    <tableColumn id="15722" name="Columna15711" dataDxfId="2755" dataCellStyle="Normal 3"/>
    <tableColumn id="15723" name="Columna15712" dataDxfId="2754" dataCellStyle="Normal 3"/>
    <tableColumn id="15724" name="Columna15713" dataDxfId="2753" dataCellStyle="Normal 3"/>
    <tableColumn id="15725" name="Columna15714" dataDxfId="2752" dataCellStyle="Normal 3"/>
    <tableColumn id="15726" name="Columna15715" dataDxfId="2751" dataCellStyle="Normal 3"/>
    <tableColumn id="15727" name="Columna15716" dataDxfId="2750" dataCellStyle="Normal 3"/>
    <tableColumn id="15728" name="Columna15717" dataDxfId="2749" dataCellStyle="Normal 3"/>
    <tableColumn id="15729" name="Columna15718" dataDxfId="2748" dataCellStyle="Normal 3"/>
    <tableColumn id="15730" name="Columna15719" dataDxfId="2747" dataCellStyle="Normal 3"/>
    <tableColumn id="15731" name="Columna15720" dataDxfId="2746" dataCellStyle="Normal 3"/>
    <tableColumn id="15732" name="Columna15721" dataDxfId="2745" dataCellStyle="Normal 3"/>
    <tableColumn id="15733" name="Columna15722" dataDxfId="2744" dataCellStyle="Normal 3"/>
    <tableColumn id="15734" name="Columna15723" dataDxfId="2743" dataCellStyle="Normal 3"/>
    <tableColumn id="15735" name="Columna15724" dataDxfId="2742" dataCellStyle="Normal 3"/>
    <tableColumn id="15736" name="Columna15725" dataDxfId="2741" dataCellStyle="Normal 3"/>
    <tableColumn id="15737" name="Columna15726" dataDxfId="2740" dataCellStyle="Normal 3"/>
    <tableColumn id="15738" name="Columna15727" dataDxfId="2739" dataCellStyle="Normal 3"/>
    <tableColumn id="15739" name="Columna15728" dataDxfId="2738" dataCellStyle="Normal 3"/>
    <tableColumn id="15740" name="Columna15729" dataDxfId="2737" dataCellStyle="Normal 3"/>
    <tableColumn id="15741" name="Columna15730" dataDxfId="2736" dataCellStyle="Normal 3"/>
    <tableColumn id="15742" name="Columna15731" dataDxfId="2735" dataCellStyle="Normal 3"/>
    <tableColumn id="15743" name="Columna15732" dataDxfId="2734" dataCellStyle="Normal 3"/>
    <tableColumn id="15744" name="Columna15733" dataDxfId="2733" dataCellStyle="Normal 3"/>
    <tableColumn id="15745" name="Columna15734" dataDxfId="2732" dataCellStyle="Normal 3"/>
    <tableColumn id="15746" name="Columna15735" dataDxfId="2731" dataCellStyle="Normal 3"/>
    <tableColumn id="15747" name="Columna15736" dataDxfId="2730" dataCellStyle="Normal 3"/>
    <tableColumn id="15748" name="Columna15737" dataDxfId="2729" dataCellStyle="Normal 3"/>
    <tableColumn id="15749" name="Columna15738" dataDxfId="2728" dataCellStyle="Normal 3"/>
    <tableColumn id="15750" name="Columna15739" dataDxfId="2727" dataCellStyle="Normal 3"/>
    <tableColumn id="15751" name="Columna15740" dataDxfId="2726" dataCellStyle="Normal 3"/>
    <tableColumn id="15752" name="Columna15741" dataDxfId="2725" dataCellStyle="Normal 3"/>
    <tableColumn id="15753" name="Columna15742" dataDxfId="2724" dataCellStyle="Normal 3"/>
    <tableColumn id="15754" name="Columna15743" dataDxfId="2723" dataCellStyle="Normal 3"/>
    <tableColumn id="15755" name="Columna15744" dataDxfId="2722" dataCellStyle="Normal 3"/>
    <tableColumn id="15756" name="Columna15745" dataDxfId="2721" dataCellStyle="Normal 3"/>
    <tableColumn id="15757" name="Columna15746" dataDxfId="2720" dataCellStyle="Normal 3"/>
    <tableColumn id="15758" name="Columna15747" dataDxfId="2719" dataCellStyle="Normal 3"/>
    <tableColumn id="15759" name="Columna15748" dataDxfId="2718" dataCellStyle="Normal 3"/>
    <tableColumn id="15760" name="Columna15749" dataDxfId="2717" dataCellStyle="Normal 3"/>
    <tableColumn id="15761" name="Columna15750" dataDxfId="2716" dataCellStyle="Normal 3"/>
    <tableColumn id="15762" name="Columna15751" dataDxfId="2715" dataCellStyle="Normal 3"/>
    <tableColumn id="15763" name="Columna15752" dataDxfId="2714" dataCellStyle="Normal 3"/>
    <tableColumn id="15764" name="Columna15753" dataDxfId="2713" dataCellStyle="Normal 3"/>
    <tableColumn id="15765" name="Columna15754" dataDxfId="2712" dataCellStyle="Normal 3"/>
    <tableColumn id="15766" name="Columna15755" dataDxfId="2711" dataCellStyle="Normal 3"/>
    <tableColumn id="15767" name="Columna15756" dataDxfId="2710" dataCellStyle="Normal 3"/>
    <tableColumn id="15768" name="Columna15757" dataDxfId="2709" dataCellStyle="Normal 3"/>
    <tableColumn id="15769" name="Columna15758" dataDxfId="2708" dataCellStyle="Normal 3"/>
    <tableColumn id="15770" name="Columna15759" dataDxfId="2707" dataCellStyle="Normal 3"/>
    <tableColumn id="15771" name="Columna15760" dataDxfId="2706" dataCellStyle="Normal 3"/>
    <tableColumn id="15772" name="Columna15761" dataDxfId="2705" dataCellStyle="Normal 3"/>
    <tableColumn id="15773" name="Columna15762" dataDxfId="2704" dataCellStyle="Normal 3"/>
    <tableColumn id="15774" name="Columna15763" dataDxfId="2703" dataCellStyle="Normal 3"/>
    <tableColumn id="15775" name="Columna15764" dataDxfId="2702" dataCellStyle="Normal 3"/>
    <tableColumn id="15776" name="Columna15765" dataDxfId="2701" dataCellStyle="Normal 3"/>
    <tableColumn id="15777" name="Columna15766" dataDxfId="2700" dataCellStyle="Normal 3"/>
    <tableColumn id="15778" name="Columna15767" dataDxfId="2699" dataCellStyle="Normal 3"/>
    <tableColumn id="15779" name="Columna15768" dataDxfId="2698" dataCellStyle="Normal 3"/>
    <tableColumn id="15780" name="Columna15769" dataDxfId="2697" dataCellStyle="Normal 3"/>
    <tableColumn id="15781" name="Columna15770" dataDxfId="2696" dataCellStyle="Normal 3"/>
    <tableColumn id="15782" name="Columna15771" dataDxfId="2695" dataCellStyle="Normal 3"/>
    <tableColumn id="15783" name="Columna15772" dataDxfId="2694" dataCellStyle="Normal 3"/>
    <tableColumn id="15784" name="Columna15773" dataDxfId="2693" dataCellStyle="Normal 3"/>
    <tableColumn id="15785" name="Columna15774" dataDxfId="2692" dataCellStyle="Normal 3"/>
    <tableColumn id="15786" name="Columna15775" dataDxfId="2691" dataCellStyle="Normal 3"/>
    <tableColumn id="15787" name="Columna15776" dataDxfId="2690" dataCellStyle="Normal 3"/>
    <tableColumn id="15788" name="Columna15777" dataDxfId="2689" dataCellStyle="Normal 3"/>
    <tableColumn id="15789" name="Columna15778" dataDxfId="2688" dataCellStyle="Normal 3"/>
    <tableColumn id="15790" name="Columna15779" dataDxfId="2687" dataCellStyle="Normal 3"/>
    <tableColumn id="15791" name="Columna15780" dataDxfId="2686" dataCellStyle="Normal 3"/>
    <tableColumn id="15792" name="Columna15781" dataDxfId="2685" dataCellStyle="Normal 3"/>
    <tableColumn id="15793" name="Columna15782" dataDxfId="2684" dataCellStyle="Normal 3"/>
    <tableColumn id="15794" name="Columna15783" dataDxfId="2683" dataCellStyle="Normal 3"/>
    <tableColumn id="15795" name="Columna15784" dataDxfId="2682" dataCellStyle="Normal 3"/>
    <tableColumn id="15796" name="Columna15785" dataDxfId="2681" dataCellStyle="Normal 3"/>
    <tableColumn id="15797" name="Columna15786" dataDxfId="2680" dataCellStyle="Normal 3"/>
    <tableColumn id="15798" name="Columna15787" dataDxfId="2679" dataCellStyle="Normal 3"/>
    <tableColumn id="15799" name="Columna15788" dataDxfId="2678" dataCellStyle="Normal 3"/>
    <tableColumn id="15800" name="Columna15789" dataDxfId="2677" dataCellStyle="Normal 3"/>
    <tableColumn id="15801" name="Columna15790" dataDxfId="2676" dataCellStyle="Normal 3"/>
    <tableColumn id="15802" name="Columna15791" dataDxfId="2675" dataCellStyle="Normal 3"/>
    <tableColumn id="15803" name="Columna15792" dataDxfId="2674" dataCellStyle="Normal 3"/>
    <tableColumn id="15804" name="Columna15793" dataDxfId="2673" dataCellStyle="Normal 3"/>
    <tableColumn id="15805" name="Columna15794" dataDxfId="2672" dataCellStyle="Normal 3"/>
    <tableColumn id="15806" name="Columna15795" dataDxfId="2671" dataCellStyle="Normal 3"/>
    <tableColumn id="15807" name="Columna15796" dataDxfId="2670" dataCellStyle="Normal 3"/>
    <tableColumn id="15808" name="Columna15797" dataDxfId="2669" dataCellStyle="Normal 3"/>
    <tableColumn id="15809" name="Columna15798" dataDxfId="2668" dataCellStyle="Normal 3"/>
    <tableColumn id="15810" name="Columna15799" dataDxfId="2667" dataCellStyle="Normal 3"/>
    <tableColumn id="15811" name="Columna15800" dataDxfId="2666" dataCellStyle="Normal 3"/>
    <tableColumn id="15812" name="Columna15801" dataDxfId="2665" dataCellStyle="Normal 3"/>
    <tableColumn id="15813" name="Columna15802" dataDxfId="2664" dataCellStyle="Normal 3"/>
    <tableColumn id="15814" name="Columna15803" dataDxfId="2663" dataCellStyle="Normal 3"/>
    <tableColumn id="15815" name="Columna15804" dataDxfId="2662" dataCellStyle="Normal 3"/>
    <tableColumn id="15816" name="Columna15805" dataDxfId="2661" dataCellStyle="Normal 3"/>
    <tableColumn id="15817" name="Columna15806" dataDxfId="2660" dataCellStyle="Normal 3"/>
    <tableColumn id="15818" name="Columna15807" dataDxfId="2659" dataCellStyle="Normal 3"/>
    <tableColumn id="15819" name="Columna15808" dataDxfId="2658" dataCellStyle="Normal 3"/>
    <tableColumn id="15820" name="Columna15809" dataDxfId="2657" dataCellStyle="Normal 3"/>
    <tableColumn id="15821" name="Columna15810" dataDxfId="2656" dataCellStyle="Normal 3"/>
    <tableColumn id="15822" name="Columna15811" dataDxfId="2655" dataCellStyle="Normal 3"/>
    <tableColumn id="15823" name="Columna15812" dataDxfId="2654" dataCellStyle="Normal 3"/>
    <tableColumn id="15824" name="Columna15813" dataDxfId="2653" dataCellStyle="Normal 3"/>
    <tableColumn id="15825" name="Columna15814" dataDxfId="2652" dataCellStyle="Normal 3"/>
    <tableColumn id="15826" name="Columna15815" dataDxfId="2651" dataCellStyle="Normal 3"/>
    <tableColumn id="15827" name="Columna15816" dataDxfId="2650" dataCellStyle="Normal 3"/>
    <tableColumn id="15828" name="Columna15817" dataDxfId="2649" dataCellStyle="Normal 3"/>
    <tableColumn id="15829" name="Columna15818" dataDxfId="2648" dataCellStyle="Normal 3"/>
    <tableColumn id="15830" name="Columna15819" dataDxfId="2647" dataCellStyle="Normal 3"/>
    <tableColumn id="15831" name="Columna15820" dataDxfId="2646" dataCellStyle="Normal 3"/>
    <tableColumn id="15832" name="Columna15821" dataDxfId="2645" dataCellStyle="Normal 3"/>
    <tableColumn id="15833" name="Columna15822" dataDxfId="2644" dataCellStyle="Normal 3"/>
    <tableColumn id="15834" name="Columna15823" dataDxfId="2643" dataCellStyle="Normal 3"/>
    <tableColumn id="15835" name="Columna15824" dataDxfId="2642" dataCellStyle="Normal 3"/>
    <tableColumn id="15836" name="Columna15825" dataDxfId="2641" dataCellStyle="Normal 3"/>
    <tableColumn id="15837" name="Columna15826" dataDxfId="2640" dataCellStyle="Normal 3"/>
    <tableColumn id="15838" name="Columna15827" dataDxfId="2639" dataCellStyle="Normal 3"/>
    <tableColumn id="15839" name="Columna15828" dataDxfId="2638" dataCellStyle="Normal 3"/>
    <tableColumn id="15840" name="Columna15829" dataDxfId="2637" dataCellStyle="Normal 3"/>
    <tableColumn id="15841" name="Columna15830" dataDxfId="2636" dataCellStyle="Normal 3"/>
    <tableColumn id="15842" name="Columna15831" dataDxfId="2635" dataCellStyle="Normal 3"/>
    <tableColumn id="15843" name="Columna15832" dataDxfId="2634" dataCellStyle="Normal 3"/>
    <tableColumn id="15844" name="Columna15833" dataDxfId="2633" dataCellStyle="Normal 3"/>
    <tableColumn id="15845" name="Columna15834" dataDxfId="2632" dataCellStyle="Normal 3"/>
    <tableColumn id="15846" name="Columna15835" dataDxfId="2631" dataCellStyle="Normal 3"/>
    <tableColumn id="15847" name="Columna15836" dataDxfId="2630" dataCellStyle="Normal 3"/>
    <tableColumn id="15848" name="Columna15837" dataDxfId="2629" dataCellStyle="Normal 3"/>
    <tableColumn id="15849" name="Columna15838" dataDxfId="2628" dataCellStyle="Normal 3"/>
    <tableColumn id="15850" name="Columna15839" dataDxfId="2627" dataCellStyle="Normal 3"/>
    <tableColumn id="15851" name="Columna15840" dataDxfId="2626" dataCellStyle="Normal 3"/>
    <tableColumn id="15852" name="Columna15841" dataDxfId="2625" dataCellStyle="Normal 3"/>
    <tableColumn id="15853" name="Columna15842" dataDxfId="2624" dataCellStyle="Normal 3"/>
    <tableColumn id="15854" name="Columna15843" dataDxfId="2623" dataCellStyle="Normal 3"/>
    <tableColumn id="15855" name="Columna15844" dataDxfId="2622" dataCellStyle="Normal 3"/>
    <tableColumn id="15856" name="Columna15845" dataDxfId="2621" dataCellStyle="Normal 3"/>
    <tableColumn id="15857" name="Columna15846" dataDxfId="2620" dataCellStyle="Normal 3"/>
    <tableColumn id="15858" name="Columna15847" dataDxfId="2619" dataCellStyle="Normal 3"/>
    <tableColumn id="15859" name="Columna15848" dataDxfId="2618" dataCellStyle="Normal 3"/>
    <tableColumn id="15860" name="Columna15849" dataDxfId="2617" dataCellStyle="Normal 3"/>
    <tableColumn id="15861" name="Columna15850" dataDxfId="2616" dataCellStyle="Normal 3"/>
    <tableColumn id="15862" name="Columna15851" dataDxfId="2615" dataCellStyle="Normal 3"/>
    <tableColumn id="15863" name="Columna15852" dataDxfId="2614" dataCellStyle="Normal 3"/>
    <tableColumn id="15864" name="Columna15853" dataDxfId="2613" dataCellStyle="Normal 3"/>
    <tableColumn id="15865" name="Columna15854" dataDxfId="2612" dataCellStyle="Normal 3"/>
    <tableColumn id="15866" name="Columna15855" dataDxfId="2611" dataCellStyle="Normal 3"/>
    <tableColumn id="15867" name="Columna15856" dataDxfId="2610" dataCellStyle="Normal 3"/>
    <tableColumn id="15868" name="Columna15857" dataDxfId="2609" dataCellStyle="Normal 3"/>
    <tableColumn id="15869" name="Columna15858" dataDxfId="2608" dataCellStyle="Normal 3"/>
    <tableColumn id="15870" name="Columna15859" dataDxfId="2607" dataCellStyle="Normal 3"/>
    <tableColumn id="15871" name="Columna15860" dataDxfId="2606" dataCellStyle="Normal 3"/>
    <tableColumn id="15872" name="Columna15861" dataDxfId="2605" dataCellStyle="Normal 3"/>
    <tableColumn id="15873" name="Columna15862" dataDxfId="2604" dataCellStyle="Normal 3"/>
    <tableColumn id="15874" name="Columna15863" dataDxfId="2603" dataCellStyle="Normal 3"/>
    <tableColumn id="15875" name="Columna15864" dataDxfId="2602" dataCellStyle="Normal 3"/>
    <tableColumn id="15876" name="Columna15865" dataDxfId="2601" dataCellStyle="Normal 3"/>
    <tableColumn id="15877" name="Columna15866" dataDxfId="2600" dataCellStyle="Normal 3"/>
    <tableColumn id="15878" name="Columna15867" dataDxfId="2599" dataCellStyle="Normal 3"/>
    <tableColumn id="15879" name="Columna15868" dataDxfId="2598" dataCellStyle="Normal 3"/>
    <tableColumn id="15880" name="Columna15869" dataDxfId="2597" dataCellStyle="Normal 3"/>
    <tableColumn id="15881" name="Columna15870" dataDxfId="2596" dataCellStyle="Normal 3"/>
    <tableColumn id="15882" name="Columna15871" dataDxfId="2595" dataCellStyle="Normal 3"/>
    <tableColumn id="15883" name="Columna15872" dataDxfId="2594" dataCellStyle="Normal 3"/>
    <tableColumn id="15884" name="Columna15873" dataDxfId="2593" dataCellStyle="Normal 3"/>
    <tableColumn id="15885" name="Columna15874" dataDxfId="2592" dataCellStyle="Normal 3"/>
    <tableColumn id="15886" name="Columna15875" dataDxfId="2591" dataCellStyle="Normal 3"/>
    <tableColumn id="15887" name="Columna15876" dataDxfId="2590" dataCellStyle="Normal 3"/>
    <tableColumn id="15888" name="Columna15877" dataDxfId="2589" dataCellStyle="Normal 3"/>
    <tableColumn id="15889" name="Columna15878" dataDxfId="2588" dataCellStyle="Normal 3"/>
    <tableColumn id="15890" name="Columna15879" dataDxfId="2587" dataCellStyle="Normal 3"/>
    <tableColumn id="15891" name="Columna15880" dataDxfId="2586" dataCellStyle="Normal 3"/>
    <tableColumn id="15892" name="Columna15881" dataDxfId="2585" dataCellStyle="Normal 3"/>
    <tableColumn id="15893" name="Columna15882" dataDxfId="2584" dataCellStyle="Normal 3"/>
    <tableColumn id="15894" name="Columna15883" dataDxfId="2583" dataCellStyle="Normal 3"/>
    <tableColumn id="15895" name="Columna15884" dataDxfId="2582" dataCellStyle="Normal 3"/>
    <tableColumn id="15896" name="Columna15885" dataDxfId="2581" dataCellStyle="Normal 3"/>
    <tableColumn id="15897" name="Columna15886" dataDxfId="2580" dataCellStyle="Normal 3"/>
    <tableColumn id="15898" name="Columna15887" dataDxfId="2579" dataCellStyle="Normal 3"/>
    <tableColumn id="15899" name="Columna15888" dataDxfId="2578" dataCellStyle="Normal 3"/>
    <tableColumn id="15900" name="Columna15889" dataDxfId="2577" dataCellStyle="Normal 3"/>
    <tableColumn id="15901" name="Columna15890" dataDxfId="2576" dataCellStyle="Normal 3"/>
    <tableColumn id="15902" name="Columna15891" dataDxfId="2575" dataCellStyle="Normal 3"/>
    <tableColumn id="15903" name="Columna15892" dataDxfId="2574" dataCellStyle="Normal 3"/>
    <tableColumn id="15904" name="Columna15893" dataDxfId="2573" dataCellStyle="Normal 3"/>
    <tableColumn id="15905" name="Columna15894" dataDxfId="2572" dataCellStyle="Normal 3"/>
    <tableColumn id="15906" name="Columna15895" dataDxfId="2571" dataCellStyle="Normal 3"/>
    <tableColumn id="15907" name="Columna15896" dataDxfId="2570" dataCellStyle="Normal 3"/>
    <tableColumn id="15908" name="Columna15897" dataDxfId="2569" dataCellStyle="Normal 3"/>
    <tableColumn id="15909" name="Columna15898" dataDxfId="2568" dataCellStyle="Normal 3"/>
    <tableColumn id="15910" name="Columna15899" dataDxfId="2567" dataCellStyle="Normal 3"/>
    <tableColumn id="15911" name="Columna15900" dataDxfId="2566" dataCellStyle="Normal 3"/>
    <tableColumn id="15912" name="Columna15901" dataDxfId="2565" dataCellStyle="Normal 3"/>
    <tableColumn id="15913" name="Columna15902" dataDxfId="2564" dataCellStyle="Normal 3"/>
    <tableColumn id="15914" name="Columna15903" dataDxfId="2563" dataCellStyle="Normal 3"/>
    <tableColumn id="15915" name="Columna15904" dataDxfId="2562" dataCellStyle="Normal 3"/>
    <tableColumn id="15916" name="Columna15905" dataDxfId="2561" dataCellStyle="Normal 3"/>
    <tableColumn id="15917" name="Columna15906" dataDxfId="2560" dataCellStyle="Normal 3"/>
    <tableColumn id="15918" name="Columna15907" dataDxfId="2559" dataCellStyle="Normal 3"/>
    <tableColumn id="15919" name="Columna15908" dataDxfId="2558" dataCellStyle="Normal 3"/>
    <tableColumn id="15920" name="Columna15909" dataDxfId="2557" dataCellStyle="Normal 3"/>
    <tableColumn id="15921" name="Columna15910" dataDxfId="2556" dataCellStyle="Normal 3"/>
    <tableColumn id="15922" name="Columna15911" dataDxfId="2555" dataCellStyle="Normal 3"/>
    <tableColumn id="15923" name="Columna15912" dataDxfId="2554" dataCellStyle="Normal 3"/>
    <tableColumn id="15924" name="Columna15913" dataDxfId="2553" dataCellStyle="Normal 3"/>
    <tableColumn id="15925" name="Columna15914" dataDxfId="2552" dataCellStyle="Normal 3"/>
    <tableColumn id="15926" name="Columna15915" dataDxfId="2551" dataCellStyle="Normal 3"/>
    <tableColumn id="15927" name="Columna15916" dataDxfId="2550" dataCellStyle="Normal 3"/>
    <tableColumn id="15928" name="Columna15917" dataDxfId="2549" dataCellStyle="Normal 3"/>
    <tableColumn id="15929" name="Columna15918" dataDxfId="2548" dataCellStyle="Normal 3"/>
    <tableColumn id="15930" name="Columna15919" dataDxfId="2547" dataCellStyle="Normal 3"/>
    <tableColumn id="15931" name="Columna15920" dataDxfId="2546" dataCellStyle="Normal 3"/>
    <tableColumn id="15932" name="Columna15921" dataDxfId="2545" dataCellStyle="Normal 3"/>
    <tableColumn id="15933" name="Columna15922" dataDxfId="2544" dataCellStyle="Normal 3"/>
    <tableColumn id="15934" name="Columna15923" dataDxfId="2543" dataCellStyle="Normal 3"/>
    <tableColumn id="15935" name="Columna15924" dataDxfId="2542" dataCellStyle="Normal 3"/>
    <tableColumn id="15936" name="Columna15925" dataDxfId="2541" dataCellStyle="Normal 3"/>
    <tableColumn id="15937" name="Columna15926" dataDxfId="2540" dataCellStyle="Normal 3"/>
    <tableColumn id="15938" name="Columna15927" dataDxfId="2539" dataCellStyle="Normal 3"/>
    <tableColumn id="15939" name="Columna15928" dataDxfId="2538" dataCellStyle="Normal 3"/>
    <tableColumn id="15940" name="Columna15929" dataDxfId="2537" dataCellStyle="Normal 3"/>
    <tableColumn id="15941" name="Columna15930" dataDxfId="2536" dataCellStyle="Normal 3"/>
    <tableColumn id="15942" name="Columna15931" dataDxfId="2535" dataCellStyle="Normal 3"/>
    <tableColumn id="15943" name="Columna15932" dataDxfId="2534" dataCellStyle="Normal 3"/>
    <tableColumn id="15944" name="Columna15933" dataDxfId="2533" dataCellStyle="Normal 3"/>
    <tableColumn id="15945" name="Columna15934" dataDxfId="2532" dataCellStyle="Normal 3"/>
    <tableColumn id="15946" name="Columna15935" dataDxfId="2531" dataCellStyle="Normal 3"/>
    <tableColumn id="15947" name="Columna15936" dataDxfId="2530" dataCellStyle="Normal 3"/>
    <tableColumn id="15948" name="Columna15937" dataDxfId="2529" dataCellStyle="Normal 3"/>
    <tableColumn id="15949" name="Columna15938" dataDxfId="2528" dataCellStyle="Normal 3"/>
    <tableColumn id="15950" name="Columna15939" dataDxfId="2527" dataCellStyle="Normal 3"/>
    <tableColumn id="15951" name="Columna15940" dataDxfId="2526" dataCellStyle="Normal 3"/>
    <tableColumn id="15952" name="Columna15941" dataDxfId="2525" dataCellStyle="Normal 3"/>
    <tableColumn id="15953" name="Columna15942" dataDxfId="2524" dataCellStyle="Normal 3"/>
    <tableColumn id="15954" name="Columna15943" dataDxfId="2523" dataCellStyle="Normal 3"/>
    <tableColumn id="15955" name="Columna15944" dataDxfId="2522" dataCellStyle="Normal 3"/>
    <tableColumn id="15956" name="Columna15945" dataDxfId="2521" dataCellStyle="Normal 3"/>
    <tableColumn id="15957" name="Columna15946" dataDxfId="2520" dataCellStyle="Normal 3"/>
    <tableColumn id="15958" name="Columna15947" dataDxfId="2519" dataCellStyle="Normal 3"/>
    <tableColumn id="15959" name="Columna15948" dataDxfId="2518" dataCellStyle="Normal 3"/>
    <tableColumn id="15960" name="Columna15949" dataDxfId="2517" dataCellStyle="Normal 3"/>
    <tableColumn id="15961" name="Columna15950" dataDxfId="2516" dataCellStyle="Normal 3"/>
    <tableColumn id="15962" name="Columna15951" dataDxfId="2515" dataCellStyle="Normal 3"/>
    <tableColumn id="15963" name="Columna15952" dataDxfId="2514" dataCellStyle="Normal 3"/>
    <tableColumn id="15964" name="Columna15953" dataDxfId="2513" dataCellStyle="Normal 3"/>
    <tableColumn id="15965" name="Columna15954" dataDxfId="2512" dataCellStyle="Normal 3"/>
    <tableColumn id="15966" name="Columna15955" dataDxfId="2511" dataCellStyle="Normal 3"/>
    <tableColumn id="15967" name="Columna15956" dataDxfId="2510" dataCellStyle="Normal 3"/>
    <tableColumn id="15968" name="Columna15957" dataDxfId="2509" dataCellStyle="Normal 3"/>
    <tableColumn id="15969" name="Columna15958" dataDxfId="2508" dataCellStyle="Normal 3"/>
    <tableColumn id="15970" name="Columna15959" dataDxfId="2507" dataCellStyle="Normal 3"/>
    <tableColumn id="15971" name="Columna15960" dataDxfId="2506" dataCellStyle="Normal 3"/>
    <tableColumn id="15972" name="Columna15961" dataDxfId="2505" dataCellStyle="Normal 3"/>
    <tableColumn id="15973" name="Columna15962" dataDxfId="2504" dataCellStyle="Normal 3"/>
    <tableColumn id="15974" name="Columna15963" dataDxfId="2503" dataCellStyle="Normal 3"/>
    <tableColumn id="15975" name="Columna15964" dataDxfId="2502" dataCellStyle="Normal 3"/>
    <tableColumn id="15976" name="Columna15965" dataDxfId="2501" dataCellStyle="Normal 3"/>
    <tableColumn id="15977" name="Columna15966" dataDxfId="2500" dataCellStyle="Normal 3"/>
    <tableColumn id="15978" name="Columna15967" dataDxfId="2499" dataCellStyle="Normal 3"/>
    <tableColumn id="15979" name="Columna15968" dataDxfId="2498" dataCellStyle="Normal 3"/>
    <tableColumn id="15980" name="Columna15969" dataDxfId="2497" dataCellStyle="Normal 3"/>
    <tableColumn id="15981" name="Columna15970" dataDxfId="2496" dataCellStyle="Normal 3"/>
    <tableColumn id="15982" name="Columna15971" dataDxfId="2495" dataCellStyle="Normal 3"/>
    <tableColumn id="15983" name="Columna15972" dataDxfId="2494" dataCellStyle="Normal 3"/>
    <tableColumn id="15984" name="Columna15973" dataDxfId="2493" dataCellStyle="Normal 3"/>
    <tableColumn id="15985" name="Columna15974" dataDxfId="2492" dataCellStyle="Normal 3"/>
    <tableColumn id="15986" name="Columna15975" dataDxfId="2491" dataCellStyle="Normal 3"/>
    <tableColumn id="15987" name="Columna15976" dataDxfId="2490" dataCellStyle="Normal 3"/>
    <tableColumn id="15988" name="Columna15977" dataDxfId="2489" dataCellStyle="Normal 3"/>
    <tableColumn id="15989" name="Columna15978" dataDxfId="2488" dataCellStyle="Normal 3"/>
    <tableColumn id="15990" name="Columna15979" dataDxfId="2487" dataCellStyle="Normal 3"/>
    <tableColumn id="15991" name="Columna15980" dataDxfId="2486" dataCellStyle="Normal 3"/>
    <tableColumn id="15992" name="Columna15981" dataDxfId="2485" dataCellStyle="Normal 3"/>
    <tableColumn id="15993" name="Columna15982" dataDxfId="2484" dataCellStyle="Normal 3"/>
    <tableColumn id="15994" name="Columna15983" dataDxfId="2483" dataCellStyle="Normal 3"/>
    <tableColumn id="15995" name="Columna15984" dataDxfId="2482" dataCellStyle="Normal 3"/>
    <tableColumn id="15996" name="Columna15985" dataDxfId="2481" dataCellStyle="Normal 3"/>
    <tableColumn id="15997" name="Columna15986" dataDxfId="2480" dataCellStyle="Normal 3"/>
    <tableColumn id="15998" name="Columna15987" dataDxfId="2479" dataCellStyle="Normal 3"/>
    <tableColumn id="15999" name="Columna15988" dataDxfId="2478" dataCellStyle="Normal 3"/>
    <tableColumn id="16000" name="Columna15989" dataDxfId="2477" dataCellStyle="Normal 3"/>
    <tableColumn id="16001" name="Columna15990" dataDxfId="2476" dataCellStyle="Normal 3"/>
    <tableColumn id="16002" name="Columna15991" dataDxfId="2475" dataCellStyle="Normal 3"/>
    <tableColumn id="16003" name="Columna15992" dataDxfId="2474" dataCellStyle="Normal 3"/>
    <tableColumn id="16004" name="Columna15993" dataDxfId="2473" dataCellStyle="Normal 3"/>
    <tableColumn id="16005" name="Columna15994" dataDxfId="2472" dataCellStyle="Normal 3"/>
    <tableColumn id="16006" name="Columna15995" dataDxfId="2471" dataCellStyle="Normal 3"/>
    <tableColumn id="16007" name="Columna15996" dataDxfId="2470" dataCellStyle="Normal 3"/>
    <tableColumn id="16008" name="Columna15997" dataDxfId="2469" dataCellStyle="Normal 3"/>
    <tableColumn id="16009" name="Columna15998" dataDxfId="2468" dataCellStyle="Normal 3"/>
    <tableColumn id="16010" name="Columna15999" dataDxfId="2467" dataCellStyle="Normal 3"/>
    <tableColumn id="16011" name="Columna16000" dataDxfId="2466" dataCellStyle="Normal 3"/>
    <tableColumn id="16012" name="Columna16001" dataDxfId="2465" dataCellStyle="Normal 3"/>
    <tableColumn id="16013" name="Columna16002" dataDxfId="2464" dataCellStyle="Normal 3"/>
    <tableColumn id="16014" name="Columna16003" dataDxfId="2463" dataCellStyle="Normal 3"/>
    <tableColumn id="16015" name="Columna16004" dataDxfId="2462" dataCellStyle="Normal 3"/>
    <tableColumn id="16016" name="Columna16005" dataDxfId="2461" dataCellStyle="Normal 3"/>
    <tableColumn id="16017" name="Columna16006" dataDxfId="2460" dataCellStyle="Normal 3"/>
    <tableColumn id="16018" name="Columna16007" dataDxfId="2459" dataCellStyle="Normal 3"/>
    <tableColumn id="16019" name="Columna16008" dataDxfId="2458" dataCellStyle="Normal 3"/>
    <tableColumn id="16020" name="Columna16009" dataDxfId="2457" dataCellStyle="Normal 3"/>
    <tableColumn id="16021" name="Columna16010" dataDxfId="2456" dataCellStyle="Normal 3"/>
    <tableColumn id="16022" name="Columna16011" dataDxfId="2455" dataCellStyle="Normal 3"/>
    <tableColumn id="16023" name="Columna16012" dataDxfId="2454" dataCellStyle="Normal 3"/>
    <tableColumn id="16024" name="Columna16013" dataDxfId="2453" dataCellStyle="Normal 3"/>
    <tableColumn id="16025" name="Columna16014" dataDxfId="2452" dataCellStyle="Normal 3"/>
    <tableColumn id="16026" name="Columna16015" dataDxfId="2451" dataCellStyle="Normal 3"/>
    <tableColumn id="16027" name="Columna16016" dataDxfId="2450" dataCellStyle="Normal 3"/>
    <tableColumn id="16028" name="Columna16017" dataDxfId="2449" dataCellStyle="Normal 3"/>
    <tableColumn id="16029" name="Columna16018" dataDxfId="2448" dataCellStyle="Normal 3"/>
    <tableColumn id="16030" name="Columna16019" dataDxfId="2447" dataCellStyle="Normal 3"/>
    <tableColumn id="16031" name="Columna16020" dataDxfId="2446" dataCellStyle="Normal 3"/>
    <tableColumn id="16032" name="Columna16021" dataDxfId="2445" dataCellStyle="Normal 3"/>
    <tableColumn id="16033" name="Columna16022" dataDxfId="2444" dataCellStyle="Normal 3"/>
    <tableColumn id="16034" name="Columna16023" dataDxfId="2443" dataCellStyle="Normal 3"/>
    <tableColumn id="16035" name="Columna16024" dataDxfId="2442" dataCellStyle="Normal 3"/>
    <tableColumn id="16036" name="Columna16025" dataDxfId="2441" dataCellStyle="Normal 3"/>
    <tableColumn id="16037" name="Columna16026" dataDxfId="2440" dataCellStyle="Normal 3"/>
    <tableColumn id="16038" name="Columna16027" dataDxfId="2439" dataCellStyle="Normal 3"/>
    <tableColumn id="16039" name="Columna16028" dataDxfId="2438" dataCellStyle="Normal 3"/>
    <tableColumn id="16040" name="Columna16029" dataDxfId="2437" dataCellStyle="Normal 3"/>
    <tableColumn id="16041" name="Columna16030" dataDxfId="2436" dataCellStyle="Normal 3"/>
    <tableColumn id="16042" name="Columna16031" dataDxfId="2435" dataCellStyle="Normal 3"/>
    <tableColumn id="16043" name="Columna16032" dataDxfId="2434" dataCellStyle="Normal 3"/>
    <tableColumn id="16044" name="Columna16033" dataDxfId="2433" dataCellStyle="Normal 3"/>
    <tableColumn id="16045" name="Columna16034" dataDxfId="2432" dataCellStyle="Normal 3"/>
    <tableColumn id="16046" name="Columna16035" dataDxfId="2431" dataCellStyle="Normal 3"/>
    <tableColumn id="16047" name="Columna16036" dataDxfId="2430" dataCellStyle="Normal 3"/>
    <tableColumn id="16048" name="Columna16037" dataDxfId="2429" dataCellStyle="Normal 3"/>
    <tableColumn id="16049" name="Columna16038" dataDxfId="2428" dataCellStyle="Normal 3"/>
    <tableColumn id="16050" name="Columna16039" dataDxfId="2427" dataCellStyle="Normal 3"/>
    <tableColumn id="16051" name="Columna16040" dataDxfId="2426" dataCellStyle="Normal 3"/>
    <tableColumn id="16052" name="Columna16041" dataDxfId="2425" dataCellStyle="Normal 3"/>
    <tableColumn id="16053" name="Columna16042" dataDxfId="2424" dataCellStyle="Normal 3"/>
    <tableColumn id="16054" name="Columna16043" dataDxfId="2423" dataCellStyle="Normal 3"/>
    <tableColumn id="16055" name="Columna16044" dataDxfId="2422" dataCellStyle="Normal 3"/>
    <tableColumn id="16056" name="Columna16045" dataDxfId="2421" dataCellStyle="Normal 3"/>
    <tableColumn id="16057" name="Columna16046" dataDxfId="2420" dataCellStyle="Normal 3"/>
    <tableColumn id="16058" name="Columna16047" dataDxfId="2419" dataCellStyle="Normal 3"/>
    <tableColumn id="16059" name="Columna16048" dataDxfId="2418" dataCellStyle="Normal 3"/>
    <tableColumn id="16060" name="Columna16049" dataDxfId="2417" dataCellStyle="Normal 3"/>
    <tableColumn id="16061" name="Columna16050" dataDxfId="2416" dataCellStyle="Normal 3"/>
    <tableColumn id="16062" name="Columna16051" dataDxfId="2415" dataCellStyle="Normal 3"/>
    <tableColumn id="16063" name="Columna16052" dataDxfId="2414" dataCellStyle="Normal 3"/>
    <tableColumn id="16064" name="Columna16053" dataDxfId="2413" dataCellStyle="Normal 3"/>
    <tableColumn id="16065" name="Columna16054" dataDxfId="2412" dataCellStyle="Normal 3"/>
    <tableColumn id="16066" name="Columna16055" dataDxfId="2411" dataCellStyle="Normal 3"/>
    <tableColumn id="16067" name="Columna16056" dataDxfId="2410" dataCellStyle="Normal 3"/>
    <tableColumn id="16068" name="Columna16057" dataDxfId="2409" dataCellStyle="Normal 3"/>
    <tableColumn id="16069" name="Columna16058" dataDxfId="2408" dataCellStyle="Normal 3"/>
    <tableColumn id="16070" name="Columna16059" dataDxfId="2407" dataCellStyle="Normal 3"/>
    <tableColumn id="16071" name="Columna16060" dataDxfId="2406" dataCellStyle="Normal 3"/>
    <tableColumn id="16072" name="Columna16061" dataDxfId="2405" dataCellStyle="Normal 3"/>
    <tableColumn id="16073" name="Columna16062" dataDxfId="2404" dataCellStyle="Normal 3"/>
    <tableColumn id="16074" name="Columna16063" dataDxfId="2403" dataCellStyle="Normal 3"/>
    <tableColumn id="16075" name="Columna16064" dataDxfId="2402" dataCellStyle="Normal 3"/>
    <tableColumn id="16076" name="Columna16065" dataDxfId="2401" dataCellStyle="Normal 3"/>
    <tableColumn id="16077" name="Columna16066" dataDxfId="2400" dataCellStyle="Normal 3"/>
    <tableColumn id="16078" name="Columna16067" dataDxfId="2399" dataCellStyle="Normal 3"/>
    <tableColumn id="16079" name="Columna16068" dataDxfId="2398" dataCellStyle="Normal 3"/>
    <tableColumn id="16080" name="Columna16069" dataDxfId="2397" dataCellStyle="Normal 3"/>
    <tableColumn id="16081" name="Columna16070" dataDxfId="2396" dataCellStyle="Normal 3"/>
    <tableColumn id="16082" name="Columna16071" dataDxfId="2395" dataCellStyle="Normal 3"/>
    <tableColumn id="16083" name="Columna16072" dataDxfId="2394" dataCellStyle="Normal 3"/>
    <tableColumn id="16084" name="Columna16073" dataDxfId="2393" dataCellStyle="Normal 3"/>
    <tableColumn id="16085" name="Columna16074" dataDxfId="2392" dataCellStyle="Normal 3"/>
    <tableColumn id="16086" name="Columna16075" dataDxfId="2391" dataCellStyle="Normal 3"/>
    <tableColumn id="16087" name="Columna16076" dataDxfId="2390" dataCellStyle="Normal 3"/>
    <tableColumn id="16088" name="Columna16077" dataDxfId="2389" dataCellStyle="Normal 3"/>
    <tableColumn id="16089" name="Columna16078" dataDxfId="2388" dataCellStyle="Normal 3"/>
    <tableColumn id="16090" name="Columna16079" dataDxfId="2387" dataCellStyle="Normal 3"/>
    <tableColumn id="16091" name="Columna16080" dataDxfId="2386" dataCellStyle="Normal 3"/>
    <tableColumn id="16092" name="Columna16081" dataDxfId="2385" dataCellStyle="Normal 3"/>
    <tableColumn id="16093" name="Columna16082" dataDxfId="2384" dataCellStyle="Normal 3"/>
    <tableColumn id="16094" name="Columna16083" dataDxfId="2383" dataCellStyle="Normal 3"/>
    <tableColumn id="16095" name="Columna16084" dataDxfId="2382" dataCellStyle="Normal 3"/>
    <tableColumn id="16096" name="Columna16085" dataDxfId="2381" dataCellStyle="Normal 3"/>
    <tableColumn id="16097" name="Columna16086" dataDxfId="2380" dataCellStyle="Normal 3"/>
    <tableColumn id="16098" name="Columna16087" dataDxfId="2379" dataCellStyle="Normal 3"/>
    <tableColumn id="16099" name="Columna16088" dataDxfId="2378" dataCellStyle="Normal 3"/>
    <tableColumn id="16100" name="Columna16089" dataDxfId="2377" dataCellStyle="Normal 3"/>
    <tableColumn id="16101" name="Columna16090" dataDxfId="2376" dataCellStyle="Normal 3"/>
    <tableColumn id="16102" name="Columna16091" dataDxfId="2375" dataCellStyle="Normal 3"/>
    <tableColumn id="16103" name="Columna16092" dataDxfId="2374" dataCellStyle="Normal 3"/>
    <tableColumn id="16104" name="Columna16093" dataDxfId="2373" dataCellStyle="Normal 3"/>
    <tableColumn id="16105" name="Columna16094" dataDxfId="2372" dataCellStyle="Normal 3"/>
    <tableColumn id="16106" name="Columna16095" dataDxfId="2371" dataCellStyle="Normal 3"/>
    <tableColumn id="16107" name="Columna16096" dataDxfId="2370" dataCellStyle="Normal 3"/>
    <tableColumn id="16108" name="Columna16097" dataDxfId="2369" dataCellStyle="Normal 3"/>
    <tableColumn id="16109" name="Columna16098" dataDxfId="2368" dataCellStyle="Normal 3"/>
    <tableColumn id="16110" name="Columna16099" dataDxfId="2367" dataCellStyle="Normal 3"/>
    <tableColumn id="16111" name="Columna16100" dataDxfId="2366" dataCellStyle="Normal 3"/>
    <tableColumn id="16112" name="Columna16101" dataDxfId="2365" dataCellStyle="Normal 3"/>
    <tableColumn id="16113" name="Columna16102" dataDxfId="2364" dataCellStyle="Normal 3"/>
    <tableColumn id="16114" name="Columna16103" dataDxfId="2363" dataCellStyle="Normal 3"/>
    <tableColumn id="16115" name="Columna16104" dataDxfId="2362" dataCellStyle="Normal 3"/>
    <tableColumn id="16116" name="Columna16105" dataDxfId="2361" dataCellStyle="Normal 3"/>
    <tableColumn id="16117" name="Columna16106" dataDxfId="2360" dataCellStyle="Normal 3"/>
    <tableColumn id="16118" name="Columna16107" dataDxfId="2359" dataCellStyle="Normal 3"/>
    <tableColumn id="16119" name="Columna16108" dataDxfId="2358" dataCellStyle="Normal 3"/>
    <tableColumn id="16120" name="Columna16109" dataDxfId="2357" dataCellStyle="Normal 3"/>
    <tableColumn id="16121" name="Columna16110" dataDxfId="2356" dataCellStyle="Normal 3"/>
    <tableColumn id="16122" name="Columna16111" dataDxfId="2355" dataCellStyle="Normal 3"/>
    <tableColumn id="16123" name="Columna16112" dataDxfId="2354" dataCellStyle="Normal 3"/>
    <tableColumn id="16124" name="Columna16113" dataDxfId="2353" dataCellStyle="Normal 3"/>
    <tableColumn id="16125" name="Columna16114" dataDxfId="2352" dataCellStyle="Normal 3"/>
    <tableColumn id="16126" name="Columna16115" dataDxfId="2351" dataCellStyle="Normal 3"/>
    <tableColumn id="16127" name="Columna16116" dataDxfId="2350" dataCellStyle="Normal 3"/>
    <tableColumn id="16128" name="Columna16117" dataDxfId="2349" dataCellStyle="Normal 3"/>
    <tableColumn id="16129" name="Columna16118" dataDxfId="2348" dataCellStyle="Normal 3"/>
    <tableColumn id="16130" name="Columna16119" dataDxfId="2347" dataCellStyle="Normal 3"/>
    <tableColumn id="16131" name="Columna16120" dataDxfId="2346" dataCellStyle="Normal 3"/>
    <tableColumn id="16132" name="Columna16121" dataDxfId="2345" dataCellStyle="Normal 3"/>
    <tableColumn id="16133" name="Columna16122" dataDxfId="2344" dataCellStyle="Normal 3"/>
    <tableColumn id="16134" name="Columna16123" dataDxfId="2343" dataCellStyle="Normal 3"/>
    <tableColumn id="16135" name="Columna16124" dataDxfId="2342" dataCellStyle="Normal 3"/>
    <tableColumn id="16136" name="Columna16125" dataDxfId="2341" dataCellStyle="Normal 3"/>
    <tableColumn id="16137" name="Columna16126" dataDxfId="2340" dataCellStyle="Normal 3"/>
    <tableColumn id="16138" name="Columna16127" dataDxfId="2339" dataCellStyle="Normal 3"/>
    <tableColumn id="16139" name="Columna16128" dataDxfId="2338" dataCellStyle="Normal 3"/>
    <tableColumn id="16140" name="Columna16129" dataDxfId="2337" dataCellStyle="Normal 3"/>
    <tableColumn id="16141" name="Columna16130" dataDxfId="2336" dataCellStyle="Normal 3"/>
    <tableColumn id="16142" name="Columna16131" dataDxfId="2335" dataCellStyle="Normal 3"/>
    <tableColumn id="16143" name="Columna16132" dataDxfId="2334" dataCellStyle="Normal 3"/>
    <tableColumn id="16144" name="Columna16133" dataDxfId="2333" dataCellStyle="Normal 3"/>
    <tableColumn id="16145" name="Columna16134" dataDxfId="2332" dataCellStyle="Normal 3"/>
    <tableColumn id="16146" name="Columna16135" dataDxfId="2331" dataCellStyle="Normal 3"/>
    <tableColumn id="16147" name="Columna16136" dataDxfId="2330" dataCellStyle="Normal 3"/>
    <tableColumn id="16148" name="Columna16137" dataDxfId="2329" dataCellStyle="Normal 3"/>
    <tableColumn id="16149" name="Columna16138" dataDxfId="2328" dataCellStyle="Normal 3"/>
    <tableColumn id="16150" name="Columna16139" dataDxfId="2327" dataCellStyle="Normal 3"/>
    <tableColumn id="16151" name="Columna16140" dataDxfId="2326" dataCellStyle="Normal 3"/>
    <tableColumn id="16152" name="Columna16141" dataDxfId="2325" dataCellStyle="Normal 3"/>
    <tableColumn id="16153" name="Columna16142" dataDxfId="2324" dataCellStyle="Normal 3"/>
    <tableColumn id="16154" name="Columna16143" dataDxfId="2323" dataCellStyle="Normal 3"/>
    <tableColumn id="16155" name="Columna16144" dataDxfId="2322" dataCellStyle="Normal 3"/>
    <tableColumn id="16156" name="Columna16145" dataDxfId="2321" dataCellStyle="Normal 3"/>
    <tableColumn id="16157" name="Columna16146" dataDxfId="2320" dataCellStyle="Normal 3"/>
    <tableColumn id="16158" name="Columna16147" dataDxfId="2319" dataCellStyle="Normal 3"/>
    <tableColumn id="16159" name="Columna16148" dataDxfId="2318" dataCellStyle="Normal 3"/>
    <tableColumn id="16160" name="Columna16149" dataDxfId="2317" dataCellStyle="Normal 3"/>
    <tableColumn id="16161" name="Columna16150" dataDxfId="2316" dataCellStyle="Normal 3"/>
    <tableColumn id="16162" name="Columna16151" dataDxfId="2315" dataCellStyle="Normal 3"/>
    <tableColumn id="16163" name="Columna16152" dataDxfId="2314" dataCellStyle="Normal 3"/>
    <tableColumn id="16164" name="Columna16153" dataDxfId="2313" dataCellStyle="Normal 3"/>
    <tableColumn id="16165" name="Columna16154" dataDxfId="2312" dataCellStyle="Normal 3"/>
    <tableColumn id="16166" name="Columna16155" dataDxfId="2311" dataCellStyle="Normal 3"/>
    <tableColumn id="16167" name="Columna16156" dataDxfId="2310" dataCellStyle="Normal 3"/>
    <tableColumn id="16168" name="Columna16157" dataDxfId="2309" dataCellStyle="Normal 3"/>
    <tableColumn id="16169" name="Columna16158" dataDxfId="2308" dataCellStyle="Normal 3"/>
    <tableColumn id="16170" name="Columna16159" dataDxfId="2307" dataCellStyle="Normal 3"/>
    <tableColumn id="16171" name="Columna16160" dataDxfId="2306" dataCellStyle="Normal 3"/>
    <tableColumn id="16172" name="Columna16161" dataDxfId="2305" dataCellStyle="Normal 3"/>
    <tableColumn id="16173" name="Columna16162" dataDxfId="2304" dataCellStyle="Normal 3"/>
    <tableColumn id="16174" name="Columna16163" dataDxfId="2303" dataCellStyle="Normal 3"/>
    <tableColumn id="16175" name="Columna16164" dataDxfId="2302" dataCellStyle="Normal 3"/>
    <tableColumn id="16176" name="Columna16165" dataDxfId="2301" dataCellStyle="Normal 3"/>
    <tableColumn id="16177" name="Columna16166" dataDxfId="2300" dataCellStyle="Normal 3"/>
    <tableColumn id="16178" name="Columna16167" dataDxfId="2299" dataCellStyle="Normal 3"/>
    <tableColumn id="16179" name="Columna16168" dataDxfId="2298" dataCellStyle="Normal 3"/>
    <tableColumn id="16180" name="Columna16169" dataDxfId="2297" dataCellStyle="Normal 3"/>
    <tableColumn id="16181" name="Columna16170" dataDxfId="2296" dataCellStyle="Normal 3"/>
    <tableColumn id="16182" name="Columna16171" dataDxfId="2295" dataCellStyle="Normal 3"/>
    <tableColumn id="16183" name="Columna16172" dataDxfId="2294" dataCellStyle="Normal 3"/>
    <tableColumn id="16184" name="Columna16173" dataDxfId="2293" dataCellStyle="Normal 3"/>
    <tableColumn id="16185" name="Columna16174" dataDxfId="2292" dataCellStyle="Normal 3"/>
    <tableColumn id="16186" name="Columna16175" dataDxfId="2291" dataCellStyle="Normal 3"/>
    <tableColumn id="16187" name="Columna16176" dataDxfId="2290" dataCellStyle="Normal 3"/>
    <tableColumn id="16188" name="Columna16177" dataDxfId="2289" dataCellStyle="Normal 3"/>
    <tableColumn id="16189" name="Columna16178" dataDxfId="2288" dataCellStyle="Normal 3"/>
    <tableColumn id="16190" name="Columna16179" dataDxfId="2287" dataCellStyle="Normal 3"/>
    <tableColumn id="16191" name="Columna16180" dataDxfId="2286" dataCellStyle="Normal 3"/>
    <tableColumn id="16192" name="Columna16181" dataDxfId="2285" dataCellStyle="Normal 3"/>
    <tableColumn id="16193" name="Columna16182" dataDxfId="2284" dataCellStyle="Normal 3"/>
    <tableColumn id="16194" name="Columna16183" dataDxfId="2283" dataCellStyle="Normal 3"/>
    <tableColumn id="16195" name="Columna16184" dataDxfId="2282" dataCellStyle="Normal 3"/>
    <tableColumn id="16196" name="Columna16185" dataDxfId="2281" dataCellStyle="Normal 3"/>
    <tableColumn id="16197" name="Columna16186" dataDxfId="2280" dataCellStyle="Normal 3"/>
    <tableColumn id="16198" name="Columna16187" dataDxfId="2279" dataCellStyle="Normal 3"/>
    <tableColumn id="16199" name="Columna16188" dataDxfId="2278" dataCellStyle="Normal 3"/>
    <tableColumn id="16200" name="Columna16189" dataDxfId="2277" dataCellStyle="Normal 3"/>
    <tableColumn id="16201" name="Columna16190" dataDxfId="2276" dataCellStyle="Normal 3"/>
    <tableColumn id="16202" name="Columna16191" dataDxfId="2275" dataCellStyle="Normal 3"/>
    <tableColumn id="16203" name="Columna16192" dataDxfId="2274" dataCellStyle="Normal 3"/>
    <tableColumn id="16204" name="Columna16193" dataDxfId="2273" dataCellStyle="Normal 3"/>
    <tableColumn id="16205" name="Columna16194" dataDxfId="2272" dataCellStyle="Normal 3"/>
    <tableColumn id="16206" name="Columna16195" dataDxfId="2271" dataCellStyle="Normal 3"/>
    <tableColumn id="16207" name="Columna16196" dataDxfId="2270" dataCellStyle="Normal 3"/>
    <tableColumn id="16208" name="Columna16197" dataDxfId="2269" dataCellStyle="Normal 3"/>
    <tableColumn id="16209" name="Columna16198" dataDxfId="2268" dataCellStyle="Normal 3"/>
    <tableColumn id="16210" name="Columna16199" dataDxfId="2267" dataCellStyle="Normal 3"/>
    <tableColumn id="16211" name="Columna16200" dataDxfId="2266" dataCellStyle="Normal 3"/>
    <tableColumn id="16212" name="Columna16201" dataDxfId="2265" dataCellStyle="Normal 3"/>
    <tableColumn id="16213" name="Columna16202" dataDxfId="2264" dataCellStyle="Normal 3"/>
    <tableColumn id="16214" name="Columna16203" dataDxfId="2263" dataCellStyle="Normal 3"/>
    <tableColumn id="16215" name="Columna16204" dataDxfId="2262" dataCellStyle="Normal 3"/>
    <tableColumn id="16216" name="Columna16205" dataDxfId="2261" dataCellStyle="Normal 3"/>
    <tableColumn id="16217" name="Columna16206" dataDxfId="2260" dataCellStyle="Normal 3"/>
    <tableColumn id="16218" name="Columna16207" dataDxfId="2259" dataCellStyle="Normal 3"/>
    <tableColumn id="16219" name="Columna16208" dataDxfId="2258" dataCellStyle="Normal 3"/>
    <tableColumn id="16220" name="Columna16209" dataDxfId="2257" dataCellStyle="Normal 3"/>
    <tableColumn id="16221" name="Columna16210" dataDxfId="2256" dataCellStyle="Normal 3"/>
    <tableColumn id="16222" name="Columna16211" dataDxfId="2255" dataCellStyle="Normal 3"/>
    <tableColumn id="16223" name="Columna16212" dataDxfId="2254" dataCellStyle="Normal 3"/>
    <tableColumn id="16224" name="Columna16213" dataDxfId="2253" dataCellStyle="Normal 3"/>
    <tableColumn id="16225" name="Columna16214" dataDxfId="2252" dataCellStyle="Normal 3"/>
    <tableColumn id="16226" name="Columna16215" dataDxfId="2251" dataCellStyle="Normal 3"/>
    <tableColumn id="16227" name="Columna16216" dataDxfId="2250" dataCellStyle="Normal 3"/>
    <tableColumn id="16228" name="Columna16217" dataDxfId="2249" dataCellStyle="Normal 3"/>
    <tableColumn id="16229" name="Columna16218" dataDxfId="2248" dataCellStyle="Normal 3"/>
    <tableColumn id="16230" name="Columna16219" dataDxfId="2247" dataCellStyle="Normal 3"/>
    <tableColumn id="16231" name="Columna16220" dataDxfId="2246" dataCellStyle="Normal 3"/>
    <tableColumn id="16232" name="Columna16221" dataDxfId="2245" dataCellStyle="Normal 3"/>
    <tableColumn id="16233" name="Columna16222" dataDxfId="2244" dataCellStyle="Normal 3"/>
    <tableColumn id="16234" name="Columna16223" dataDxfId="2243" dataCellStyle="Normal 3"/>
    <tableColumn id="16235" name="Columna16224" dataDxfId="2242" dataCellStyle="Normal 3"/>
    <tableColumn id="16236" name="Columna16225" dataDxfId="2241" dataCellStyle="Normal 3"/>
    <tableColumn id="16237" name="Columna16226" dataDxfId="2240" dataCellStyle="Normal 3"/>
    <tableColumn id="16238" name="Columna16227" dataDxfId="2239" dataCellStyle="Normal 3"/>
    <tableColumn id="16239" name="Columna16228" dataDxfId="2238" dataCellStyle="Normal 3"/>
    <tableColumn id="16240" name="Columna16229" dataDxfId="2237" dataCellStyle="Normal 3"/>
    <tableColumn id="16241" name="Columna16230" dataDxfId="2236" dataCellStyle="Normal 3"/>
    <tableColumn id="16242" name="Columna16231" dataDxfId="2235" dataCellStyle="Normal 3"/>
    <tableColumn id="16243" name="Columna16232" dataDxfId="2234" dataCellStyle="Normal 3"/>
    <tableColumn id="16244" name="Columna16233" dataDxfId="2233" dataCellStyle="Normal 3"/>
    <tableColumn id="16245" name="Columna16234" dataDxfId="2232" dataCellStyle="Normal 3"/>
    <tableColumn id="16246" name="Columna16235" dataDxfId="2231" dataCellStyle="Normal 3"/>
    <tableColumn id="16247" name="Columna16236" dataDxfId="2230" dataCellStyle="Normal 3"/>
    <tableColumn id="16248" name="Columna16237" dataDxfId="2229" dataCellStyle="Normal 3"/>
    <tableColumn id="16249" name="Columna16238" dataDxfId="2228" dataCellStyle="Normal 3"/>
    <tableColumn id="16250" name="Columna16239" dataDxfId="2227" dataCellStyle="Normal 3"/>
    <tableColumn id="16251" name="Columna16240" dataDxfId="2226" dataCellStyle="Normal 3"/>
    <tableColumn id="16252" name="Columna16241" dataDxfId="2225" dataCellStyle="Normal 3"/>
    <tableColumn id="16253" name="Columna16242" dataDxfId="2224" dataCellStyle="Normal 3"/>
    <tableColumn id="16254" name="Columna16243" dataDxfId="2223" dataCellStyle="Normal 3"/>
    <tableColumn id="16255" name="Columna16244" dataDxfId="2222" dataCellStyle="Normal 3"/>
    <tableColumn id="16256" name="Columna16245" dataDxfId="2221" dataCellStyle="Normal 3"/>
    <tableColumn id="16257" name="Columna16246" dataDxfId="2220" dataCellStyle="Normal 3"/>
    <tableColumn id="16258" name="Columna16247" dataDxfId="2219" dataCellStyle="Normal 3"/>
    <tableColumn id="16259" name="Columna16248" dataDxfId="2218" dataCellStyle="Normal 3"/>
    <tableColumn id="16260" name="Columna16249" dataDxfId="2217" dataCellStyle="Normal 3"/>
    <tableColumn id="16261" name="Columna16250" dataDxfId="2216" dataCellStyle="Normal 3"/>
    <tableColumn id="16262" name="Columna16251" dataDxfId="2215" dataCellStyle="Normal 3"/>
    <tableColumn id="16263" name="Columna16252" dataDxfId="2214" dataCellStyle="Normal 3"/>
    <tableColumn id="16264" name="Columna16253" dataDxfId="2213" dataCellStyle="Normal 3"/>
    <tableColumn id="16265" name="Columna16254" dataDxfId="2212" dataCellStyle="Normal 3"/>
    <tableColumn id="16266" name="Columna16255" dataDxfId="2211" dataCellStyle="Normal 3"/>
    <tableColumn id="16267" name="Columna16256" dataDxfId="2210" dataCellStyle="Normal 3"/>
    <tableColumn id="16268" name="Columna16257" dataDxfId="2209" dataCellStyle="Normal 3"/>
    <tableColumn id="16269" name="Columna16258" dataDxfId="2208" dataCellStyle="Normal 3"/>
    <tableColumn id="16270" name="Columna16259" dataDxfId="2207" dataCellStyle="Normal 3"/>
    <tableColumn id="16271" name="Columna16260" dataDxfId="2206" dataCellStyle="Normal 3"/>
    <tableColumn id="16272" name="Columna16261" dataDxfId="2205" dataCellStyle="Normal 3"/>
    <tableColumn id="16273" name="Columna16262" dataDxfId="2204" dataCellStyle="Normal 3"/>
    <tableColumn id="16274" name="Columna16263" dataDxfId="2203" dataCellStyle="Normal 3"/>
    <tableColumn id="16275" name="Columna16264" dataDxfId="2202" dataCellStyle="Normal 3"/>
    <tableColumn id="16276" name="Columna16265" dataDxfId="2201" dataCellStyle="Normal 3"/>
    <tableColumn id="16277" name="Columna16266" dataDxfId="2200" dataCellStyle="Normal 3"/>
    <tableColumn id="16278" name="Columna16267" dataDxfId="2199" dataCellStyle="Normal 3"/>
    <tableColumn id="16279" name="Columna16268" dataDxfId="2198" dataCellStyle="Normal 3"/>
    <tableColumn id="16280" name="Columna16269" dataDxfId="2197" dataCellStyle="Normal 3"/>
    <tableColumn id="16281" name="Columna16270" dataDxfId="2196" dataCellStyle="Normal 3"/>
    <tableColumn id="16282" name="Columna16271" dataDxfId="2195" dataCellStyle="Normal 3"/>
    <tableColumn id="16283" name="Columna16272" dataDxfId="2194" dataCellStyle="Normal 3"/>
    <tableColumn id="16284" name="Columna16273" dataDxfId="2193" dataCellStyle="Normal 3"/>
    <tableColumn id="16285" name="Columna16274" dataDxfId="2192" dataCellStyle="Normal 3"/>
    <tableColumn id="16286" name="Columna16275" dataDxfId="2191" dataCellStyle="Normal 3"/>
    <tableColumn id="16287" name="Columna16276" dataDxfId="2190" dataCellStyle="Normal 3"/>
    <tableColumn id="16288" name="Columna16277" dataDxfId="2189" dataCellStyle="Normal 3"/>
    <tableColumn id="16289" name="Columna16278" dataDxfId="2188" dataCellStyle="Normal 3"/>
    <tableColumn id="16290" name="Columna16279" dataDxfId="2187" dataCellStyle="Normal 3"/>
    <tableColumn id="16291" name="Columna16280" dataDxfId="2186" dataCellStyle="Normal 3"/>
    <tableColumn id="16292" name="Columna16281" dataDxfId="2185" dataCellStyle="Normal 3"/>
    <tableColumn id="16293" name="Columna16282" dataDxfId="2184" dataCellStyle="Normal 3"/>
    <tableColumn id="16294" name="Columna16283" dataDxfId="2183" dataCellStyle="Normal 3"/>
    <tableColumn id="16295" name="Columna16284" dataDxfId="2182" dataCellStyle="Normal 3"/>
    <tableColumn id="16296" name="Columna16285" dataDxfId="2181" dataCellStyle="Normal 3"/>
    <tableColumn id="16297" name="Columna16286" dataDxfId="2180" dataCellStyle="Normal 3"/>
    <tableColumn id="16298" name="Columna16287" dataDxfId="2179" dataCellStyle="Normal 3"/>
    <tableColumn id="16299" name="Columna16288" dataDxfId="2178" dataCellStyle="Normal 3"/>
    <tableColumn id="16300" name="Columna16289" dataDxfId="2177" dataCellStyle="Normal 3"/>
    <tableColumn id="16301" name="Columna16290" dataDxfId="2176" dataCellStyle="Normal 3"/>
    <tableColumn id="16302" name="Columna16291" dataDxfId="2175" dataCellStyle="Normal 3"/>
    <tableColumn id="16303" name="Columna16292" dataDxfId="2174" dataCellStyle="Normal 3"/>
    <tableColumn id="16304" name="Columna16293" dataDxfId="2173" dataCellStyle="Normal 3"/>
    <tableColumn id="16305" name="Columna16294" dataDxfId="2172" dataCellStyle="Normal 3"/>
    <tableColumn id="16306" name="Columna16295" dataDxfId="2171" dataCellStyle="Normal 3"/>
    <tableColumn id="16307" name="Columna16296" dataDxfId="2170" dataCellStyle="Normal 3"/>
    <tableColumn id="16308" name="Columna16297" dataDxfId="2169" dataCellStyle="Normal 3"/>
    <tableColumn id="16309" name="Columna16298" dataDxfId="2168" dataCellStyle="Normal 3"/>
    <tableColumn id="16310" name="Columna16299" dataDxfId="2167" dataCellStyle="Normal 3"/>
    <tableColumn id="16311" name="Columna16300" dataDxfId="2166" dataCellStyle="Normal 3"/>
    <tableColumn id="16312" name="Columna16301" dataDxfId="2165" dataCellStyle="Normal 3"/>
    <tableColumn id="16313" name="Columna16302" dataDxfId="2164" dataCellStyle="Normal 3"/>
    <tableColumn id="16314" name="Columna16303" dataDxfId="2163" dataCellStyle="Normal 3"/>
    <tableColumn id="16315" name="Columna16304" dataDxfId="2162" dataCellStyle="Normal 3"/>
    <tableColumn id="16316" name="Columna16305" dataDxfId="2161" dataCellStyle="Normal 3"/>
    <tableColumn id="16317" name="Columna16306" dataDxfId="2160" dataCellStyle="Normal 3"/>
    <tableColumn id="16318" name="Columna16307" dataDxfId="2159" dataCellStyle="Normal 3"/>
    <tableColumn id="16319" name="Columna16308" dataDxfId="2158" dataCellStyle="Normal 3"/>
    <tableColumn id="16320" name="Columna16309" dataDxfId="2157" dataCellStyle="Normal 3"/>
    <tableColumn id="16321" name="Columna16310" dataDxfId="2156" dataCellStyle="Normal 3"/>
    <tableColumn id="16322" name="Columna16311" dataDxfId="2155" dataCellStyle="Normal 3"/>
    <tableColumn id="16323" name="Columna16312" dataDxfId="2154" dataCellStyle="Normal 3"/>
    <tableColumn id="16324" name="Columna16313" dataDxfId="2153" dataCellStyle="Normal 3"/>
    <tableColumn id="16325" name="Columna16314" dataDxfId="2152" dataCellStyle="Normal 3"/>
    <tableColumn id="16326" name="Columna16315" dataDxfId="2151" dataCellStyle="Normal 3"/>
    <tableColumn id="16327" name="Columna16316" dataDxfId="2150" dataCellStyle="Normal 3"/>
    <tableColumn id="16328" name="Columna16317" dataDxfId="2149" dataCellStyle="Normal 3"/>
    <tableColumn id="16329" name="Columna16318" dataDxfId="2148" dataCellStyle="Normal 3"/>
    <tableColumn id="16330" name="Columna16319" dataDxfId="2147" dataCellStyle="Normal 3"/>
    <tableColumn id="16331" name="Columna16320" dataDxfId="2146" dataCellStyle="Normal 3"/>
    <tableColumn id="16332" name="Columna16321" dataDxfId="2145" dataCellStyle="Normal 3"/>
    <tableColumn id="16333" name="Columna16322" dataDxfId="2144" dataCellStyle="Normal 3"/>
    <tableColumn id="16334" name="Columna16323" dataDxfId="2143" dataCellStyle="Normal 3"/>
    <tableColumn id="16335" name="Columna16324" dataDxfId="2142" dataCellStyle="Normal 3"/>
    <tableColumn id="16336" name="Columna16325" dataDxfId="2141" dataCellStyle="Normal 3"/>
    <tableColumn id="16337" name="Columna16326" dataDxfId="2140" dataCellStyle="Normal 3"/>
    <tableColumn id="16338" name="Columna16327" dataDxfId="2139" dataCellStyle="Normal 3"/>
    <tableColumn id="16339" name="Columna16328" dataDxfId="2138" dataCellStyle="Normal 3"/>
    <tableColumn id="16340" name="Columna16329" dataDxfId="2137" dataCellStyle="Normal 3"/>
    <tableColumn id="16341" name="Columna16330" dataDxfId="2136" dataCellStyle="Normal 3"/>
    <tableColumn id="16342" name="Columna16331" dataDxfId="2135" dataCellStyle="Normal 3"/>
    <tableColumn id="16343" name="Columna16332" dataDxfId="2134" dataCellStyle="Normal 3"/>
    <tableColumn id="16344" name="Columna16333" dataDxfId="2133" dataCellStyle="Normal 3"/>
    <tableColumn id="16345" name="Columna16334" dataDxfId="2132" dataCellStyle="Normal 3"/>
    <tableColumn id="16346" name="Columna16335" dataDxfId="2131" dataCellStyle="Normal 3"/>
    <tableColumn id="16347" name="Columna16336" dataDxfId="2130" dataCellStyle="Normal 3"/>
    <tableColumn id="16348" name="Columna16337" dataDxfId="2129" dataCellStyle="Normal 3"/>
    <tableColumn id="16349" name="Columna16338" dataDxfId="2128" dataCellStyle="Normal 3"/>
    <tableColumn id="16350" name="Columna16339" dataDxfId="2127" dataCellStyle="Normal 3"/>
    <tableColumn id="16351" name="Columna16340" dataDxfId="2126" dataCellStyle="Normal 3"/>
    <tableColumn id="16352" name="Columna16341" dataDxfId="2125" dataCellStyle="Normal 3"/>
    <tableColumn id="16353" name="Columna16342" dataDxfId="2124" dataCellStyle="Normal 3"/>
    <tableColumn id="16354" name="Columna16343" dataDxfId="2123" dataCellStyle="Normal 3"/>
    <tableColumn id="16355" name="Columna16344" dataDxfId="2122" dataCellStyle="Normal 3"/>
    <tableColumn id="16356" name="Columna16345" dataDxfId="2121" dataCellStyle="Normal 3"/>
    <tableColumn id="16357" name="Columna16346" dataDxfId="2120" dataCellStyle="Normal 3"/>
    <tableColumn id="16358" name="Columna16347" dataDxfId="2119" dataCellStyle="Normal 3"/>
    <tableColumn id="16359" name="Columna16348" dataDxfId="2118" dataCellStyle="Normal 3"/>
    <tableColumn id="16360" name="Columna16349" dataDxfId="2117" dataCellStyle="Normal 3"/>
    <tableColumn id="16361" name="Columna16350" dataDxfId="2116" dataCellStyle="Normal 3"/>
    <tableColumn id="16362" name="Columna16351" dataDxfId="2115" dataCellStyle="Normal 3"/>
    <tableColumn id="16363" name="Columna16352" dataDxfId="2114" dataCellStyle="Normal 3"/>
    <tableColumn id="16364" name="Columna16353" dataDxfId="2113" dataCellStyle="Normal 3"/>
    <tableColumn id="16365" name="Columna16354" dataDxfId="2112" dataCellStyle="Normal 3"/>
    <tableColumn id="16366" name="Columna16355" dataDxfId="2111" dataCellStyle="Normal 3"/>
    <tableColumn id="16367" name="Columna16356" dataDxfId="2110" dataCellStyle="Normal 3"/>
    <tableColumn id="16368" name="Columna16357" dataDxfId="2109" dataCellStyle="Normal 3"/>
    <tableColumn id="16369" name="Columna16358" dataDxfId="2108" dataCellStyle="Normal 3"/>
    <tableColumn id="16370" name="Columna16359" dataDxfId="2107" dataCellStyle="Normal 3"/>
    <tableColumn id="16371" name="Columna16360" dataDxfId="2106" dataCellStyle="Normal 3"/>
    <tableColumn id="16372" name="Columna16361" dataDxfId="2105" dataCellStyle="Normal 3"/>
    <tableColumn id="16373" name="Columna16362" dataDxfId="2104" dataCellStyle="Normal 3"/>
    <tableColumn id="16374" name="Columna16363" dataDxfId="2103" dataCellStyle="Normal 3"/>
    <tableColumn id="16375" name="Columna16364" dataDxfId="2102" dataCellStyle="Normal 3"/>
    <tableColumn id="16376" name="Columna16365" dataDxfId="2101" dataCellStyle="Normal 3"/>
    <tableColumn id="16377" name="Columna16366" dataDxfId="2100" dataCellStyle="Normal 3"/>
    <tableColumn id="16378" name="Columna16367" dataDxfId="2099" dataCellStyle="Normal 3"/>
    <tableColumn id="16379" name="Columna16368" dataDxfId="2098" dataCellStyle="Normal 3"/>
    <tableColumn id="16380" name="Columna16369" dataDxfId="2097" dataCellStyle="Normal 3"/>
    <tableColumn id="16381" name="Columna16370" dataDxfId="2096" dataCellStyle="Normal 3"/>
    <tableColumn id="16382" name="Columna16371" dataDxfId="2095" dataCellStyle="Normal 3"/>
    <tableColumn id="16383" name="Columna16372" dataDxfId="2094" dataCellStyle="Normal 3"/>
    <tableColumn id="16384" name="Columna16373" dataDxfId="2093" dataCellStyle="Normal 3"/>
  </tableColumns>
  <tableStyleInfo name="TableStyleMedium2" showFirstColumn="0" showLastColumn="0" showRowStripes="1" showColumnStripes="0"/>
</table>
</file>

<file path=xl/tables/table4.xml><?xml version="1.0" encoding="utf-8"?>
<table xmlns="http://schemas.openxmlformats.org/spreadsheetml/2006/main" id="7" name="Precentación_Quejas" displayName="Precentación_Quejas" ref="A3:G381" totalsRowShown="0" headerRowDxfId="2092" dataDxfId="2091">
  <autoFilter ref="A3:G381"/>
  <sortState ref="A4:G668">
    <sortCondition ref="E4:E668"/>
  </sortState>
  <tableColumns count="7">
    <tableColumn id="1" name="Habitacion" dataDxfId="2090">
      <calculatedColumnFormula>VLOOKUP(Precentación_Quejas[[#This Row],['# Queja]],Historico_Registro_Quejas3[#All],4,0)</calculatedColumnFormula>
    </tableColumn>
    <tableColumn id="2" name="Fecha" dataDxfId="2089">
      <calculatedColumnFormula>VLOOKUP(Precentación_Quejas[[#This Row],['# Queja]],Historico_Registro_Quejas3[#All],2,0)</calculatedColumnFormula>
    </tableColumn>
    <tableColumn id="3" name="Descripción" dataDxfId="2088">
      <calculatedColumnFormula>VLOOKUP(Precentación_Quejas[[#This Row],['# Queja]],Historico_Registro_Quejas3[#All],7,0)</calculatedColumnFormula>
    </tableColumn>
    <tableColumn id="4" name="Payaso" dataDxfId="2087">
      <calculatedColumnFormula>VLOOKUP(Precentación_Quejas[[#This Row],['# Queja]],Historico_Registro_Quejas3[#All],22,0)</calculatedColumnFormula>
    </tableColumn>
    <tableColumn id="5" name="Cantidad" dataDxfId="2086">
      <calculatedColumnFormula>VLOOKUP(Precentación_Quejas[[#This Row],[Payaso]],Tabla_Payasos10[[#All],[Payasos]:[Columna1]],2,0)</calculatedColumnFormula>
    </tableColumn>
    <tableColumn id="6" name="# Queja" dataDxfId="2085"/>
    <tableColumn id="7" name="Valoración" dataDxfId="2084">
      <calculatedColumnFormula>VLOOKUP(Precentación_Quejas[[#This Row],['# Queja]],Historico_Registro_Quejas3[[#All],['# Queja]:[Valoración]],15,0)</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5" name="Resumen_payasos" displayName="Resumen_payasos" ref="A1:D1054" totalsRowShown="0">
  <autoFilter ref="A1:D1054"/>
  <tableColumns count="4">
    <tableColumn id="1" name="# Hab" dataDxfId="2083">
      <calculatedColumnFormula>'Historico Valoracion Quejas '!#REF!</calculatedColumnFormula>
    </tableColumn>
    <tableColumn id="2" name="Fecha" dataDxfId="2082">
      <calculatedColumnFormula>'Historico Valoracion Quejas '!#REF!</calculatedColumnFormula>
    </tableColumn>
    <tableColumn id="3" name="Descp" dataDxfId="2081">
      <calculatedColumnFormula>'Historico Valoracion Quejas '!#REF!</calculatedColumnFormula>
    </tableColumn>
    <tableColumn id="4" name="Payaso">
      <calculatedColumnFormula>'Historico Valoracion Quejas '!#REF!</calculatedColumnFormula>
    </tableColumn>
  </tableColumns>
  <tableStyleInfo name="TableStyleMedium2" showFirstColumn="0" showLastColumn="0" showRowStripes="1" showColumnStripes="0"/>
</table>
</file>

<file path=xl/tables/table6.xml><?xml version="1.0" encoding="utf-8"?>
<table xmlns="http://schemas.openxmlformats.org/spreadsheetml/2006/main" id="1" name="Tabla_Payasos" displayName="Tabla_Payasos" ref="N1:P140" totalsRowShown="0">
  <autoFilter ref="N1:P140"/>
  <tableColumns count="3">
    <tableColumn id="2" name="Codigo"/>
    <tableColumn id="1" name="Payasos"/>
    <tableColumn id="3" name="Columna1" dataDxfId="2080">
      <calculatedColumnFormula>COUNTIF(Resumen_payasos[Payaso],Tabla_Payasos[[#This Row],[Payasos]])</calculatedColumnFormula>
    </tableColumn>
  </tableColumns>
  <tableStyleInfo name="TableStyleMedium2" showFirstColumn="0" showLastColumn="0" showRowStripes="1" showColumnStripes="0"/>
</table>
</file>

<file path=xl/tables/table7.xml><?xml version="1.0" encoding="utf-8"?>
<table xmlns="http://schemas.openxmlformats.org/spreadsheetml/2006/main" id="6" name="nombre_por_asignar" displayName="nombre_por_asignar" ref="H1:I24" totalsRowShown="0">
  <autoFilter ref="H1:I24"/>
  <tableColumns count="2">
    <tableColumn id="1" name="Codi" dataDxfId="2079"/>
    <tableColumn id="2" name="Designación" dataDxfId="2078"/>
  </tableColumns>
  <tableStyleInfo name="TableStyleMedium2" showFirstColumn="0" showLastColumn="0" showRowStripes="1" showColumnStripes="0"/>
</table>
</file>

<file path=xl/tables/table8.xml><?xml version="1.0" encoding="utf-8"?>
<table xmlns="http://schemas.openxmlformats.org/spreadsheetml/2006/main" id="8" name="Lista_del_Personal" displayName="Lista_del_Personal" ref="V2:X3" totalsRowShown="0">
  <autoFilter ref="V2:X3"/>
  <tableColumns count="3">
    <tableColumn id="1" name="# Cedula"/>
    <tableColumn id="2" name="Nombre"/>
    <tableColumn id="3" name="Departamento"/>
  </tableColumns>
  <tableStyleInfo name="TableStyleMedium2" showFirstColumn="0" showLastColumn="0" showRowStripes="1" showColumnStripes="0"/>
</table>
</file>

<file path=xl/tables/table9.xml><?xml version="1.0" encoding="utf-8"?>
<table xmlns="http://schemas.openxmlformats.org/spreadsheetml/2006/main" id="9" name="Tabla_Payasos10" displayName="Tabla_Payasos10" ref="N1:P140" totalsRowShown="0">
  <autoFilter ref="N1:P140"/>
  <tableColumns count="3">
    <tableColumn id="2" name="Codigo" dataDxfId="2077">
      <calculatedColumnFormula>Tabla_Payasos[[#This Row],[Codigo]]</calculatedColumnFormula>
    </tableColumn>
    <tableColumn id="1" name="Payasos">
      <calculatedColumnFormula>Tabla_Payasos[[#This Row],[Payasos]]</calculatedColumnFormula>
    </tableColumn>
    <tableColumn id="3" name="Columna1" dataDxfId="2076">
      <calculatedColumnFormula>COUNTIF(Precentación_Quejas[Payaso],Tabla_Payasos[[#This Row],[Payasos]])</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4.xml"/><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I16"/>
  <sheetViews>
    <sheetView showGridLines="0" zoomScale="110" zoomScaleNormal="110" workbookViewId="0">
      <selection activeCell="A11" sqref="A11"/>
    </sheetView>
  </sheetViews>
  <sheetFormatPr baseColWidth="10" defaultColWidth="9.140625" defaultRowHeight="15" x14ac:dyDescent="0.25"/>
  <cols>
    <col min="1" max="1" width="29.85546875" customWidth="1"/>
    <col min="2" max="2" width="64.5703125" customWidth="1"/>
    <col min="4" max="4" width="9.140625" hidden="1" customWidth="1"/>
  </cols>
  <sheetData>
    <row r="1" spans="1:9" ht="15.75" thickBot="1" x14ac:dyDescent="0.3"/>
    <row r="2" spans="1:9" ht="16.5" thickTop="1" x14ac:dyDescent="0.25">
      <c r="A2" s="58" t="s">
        <v>0</v>
      </c>
      <c r="B2" s="49">
        <v>1469</v>
      </c>
    </row>
    <row r="3" spans="1:9" ht="15.75" x14ac:dyDescent="0.25">
      <c r="A3" s="59" t="s">
        <v>1</v>
      </c>
      <c r="B3" s="203">
        <f ca="1">TODAY()</f>
        <v>43810</v>
      </c>
      <c r="D3">
        <f>SUM(D4:D15)</f>
        <v>0</v>
      </c>
    </row>
    <row r="4" spans="1:9" ht="15.75" x14ac:dyDescent="0.25">
      <c r="A4" s="68" t="s">
        <v>2</v>
      </c>
      <c r="B4" s="62" t="s">
        <v>3</v>
      </c>
      <c r="D4">
        <f>IF(B4="Inicia registrando aquí la fecha de la queja.",0,1)</f>
        <v>0</v>
      </c>
    </row>
    <row r="5" spans="1:9" ht="15.75" x14ac:dyDescent="0.25">
      <c r="A5" s="68" t="s">
        <v>4</v>
      </c>
      <c r="B5" s="54"/>
      <c r="D5">
        <f t="shared" ref="D5:D15" si="0">IF(B5&gt;0,1,0)</f>
        <v>0</v>
      </c>
      <c r="I5" s="162"/>
    </row>
    <row r="6" spans="1:9" ht="15.75" x14ac:dyDescent="0.25">
      <c r="A6" s="68" t="s">
        <v>5</v>
      </c>
      <c r="B6" s="54"/>
      <c r="D6">
        <f t="shared" si="0"/>
        <v>0</v>
      </c>
    </row>
    <row r="7" spans="1:9" ht="15.75" x14ac:dyDescent="0.25">
      <c r="A7" s="68" t="s">
        <v>6</v>
      </c>
      <c r="B7" s="54"/>
      <c r="D7">
        <f t="shared" si="0"/>
        <v>0</v>
      </c>
    </row>
    <row r="8" spans="1:9" ht="15.75" x14ac:dyDescent="0.25">
      <c r="A8" s="68" t="s">
        <v>7</v>
      </c>
      <c r="B8" s="54"/>
      <c r="D8">
        <f t="shared" si="0"/>
        <v>0</v>
      </c>
    </row>
    <row r="9" spans="1:9" ht="15.75" x14ac:dyDescent="0.25">
      <c r="A9" s="60" t="s">
        <v>8</v>
      </c>
      <c r="B9" s="67"/>
      <c r="D9">
        <f t="shared" si="0"/>
        <v>0</v>
      </c>
    </row>
    <row r="10" spans="1:9" ht="31.5" x14ac:dyDescent="0.25">
      <c r="A10" s="60" t="s">
        <v>9</v>
      </c>
      <c r="B10" s="66"/>
      <c r="D10">
        <f>IF(B10&gt;0,1,0)</f>
        <v>0</v>
      </c>
    </row>
    <row r="11" spans="1:9" ht="15.75" x14ac:dyDescent="0.25">
      <c r="A11" s="60" t="s">
        <v>2774</v>
      </c>
      <c r="B11" s="66"/>
      <c r="D11">
        <f>IF(B11&gt;0,1,0)</f>
        <v>0</v>
      </c>
    </row>
    <row r="12" spans="1:9" ht="15.75" x14ac:dyDescent="0.25">
      <c r="A12" s="60" t="s">
        <v>11</v>
      </c>
      <c r="B12" s="63"/>
      <c r="D12">
        <f t="shared" si="0"/>
        <v>0</v>
      </c>
    </row>
    <row r="13" spans="1:9" ht="15.75" x14ac:dyDescent="0.25">
      <c r="A13" s="60" t="s">
        <v>12</v>
      </c>
      <c r="B13" s="64"/>
      <c r="D13">
        <f t="shared" si="0"/>
        <v>0</v>
      </c>
    </row>
    <row r="14" spans="1:9" ht="15.75" x14ac:dyDescent="0.25">
      <c r="A14" s="60" t="s">
        <v>13</v>
      </c>
      <c r="B14" s="64"/>
      <c r="D14">
        <f t="shared" si="0"/>
        <v>0</v>
      </c>
    </row>
    <row r="15" spans="1:9" ht="15.75" x14ac:dyDescent="0.25">
      <c r="A15" s="61" t="s">
        <v>14</v>
      </c>
      <c r="B15" s="258"/>
      <c r="D15">
        <f t="shared" si="0"/>
        <v>0</v>
      </c>
    </row>
    <row r="16" spans="1:9" ht="15.75" thickTop="1" x14ac:dyDescent="0.25"/>
  </sheetData>
  <conditionalFormatting sqref="B3">
    <cfRule type="containsText" dxfId="2071" priority="1" operator="containsText" text="Favor dar Click en la carpeta con llave">
      <formula>NOT(ISERROR(SEARCH("Favor dar Click en la carpeta con llave",B3)))</formula>
    </cfRule>
  </conditionalFormatting>
  <pageMargins left="0.7" right="0.7" top="0.75" bottom="0.75" header="0.3" footer="0.3"/>
  <pageSetup paperSize="9" orientation="portrait" horizontalDpi="360" verticalDpi="36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Datos!$C$1:$C$16</xm:f>
          </x14:formula1>
          <xm:sqref>B5</xm:sqref>
        </x14:dataValidation>
        <x14:dataValidation type="list" allowBlank="1" showInputMessage="1" showErrorMessage="1">
          <x14:formula1>
            <xm:f>Datos!$D$2:$D$13</xm:f>
          </x14:formula1>
          <xm:sqref>B7</xm:sqref>
        </x14:dataValidation>
        <x14:dataValidation type="list" allowBlank="1" showInputMessage="1" showErrorMessage="1">
          <x14:formula1>
            <xm:f>Datos!$E$2:$E$26</xm:f>
          </x14:formula1>
          <xm:sqref>B8</xm:sqref>
        </x14:dataValidation>
        <x14:dataValidation type="list" allowBlank="1" showInputMessage="1" showErrorMessage="1">
          <x14:formula1>
            <xm:f>Datos!$B$2:$B$17</xm:f>
          </x14:formula1>
          <xm:sqref>B13</xm:sqref>
        </x14:dataValidation>
        <x14:dataValidation type="list" allowBlank="1" showInputMessage="1" showErrorMessage="1">
          <x14:formula1>
            <xm:f>Datos!$F$2:$F$10</xm:f>
          </x14:formula1>
          <xm:sqref>B14</xm:sqref>
        </x14:dataValidation>
        <x14:dataValidation type="list" allowBlank="1" showInputMessage="1" showErrorMessage="1">
          <x14:formula1>
            <xm:f>Datos!$M$2:$M$120</xm:f>
          </x14:formula1>
          <xm:sqref>B6</xm:sqref>
        </x14:dataValidation>
        <x14:dataValidation type="list" allowBlank="1" showInputMessage="1" showErrorMessage="1">
          <x14:formula1>
            <xm:f>Datos!$A$2:$A$20</xm:f>
          </x14:formula1>
          <xm:sqref>B12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D1054"/>
  <sheetViews>
    <sheetView workbookViewId="0">
      <selection activeCell="A2" sqref="A2"/>
    </sheetView>
  </sheetViews>
  <sheetFormatPr baseColWidth="10" defaultColWidth="11.42578125" defaultRowHeight="15" x14ac:dyDescent="0.25"/>
  <cols>
    <col min="3" max="3" width="55.42578125" style="15" customWidth="1"/>
    <col min="4" max="4" width="30" bestFit="1" customWidth="1"/>
  </cols>
  <sheetData>
    <row r="1" spans="1:4" ht="16.5" customHeight="1" x14ac:dyDescent="0.25">
      <c r="A1" t="s">
        <v>1612</v>
      </c>
      <c r="B1" t="s">
        <v>33</v>
      </c>
      <c r="C1" s="15" t="s">
        <v>1613</v>
      </c>
      <c r="D1" t="s">
        <v>1614</v>
      </c>
    </row>
    <row r="2" spans="1:4" ht="16.5" customHeight="1" x14ac:dyDescent="0.25">
      <c r="A2" s="65">
        <f>'Historico Valoracion Quejas '!D100</f>
        <v>602</v>
      </c>
      <c r="B2" s="12">
        <f>'Historico Valoracion Quejas '!B100</f>
        <v>43681</v>
      </c>
      <c r="C2" s="15" t="str">
        <f>'Historico Valoracion Quejas '!G100</f>
        <v>Sería bueno ver más arboles alrededor del Hotel</v>
      </c>
      <c r="D2" t="str">
        <f>'Historico Valoracion Quejas '!V100</f>
        <v>Jardines</v>
      </c>
    </row>
    <row r="3" spans="1:4" ht="16.5" customHeight="1" x14ac:dyDescent="0.25">
      <c r="A3" s="65">
        <f>'Historico Valoracion Quejas '!D101</f>
        <v>705</v>
      </c>
      <c r="B3" s="12">
        <f>'Historico Valoracion Quejas '!B101</f>
        <v>43679</v>
      </c>
      <c r="C3" s="15" t="str">
        <f>'Historico Valoracion Quejas '!G101</f>
        <v>·         Hab 705 hizo su check out a las 5:40 am, huésped se queja de que al parecer hay garrapatas o algún insecto debido a que la picaron durante su estadía, por favor verificar el estado de la habitación.</v>
      </c>
      <c r="D3" t="str">
        <f>'Historico Valoracion Quejas '!V101</f>
        <v>Plagas Habitaciones</v>
      </c>
    </row>
    <row r="4" spans="1:4" ht="16.5" customHeight="1" x14ac:dyDescent="0.25">
      <c r="A4" s="65">
        <f>'Historico Valoracion Quejas '!D102</f>
        <v>123</v>
      </c>
      <c r="B4" s="12">
        <f>'Historico Valoracion Quejas '!B102</f>
        <v>43677</v>
      </c>
      <c r="C4" s="15" t="str">
        <f>'Historico Valoracion Quejas '!G102</f>
        <v>A/C no funciona correctamente, huésped solicita revisarlo.</v>
      </c>
      <c r="D4" t="str">
        <f>'Historico Valoracion Quejas '!V102</f>
        <v>A/C</v>
      </c>
    </row>
    <row r="5" spans="1:4" ht="16.5" customHeight="1" x14ac:dyDescent="0.25">
      <c r="A5" s="65">
        <f>'Historico Valoracion Quejas '!D103</f>
        <v>909</v>
      </c>
      <c r="B5" s="12">
        <f>'Historico Valoracion Quejas '!B103</f>
        <v>43665</v>
      </c>
      <c r="C5" s="15" t="str">
        <f>'Historico Valoracion Quejas '!G103</f>
        <v xml:space="preserve">Huésped se queja ya que en el jacuzzi de  su habitacion, no salia agua termal. </v>
      </c>
      <c r="D5" t="str">
        <f>'Historico Valoracion Quejas '!V103</f>
        <v>Jacuzzi</v>
      </c>
    </row>
    <row r="6" spans="1:4" ht="16.5" customHeight="1" x14ac:dyDescent="0.25">
      <c r="A6" s="65">
        <f>'Historico Valoracion Quejas '!D104</f>
        <v>304</v>
      </c>
      <c r="B6" s="12">
        <f>'Historico Valoracion Quejas '!B104</f>
        <v>43676</v>
      </c>
      <c r="C6" s="15" t="str">
        <f>'Historico Valoracion Quejas '!G104</f>
        <v>El huésped nos indica a modo de recomendación que las personas altas en las sillas del restaurante son un tanto incomodas, que sería bueno tener en cuenta esto cuando se renueven estos asientos.</v>
      </c>
      <c r="D6" t="str">
        <f>'Historico Valoracion Quejas '!V104</f>
        <v>Sillas Italiano</v>
      </c>
    </row>
    <row r="7" spans="1:4" ht="16.5" customHeight="1" x14ac:dyDescent="0.25">
      <c r="A7" s="65">
        <f>'Historico Valoracion Quejas '!D105</f>
        <v>123</v>
      </c>
      <c r="B7" s="12">
        <f>'Historico Valoracion Quejas '!B105</f>
        <v>43666</v>
      </c>
      <c r="C7" s="15" t="str">
        <f>'Historico Valoracion Quejas '!G105</f>
        <v>Huéspedes que se hospedaron 2 noches en las guías de arriba, se mostraron un poco disconformes por la oscuridad existente al subir y bajar las gradas camino a sus habitaciones, ellos indican que ademas de lo preligroso que resultaron las gradas por lo resbaloso también el hecho de que no haya luz permite una caida y alguna animal que se resguarde en las plantas que existen ahí.</v>
      </c>
      <c r="D7" t="str">
        <f>'Historico Valoracion Quejas '!V105</f>
        <v>Iluminación Jardines</v>
      </c>
    </row>
    <row r="8" spans="1:4" ht="16.5" customHeight="1" x14ac:dyDescent="0.25">
      <c r="A8" s="65">
        <f>'Historico Valoracion Quejas '!D106</f>
        <v>309</v>
      </c>
      <c r="B8" s="12">
        <f>'Historico Valoracion Quejas '!B106</f>
        <v>43672</v>
      </c>
      <c r="C8" s="15" t="str">
        <f>'Historico Valoracion Quejas '!G106</f>
        <v>Huéspedes al llegar al hotel luego de su largo día llaman molestos a recepción porque no se les hizo servicio de limpieza, ellos indican que no puede ser posible y solicitan explicación y limpieza inmediata ya que quieren dormir ( 9:20pm)</v>
      </c>
      <c r="D8" t="str">
        <f>'Historico Valoracion Quejas '!V106</f>
        <v>Limpieza en habitación</v>
      </c>
    </row>
    <row r="9" spans="1:4" ht="16.5" customHeight="1" x14ac:dyDescent="0.25">
      <c r="A9" s="65">
        <f>'Historico Valoracion Quejas '!D107</f>
        <v>909</v>
      </c>
      <c r="B9" s="12">
        <f>'Historico Valoracion Quejas '!B107</f>
        <v>43667</v>
      </c>
      <c r="C9" s="15" t="str">
        <f>'Historico Valoracion Quejas '!G107</f>
        <v>Es para informar de una situación que ocurrió en la tarde de la habitación 909, los huéspedes le comentaron a uno de los compañeros botones que el agua del jacuzzi estaba llegando demasiado poco a la habitación y no solo esto que no estaba caliente lo suficiente, el señor no estaba nada contento con la idea de tener un jacuzzi y no poder llenarlo en un tiempo prudente, que también tenía que bañarse con agua tibia , no caliente.  Lo que el huésped desea es tener una buena estadía ellos quieren tener en su estadía agua termal en el jacuzzi de ellos.</v>
      </c>
      <c r="D9" t="str">
        <f>'Historico Valoracion Quejas '!V107</f>
        <v>Jacuzzi</v>
      </c>
    </row>
    <row r="10" spans="1:4" ht="16.5" customHeight="1" x14ac:dyDescent="0.25">
      <c r="A10" s="65">
        <f>'Historico Valoracion Quejas '!D108</f>
        <v>807</v>
      </c>
      <c r="B10" s="12">
        <f>'Historico Valoracion Quejas '!B108</f>
        <v>43662</v>
      </c>
      <c r="C10" s="15" t="str">
        <f>'Historico Valoracion Quejas '!G108</f>
        <v>Al ser las 8:00pm nos informan los compañeros de mantenimiento que la habitacion 807 no cuenta con agua caliente en el jacuzzi ya que la bomba presenta una averia y que se le podrá dar solucion hasta el día 17/07/19, ya que solamente el tecnico lo puede realizar. Cabe decir que dicha bomba se cambió el 11/07/19. Al llamar a los clientes para informar sobre dicha situacion, nos informan que tampoco cuentan con agua caliente en la ducha de la habitacion 807.</v>
      </c>
      <c r="D10" t="str">
        <f>'Historico Valoracion Quejas '!V108</f>
        <v>Jacuzzi</v>
      </c>
    </row>
    <row r="11" spans="1:4" ht="16.5" customHeight="1" x14ac:dyDescent="0.25">
      <c r="A11" s="65" t="str">
        <f>'Historico Valoracion Quejas '!D109</f>
        <v>N/A</v>
      </c>
      <c r="B11" s="12">
        <f>'Historico Valoracion Quejas '!B109</f>
        <v>43662</v>
      </c>
      <c r="C11" s="15" t="str">
        <f>'Historico Valoracion Quejas '!G109</f>
        <v>Colocar camas mas grandes en las habitaciones</v>
      </c>
      <c r="D11" t="str">
        <f>'Historico Valoracion Quejas '!V109</f>
        <v>N/A</v>
      </c>
    </row>
    <row r="12" spans="1:4" ht="16.5" customHeight="1" x14ac:dyDescent="0.25">
      <c r="A12" s="65">
        <f>'Historico Valoracion Quejas '!D110</f>
        <v>0</v>
      </c>
      <c r="B12" s="12" t="str">
        <f>'Historico Valoracion Quejas '!B110</f>
        <v>Inicia registrando aquí la fecha de la queja.</v>
      </c>
      <c r="C12" s="15">
        <f>'Historico Valoracion Quejas '!G110</f>
        <v>0</v>
      </c>
      <c r="D12" t="str">
        <f>'Historico Valoracion Quejas '!V110</f>
        <v>N/A</v>
      </c>
    </row>
    <row r="13" spans="1:4" ht="16.5" customHeight="1" x14ac:dyDescent="0.25">
      <c r="A13" s="65" t="str">
        <f>'Historico Valoracion Quejas '!D111</f>
        <v>N/A</v>
      </c>
      <c r="B13" s="12">
        <f>'Historico Valoracion Quejas '!B111</f>
        <v>43662</v>
      </c>
      <c r="C13" s="15" t="str">
        <f>'Historico Valoracion Quejas '!G111</f>
        <v>Mejorar la calidad del yogurt en el restaurante</v>
      </c>
      <c r="D13" t="str">
        <f>'Historico Valoracion Quejas '!V111</f>
        <v>Calida Desayuno</v>
      </c>
    </row>
    <row r="14" spans="1:4" ht="16.5" customHeight="1" x14ac:dyDescent="0.25">
      <c r="A14" s="65">
        <f>'Historico Valoracion Quejas '!D112</f>
        <v>121</v>
      </c>
      <c r="B14" s="12">
        <f>'Historico Valoracion Quejas '!B112</f>
        <v>43659</v>
      </c>
      <c r="C14" s="15" t="str">
        <f>'Historico Valoracion Quejas '!G112</f>
        <v>Ya habiamos terminado la entrada y aun no teniamos agua, tuvimos que pedir que lo llevaran, por lo que estuvimos casi media hora sin nada que beber. La atencion deberia ser la misma sin descriminacion a nacionales, locales o turistas extranjeros.</v>
      </c>
      <c r="D14" t="str">
        <f>'Historico Valoracion Quejas '!V112</f>
        <v xml:space="preserve">Servicio cliente restaurante </v>
      </c>
    </row>
    <row r="15" spans="1:4" ht="16.5" customHeight="1" x14ac:dyDescent="0.25">
      <c r="A15" s="65">
        <f>'Historico Valoracion Quejas '!D113</f>
        <v>401</v>
      </c>
      <c r="B15" s="12">
        <f>'Historico Valoracion Quejas '!B113</f>
        <v>43660</v>
      </c>
      <c r="C15" s="15" t="str">
        <f>'Historico Valoracion Quejas '!G113</f>
        <v>Bebidas muy caras</v>
      </c>
      <c r="D15" t="str">
        <f>'Historico Valoracion Quejas '!V113</f>
        <v>Precios</v>
      </c>
    </row>
    <row r="16" spans="1:4" ht="16.5" customHeight="1" x14ac:dyDescent="0.25">
      <c r="A16" s="65">
        <f>'Historico Valoracion Quejas '!D114</f>
        <v>410</v>
      </c>
      <c r="B16" s="12">
        <f>'Historico Valoracion Quejas '!B114</f>
        <v>43662</v>
      </c>
      <c r="C16" s="15" t="str">
        <f>'Historico Valoracion Quejas '!G114</f>
        <v>Mala calidad de comida en el restaurante italiano</v>
      </c>
      <c r="D16" t="str">
        <f>'Historico Valoracion Quejas '!V114</f>
        <v>Calidad comida Italiano</v>
      </c>
    </row>
    <row r="17" spans="1:4" ht="16.5" customHeight="1" x14ac:dyDescent="0.25">
      <c r="A17" s="65">
        <f>'Historico Valoracion Quejas '!D115</f>
        <v>0</v>
      </c>
      <c r="B17" s="12">
        <f>'Historico Valoracion Quejas '!B115</f>
        <v>43662</v>
      </c>
      <c r="C17" s="15">
        <f>'Historico Valoracion Quejas '!G115</f>
        <v>0</v>
      </c>
      <c r="D17" t="str">
        <f>'Historico Valoracion Quejas '!V115</f>
        <v>N/A</v>
      </c>
    </row>
    <row r="18" spans="1:4" ht="16.5" customHeight="1" x14ac:dyDescent="0.25">
      <c r="A18" s="65">
        <f>'Historico Valoracion Quejas '!D116</f>
        <v>410</v>
      </c>
      <c r="B18" s="12">
        <f>'Historico Valoracion Quejas '!B116</f>
        <v>43662</v>
      </c>
      <c r="C18" s="15" t="str">
        <f>'Historico Valoracion Quejas '!G116</f>
        <v>Colocar sombrillas alrededor de piscina o un lugar para que no se mojen los paños</v>
      </c>
      <c r="D18" t="str">
        <f>'Historico Valoracion Quejas '!V116</f>
        <v>Piscinas</v>
      </c>
    </row>
    <row r="19" spans="1:4" ht="16.5" customHeight="1" x14ac:dyDescent="0.25">
      <c r="A19" s="65">
        <f>'Historico Valoracion Quejas '!D117</f>
        <v>310</v>
      </c>
      <c r="B19" s="12">
        <f>'Historico Valoracion Quejas '!B117</f>
        <v>43662</v>
      </c>
      <c r="C19" s="15" t="str">
        <f>'Historico Valoracion Quejas '!G117</f>
        <v>x44 se aproxima a recepción durante la noche y nos comenta que en su habitación por el área de la cafetera es increíble la cantidad de hormigas que se encuentran, tal vez por el azúcar  o restos de comida y por dicho motivo sacó de su habitación la cafetera con sus respectivas tazas. Al ser las 6am el x44 se vuelve a acercar a recepción y nos informa que las hormigas habían también llegado hasta el baño y todos sus cepillos de dientes tenían muchas de ellas</v>
      </c>
      <c r="D19" t="str">
        <f>'Historico Valoracion Quejas '!V117</f>
        <v>Plagas Habitaciones</v>
      </c>
    </row>
    <row r="20" spans="1:4" ht="16.5" customHeight="1" x14ac:dyDescent="0.25">
      <c r="A20" s="65">
        <f>'Historico Valoracion Quejas '!D118</f>
        <v>504</v>
      </c>
      <c r="B20" s="12">
        <f>'Historico Valoracion Quejas '!B118</f>
        <v>43661</v>
      </c>
      <c r="C20" s="15" t="str">
        <f>'Historico Valoracion Quejas '!G118</f>
        <v>Húesped molesto por que no contaba conelectricidad al ingresar al hotel el día de hoy.</v>
      </c>
      <c r="D20" t="str">
        <f>'Historico Valoracion Quejas '!V118</f>
        <v>Electricidad hab</v>
      </c>
    </row>
    <row r="21" spans="1:4" ht="16.5" customHeight="1" x14ac:dyDescent="0.25">
      <c r="A21" s="65">
        <f>'Historico Valoracion Quejas '!D119</f>
        <v>106</v>
      </c>
      <c r="B21" s="12">
        <f>'Historico Valoracion Quejas '!B119</f>
        <v>43659</v>
      </c>
      <c r="C21" s="15" t="str">
        <f>'Historico Valoracion Quejas '!G119</f>
        <v>Al comer una de las pizzas que los señores ordenaron, se dan cuenta que había una tapa de lapícero en uno de los slides</v>
      </c>
      <c r="D21" t="str">
        <f>'Historico Valoracion Quejas '!V119</f>
        <v xml:space="preserve">Servicio cliente restaurante </v>
      </c>
    </row>
    <row r="22" spans="1:4" ht="16.5" customHeight="1" x14ac:dyDescent="0.25">
      <c r="A22" s="65">
        <f>'Historico Valoracion Quejas '!D120</f>
        <v>611</v>
      </c>
      <c r="B22" s="12">
        <f>'Historico Valoracion Quejas '!B120</f>
        <v>43659</v>
      </c>
      <c r="C22" s="15" t="str">
        <f>'Historico Valoracion Quejas '!G120</f>
        <v>A/C del gimnasio no se puede usar debido a que es un lugar abierto, es un lugar humedo y no pude estar fresco mientras me ejercitaba.</v>
      </c>
      <c r="D22" t="str">
        <f>'Historico Valoracion Quejas '!V120</f>
        <v>Gimnasio</v>
      </c>
    </row>
    <row r="23" spans="1:4" ht="16.5" customHeight="1" x14ac:dyDescent="0.25">
      <c r="A23" s="65">
        <f>'Historico Valoracion Quejas '!D121</f>
        <v>507</v>
      </c>
      <c r="B23" s="12">
        <f>'Historico Valoracion Quejas '!B121</f>
        <v>43659</v>
      </c>
      <c r="C23" s="15" t="str">
        <f>'Historico Valoracion Quejas '!G121</f>
        <v>Huéspedes luego de hablar con Erlyn se acercan a Recepción para ondear su bandera, sin embargo al ser de Colombia les indicamos que no tenemos disponible la bandera de Colombia y lo que Erlyn les dijo no se iba a poder cumplir, se marchan decepcionados ya que no pudieron ver su bandera en lo alto.</v>
      </c>
      <c r="D23" t="str">
        <f>'Historico Valoracion Quejas '!V121</f>
        <v>Servicio cliente recepción</v>
      </c>
    </row>
    <row r="24" spans="1:4" ht="16.5" customHeight="1" x14ac:dyDescent="0.25">
      <c r="A24" s="65">
        <f>'Historico Valoracion Quejas '!D122</f>
        <v>708</v>
      </c>
      <c r="B24" s="12">
        <f>'Historico Valoracion Quejas '!B122</f>
        <v>43659</v>
      </c>
      <c r="C24" s="15" t="str">
        <f>'Historico Valoracion Quejas '!G122</f>
        <v>Huésped comenta que en el área de vestidores sería útil tener un  mapa del hotel en grande como el que se encuentra camino a las habitaciones .</v>
      </c>
      <c r="D24" t="str">
        <f>'Historico Valoracion Quejas '!V122</f>
        <v xml:space="preserve">Servicio al cliente </v>
      </c>
    </row>
    <row r="25" spans="1:4" ht="16.5" customHeight="1" x14ac:dyDescent="0.25">
      <c r="A25" s="65">
        <f>'Historico Valoracion Quejas '!D123</f>
        <v>806</v>
      </c>
      <c r="B25" s="12">
        <f>'Historico Valoracion Quejas '!B123</f>
        <v>43659</v>
      </c>
      <c r="C25" s="15" t="str">
        <f>'Historico Valoracion Quejas '!G123</f>
        <v>Huéspedes disconformes con el no funcionamiento de la máquina del gimnasio, durante su estadía no la pudieron utilizar porque siempre la vieron fuera de servicio.</v>
      </c>
      <c r="D25" t="str">
        <f>'Historico Valoracion Quejas '!V123</f>
        <v>Gimnasio</v>
      </c>
    </row>
    <row r="26" spans="1:4" ht="16.5" customHeight="1" x14ac:dyDescent="0.25">
      <c r="A26" s="65">
        <f>'Historico Valoracion Quejas '!D124</f>
        <v>804</v>
      </c>
      <c r="B26" s="12">
        <f>'Historico Valoracion Quejas '!B124</f>
        <v>43655</v>
      </c>
      <c r="C26" s="15" t="str">
        <f>'Historico Valoracion Quejas '!G124</f>
        <v>Me gustaría hacer de su conocimiento la situación ocurrida con los huéspedes de las habitaciones 804 y 805 a nombre de MARIANNE HOSFORD, esta tarde los huéspedes llamarón a recepción para reportar que el agua termal del Jacuzzi con el que cuentan en la habitación no estaba caliente ni llegaba la  suficiente agua para llenar el mismo</v>
      </c>
      <c r="D26" t="str">
        <f>'Historico Valoracion Quejas '!V124</f>
        <v>Agua caliente</v>
      </c>
    </row>
    <row r="27" spans="1:4" ht="16.5" customHeight="1" x14ac:dyDescent="0.25">
      <c r="A27" s="65">
        <f>'Historico Valoracion Quejas '!D125</f>
        <v>510</v>
      </c>
      <c r="B27" s="12">
        <f>'Historico Valoracion Quejas '!B125</f>
        <v>43655</v>
      </c>
      <c r="C27" s="15" t="str">
        <f>'Historico Valoracion Quejas '!G125</f>
        <v>huésped reservó 3 habitaciones, al momento de hacer la reserva solicitó una cama nido en la habitación triple y una en la cuadruple, lo cual estaba en las observaciones del reporte de llegadas, sin embargo, solo una de las habitaciones tenia cama nido, se le solicitó a la mucama colocar una cama en la habitación que faltaba, nos reportaron la solicitud como lista pero alrededor de 30 minutos más tarde se aproxima el cliente a recepción a comunicarnos que fueron a dejar la cama pero no le dejaron cobijas para la misma</v>
      </c>
      <c r="D27" t="str">
        <f>'Historico Valoracion Quejas '!V125</f>
        <v>Habitaciones</v>
      </c>
    </row>
    <row r="28" spans="1:4" ht="16.5" customHeight="1" x14ac:dyDescent="0.25">
      <c r="A28" s="65">
        <f>'Historico Valoracion Quejas '!D126</f>
        <v>804</v>
      </c>
      <c r="B28" s="12">
        <f>'Historico Valoracion Quejas '!B126</f>
        <v>43654</v>
      </c>
      <c r="C28" s="15" t="str">
        <f>'Historico Valoracion Quejas '!G126</f>
        <v>El huésped a modo de recomendación nos comenta que sería ideal poder contar con más privacidad en el área del jacuzzi de la habitación, esto porque las plantas que cubren está área no tienen suficiente forraje para poder ocultar de mejor forma el jacuzzi, y por lo cual al quedar tan cerca de la calle, las personas que pasan por ahí pueden ver a las personas que están en el jacuzzi de la habitación.</v>
      </c>
      <c r="D28" t="str">
        <f>'Historico Valoracion Quejas '!V126</f>
        <v>Habitaciones</v>
      </c>
    </row>
    <row r="29" spans="1:4" ht="16.5" customHeight="1" x14ac:dyDescent="0.25">
      <c r="A29" s="65">
        <f>'Historico Valoracion Quejas '!D127</f>
        <v>208</v>
      </c>
      <c r="B29" s="12">
        <f>'Historico Valoracion Quejas '!B127</f>
        <v>43655</v>
      </c>
      <c r="C29" s="15" t="str">
        <f>'Historico Valoracion Quejas '!G127</f>
        <v>El huésped al estar bañandose sufrió una fuerte caída, la cual le provocó un gran golpe en su cabeza</v>
      </c>
      <c r="D29" t="str">
        <f>'Historico Valoracion Quejas '!V127</f>
        <v xml:space="preserve">Baño resbalozo </v>
      </c>
    </row>
    <row r="30" spans="1:4" ht="16.5" customHeight="1" x14ac:dyDescent="0.25">
      <c r="A30" s="65">
        <f>'Historico Valoracion Quejas '!D128</f>
        <v>611</v>
      </c>
      <c r="B30" s="12">
        <f>'Historico Valoracion Quejas '!B128</f>
        <v>43654</v>
      </c>
      <c r="C30" s="15" t="str">
        <f>'Historico Valoracion Quejas '!G128</f>
        <v xml:space="preserve">El señor cuando realizó el check out me comentó que el primer dia en la comida en el Italiano estuvo muy mal, no tanto en servicio pero la comida estuvo desepcionante, que en los demas puntos de ventas y el servicio del hotel. Esto ocurrio el dia 5 -7-19 en la cena a las 8:55pm </v>
      </c>
      <c r="D30" t="str">
        <f>'Historico Valoracion Quejas '!V128</f>
        <v xml:space="preserve">Servicio cliente restaurante </v>
      </c>
    </row>
    <row r="31" spans="1:4" ht="16.5" customHeight="1" x14ac:dyDescent="0.25">
      <c r="A31" s="65">
        <f>'Historico Valoracion Quejas '!D129</f>
        <v>410</v>
      </c>
      <c r="B31" s="12">
        <f>'Historico Valoracion Quejas '!B129</f>
        <v>43654</v>
      </c>
      <c r="C31" s="15" t="str">
        <f>'Historico Valoracion Quejas '!G129</f>
        <v>la cliente nos comentó que la calidad del yogourt es muy mala y que tenía un sabor fuera de lo normal</v>
      </c>
      <c r="D31" t="str">
        <f>'Historico Valoracion Quejas '!V129</f>
        <v>Calida Desayuno</v>
      </c>
    </row>
    <row r="32" spans="1:4" ht="16.5" customHeight="1" x14ac:dyDescent="0.25">
      <c r="A32" s="65">
        <f>'Historico Valoracion Quejas '!D130</f>
        <v>410</v>
      </c>
      <c r="B32" s="12">
        <f>'Historico Valoracion Quejas '!B130</f>
        <v>43654</v>
      </c>
      <c r="C32" s="15" t="str">
        <f>'Historico Valoracion Quejas '!G130</f>
        <v>la cliente nos comenta que ya nos ha visitado antes y en el desayuno se le había ofrecido más variedad en los cereales, fruitloop por ejemplo, sin embargo, esta vez solo tenían de un tipo</v>
      </c>
      <c r="D32" t="str">
        <f>'Historico Valoracion Quejas '!V130</f>
        <v>Variedad desayuno</v>
      </c>
    </row>
    <row r="33" spans="1:4" ht="16.5" customHeight="1" x14ac:dyDescent="0.25">
      <c r="A33" s="65">
        <f>'Historico Valoracion Quejas '!D131</f>
        <v>0</v>
      </c>
      <c r="B33" s="12">
        <f>'Historico Valoracion Quejas '!B131</f>
        <v>43654</v>
      </c>
      <c r="C33" s="15">
        <f>'Historico Valoracion Quejas '!G131</f>
        <v>0</v>
      </c>
      <c r="D33" t="e">
        <f>'Historico Valoracion Quejas '!V131</f>
        <v>#N/A</v>
      </c>
    </row>
    <row r="34" spans="1:4" ht="16.5" customHeight="1" x14ac:dyDescent="0.25">
      <c r="A34" s="65">
        <f>'Historico Valoracion Quejas '!D132</f>
        <v>706</v>
      </c>
      <c r="B34" s="12">
        <f>'Historico Valoracion Quejas '!B132</f>
        <v>43654</v>
      </c>
      <c r="C34" s="15" t="str">
        <f>'Historico Valoracion Quejas '!G132</f>
        <v>Al ser las 7:40am recibimos una llamada de la habitacion 706 la cual no informa que durante toda la noche no puedo dormir debido a la lluvia y que cuando finalmente se dispuso a dormir comenzaron con construcciones antes de las 8:00am.</v>
      </c>
      <c r="D34" t="str">
        <f>'Historico Valoracion Quejas '!V132</f>
        <v>Construcción</v>
      </c>
    </row>
    <row r="35" spans="1:4" ht="16.5" customHeight="1" x14ac:dyDescent="0.25">
      <c r="A35" s="65">
        <f>'Historico Valoracion Quejas '!D133</f>
        <v>105</v>
      </c>
      <c r="B35" s="12">
        <f>'Historico Valoracion Quejas '!B133</f>
        <v>43653</v>
      </c>
      <c r="C35" s="15" t="str">
        <f>'Historico Valoracion Quejas '!G133</f>
        <v xml:space="preserve">la huésped que hizo la reserva nos informa que llamó para realizar unos cambios en la reserva con aterioridad, el cambio era que vendrían menos personas de lo dicho en un principio, ella nos dice que un compañero de reservas la antendió y le confirmó que si podía realizar dichos cambios y le dio una tarifa menor, sin embargo, los cambios no fueron realizados en el sistema por lo cual en recepción desconocioamos del caso y en primera instancia se le estaba cobrando una tarifa erronea </v>
      </c>
      <c r="D35" t="e">
        <f>'Historico Valoracion Quejas '!V133</f>
        <v>#N/A</v>
      </c>
    </row>
    <row r="36" spans="1:4" ht="16.5" customHeight="1" x14ac:dyDescent="0.25">
      <c r="A36" s="65">
        <f>'Historico Valoracion Quejas '!D134</f>
        <v>308</v>
      </c>
      <c r="B36" s="12">
        <f>'Historico Valoracion Quejas '!B134</f>
        <v>43653</v>
      </c>
      <c r="C36" s="15" t="str">
        <f>'Historico Valoracion Quejas '!G134</f>
        <v>Huésped no comunica que debido a la lluvia hay una gotera en su habitación y ha mojado una de las camas por lo cual no pueden seguir en dicha habitación</v>
      </c>
      <c r="D36" t="str">
        <f>'Historico Valoracion Quejas '!V134</f>
        <v>Goteras</v>
      </c>
    </row>
    <row r="37" spans="1:4" ht="16.5" customHeight="1" x14ac:dyDescent="0.25">
      <c r="A37" s="65">
        <f>'Historico Valoracion Quejas '!D135</f>
        <v>712</v>
      </c>
      <c r="B37" s="12">
        <f>'Historico Valoracion Quejas '!B135</f>
        <v>43653</v>
      </c>
      <c r="C37" s="15" t="str">
        <f>'Historico Valoracion Quejas '!G135</f>
        <v>Huéspedes llaman a Recepción molestos porque al hacerles limpieza olvidaron colocarle paños y ahora no tienen como secarse después de bañarse.</v>
      </c>
      <c r="D37" t="str">
        <f>'Historico Valoracion Quejas '!V135</f>
        <v>Habitaciones</v>
      </c>
    </row>
    <row r="38" spans="1:4" ht="16.5" customHeight="1" x14ac:dyDescent="0.25">
      <c r="A38" s="65">
        <f>'Historico Valoracion Quejas '!D136</f>
        <v>602</v>
      </c>
      <c r="B38" s="12">
        <f>'Historico Valoracion Quejas '!B136</f>
        <v>43646</v>
      </c>
      <c r="C38" s="15" t="str">
        <f>'Historico Valoracion Quejas '!G136</f>
        <v>Tras una llamada a recepcion nos informan los clientes que en la habitacion se encuentran unas grandes hormigas solicitando que se les envie una persona la cual los pueda ayudar</v>
      </c>
      <c r="D38" t="str">
        <f>'Historico Valoracion Quejas '!V136</f>
        <v>Plagas Habitaciones</v>
      </c>
    </row>
    <row r="39" spans="1:4" ht="16.5" customHeight="1" x14ac:dyDescent="0.25">
      <c r="A39" s="65">
        <f>'Historico Valoracion Quejas '!D137</f>
        <v>609</v>
      </c>
      <c r="B39" s="12">
        <f>'Historico Valoracion Quejas '!B137</f>
        <v>43646</v>
      </c>
      <c r="C39" s="15" t="str">
        <f>'Historico Valoracion Quejas '!G137</f>
        <v>el huésped nos detalla que no se le indicó que pese a que aunque ellos reservaron a las 08.50 pm su cena, no se les dijo que solo iban a disfrutar de pocos minutos del show de la marimba, asimismo según ellos también se les indico que si reservaban se les iba a brindar una bebida alcohólica de cortesía (ante esto le aclaramos al huésped que probablemente hubo un malentendido, ya que con la cena típica no está incluida ninguna bebida de este tipo), por otro lado también el huésped mencionó que al ser las 09.20 pm aproximadamente, se le dijo que si “querían tomar algo más ya que próximamente iban a cerrar el buffet” y que esto lo sintieron como si fuera que los estuvieran invitando a irse. Para esto consultamos con Antonio, quien fue quien los atendió en ese momento, y el mismo nos indica que sí, que él les consultó de una buena forma que sí deseaban tomar algo más del buffet puesto que ya se encontraban disfrutando del arroz con leche, por lo que en signo de cortesía les invito a tomar algo más del buffet ya que próximo a ese momento iban a retirar los alimentos, es muy probable los huéspedes al sentirse inconformes por los otros detalles, talvez sintieron esa sensación de que los estaban apresurando</v>
      </c>
      <c r="D39" t="str">
        <f>'Historico Valoracion Quejas '!V137</f>
        <v xml:space="preserve">Servicio cliente restaurante </v>
      </c>
    </row>
    <row r="40" spans="1:4" ht="16.5" customHeight="1" x14ac:dyDescent="0.25">
      <c r="A40" s="65">
        <f>'Historico Valoracion Quejas '!D138</f>
        <v>403</v>
      </c>
      <c r="B40" s="12">
        <f>'Historico Valoracion Quejas '!B138</f>
        <v>43645</v>
      </c>
      <c r="C40" s="15" t="str">
        <f>'Historico Valoracion Quejas '!G138</f>
        <v>No hay servicio de internet via Wi-Fi en el Bar Las Iguanas</v>
      </c>
      <c r="D40" t="str">
        <f>'Historico Valoracion Quejas '!V138</f>
        <v>Wifi</v>
      </c>
    </row>
    <row r="41" spans="1:4" ht="16.5" customHeight="1" x14ac:dyDescent="0.25">
      <c r="A41" s="65">
        <f>'Historico Valoracion Quejas '!D139</f>
        <v>212</v>
      </c>
      <c r="B41" s="12">
        <f>'Historico Valoracion Quejas '!B139</f>
        <v>43644</v>
      </c>
      <c r="C41" s="15" t="str">
        <f>'Historico Valoracion Quejas '!G139</f>
        <v xml:space="preserve">Huéspedes que tenían cena reservada en una de la pergola del Italiano se mostraron disgustados porque al llegar encontraron la mesa y la decoración con rosas llena de sompopas e insectos. </v>
      </c>
      <c r="D41" t="str">
        <f>'Historico Valoracion Quejas '!V139</f>
        <v>Fumigación</v>
      </c>
    </row>
    <row r="42" spans="1:4" ht="16.5" customHeight="1" x14ac:dyDescent="0.25">
      <c r="A42" s="65">
        <f>'Historico Valoracion Quejas '!D140</f>
        <v>109</v>
      </c>
      <c r="B42" s="12">
        <f>'Historico Valoracion Quejas '!B140</f>
        <v>43644</v>
      </c>
      <c r="C42" s="15" t="str">
        <f>'Historico Valoracion Quejas '!G140</f>
        <v>A modo de recomendación, los huéspedes nos han indicado que los jardines son muy bonitos y están muy cuidados, pero que les parece que los jardines casi no tienen flores, que serían más lindos si hubieran, de hecho me hicieron la acotación de que las pocas que vieron a la llegada al hotel, como al tercer día ya no estaban porque las habían podado, pero que la poda que se les hace es muy agresiva.</v>
      </c>
      <c r="D42" t="str">
        <f>'Historico Valoracion Quejas '!V140</f>
        <v>Jardines</v>
      </c>
    </row>
    <row r="43" spans="1:4" ht="16.5" customHeight="1" x14ac:dyDescent="0.25">
      <c r="A43" s="65">
        <f>'Historico Valoracion Quejas '!D141</f>
        <v>107</v>
      </c>
      <c r="B43" s="12">
        <f>'Historico Valoracion Quejas '!B141</f>
        <v>43641</v>
      </c>
      <c r="C43" s="15" t="str">
        <f>'Historico Valoracion Quejas '!G141</f>
        <v>Colocar ventiladores en áreas públicas y comunes, ya que en ocasiones el calor es muy fuerte</v>
      </c>
      <c r="D43" t="str">
        <f>'Historico Valoracion Quejas '!V141</f>
        <v>Ventilación Restaurantes</v>
      </c>
    </row>
    <row r="44" spans="1:4" ht="16.5" customHeight="1" x14ac:dyDescent="0.25">
      <c r="A44" s="65">
        <f>'Historico Valoracion Quejas '!D142</f>
        <v>801</v>
      </c>
      <c r="B44" s="12">
        <f>'Historico Valoracion Quejas '!B142</f>
        <v>43642</v>
      </c>
      <c r="C44" s="15" t="str">
        <f>'Historico Valoracion Quejas '!G142</f>
        <v>la huésped muy molesta y disconforme llamó para indicar que ella había dejado en la puerta de su habitación la etiqueta de recoger la bolsa, y le menciona al compañero Deyvin que se encuentra molesta porque ellos necesitaban la ropa para la noche de hoy 26 de jun. de 2019</v>
      </c>
      <c r="D44" t="str">
        <f>'Historico Valoracion Quejas '!V142</f>
        <v>N/A</v>
      </c>
    </row>
    <row r="45" spans="1:4" ht="16.5" customHeight="1" x14ac:dyDescent="0.25">
      <c r="A45" s="65">
        <f>'Historico Valoracion Quejas '!D143</f>
        <v>612</v>
      </c>
      <c r="B45" s="12">
        <f>'Historico Valoracion Quejas '!B143</f>
        <v>43640</v>
      </c>
      <c r="C45" s="15" t="str">
        <f>'Historico Valoracion Quejas '!G143</f>
        <v>La secadora de pelo no funciona.</v>
      </c>
      <c r="D45" t="str">
        <f>'Historico Valoracion Quejas '!V143</f>
        <v>Habitaciones</v>
      </c>
    </row>
    <row r="46" spans="1:4" ht="16.5" customHeight="1" x14ac:dyDescent="0.25">
      <c r="A46" s="65">
        <f>'Historico Valoracion Quejas '!D144</f>
        <v>712</v>
      </c>
      <c r="B46" s="12">
        <f>'Historico Valoracion Quejas '!B144</f>
        <v>43639</v>
      </c>
      <c r="C46" s="15" t="str">
        <f>'Historico Valoracion Quejas '!G144</f>
        <v>Sin duda la comida es mu mala, es comida de hotel de 2 o 3 estrellas.</v>
      </c>
      <c r="D46" t="str">
        <f>'Historico Valoracion Quejas '!V144</f>
        <v>Calidad comida</v>
      </c>
    </row>
    <row r="47" spans="1:4" ht="16.5" customHeight="1" x14ac:dyDescent="0.25">
      <c r="A47" s="65">
        <f>'Historico Valoracion Quejas '!D145</f>
        <v>609</v>
      </c>
      <c r="B47" s="12" t="str">
        <f>'Historico Valoracion Quejas '!B145</f>
        <v>2306/19</v>
      </c>
      <c r="C47" s="15" t="str">
        <f>'Historico Valoracion Quejas '!G145</f>
        <v>En la tienda para compras superiores a 40 dolares se deberia de tener cambio para 100 dolares</v>
      </c>
      <c r="D47" t="str">
        <f>'Historico Valoracion Quejas '!V145</f>
        <v xml:space="preserve">Servicio al cliente </v>
      </c>
    </row>
    <row r="48" spans="1:4" ht="16.5" customHeight="1" x14ac:dyDescent="0.25">
      <c r="A48" s="65">
        <f>'Historico Valoracion Quejas '!D146</f>
        <v>107</v>
      </c>
      <c r="B48" s="12">
        <f>'Historico Valoracion Quejas '!B146</f>
        <v>43641</v>
      </c>
      <c r="C48" s="15" t="str">
        <f>'Historico Valoracion Quejas '!G146</f>
        <v>Colocar ventiladores en los especialmente en los restaurantes y en areas comunes ya que la humedad en el ambiente es bastante y un ventilador ayudaría mucho</v>
      </c>
      <c r="D48" t="str">
        <f>'Historico Valoracion Quejas '!V146</f>
        <v>Ventilación Restaurantes</v>
      </c>
    </row>
    <row r="49" spans="1:4" ht="16.5" customHeight="1" x14ac:dyDescent="0.25">
      <c r="A49" s="65">
        <f>'Historico Valoracion Quejas '!D147</f>
        <v>106</v>
      </c>
      <c r="B49" s="12">
        <f>'Historico Valoracion Quejas '!B147</f>
        <v>43641</v>
      </c>
      <c r="C49" s="15" t="str">
        <f>'Historico Valoracion Quejas '!G147</f>
        <v>Colocar mats en los baños para prevenir accidentes al resbalar y caer</v>
      </c>
      <c r="D49" t="e">
        <f>'Historico Valoracion Quejas '!V147</f>
        <v>#N/A</v>
      </c>
    </row>
    <row r="50" spans="1:4" ht="16.5" customHeight="1" x14ac:dyDescent="0.25">
      <c r="A50" s="65">
        <f>'Historico Valoracion Quejas '!D148</f>
        <v>106</v>
      </c>
      <c r="B50" s="12">
        <f>'Historico Valoracion Quejas '!B148</f>
        <v>43641</v>
      </c>
      <c r="C50" s="15" t="str">
        <f>'Historico Valoracion Quejas '!G148</f>
        <v>Colocar ventiladores en los restaurantes para mejorar el flujo de aire.</v>
      </c>
      <c r="D50" t="str">
        <f>'Historico Valoracion Quejas '!V148</f>
        <v>Ventilación Restaurantes</v>
      </c>
    </row>
    <row r="51" spans="1:4" ht="16.5" customHeight="1" x14ac:dyDescent="0.25">
      <c r="A51" s="65">
        <f>'Historico Valoracion Quejas '!D149</f>
        <v>408</v>
      </c>
      <c r="B51" s="12">
        <f>'Historico Valoracion Quejas '!B149</f>
        <v>43640</v>
      </c>
      <c r="C51" s="15" t="str">
        <f>'Historico Valoracion Quejas '!G149</f>
        <v>Colocar reloj en zona de piscina y aguas termales.</v>
      </c>
      <c r="D51" t="str">
        <f>'Historico Valoracion Quejas '!V149</f>
        <v>Piscinas</v>
      </c>
    </row>
    <row r="52" spans="1:4" ht="16.5" customHeight="1" x14ac:dyDescent="0.25">
      <c r="A52" s="65">
        <f>'Historico Valoracion Quejas '!D150</f>
        <v>309</v>
      </c>
      <c r="B52" s="12">
        <f>'Historico Valoracion Quejas '!B150</f>
        <v>43641</v>
      </c>
      <c r="C52" s="15" t="str">
        <f>'Historico Valoracion Quejas '!G150</f>
        <v>Huéspedes llaman a recepción molestos a las 3:30pm porque luego de que les hicieron limpieza en la habitación los dejaron sin un solo paño, al llegar y bañarse no encontraron los paños y debido a esto mostraron su disconformidad.</v>
      </c>
      <c r="D52" t="str">
        <f>'Historico Valoracion Quejas '!V150</f>
        <v>Limpieza en habitación</v>
      </c>
    </row>
    <row r="53" spans="1:4" ht="16.5" customHeight="1" x14ac:dyDescent="0.25">
      <c r="A53" s="65" t="str">
        <f>'Historico Valoracion Quejas '!D151</f>
        <v>N/A</v>
      </c>
      <c r="B53" s="12">
        <f>'Historico Valoracion Quejas '!B151</f>
        <v>43636</v>
      </c>
      <c r="C53" s="15" t="str">
        <f>'Historico Valoracion Quejas '!G151</f>
        <v>Las camas son incomodamente duras. Pregunté por un relleno sin embargo no ayudó, dormir allí hizo que mis hombros estuvieran adoloridos después de 4 días.</v>
      </c>
      <c r="D53" t="str">
        <f>'Historico Valoracion Quejas '!V151</f>
        <v>Camas duras</v>
      </c>
    </row>
    <row r="54" spans="1:4" ht="16.5" customHeight="1" x14ac:dyDescent="0.25">
      <c r="A54" s="65" t="str">
        <f>'Historico Valoracion Quejas '!D152</f>
        <v>N/A</v>
      </c>
      <c r="B54" s="12">
        <f>'Historico Valoracion Quejas '!B152</f>
        <v>43636</v>
      </c>
      <c r="C54" s="15" t="str">
        <f>'Historico Valoracion Quejas '!G152</f>
        <v>Un par de bartenders en el area de la piscina resultaron ser muy rudos, ambos en la noche y especialmente el que luego estuvo en el día. El bartender del día actuó como si nosotros fueramos una molestia para él, arruinó nuestra orden y olvidó la orden de mi esposa sin nunca recibir una sincera disculpa por el error. Luego en el desayuno conseguir café es extremadamente ridículo, una única persona recorriendo todo el restaurante para servir café a todas las personas. Cada mañana tuve que ir tras él para obtener café, y que me dieran refill, y lo peor fue que cuando pedimos SPLENDA tuvimos que mejor buscarla nosotros.</v>
      </c>
      <c r="D54" t="str">
        <f>'Historico Valoracion Quejas '!V152</f>
        <v xml:space="preserve">Servicio cliente restaurante </v>
      </c>
    </row>
    <row r="55" spans="1:4" ht="16.5" customHeight="1" x14ac:dyDescent="0.25">
      <c r="A55" s="65">
        <f>'Historico Valoracion Quejas '!D153</f>
        <v>505</v>
      </c>
      <c r="B55" s="12">
        <f>'Historico Valoracion Quejas '!B153</f>
        <v>43639</v>
      </c>
      <c r="C55" s="15" t="str">
        <f>'Historico Valoracion Quejas '!G153</f>
        <v>Las camas son como rocas y sumamente incomodas, ademàs las habitaciones con muy calientes.</v>
      </c>
      <c r="D55" t="str">
        <f>'Historico Valoracion Quejas '!V153</f>
        <v>Camas duras</v>
      </c>
    </row>
    <row r="56" spans="1:4" ht="16.5" customHeight="1" x14ac:dyDescent="0.25">
      <c r="A56" s="65">
        <f>'Historico Valoracion Quejas '!D154</f>
        <v>505</v>
      </c>
      <c r="B56" s="12">
        <f>'Historico Valoracion Quejas '!B154</f>
        <v>43641</v>
      </c>
      <c r="C56" s="15" t="str">
        <f>'Historico Valoracion Quejas '!G154</f>
        <v>Huésped extremadamente disconforme informa al check-out que no es posible que el hotel no tenga un menú para niños, que tuvo que pedir 2 platos grandes para sus niños ya que querìan comer cosas distintas y no había una opciòn adaptada para niños, además comenta que los precios son muy altos y que cuando pedía algo en los restaurantes sentìa que trataban de venderle de mas y lo mas caro lo cual para ella fue inaceptable.</v>
      </c>
      <c r="D56" t="str">
        <f>'Historico Valoracion Quejas '!V154</f>
        <v xml:space="preserve">Servicio cliente restaurante </v>
      </c>
    </row>
    <row r="57" spans="1:4" ht="16.5" customHeight="1" x14ac:dyDescent="0.25">
      <c r="A57" s="65">
        <f>'Historico Valoracion Quejas '!D155</f>
        <v>801</v>
      </c>
      <c r="B57" s="12">
        <f>'Historico Valoracion Quejas '!B155</f>
        <v>43641</v>
      </c>
      <c r="C57" s="15" t="str">
        <f>'Historico Valoracion Quejas '!G155</f>
        <v>Huéspedes al hacer check-out y consultarles por su estadía nos comparten la queja de que todo estuvo bien a excepción de que solo una persona se pudo bañar con agua caliente y que el resto tuvieron que bañarse con agua fría, que les parecía que había sido la única cosa por la cual debemos mejorar.</v>
      </c>
      <c r="D57" t="str">
        <f>'Historico Valoracion Quejas '!V155</f>
        <v>Agua caliente</v>
      </c>
    </row>
    <row r="58" spans="1:4" ht="16.5" customHeight="1" x14ac:dyDescent="0.25">
      <c r="A58" s="65">
        <f>'Historico Valoracion Quejas '!D156</f>
        <v>310</v>
      </c>
      <c r="B58" s="12">
        <f>'Historico Valoracion Quejas '!B156</f>
        <v>43640</v>
      </c>
      <c r="C58" s="15" t="str">
        <f>'Historico Valoracion Quejas '!G156</f>
        <v>Huésped se acerca a recepción molesto porque la máquina de hielo no funciona y porque no hay otra máquina mas disponible en las otras areas de las habitaciones, sugiere que coloquemos una en la parte del medio y otra en la parte de atrás ya que eso demostraría mejor servicio a los huéspedes.</v>
      </c>
      <c r="D58" t="str">
        <f>'Historico Valoracion Quejas '!V156</f>
        <v>Maquina de hielo</v>
      </c>
    </row>
    <row r="59" spans="1:4" ht="16.5" customHeight="1" x14ac:dyDescent="0.25">
      <c r="A59" s="65">
        <f>'Historico Valoracion Quejas '!D157</f>
        <v>310</v>
      </c>
      <c r="B59" s="12">
        <f>'Historico Valoracion Quejas '!B157</f>
        <v>43639</v>
      </c>
      <c r="C59" s="15" t="str">
        <f>'Historico Valoracion Quejas '!G157</f>
        <v>Huésped al preguntarle por su estadía hasta el momento, se quejó que la comida era regular y que el servicio tan lento en el Italiano lo había hecho sentirse decepcionado, indicó que el trabajo de la cocina debía ser mas eficiente.</v>
      </c>
      <c r="D59" t="str">
        <f>'Historico Valoracion Quejas '!V157</f>
        <v xml:space="preserve">Servicio cliente restaurante </v>
      </c>
    </row>
    <row r="60" spans="1:4" ht="16.5" customHeight="1" x14ac:dyDescent="0.25">
      <c r="A60" s="65">
        <f>'Historico Valoracion Quejas '!D158</f>
        <v>806</v>
      </c>
      <c r="B60" s="12">
        <f>'Historico Valoracion Quejas '!B158</f>
        <v>43640</v>
      </c>
      <c r="C60" s="15" t="str">
        <f>'Historico Valoracion Quejas '!G158</f>
        <v>Huéspedes muy molestos llaman a recepción indicando que es el segundo día que no cuentan con electricidad en una de las habitaciones master, se consulta a mantenimiento y los mismos indican que ya hicieron todo lo que pudieron y que no ha sido posible reparar el daño por lo tanto estan a la espera del electricista.</v>
      </c>
      <c r="D60" t="str">
        <f>'Historico Valoracion Quejas '!V158</f>
        <v>Electricidad hab</v>
      </c>
    </row>
    <row r="61" spans="1:4" ht="16.5" customHeight="1" x14ac:dyDescent="0.25">
      <c r="A61" s="65">
        <f>'Historico Valoracion Quejas '!D159</f>
        <v>308</v>
      </c>
      <c r="B61" s="12">
        <f>'Historico Valoracion Quejas '!B159</f>
        <v>43637</v>
      </c>
      <c r="C61" s="15" t="str">
        <f>'Historico Valoracion Quejas '!G159</f>
        <v>Mejorar aislamiento entre las habitaciones para que sean más privadas y tranquilas, ya que el ruido que hay en la habitación contigua se escucha perfectamente</v>
      </c>
      <c r="D61" t="str">
        <f>'Historico Valoracion Quejas '!V159</f>
        <v>Ruido habitación</v>
      </c>
    </row>
    <row r="62" spans="1:4" ht="16.5" customHeight="1" x14ac:dyDescent="0.25">
      <c r="A62" s="65">
        <f>'Historico Valoracion Quejas '!D160</f>
        <v>308</v>
      </c>
      <c r="B62" s="12">
        <f>'Historico Valoracion Quejas '!B160</f>
        <v>43637</v>
      </c>
      <c r="C62" s="15" t="str">
        <f>'Historico Valoracion Quejas '!G160</f>
        <v>Cambiar las maquinas de café que hay en las habitaciones, ya que cada "cartucho" es muy contaminante</v>
      </c>
      <c r="D62">
        <f>'Historico Valoracion Quejas '!V160</f>
        <v>0</v>
      </c>
    </row>
    <row r="63" spans="1:4" ht="16.5" customHeight="1" x14ac:dyDescent="0.25">
      <c r="A63" s="65">
        <f>'Historico Valoracion Quejas '!D161</f>
        <v>607</v>
      </c>
      <c r="B63" s="12">
        <f>'Historico Valoracion Quejas '!B161</f>
        <v>43635</v>
      </c>
      <c r="C63" s="15" t="str">
        <f>'Historico Valoracion Quejas '!G161</f>
        <v>Colocar lugares donde obtener agua, puede ser en el área de piscinas o en Recepción</v>
      </c>
      <c r="D63">
        <f>'Historico Valoracion Quejas '!V161</f>
        <v>0</v>
      </c>
    </row>
    <row r="64" spans="1:4" ht="16.5" customHeight="1" x14ac:dyDescent="0.25">
      <c r="A64" s="65">
        <f>'Historico Valoracion Quejas '!D162</f>
        <v>905</v>
      </c>
      <c r="B64" s="12">
        <f>'Historico Valoracion Quejas '!B162</f>
        <v>43639</v>
      </c>
      <c r="C64" s="15" t="str">
        <f>'Historico Valoracion Quejas '!G162</f>
        <v xml:space="preserve">El día de ayer en horas de la noche el servicio eléctrico se vio interrumpido en el Hotel y las zonas aledañas a nuestras instalaciones, debido a que las nuevas habitaciones no cuentan aún con una plante generadora de respaldo estas habitaciones no tuvieron electricidad por aproximadamente cuatro horas, y este apagón provocó que  los breakers se dispararán. El día de hoy 23 de jun. de 2019 en horas de la mañana, el compañero de mantenimiento procedió a revisar  estos breakers y activarlos nuevamente, sin embargo al ser aproximadamente las 08.00 a.m. en la habitación 905 por error al activarse el breaker, también se presionó el que activaba la alarma contra incendios, lo que hizo que los huéspedes de está habitación se despertarán súbitamente, desafortunadamente el compañero no nos indicó respecto a este tema, por lo que en ese momento no se pudo contactar con los huéspedes para ofrecerle una disculpa. De hecho cuando estos señores llegan al Restaurante Ti-Cain es cuando le expresan a los compañeros sobre lo sucedido, muy inconformes y un tanto molestos cuestionan porque nadie se les había acercado a disculparse por el inconveniente, inmediatamente los compañeros de restaurante informan a recepción sobre esta situación.  </v>
      </c>
      <c r="D64">
        <f>'Historico Valoracion Quejas '!V162</f>
        <v>0</v>
      </c>
    </row>
    <row r="65" spans="1:4" ht="16.5" customHeight="1" x14ac:dyDescent="0.25">
      <c r="A65" s="65">
        <f>'Historico Valoracion Quejas '!D163</f>
        <v>905</v>
      </c>
      <c r="B65" s="12">
        <f>'Historico Valoracion Quejas '!B163</f>
        <v>43639</v>
      </c>
      <c r="C65" s="15" t="str">
        <f>'Historico Valoracion Quejas '!G163</f>
        <v>No hay planta que respalde el servicio electrico, cuando el Hotel no cuente con dicho servicio</v>
      </c>
      <c r="D65">
        <f>'Historico Valoracion Quejas '!V163</f>
        <v>0</v>
      </c>
    </row>
    <row r="66" spans="1:4" ht="16.5" customHeight="1" x14ac:dyDescent="0.25">
      <c r="A66" s="65">
        <f>'Historico Valoracion Quejas '!D164</f>
        <v>905</v>
      </c>
      <c r="B66" s="12">
        <f>'Historico Valoracion Quejas '!B164</f>
        <v>43640</v>
      </c>
      <c r="C66" s="15" t="str">
        <f>'Historico Valoracion Quejas '!G164</f>
        <v>Huésped indica que hay un mal olor que proviene del baño</v>
      </c>
      <c r="D66">
        <f>'Historico Valoracion Quejas '!V164</f>
        <v>0</v>
      </c>
    </row>
    <row r="67" spans="1:4" ht="16.5" customHeight="1" x14ac:dyDescent="0.25">
      <c r="A67" s="65">
        <f>'Historico Valoracion Quejas '!D165</f>
        <v>906</v>
      </c>
      <c r="B67" s="12">
        <f>'Historico Valoracion Quejas '!B165</f>
        <v>43639</v>
      </c>
      <c r="C67" s="15" t="str">
        <f>'Historico Valoracion Quejas '!G165</f>
        <v>Cuando no hay electricidad en el Hotel, las habitaciones nuevas no cuentan con una planta que les provea electricidad mientras el servicio se restaura</v>
      </c>
      <c r="D67" t="str">
        <f>'Historico Valoracion Quejas '!V165</f>
        <v>Generador electrico</v>
      </c>
    </row>
    <row r="68" spans="1:4" ht="16.5" customHeight="1" x14ac:dyDescent="0.25">
      <c r="A68" s="65">
        <f>'Historico Valoracion Quejas '!D166</f>
        <v>803</v>
      </c>
      <c r="B68" s="12">
        <f>'Historico Valoracion Quejas '!B166</f>
        <v>43639</v>
      </c>
      <c r="C68" s="15" t="str">
        <f>'Historico Valoracion Quejas '!G166</f>
        <v>Huesped se queja de que no hubiese electricidad en sus habitaciones  durante el apagon eletrico (por motivo de que las habitaciones nuevas no poseen generador electrico) y las demas habitaciones del hotel SI.</v>
      </c>
      <c r="D68" t="str">
        <f>'Historico Valoracion Quejas '!V166</f>
        <v>Generador electrico</v>
      </c>
    </row>
    <row r="69" spans="1:4" ht="16.5" customHeight="1" x14ac:dyDescent="0.25">
      <c r="A69" s="65">
        <f>'Historico Valoracion Quejas '!D167</f>
        <v>807</v>
      </c>
      <c r="B69" s="12">
        <f>'Historico Valoracion Quejas '!B167</f>
        <v>43639</v>
      </c>
      <c r="C69" s="15" t="str">
        <f>'Historico Valoracion Quejas '!G167</f>
        <v>huesped se queja de que en su habitacion no haya luz, dichos huespedes vienen con la hab 806.</v>
      </c>
      <c r="D69" t="str">
        <f>'Historico Valoracion Quejas '!V167</f>
        <v>Habitaciones</v>
      </c>
    </row>
    <row r="70" spans="1:4" ht="16.5" customHeight="1" x14ac:dyDescent="0.25">
      <c r="A70" s="65">
        <f>'Historico Valoracion Quejas '!D168</f>
        <v>102</v>
      </c>
      <c r="B70" s="12">
        <f>'Historico Valoracion Quejas '!B168</f>
        <v>43638</v>
      </c>
      <c r="C70" s="15" t="str">
        <f>'Historico Valoracion Quejas '!G168</f>
        <v>Colaboradora mucama reporta que en la hab 102 se dejó una bolsa de lavandería ya lista colgando en la puerta de la habitación y que no se informó a ninguna mucama para ingresarla a la habitación, el huésped se llevó la sorpresa de encontrar su ropa afuera de la habitación con ligera humedad por las fuertes lluvias, se reporta como queja para evitar que suceda ya que se devalua el servicio que brindamos con una acción así.</v>
      </c>
      <c r="D70" t="str">
        <f>'Historico Valoracion Quejas '!V168</f>
        <v>Servicio cliente botones</v>
      </c>
    </row>
    <row r="71" spans="1:4" ht="16.5" customHeight="1" x14ac:dyDescent="0.25">
      <c r="A71" s="65">
        <f>'Historico Valoracion Quejas '!D169</f>
        <v>101</v>
      </c>
      <c r="B71" s="12">
        <f>'Historico Valoracion Quejas '!B169</f>
        <v>43637</v>
      </c>
      <c r="C71" s="15" t="str">
        <f>'Historico Valoracion Quejas '!G169</f>
        <v>Huésped nos informa que en su habitación no tenía agua caliente, eso sucedió a las 6am por motivo de que se había cerrado la tuberia de agua durante la noche porque en la 202 había una llave que no cerraba, se le informó a mantenimiento y nos dijeron que estaba listo y que en 30 minutos tendrían agua caliente, a las 7.40 am aproximadamente nos llaman los clientes y nos informan que aún no tienen agua caliente, al reportar esto a los compañeros de mantenimiento los mismos nos indican que ahora se tardará una hora más para ser solucionado. Por lo cual se les consulta el porque de esta duración ya que anteriormente se nos había comunicado que solo era 30 minutos. Sin embargo, alrededor de 25 minutos después vino Jairo a indicarnos que la situación ya se había solucionado, y que el problema fue que un embolo está dañado</v>
      </c>
      <c r="D71" t="str">
        <f>'Historico Valoracion Quejas '!V169</f>
        <v>Agua caliente</v>
      </c>
    </row>
    <row r="72" spans="1:4" ht="16.5" customHeight="1" x14ac:dyDescent="0.25">
      <c r="A72" s="65">
        <f>'Historico Valoracion Quejas '!D170</f>
        <v>202</v>
      </c>
      <c r="B72" s="12" t="str">
        <f>'Historico Valoracion Quejas '!B170</f>
        <v>Inicia registrando aquí la fecha de la queja.</v>
      </c>
      <c r="C72" s="15" t="str">
        <f>'Historico Valoracion Quejas '!G170</f>
        <v>Huésped nos informa durante a noche del 20/06/19 que no pueden cerrar la llave de abajo de la ducha, se procede a cambiarlos a la habitación 401 pero en esta el llavin de la puerta del baño estaba malo, se trababa cada vez que ellos cerraban la puerta</v>
      </c>
      <c r="D72" t="str">
        <f>'Historico Valoracion Quejas '!V170</f>
        <v>Habitaciones</v>
      </c>
    </row>
    <row r="73" spans="1:4" ht="16.5" customHeight="1" x14ac:dyDescent="0.25">
      <c r="A73" s="65" t="str">
        <f>'Historico Valoracion Quejas '!D171</f>
        <v>N/A</v>
      </c>
      <c r="B73" s="12">
        <f>'Historico Valoracion Quejas '!B171</f>
        <v>39984</v>
      </c>
      <c r="C73" s="15" t="str">
        <f>'Historico Valoracion Quejas '!G171</f>
        <v>Según nos informan por parte del spa, en repetidas ocaciones se ha reportado la puerta principal del bungalow #1 con un vidrio quebrado a los compañeros de mantenimiento sin recibir alguna solucion por parte de estos. Luego de repetidos reportes, el día de hoy la compañera Sharon antes de comenzar con un tratamiento se ha lesionado el dedo indice así afectando un poco el servicio que se pueda dar a los clientes.</v>
      </c>
      <c r="D73" t="str">
        <f>'Historico Valoracion Quejas '!V171</f>
        <v>N/A</v>
      </c>
    </row>
    <row r="74" spans="1:4" ht="16.5" customHeight="1" x14ac:dyDescent="0.25">
      <c r="A74" s="65">
        <f>'Historico Valoracion Quejas '!D172</f>
        <v>124</v>
      </c>
      <c r="B74" s="12">
        <f>'Historico Valoracion Quejas '!B172</f>
        <v>43636</v>
      </c>
      <c r="C74" s="15" t="str">
        <f>'Historico Valoracion Quejas '!G172</f>
        <v>Guía reporta que se cayó en las gradas que se encuentran en las habitaciones guías, la cinta anti-deslizante se encuentra gastada y en mal estado y nos pide solucionar el problema para evitar accidentes de peso.</v>
      </c>
      <c r="D74" t="str">
        <f>'Historico Valoracion Quejas '!V172</f>
        <v>Piso resbaloso</v>
      </c>
    </row>
    <row r="75" spans="1:4" ht="16.5" customHeight="1" x14ac:dyDescent="0.25">
      <c r="A75" s="65">
        <f>'Historico Valoracion Quejas '!D173</f>
        <v>905</v>
      </c>
      <c r="B75" s="12">
        <f>'Historico Valoracion Quejas '!B173</f>
        <v>43633</v>
      </c>
      <c r="C75" s="15" t="str">
        <f>'Historico Valoracion Quejas '!G173</f>
        <v xml:space="preserve">Estimados señores
Reciban un cordial saludo de parte de Destination Services y el mío.
Primero que todo quiero agradecer la oportunidad que me brindaron de visitarlos el pasado  fin de semana.
Como les comenté lo conocía en inspecciones pero no me había hospedado y es la mejor manera de tener su propio criterio.
El hotel me encanto, el anfitrión Cesar muy amable y los chicos del Restaurant Italiano también , a la hora del desayuno satisfecha, buena variedad y atención.
Todo lo vi muy bien solo que, como críticas constructivas, si me dejan una encuesta en la habitación y hay una parte de sostenibilidad, si no me dan la información en la recepción es muy difícil que la pueda llenar, puedo sacar conclusiones por lo que veo en la habitación pero la mayoría de las respuestas para poder opinar me las deben de indicar a la hora de hacer el check in.
La habitación que me asignaron es de las nuevas, están muy lindas me encantaron solo un pequeño defecto si no me equivoco la mía era la 109, cuando se abre la puerta del baño sale un olor a cloaca que llega hasta la habitación.
Puede ser un problema de poner un sifón o algo que aísle el olor no creo que sea algo complicado, es una lástima una habitación tan linda haya mal olor.
Les hago la observación con el fin de mejorar y evitar que tengan quejas de otros huéspedes e inclusive de nosotros.
El resto calificación excelente.
Espero poder ir a visitarlos en otra oportunidad.
</v>
      </c>
      <c r="D75" t="str">
        <f>'Historico Valoracion Quejas '!V173</f>
        <v>Mal olor habitación</v>
      </c>
    </row>
    <row r="76" spans="1:4" ht="16.5" customHeight="1" x14ac:dyDescent="0.25">
      <c r="A76" s="65">
        <f>'Historico Valoracion Quejas '!D174</f>
        <v>905</v>
      </c>
      <c r="B76" s="12">
        <f>'Historico Valoracion Quejas '!B174</f>
        <v>43632</v>
      </c>
      <c r="C76" s="15" t="str">
        <f>'Historico Valoracion Quejas '!G174</f>
        <v>La huésped nos indica  que no hay información sobre las practicas de sostenibilidad que realiza el Hotel. Si bien, está es la primer queja oficial que se presenta respecto a este tema, en las hojas de evaluación, en el apartado de sostenibilidad, en la mayoría de los casos los huéspedes marcan los items de que no encontraron información alguna respecto a  los diferentes temas en los que tenemos buenas prácticas de sostenibilidad.</v>
      </c>
      <c r="D76" t="str">
        <f>'Historico Valoracion Quejas '!V174</f>
        <v>Publicidad doc Informativo</v>
      </c>
    </row>
    <row r="77" spans="1:4" ht="16.5" customHeight="1" x14ac:dyDescent="0.25">
      <c r="A77" s="65">
        <f>'Historico Valoracion Quejas '!D175</f>
        <v>404</v>
      </c>
      <c r="B77" s="12">
        <f>'Historico Valoracion Quejas '!B175</f>
        <v>43632</v>
      </c>
      <c r="C77" s="15" t="str">
        <f>'Historico Valoracion Quejas '!G175</f>
        <v>El huésped nos indica que la forma en que se prepara el sushi, se ve poco sanitario.</v>
      </c>
      <c r="D77" t="str">
        <f>'Historico Valoracion Quejas '!V175</f>
        <v xml:space="preserve">Aseo A&amp;B </v>
      </c>
    </row>
    <row r="78" spans="1:4" ht="16.5" customHeight="1" x14ac:dyDescent="0.25">
      <c r="A78" s="65">
        <f>'Historico Valoracion Quejas '!D176</f>
        <v>609</v>
      </c>
      <c r="B78" s="12">
        <f>'Historico Valoracion Quejas '!B176</f>
        <v>43632</v>
      </c>
      <c r="C78" s="15" t="str">
        <f>'Historico Valoracion Quejas '!G176</f>
        <v>Huéspedes al hacer reconocimiento de la habitación se quejan porque el tarjetero esta quebrado y para obtener la electricidad deben presionar la llave y dejarla fija lo cual indican no permite ahorrar electricidad.</v>
      </c>
      <c r="D78" t="str">
        <f>'Historico Valoracion Quejas '!V176</f>
        <v>Habitaciones</v>
      </c>
    </row>
    <row r="79" spans="1:4" ht="16.5" customHeight="1" x14ac:dyDescent="0.25">
      <c r="A79" s="65">
        <f>'Historico Valoracion Quejas '!D177</f>
        <v>807</v>
      </c>
      <c r="B79" s="12">
        <f>'Historico Valoracion Quejas '!B177</f>
        <v>43632</v>
      </c>
      <c r="C79" s="15" t="str">
        <f>'Historico Valoracion Quejas '!G177</f>
        <v>Supervisora reporta malos olores en la hab 807 e indica que el mismo problema se mantiene a pesar de que usaron un producto nuevo.</v>
      </c>
      <c r="D79" t="str">
        <f>'Historico Valoracion Quejas '!V177</f>
        <v>Mal olor habitación</v>
      </c>
    </row>
    <row r="80" spans="1:4" ht="16.5" customHeight="1" x14ac:dyDescent="0.25">
      <c r="A80" s="65">
        <f>'Historico Valoracion Quejas '!D178</f>
        <v>803</v>
      </c>
      <c r="B80" s="12">
        <f>'Historico Valoracion Quejas '!B178</f>
        <v>43631</v>
      </c>
      <c r="C80" s="15" t="str">
        <f>'Historico Valoracion Quejas '!G178</f>
        <v>Huésped nos informa que la puerta de la habitación no cierra bien y que debemos revisarla una vez ellos se vayan del hotel.</v>
      </c>
      <c r="D80" t="str">
        <f>'Historico Valoracion Quejas '!V178</f>
        <v>Puerta de habitación</v>
      </c>
    </row>
    <row r="81" spans="1:4" ht="16.5" customHeight="1" x14ac:dyDescent="0.25">
      <c r="A81" s="65">
        <f>'Historico Valoracion Quejas '!D179</f>
        <v>110</v>
      </c>
      <c r="B81" s="12">
        <f>'Historico Valoracion Quejas '!B179</f>
        <v>43631</v>
      </c>
      <c r="C81" s="15" t="str">
        <f>'Historico Valoracion Quejas '!G179</f>
        <v>Huésped se queja de la maquina del GYM la cual cada vez que la quieren utilizar el cable se sale de su posición y no es posible ejercitarse de manera correcta. Solicitan actualizar la máquina para un uso correcto.</v>
      </c>
      <c r="D81" t="str">
        <f>'Historico Valoracion Quejas '!V179</f>
        <v>Gimnasio</v>
      </c>
    </row>
    <row r="82" spans="1:4" ht="16.5" customHeight="1" x14ac:dyDescent="0.25">
      <c r="A82" s="65">
        <f>'Historico Valoracion Quejas '!D180</f>
        <v>406</v>
      </c>
      <c r="B82" s="12">
        <f>'Historico Valoracion Quejas '!B180</f>
        <v>43630</v>
      </c>
      <c r="C82" s="15" t="str">
        <f>'Historico Valoracion Quejas '!G180</f>
        <v>huésped nos informa que tienen muchas hormigas en el baño de la habitación</v>
      </c>
      <c r="D82" t="str">
        <f>'Historico Valoracion Quejas '!V180</f>
        <v>Plagas Habitaciones</v>
      </c>
    </row>
    <row r="83" spans="1:4" ht="16.5" customHeight="1" x14ac:dyDescent="0.25">
      <c r="A83" s="65">
        <f>'Historico Valoracion Quejas '!D181</f>
        <v>405</v>
      </c>
      <c r="B83" s="12">
        <f>'Historico Valoracion Quejas '!B181</f>
        <v>43629</v>
      </c>
      <c r="C83" s="15" t="str">
        <f>'Historico Valoracion Quejas '!G181</f>
        <v>huesped se queja del baño dado que le molesta la cantidad de hormigas que se encontró en dicho lugar.</v>
      </c>
      <c r="D83" t="str">
        <f>'Historico Valoracion Quejas '!V181</f>
        <v>Plagas Habitaciones</v>
      </c>
    </row>
    <row r="84" spans="1:4" ht="16.5" customHeight="1" x14ac:dyDescent="0.25">
      <c r="A84" s="65">
        <f>'Historico Valoracion Quejas '!D182</f>
        <v>401</v>
      </c>
      <c r="B84" s="12">
        <f>'Historico Valoracion Quejas '!B182</f>
        <v>43623</v>
      </c>
      <c r="C84" s="15" t="str">
        <f>'Historico Valoracion Quejas '!G182</f>
        <v>Huésped indica que las pajillas de plastico no deberían de usarse.</v>
      </c>
      <c r="D84" t="str">
        <f>'Historico Valoracion Quejas '!V182</f>
        <v>Servicio C. Tienda</v>
      </c>
    </row>
    <row r="85" spans="1:4" ht="16.5" customHeight="1" x14ac:dyDescent="0.25">
      <c r="A85" s="65">
        <f>'Historico Valoracion Quejas '!D183</f>
        <v>806</v>
      </c>
      <c r="B85" s="12">
        <f>'Historico Valoracion Quejas '!B183</f>
        <v>43625</v>
      </c>
      <c r="C85" s="15" t="str">
        <f>'Historico Valoracion Quejas '!G183</f>
        <v>Buenas noches compañeros, el siguiente correo es para comentarles una situación lamentable con los huéspedes de la antigua habitación 806 con el nombre de JOSH FRIDAY y su familia, alrededor de las 8:09 pm mi compañero Botones Maikel me informa que el huésped de dicha habitación está altamente molesto, en su categoría C3 debido a que solicitaron preliminarmente un transporte sin embargo al llegar mi compañero el Señor JOSH FRIDAY le indica que pase adentro de la habitación y se dé cuenta por el mismo la magnitud de su molestia y la causa del problema, Maikel viene hacia mi persona y me informa que el Señor está muy molesto por que en la habitación nuevamente está emanando un olor desagradable de manera excesiva y que NECESITA UNA SOLUCION en persona y no por llamada y que NO desea cambiarse de habitación, al ser ese el requerimiento del huésped, verifico en la ocupación del sistema para ver si hay otra habitación MASTER SUITE QUEEN cercana a esa sin embargo no había nada disponible sino solamente la hab 807 y 511, dicho eso me dirijo inmediatamente hacia dicho lugar con Maikel y Gerald de mantenimiento y al llegar efectivamente hay un olor fuerte e intenso desagradable dentro de la room, empiezo a conversar con el caballero y el verdaderamente se encuentra muy molesto por el problema, me indica que es la 3 vez que lo cambian de habitación, siendo la primera porque había cantidad de insectos en su habitación, la segunda vez que se trasladó a otra habitación él se queja porque en el área del baño hay una apertura, se le informa que ese es el sistema y que de esa forma están construidas, igualmente el achaca el hecho de que algún animal pueda entrar por dicho espacio  y que no es aceptable dado la cantidad de dinero que está gastando en su hospedaje, me disculpo ante el por la situación ocurrida y escucho su pesar, una vez el concluye le informo que poseo la habitación contigua (807) disponible dado que él y su familia no desea trasladar el hospedaje de lugar, el Señor se muestra a gusto con el cambio, un poco más calmado pero aun indispuesto, sin embargo su esposa no acepta dicho cambio dado que alega específicamente por sus hijos puedan sentir algún malestar o enfermarse por haber inhalado dichos olores, el niño de la familia es el más indispuesto de todos dado que alega específicamente por su salud y que exige trasladarse a una habitación lejana, el huésped discute con su esposa acerca de la solución dado que el especifica quedarse cerca sin embargo ella no, de igual forma me exige llamar a las habitaciones 906-907 y consultarles que si han poseído algún problema similar, dicho eso se llaman a esas habitaciones y ellos nos informan que no ante tal consulta que todo se encuentra bien, le explico eso al huésped y me dice que le informe a la esposa y de igual manera les explico lo ocurrido, la señora no desea más que la habitación 511 para pasar la noche, por lo tanto dichos huéspedes se encuentran en la habitación mencionada, igualmente explicar que se trasladaron los cargos BH-00105576 con su respectivo tip ET-082953 por $3 por la situación ocurrida hoy y las noches anteriores, cabe recordar que dicho problema de olores en esas habitaciones ya es reiterado y que poseen 6 meses de haberse construido por lo tanto favor tratar dicho problema a primera hora y que el departamento de Guest Service se contacte con ellos para darle seguimiento debido a que realizan su check out el 11-06-2019 y siguen molestos. Cualquier consulta estoy para servirles.</v>
      </c>
      <c r="D85" t="str">
        <f>'Historico Valoracion Quejas '!V183</f>
        <v>Mal olor habitación</v>
      </c>
    </row>
    <row r="86" spans="1:4" ht="16.5" customHeight="1" x14ac:dyDescent="0.25">
      <c r="A86" s="65">
        <f>'Historico Valoracion Quejas '!D184</f>
        <v>0</v>
      </c>
      <c r="B86" s="12" t="str">
        <f>'Historico Valoracion Quejas '!B184</f>
        <v>Inicia registrando aquí la fecha de la queja.</v>
      </c>
      <c r="C86" s="15">
        <f>'Historico Valoracion Quejas '!G184</f>
        <v>0</v>
      </c>
      <c r="D86" t="str">
        <f>'Historico Valoracion Quejas '!V184</f>
        <v>N/A</v>
      </c>
    </row>
    <row r="87" spans="1:4" ht="16.5" customHeight="1" x14ac:dyDescent="0.25">
      <c r="A87" s="65">
        <f>'Historico Valoracion Quejas '!D185</f>
        <v>204</v>
      </c>
      <c r="B87" s="12">
        <f>'Historico Valoracion Quejas '!B185</f>
        <v>43625</v>
      </c>
      <c r="C87" s="15" t="str">
        <f>'Historico Valoracion Quejas '!G185</f>
        <v>En el área del baño el techo presenta un espacio bastante amplio por el que se metieron bichos a la habitación.</v>
      </c>
      <c r="D87" t="str">
        <f>'Historico Valoracion Quejas '!V185</f>
        <v>Fumigación</v>
      </c>
    </row>
    <row r="88" spans="1:4" ht="16.5" customHeight="1" x14ac:dyDescent="0.25">
      <c r="A88" s="65">
        <f>'Historico Valoracion Quejas '!D186</f>
        <v>310</v>
      </c>
      <c r="B88" s="12">
        <f>'Historico Valoracion Quejas '!B186</f>
        <v>43624</v>
      </c>
      <c r="C88" s="15" t="str">
        <f>'Historico Valoracion Quejas '!G186</f>
        <v>Huésped nos describe que en la habitación hay muchos bichos, lo cual fue constatado por los compañeros botones.</v>
      </c>
      <c r="D88" t="str">
        <f>'Historico Valoracion Quejas '!V186</f>
        <v>Fumigación</v>
      </c>
    </row>
    <row r="89" spans="1:4" ht="16.5" customHeight="1" x14ac:dyDescent="0.25">
      <c r="A89" s="65">
        <f>'Historico Valoracion Quejas '!D187</f>
        <v>611</v>
      </c>
      <c r="B89" s="12">
        <f>'Historico Valoracion Quejas '!B187</f>
        <v>43624</v>
      </c>
      <c r="C89" s="15" t="str">
        <f>'Historico Valoracion Quejas '!G187</f>
        <v>El huésped reservó a través de la agencia una habitación con cama king, está solicitud fue realizada por la agencia, para la misma se contaba con disponibilidad, sin embargo a la hora de ingresar la reserva, la misma no se hizo correctamente por parte de Reservaciones y por tanto se le asigno la Jr Suite Queen #204, para cuando llegó el huésped al hotel ya no se contaba con disponibilidad de cama king, la señora al llegar a está habitación #204 se mostró muy molesta, ya que no fue lo que ella había solicitado y entonces demando que inmediatamente se le diera un upgrade o bien se hiciera algo para brindarle una habitación con cama king</v>
      </c>
      <c r="D89" t="str">
        <f>'Historico Valoracion Quejas '!V187</f>
        <v>Proceso de reservas</v>
      </c>
    </row>
    <row r="90" spans="1:4" ht="16.5" customHeight="1" x14ac:dyDescent="0.25">
      <c r="A90" s="65">
        <f>'Historico Valoracion Quejas '!D188</f>
        <v>902</v>
      </c>
      <c r="B90" s="12">
        <f>'Historico Valoracion Quejas '!B188</f>
        <v>43624</v>
      </c>
      <c r="C90" s="15" t="str">
        <f>'Historico Valoracion Quejas '!G188</f>
        <v xml:space="preserve">les informo de que se suscitó en la Cena Romántica de la Hab 902.
Esta reportada en las Actividades una Cena Romántica, la Chef Betty preparo un menú especial para la ocasión, pero al momento de presentar la carta especial y explicarlos ingredientes ,  la señora manifiesta que son Vegetarianos.
Esto causando los inconvenientes del caso, los productos estaban ya listos para cocinarse,  la misa en place a punto.
Pero no teníamos un menú especial romántico preparado para vegetarianos.
Sería bueno y conveniente, que a la hora de hacer la reserva, le  preguntaran a los comensales sobre sus restricciones alimenticias, para poder cumplir con las expectativas.
</v>
      </c>
      <c r="D90" t="str">
        <f>'Historico Valoracion Quejas '!V188</f>
        <v>Proceso de reservas</v>
      </c>
    </row>
    <row r="91" spans="1:4" ht="16.5" customHeight="1" x14ac:dyDescent="0.25">
      <c r="A91" s="65">
        <f>'Historico Valoracion Quejas '!D189</f>
        <v>604</v>
      </c>
      <c r="B91" s="12">
        <f>'Historico Valoracion Quejas '!B189</f>
        <v>43615</v>
      </c>
      <c r="C91" s="15" t="str">
        <f>'Historico Valoracion Quejas '!G189</f>
        <v>Hay mucho ruido debido a los trabajos en habitaciones</v>
      </c>
      <c r="D91" t="str">
        <f>'Historico Valoracion Quejas '!V189</f>
        <v>Ruido habitación</v>
      </c>
    </row>
    <row r="92" spans="1:4" ht="16.5" customHeight="1" x14ac:dyDescent="0.25">
      <c r="A92" s="65">
        <f>'Historico Valoracion Quejas '!D190</f>
        <v>510</v>
      </c>
      <c r="B92" s="12">
        <f>'Historico Valoracion Quejas '!B190</f>
        <v>43620</v>
      </c>
      <c r="C92" s="15" t="str">
        <f>'Historico Valoracion Quejas '!G190</f>
        <v>Se necesitan más maquinas del hielo cerca de las habitaciones</v>
      </c>
      <c r="D92" t="str">
        <f>'Historico Valoracion Quejas '!V190</f>
        <v>Maquina de hielo</v>
      </c>
    </row>
    <row r="93" spans="1:4" ht="16.5" customHeight="1" x14ac:dyDescent="0.25">
      <c r="A93" s="65">
        <f>'Historico Valoracion Quejas '!D191</f>
        <v>904</v>
      </c>
      <c r="B93" s="12">
        <f>'Historico Valoracion Quejas '!B191</f>
        <v>43618</v>
      </c>
      <c r="C93" s="15" t="str">
        <f>'Historico Valoracion Quejas '!G191</f>
        <v>Aire acondicionado no esta enfriando adecuadamente</v>
      </c>
      <c r="D93" t="str">
        <f>'Historico Valoracion Quejas '!V191</f>
        <v>A/C</v>
      </c>
    </row>
    <row r="94" spans="1:4" ht="16.5" customHeight="1" x14ac:dyDescent="0.25">
      <c r="A94" s="65">
        <f>'Historico Valoracion Quejas '!D192</f>
        <v>124</v>
      </c>
      <c r="B94" s="12" t="str">
        <f>'Historico Valoracion Quejas '!B192</f>
        <v>Inicia registrando aquí la fecha de la queja.</v>
      </c>
      <c r="C94" s="15" t="str">
        <f>'Historico Valoracion Quejas '!G192</f>
        <v>A/C no estaba funcionando bien desde que los clientes llegaron.</v>
      </c>
      <c r="D94" t="str">
        <f>'Historico Valoracion Quejas '!V192</f>
        <v>A/C</v>
      </c>
    </row>
    <row r="95" spans="1:4" ht="16.5" customHeight="1" x14ac:dyDescent="0.25">
      <c r="A95" s="65">
        <f>'Historico Valoracion Quejas '!D193</f>
        <v>203</v>
      </c>
      <c r="B95" s="12">
        <f>'Historico Valoracion Quejas '!B193</f>
        <v>43620</v>
      </c>
      <c r="C95" s="15" t="str">
        <f>'Historico Valoracion Quejas '!G193</f>
        <v>Huésped molesta intenta abrir la puerta del souvenir para comprar algo pero el souvenir se encontraba cerrado y no pudo abrir, al no haber ningún rótulo o aviso se mantuvo jalando la puerta para adentro-afuera y los lados unos segundos hasta que le indicamos desde recepción que estaba cerrado.</v>
      </c>
      <c r="D95" t="str">
        <f>'Historico Valoracion Quejas '!V193</f>
        <v>Servicio C. Tienda</v>
      </c>
    </row>
    <row r="96" spans="1:4" ht="16.5" customHeight="1" x14ac:dyDescent="0.25">
      <c r="A96" s="65">
        <f>'Historico Valoracion Quejas '!D194</f>
        <v>515</v>
      </c>
      <c r="B96" s="12" t="str">
        <f>'Historico Valoracion Quejas '!B194</f>
        <v>Inicia registrando aquí la fecha de la queja.</v>
      </c>
      <c r="C96" s="15" t="str">
        <f>'Historico Valoracion Quejas '!G194</f>
        <v>Huésped realizó el check-in alrededor de las 2:30pm, el mismo tenía reservada una hab master suite, en sus notas tenía que se le debía dar una de las habitaciones viejas, se le consultó a la mucama el estado de las mismas y nos informaron que estarían entre 3 o 4 de la tarde, la hab 514 se entregó a las 3pm, sin embargo, la hab 515 se entregó a las 3:40pm, y el huésped se mostró disconforme con lo sucedido, comentando que esto no debe pasar ya que se ofrece check-in a las 3pm y se le entregó la hab casi una hora después</v>
      </c>
      <c r="D96" t="str">
        <f>'Historico Valoracion Quejas '!V194</f>
        <v>Habitaciones</v>
      </c>
    </row>
    <row r="97" spans="1:4" ht="16.5" customHeight="1" x14ac:dyDescent="0.25">
      <c r="A97" s="65">
        <f>'Historico Valoracion Quejas '!D195</f>
        <v>908</v>
      </c>
      <c r="B97" s="12">
        <f>'Historico Valoracion Quejas '!B195</f>
        <v>43615</v>
      </c>
      <c r="C97" s="15" t="str">
        <f>'Historico Valoracion Quejas '!G195</f>
        <v>Lo único decepcionante del hotel es el desayuno buffet, hay varias opciones pero nada que destaque lo suficiente como para parecer fresco o casero. Ademas en el area de desayuno no hay ni un solo ventilador y al ser abierto permite que hayan muchas moscas lo cual es inaceptable. De hecho el segundo día nos saltamos el desayuno porque no queriamos lidiar con las moscas.</v>
      </c>
      <c r="D97" t="str">
        <f>'Historico Valoracion Quejas '!V195</f>
        <v>Plagas en restaurante</v>
      </c>
    </row>
    <row r="98" spans="1:4" ht="16.5" customHeight="1" x14ac:dyDescent="0.25">
      <c r="A98" s="65">
        <f>'Historico Valoracion Quejas '!D196</f>
        <v>804</v>
      </c>
      <c r="B98" s="12">
        <f>'Historico Valoracion Quejas '!B196</f>
        <v>43618</v>
      </c>
      <c r="C98" s="15" t="str">
        <f>'Historico Valoracion Quejas '!G196</f>
        <v>Nos informan los clientes de la habitación 804-805 que al ser las 9:30pm no cuentan con agua caliente en las habitaciones</v>
      </c>
      <c r="D98" t="str">
        <f>'Historico Valoracion Quejas '!V196</f>
        <v>Agua caliente</v>
      </c>
    </row>
    <row r="99" spans="1:4" ht="16.5" customHeight="1" x14ac:dyDescent="0.25">
      <c r="A99" s="65">
        <f>'Historico Valoracion Quejas '!D197</f>
        <v>0</v>
      </c>
      <c r="B99" s="12">
        <f>'Historico Valoracion Quejas '!B197</f>
        <v>43618</v>
      </c>
      <c r="C99" s="15">
        <f>'Historico Valoracion Quejas '!G197</f>
        <v>0</v>
      </c>
      <c r="D99" t="str">
        <f>'Historico Valoracion Quejas '!V197</f>
        <v>N/A</v>
      </c>
    </row>
    <row r="100" spans="1:4" ht="16.5" customHeight="1" x14ac:dyDescent="0.25">
      <c r="A100" s="65">
        <f>'Historico Valoracion Quejas '!D198</f>
        <v>906</v>
      </c>
      <c r="B100" s="12">
        <f>'Historico Valoracion Quejas '!B198</f>
        <v>43617</v>
      </c>
      <c r="C100" s="15" t="str">
        <f>'Historico Valoracion Quejas '!G198</f>
        <v>Clientes se quejan por el mal olor en el area de baño</v>
      </c>
      <c r="D100" t="str">
        <f>'Historico Valoracion Quejas '!V198</f>
        <v>Chequeo habitaciones</v>
      </c>
    </row>
    <row r="101" spans="1:4" ht="16.5" customHeight="1" x14ac:dyDescent="0.25">
      <c r="A101" s="65">
        <f>'Historico Valoracion Quejas '!D199</f>
        <v>906</v>
      </c>
      <c r="B101" s="12">
        <f>'Historico Valoracion Quejas '!B199</f>
        <v>43617</v>
      </c>
      <c r="C101" s="15" t="str">
        <f>'Historico Valoracion Quejas '!G199</f>
        <v>Clientes inconformes con el olor en el baño</v>
      </c>
      <c r="D101" t="str">
        <f>'Historico Valoracion Quejas '!V199</f>
        <v>Chequeo habitaciones</v>
      </c>
    </row>
    <row r="102" spans="1:4" ht="16.5" customHeight="1" x14ac:dyDescent="0.25">
      <c r="A102" s="65">
        <f>'Historico Valoracion Quejas '!D200</f>
        <v>303</v>
      </c>
      <c r="B102" s="12">
        <f>'Historico Valoracion Quejas '!B200</f>
        <v>43617</v>
      </c>
      <c r="C102" s="15" t="str">
        <f>'Historico Valoracion Quejas '!G200</f>
        <v xml:space="preserve">Huéspedes se sienten inconformes a la hora de entregarles la habitacion, ya que en el momento que el botones les muestra el minibar había un trapo adentro y las cervezas, cocas y a aguas estaban sobre la mesa. </v>
      </c>
      <c r="D102" t="str">
        <f>'Historico Valoracion Quejas '!V200</f>
        <v>Chequeo habitaciones</v>
      </c>
    </row>
    <row r="103" spans="1:4" ht="16.5" customHeight="1" x14ac:dyDescent="0.25">
      <c r="A103" s="65">
        <f>'Historico Valoracion Quejas '!D201</f>
        <v>109</v>
      </c>
      <c r="B103" s="12">
        <f>'Historico Valoracion Quejas '!B201</f>
        <v>43616</v>
      </c>
      <c r="C103" s="15" t="str">
        <f>'Historico Valoracion Quejas '!G201</f>
        <v>Huéspedes molestos reclaman a servicio al cliente porque  luego de hacer la respectiva limpieza no les colocaron café y eso no les agradó.</v>
      </c>
      <c r="D103" t="str">
        <f>'Historico Valoracion Quejas '!V201</f>
        <v>Chequeo habitaciones</v>
      </c>
    </row>
    <row r="104" spans="1:4" ht="16.5" customHeight="1" x14ac:dyDescent="0.25">
      <c r="A104" s="65">
        <f>'Historico Valoracion Quejas '!D202</f>
        <v>907</v>
      </c>
      <c r="B104" s="12" t="str">
        <f>'Historico Valoracion Quejas '!B202</f>
        <v>Inicia registrando aquí la fecha de la queja.</v>
      </c>
      <c r="C104" s="15" t="str">
        <f>'Historico Valoracion Quejas '!G202</f>
        <v>Cliente informa que no podían lograr que la ducha de la habitacion 907 dejara de gotear durante toda su estadía.</v>
      </c>
      <c r="D104" t="str">
        <f>'Historico Valoracion Quejas '!V202</f>
        <v>Rotulación Jacuzzi</v>
      </c>
    </row>
    <row r="105" spans="1:4" ht="16.5" customHeight="1" x14ac:dyDescent="0.25">
      <c r="A105" s="65">
        <f>'Historico Valoracion Quejas '!D203</f>
        <v>906</v>
      </c>
      <c r="B105" s="12">
        <f>'Historico Valoracion Quejas '!B203</f>
        <v>43614</v>
      </c>
      <c r="C105" s="15" t="str">
        <f>'Historico Valoracion Quejas '!G203</f>
        <v>CLIENTE NOS MENCIONA QUE EL CONTROL DE LA TELEVISION NO LES PERMITIA APAGARLA YA QUE AL PARECER NO FUNCIONABA CORRECTAMENTE POR LO QUE PROCEDIERON A DESCONECTARLA PARA LOGRAR EL OBJETIVO.</v>
      </c>
      <c r="D105" t="str">
        <f>'Historico Valoracion Quejas '!V203</f>
        <v>Chequeo habitaciones</v>
      </c>
    </row>
    <row r="106" spans="1:4" ht="16.5" customHeight="1" x14ac:dyDescent="0.25">
      <c r="A106" s="65">
        <f>'Historico Valoracion Quejas '!D204</f>
        <v>309</v>
      </c>
      <c r="B106" s="12">
        <f>'Historico Valoracion Quejas '!B204</f>
        <v>43611</v>
      </c>
      <c r="C106" s="15" t="str">
        <f>'Historico Valoracion Quejas '!G204</f>
        <v>Habitación presenta una gotera y la misma provocó un gran derrame en la habitación</v>
      </c>
      <c r="D106" t="str">
        <f>'Historico Valoracion Quejas '!V204</f>
        <v>Goteras</v>
      </c>
    </row>
    <row r="107" spans="1:4" ht="16.5" customHeight="1" x14ac:dyDescent="0.25">
      <c r="A107" s="65">
        <f>'Historico Valoracion Quejas '!D205</f>
        <v>210</v>
      </c>
      <c r="B107" s="12">
        <f>'Historico Valoracion Quejas '!B205</f>
        <v>43610</v>
      </c>
      <c r="C107" s="15" t="str">
        <f>'Historico Valoracion Quejas '!G205</f>
        <v>Huésped con experiencia y dueño de un gimnasio se acerca a Lockers para quejarse que la maquina del GYM que se encuentra mal instalada y nos informa que los cables estan incorrectamente, sugiere busquemos ayuda de alguna compañía especialista para darle el mantenimiento a los equipos y que perduren.</v>
      </c>
      <c r="D107" t="str">
        <f>'Historico Valoracion Quejas '!V205</f>
        <v>Gimnasio</v>
      </c>
    </row>
    <row r="108" spans="1:4" ht="16.5" customHeight="1" x14ac:dyDescent="0.25">
      <c r="A108" s="65">
        <f>'Historico Valoracion Quejas '!D206</f>
        <v>606</v>
      </c>
      <c r="B108" s="12">
        <f>'Historico Valoracion Quejas '!B206</f>
        <v>43610</v>
      </c>
      <c r="C108" s="15" t="str">
        <f>'Historico Valoracion Quejas '!G206</f>
        <v xml:space="preserve">Huésped asustada llama a recepción porque el niño se resvalo entrando a la habitación y quebro el vidrio de la puerta, se envía a un botones para que verifique como se encuentra el niño, al llegar encuentra el vidrio de la puerta totalmente quebrado y el niño solo tenia una pequeña herida en la rodilla. </v>
      </c>
      <c r="D108" t="str">
        <f>'Historico Valoracion Quejas '!V206</f>
        <v>Piso resbaloso</v>
      </c>
    </row>
    <row r="109" spans="1:4" ht="16.5" customHeight="1" x14ac:dyDescent="0.25">
      <c r="A109" s="65">
        <f>'Historico Valoracion Quejas '!D207</f>
        <v>806</v>
      </c>
      <c r="B109" s="12">
        <f>'Historico Valoracion Quejas '!B207</f>
        <v>43608</v>
      </c>
      <c r="C109" s="15" t="str">
        <f>'Historico Valoracion Quejas '!G207</f>
        <v>Huesped se queja en recepcion de que la comida del Sushi bar no fue de su agrado y que fue de mala calidad, comentó que el salmón tenia sabor y color raro, que el pescado no era fresco y que su textura no era la adecuada, ademas indicó que el camarón parecía chicle.</v>
      </c>
      <c r="D109" t="str">
        <f>'Historico Valoracion Quejas '!V207</f>
        <v>Calidad Sushi</v>
      </c>
    </row>
    <row r="110" spans="1:4" ht="16.5" customHeight="1" x14ac:dyDescent="0.25">
      <c r="A110" s="65">
        <f>'Historico Valoracion Quejas '!D208</f>
        <v>401</v>
      </c>
      <c r="B110" s="12">
        <f>'Historico Valoracion Quejas '!B208</f>
        <v>43609</v>
      </c>
      <c r="C110" s="15" t="str">
        <f>'Historico Valoracion Quejas '!G208</f>
        <v>Huéspedes se acercan a recepción porque no tienen agua caliente en su habitación.</v>
      </c>
      <c r="D110" t="str">
        <f>'Historico Valoracion Quejas '!V208</f>
        <v>Agua caliente</v>
      </c>
    </row>
    <row r="111" spans="1:4" ht="16.5" customHeight="1" x14ac:dyDescent="0.25">
      <c r="A111" s="65">
        <f>'Historico Valoracion Quejas '!D209</f>
        <v>305</v>
      </c>
      <c r="B111" s="12">
        <f>'Historico Valoracion Quejas '!B209</f>
        <v>43604</v>
      </c>
      <c r="C111" s="15" t="str">
        <f>'Historico Valoracion Quejas '!G209</f>
        <v>En el area de comidas calientes, ambos días estaban casi en temperatura ambiente todos los productos como el pinto, picadillo, etc. Sería bueno verificar la temperatura.</v>
      </c>
      <c r="D111" t="str">
        <f>'Historico Valoracion Quejas '!V209</f>
        <v>Calida Desayuno</v>
      </c>
    </row>
    <row r="112" spans="1:4" ht="16.5" customHeight="1" x14ac:dyDescent="0.25">
      <c r="A112" s="65">
        <f>'Historico Valoracion Quejas '!D210</f>
        <v>701</v>
      </c>
      <c r="B112" s="12">
        <f>'Historico Valoracion Quejas '!B210</f>
        <v>43602</v>
      </c>
      <c r="C112" s="15" t="str">
        <f>'Historico Valoracion Quejas '!G210</f>
        <v xml:space="preserve">Huésped se queja por no haber indicaciones en las aguas termales de cuanto tiempo es lo recomendable estar metido, se metió mas de media hora y al salir se le subió la presión y se descompuso. </v>
      </c>
      <c r="D112" t="str">
        <f>'Historico Valoracion Quejas '!V210</f>
        <v>N/A</v>
      </c>
    </row>
    <row r="113" spans="1:4" ht="16.5" customHeight="1" x14ac:dyDescent="0.25">
      <c r="A113" s="65">
        <f>'Historico Valoracion Quejas '!D211</f>
        <v>110</v>
      </c>
      <c r="B113" s="12">
        <f>'Historico Valoracion Quejas '!B211</f>
        <v>43604</v>
      </c>
      <c r="C113" s="15" t="str">
        <f>'Historico Valoracion Quejas '!G211</f>
        <v>Huésped se queja porque en el area del playground y en los alrededores del area de descanso no hay basureros donde depositar los diferentes desechos de los huéspedes.</v>
      </c>
      <c r="D113" t="str">
        <f>'Historico Valoracion Quejas '!V211</f>
        <v>Basurero jardines</v>
      </c>
    </row>
    <row r="114" spans="1:4" ht="16.5" customHeight="1" x14ac:dyDescent="0.25">
      <c r="A114" s="65">
        <f>'Historico Valoracion Quejas '!D212</f>
        <v>306</v>
      </c>
      <c r="B114" s="12">
        <f>'Historico Valoracion Quejas '!B212</f>
        <v>43601</v>
      </c>
      <c r="C114" s="15" t="str">
        <f>'Historico Valoracion Quejas '!G212</f>
        <v>El colaborador encuentra una botella de agua a medio llenar, totalmente anuente al mini bar es decir no se revisó antes de entregar la habitacion y el compañero Botones al mostrar el minibar tuvo la fortuna de encontrarse dicho objeto y al cual el huesped muestra su disconformidad</v>
      </c>
      <c r="D114" t="str">
        <f>'Historico Valoracion Quejas '!V212</f>
        <v>Chequeo habitaciones</v>
      </c>
    </row>
    <row r="115" spans="1:4" ht="16.5" customHeight="1" x14ac:dyDescent="0.25">
      <c r="A115" s="65">
        <f>'Historico Valoracion Quejas '!D213</f>
        <v>0</v>
      </c>
      <c r="B115" s="12">
        <f>'Historico Valoracion Quejas '!B213</f>
        <v>43601</v>
      </c>
      <c r="C115" s="15">
        <f>'Historico Valoracion Quejas '!G213</f>
        <v>0</v>
      </c>
      <c r="D115" t="str">
        <f>'Historico Valoracion Quejas '!V213</f>
        <v>N/A</v>
      </c>
    </row>
    <row r="116" spans="1:4" ht="16.5" customHeight="1" x14ac:dyDescent="0.25">
      <c r="A116" s="65">
        <f>'Historico Valoracion Quejas '!D214</f>
        <v>104</v>
      </c>
      <c r="B116" s="12">
        <f>'Historico Valoracion Quejas '!B214</f>
        <v>43591</v>
      </c>
      <c r="C116" s="15" t="str">
        <f>'Historico Valoracion Quejas '!G214</f>
        <v>Huésped cuestiona el porque no se usa frutas frescas para los cocteles</v>
      </c>
      <c r="D116" t="str">
        <f>'Historico Valoracion Quejas '!V214</f>
        <v>Cockteles bares</v>
      </c>
    </row>
    <row r="117" spans="1:4" ht="16.5" customHeight="1" x14ac:dyDescent="0.25">
      <c r="A117" s="65">
        <f>'Historico Valoracion Quejas '!D215</f>
        <v>806</v>
      </c>
      <c r="B117" s="12">
        <f>'Historico Valoracion Quejas '!B215</f>
        <v>43595</v>
      </c>
      <c r="C117" s="15" t="str">
        <f>'Historico Valoracion Quejas '!G215</f>
        <v>La luz encima del lavatorio en el baño no es lo suficiente brillante</v>
      </c>
      <c r="D117" t="str">
        <f>'Historico Valoracion Quejas '!V215</f>
        <v>Habitaciones</v>
      </c>
    </row>
    <row r="118" spans="1:4" ht="16.5" customHeight="1" x14ac:dyDescent="0.25">
      <c r="A118" s="65">
        <f>'Historico Valoracion Quejas '!D216</f>
        <v>210</v>
      </c>
      <c r="B118" s="12">
        <f>'Historico Valoracion Quejas '!B216</f>
        <v>43594</v>
      </c>
      <c r="C118" s="15" t="str">
        <f>'Historico Valoracion Quejas '!G216</f>
        <v>Los saloneros son sobre-atentos. Esto porque cada dos minutos están preguntando si desean más agua para té o café, o llegan a quitar platos o vasos</v>
      </c>
      <c r="D118" t="e">
        <f>'Historico Valoracion Quejas '!V216</f>
        <v>#N/A</v>
      </c>
    </row>
    <row r="119" spans="1:4" ht="16.5" customHeight="1" x14ac:dyDescent="0.25">
      <c r="A119" s="65">
        <f>'Historico Valoracion Quejas '!D217</f>
        <v>902</v>
      </c>
      <c r="B119" s="12">
        <f>'Historico Valoracion Quejas '!B217</f>
        <v>43598</v>
      </c>
      <c r="C119" s="15" t="str">
        <f>'Historico Valoracion Quejas '!G217</f>
        <v>Los huéspedes Hannah y Aaron de la habitación 902, estaban descansando tranquilamente en el area de las hamacas en Lockers, cuando de repente la planta de reabastecimiento de electricidad fue encendida y por lo cual se vieron asustados, ellos molestos le reportan a Javier sobre lo sucedido, y el mismo nos comparte inmediatamente está información a Recepción y Servicio al Cliente.</v>
      </c>
      <c r="D119" t="str">
        <f>'Historico Valoracion Quejas '!V217</f>
        <v>Ruido generadores</v>
      </c>
    </row>
    <row r="120" spans="1:4" ht="16.5" customHeight="1" x14ac:dyDescent="0.25">
      <c r="A120" s="65">
        <f>'Historico Valoracion Quejas '!D218</f>
        <v>205</v>
      </c>
      <c r="B120" s="12">
        <f>'Historico Valoracion Quejas '!B218</f>
        <v>43594</v>
      </c>
      <c r="C120" s="15" t="str">
        <f>'Historico Valoracion Quejas '!G218</f>
        <v>Los huéspedes del Fam Trip de Collete, así como el Guía Greivin Cubero, me expresaron su disconformidad respecto a lo poco grato que se ven los paños y ropa tendida en el balcón de la hab 124.</v>
      </c>
      <c r="D120" t="str">
        <f>'Historico Valoracion Quejas '!V218</f>
        <v>Habitaciones</v>
      </c>
    </row>
    <row r="121" spans="1:4" ht="16.5" customHeight="1" x14ac:dyDescent="0.25">
      <c r="A121" s="65">
        <f>'Historico Valoracion Quejas '!D219</f>
        <v>702</v>
      </c>
      <c r="B121" s="12">
        <f>'Historico Valoracion Quejas '!B219</f>
        <v>43589</v>
      </c>
      <c r="C121" s="15" t="str">
        <f>'Historico Valoracion Quejas '!G219</f>
        <v>La luz del espejo del baño parece que está quemada</v>
      </c>
      <c r="D121" t="str">
        <f>'Historico Valoracion Quejas '!V219</f>
        <v>Habitaciones</v>
      </c>
    </row>
    <row r="122" spans="1:4" ht="16.5" customHeight="1" x14ac:dyDescent="0.25">
      <c r="A122" s="65">
        <f>'Historico Valoracion Quejas '!D220</f>
        <v>502</v>
      </c>
      <c r="B122" s="12">
        <f>'Historico Valoracion Quejas '!B220</f>
        <v>43592</v>
      </c>
      <c r="C122" s="15" t="str">
        <f>'Historico Valoracion Quejas '!G220</f>
        <v>Huéspedes se acercan a la recepción caminando mientras llovía muy molestos porque a las 6:37am solicitaron carrito de Golf y luego de 30 minutos nadie los recogió para hacer check-out, se reportó en el Ding Done y ante la segunda llamada del huésped se le pidió al x1 hacer el 18 x13 sin embargo solo fueron a la hab 501 y omitieron la 502 colocandola como FINALIZADA en Ding done. Indican que es inaceptable que las hayan hecho caminar hasta la recepción habiendo llamado 2 ocasiones.</v>
      </c>
      <c r="D122" t="str">
        <f>'Historico Valoracion Quejas '!V220</f>
        <v>Servicio cliente botones</v>
      </c>
    </row>
    <row r="123" spans="1:4" ht="16.5" customHeight="1" x14ac:dyDescent="0.25">
      <c r="A123" s="65">
        <f>'Historico Valoracion Quejas '!D221</f>
        <v>601</v>
      </c>
      <c r="B123" s="12">
        <f>'Historico Valoracion Quejas '!B221</f>
        <v>43591</v>
      </c>
      <c r="C123" s="15" t="str">
        <f>'Historico Valoracion Quejas '!G221</f>
        <v xml:space="preserve">Huésped al hacer su check-out indica muy molesto que todo estuvo excelente a excepción de que al final por la mañana los compañeros de jardines se pusieron a chapear cerca de su FORD RAPTOR la cual el cuida mucho y que varias piedras golpearon la pintura y además quedóllena de zacate. </v>
      </c>
      <c r="D123" t="str">
        <f>'Historico Valoracion Quejas '!V221</f>
        <v xml:space="preserve">Servicio al cliente </v>
      </c>
    </row>
    <row r="124" spans="1:4" ht="16.5" customHeight="1" x14ac:dyDescent="0.25">
      <c r="A124" s="65">
        <f>'Historico Valoracion Quejas '!D222</f>
        <v>709</v>
      </c>
      <c r="B124" s="12">
        <f>'Historico Valoracion Quejas '!B222</f>
        <v>43590</v>
      </c>
      <c r="C124" s="15" t="str">
        <f>'Historico Valoracion Quejas '!G222</f>
        <v>Huésped se queja porque las fotos que se encuentran en Internet no estan actualizadas y se llevó la sorpresa al llegar acá, nos sugiere mejorar y actualizar la manera en que mostramos el hotel para beneficio de nosotros y de conseguir mas clientes.</v>
      </c>
      <c r="D124" t="str">
        <f>'Historico Valoracion Quejas '!V222</f>
        <v>Publicidad Web</v>
      </c>
    </row>
    <row r="125" spans="1:4" ht="16.5" customHeight="1" x14ac:dyDescent="0.25">
      <c r="A125" s="65">
        <f>'Historico Valoracion Quejas '!D223</f>
        <v>602</v>
      </c>
      <c r="B125" s="12">
        <f>'Historico Valoracion Quejas '!B223</f>
        <v>43586</v>
      </c>
      <c r="C125" s="15" t="str">
        <f>'Historico Valoracion Quejas '!G223</f>
        <v>Huésped se queja del ruido por las labores de mantenimiento que se realizan en las habitaciones 503-504</v>
      </c>
      <c r="D125" t="str">
        <f>'Historico Valoracion Quejas '!V223</f>
        <v>Ruido habitación</v>
      </c>
    </row>
    <row r="126" spans="1:4" ht="16.5" customHeight="1" x14ac:dyDescent="0.25">
      <c r="A126" s="65">
        <f>'Historico Valoracion Quejas '!D224</f>
        <v>906</v>
      </c>
      <c r="B126" s="12">
        <f>'Historico Valoracion Quejas '!B224</f>
        <v>43583</v>
      </c>
      <c r="C126" s="15" t="str">
        <f>'Historico Valoracion Quejas '!G224</f>
        <v>La ducha siempre está corriendo.</v>
      </c>
      <c r="D126" t="str">
        <f>'Historico Valoracion Quejas '!V224</f>
        <v>Rotulación Jacuzzi</v>
      </c>
    </row>
    <row r="127" spans="1:4" ht="16.5" customHeight="1" x14ac:dyDescent="0.25">
      <c r="A127" s="65">
        <f>'Historico Valoracion Quejas '!D225</f>
        <v>705</v>
      </c>
      <c r="B127" s="12">
        <f>'Historico Valoracion Quejas '!B225</f>
        <v>43578</v>
      </c>
      <c r="C127" s="15" t="str">
        <f>'Historico Valoracion Quejas '!G225</f>
        <v>Hacer más visible los rotulos de no tirar papel en el servicio sanitario, ya que es muy pequeño.</v>
      </c>
      <c r="D127" t="str">
        <f>'Historico Valoracion Quejas '!V225</f>
        <v>Habitaciones</v>
      </c>
    </row>
    <row r="128" spans="1:4" ht="16.5" customHeight="1" x14ac:dyDescent="0.25">
      <c r="A128" s="65">
        <f>'Historico Valoracion Quejas '!D226</f>
        <v>101</v>
      </c>
      <c r="B128" s="12">
        <f>'Historico Valoracion Quejas '!B226</f>
        <v>43584</v>
      </c>
      <c r="C128" s="15" t="str">
        <f>'Historico Valoracion Quejas '!G226</f>
        <v>Reducir el ruido que se percibe entre habitaciones</v>
      </c>
      <c r="D128" t="str">
        <f>'Historico Valoracion Quejas '!V226</f>
        <v>Ruido habitación</v>
      </c>
    </row>
    <row r="129" spans="1:4" ht="16.5" customHeight="1" x14ac:dyDescent="0.25">
      <c r="A129" s="65">
        <f>'Historico Valoracion Quejas '!D227</f>
        <v>110</v>
      </c>
      <c r="B129" s="12">
        <f>'Historico Valoracion Quejas '!B227</f>
        <v>43581</v>
      </c>
      <c r="C129" s="15" t="str">
        <f>'Historico Valoracion Quejas '!G227</f>
        <v>Algunos productos tienen precios exagerados</v>
      </c>
      <c r="D129" t="str">
        <f>'Historico Valoracion Quejas '!V227</f>
        <v>Precios Souvenir</v>
      </c>
    </row>
    <row r="130" spans="1:4" ht="16.5" customHeight="1" x14ac:dyDescent="0.25">
      <c r="A130" s="65">
        <f>'Historico Valoracion Quejas '!D228</f>
        <v>103</v>
      </c>
      <c r="B130" s="12">
        <f>'Historico Valoracion Quejas '!B228</f>
        <v>43581</v>
      </c>
      <c r="C130" s="15" t="str">
        <f>'Historico Valoracion Quejas '!G228</f>
        <v>Más iluminación sería ideal</v>
      </c>
      <c r="D130" t="str">
        <f>'Historico Valoracion Quejas '!V228</f>
        <v>Iluminación Jardines</v>
      </c>
    </row>
    <row r="131" spans="1:4" ht="16.5" customHeight="1" x14ac:dyDescent="0.25">
      <c r="A131" s="65">
        <f>'Historico Valoracion Quejas '!D229</f>
        <v>611</v>
      </c>
      <c r="B131" s="12">
        <f>'Historico Valoracion Quejas '!B229</f>
        <v>43585</v>
      </c>
      <c r="C131" s="15" t="str">
        <f>'Historico Valoracion Quejas '!G229</f>
        <v>Señora indica a un botones que su caja fuerte no funciona bien, y que como no la usará más que por favor la reparen hasta que hagan check-out el día 2 de mayo.</v>
      </c>
      <c r="D131" t="str">
        <f>'Historico Valoracion Quejas '!V229</f>
        <v>Habitaciones</v>
      </c>
    </row>
    <row r="132" spans="1:4" ht="16.5" customHeight="1" x14ac:dyDescent="0.25">
      <c r="A132" s="65">
        <f>'Historico Valoracion Quejas '!D230</f>
        <v>909</v>
      </c>
      <c r="B132" s="12">
        <f>'Historico Valoracion Quejas '!B230</f>
        <v>43583</v>
      </c>
      <c r="C132" s="15" t="str">
        <f>'Historico Valoracion Quejas '!G230</f>
        <v>Dayana Miranda probó una de los jacuzzis de la master nueva en donde nos indicó que el agua no era nada caliente y que no habian instrucciones por escrito del funcionamiento del mismo. Esto lo compartió porque ella le parece incorrecto ofrecer agua termal si al final es de una temperatura inadecuada y sin la explicacion de como ponerlos a funcionar.</v>
      </c>
      <c r="D132" t="str">
        <f>'Historico Valoracion Quejas '!V230</f>
        <v>Rotulación Jacuzzi</v>
      </c>
    </row>
    <row r="133" spans="1:4" ht="16.5" customHeight="1" x14ac:dyDescent="0.25">
      <c r="A133" s="65">
        <f>'Historico Valoracion Quejas '!D231</f>
        <v>805</v>
      </c>
      <c r="B133" s="12" t="str">
        <f>'Historico Valoracion Quejas '!B231</f>
        <v>Inicia registrando aquí la fecha de la queja.</v>
      </c>
      <c r="C133" s="15" t="str">
        <f>'Historico Valoracion Quejas '!G231</f>
        <v>La huésped al abrir la puerta del paño de la habitación sufrió un fuerte golpe debido a que la parte superior del marco de la puerta le cayo precipitadamente.</v>
      </c>
      <c r="D133" t="str">
        <f>'Historico Valoracion Quejas '!V231</f>
        <v>Habitaciones</v>
      </c>
    </row>
    <row r="134" spans="1:4" ht="16.5" customHeight="1" x14ac:dyDescent="0.25">
      <c r="A134" s="65">
        <f>'Historico Valoracion Quejas '!D232</f>
        <v>804</v>
      </c>
      <c r="B134" s="12">
        <f>'Historico Valoracion Quejas '!B232</f>
        <v>43580</v>
      </c>
      <c r="C134" s="15" t="str">
        <f>'Historico Valoracion Quejas '!G232</f>
        <v xml:space="preserve">Tenían insectos por toda la habitación </v>
      </c>
      <c r="D134" t="str">
        <f>'Historico Valoracion Quejas '!V232</f>
        <v>Plagas Habitaciones</v>
      </c>
    </row>
    <row r="135" spans="1:4" ht="16.5" customHeight="1" x14ac:dyDescent="0.25">
      <c r="A135" s="65">
        <f>'Historico Valoracion Quejas '!D233</f>
        <v>515</v>
      </c>
      <c r="B135" s="12">
        <f>'Historico Valoracion Quejas '!B233</f>
        <v>43580</v>
      </c>
      <c r="C135" s="15" t="str">
        <f>'Historico Valoracion Quejas '!G233</f>
        <v>Huésped hindu encargado de la empresa UPL solicitó la salita de reuniones para una pequeña reunion privada con los ejecutivos y a la hora de solicitarnos el A/C elmismo no funcionó, se consultó a Jairo y el mismo indicó que ellos cambiaron el Aire de esa sala para colocarlo en reservas sin embargo nunca reemplazaron el que se encontraba dañado y esto no le gustó al grupo UPL los cuales contaban con el Aire para estar cómodos.</v>
      </c>
      <c r="D135" t="str">
        <f>'Historico Valoracion Quejas '!V233</f>
        <v xml:space="preserve">Servicio al cliente </v>
      </c>
    </row>
    <row r="136" spans="1:4" ht="16.5" customHeight="1" x14ac:dyDescent="0.25">
      <c r="A136" s="65">
        <f>'Historico Valoracion Quejas '!D234</f>
        <v>0</v>
      </c>
      <c r="B136" s="12">
        <f>'Historico Valoracion Quejas '!B234</f>
        <v>43578</v>
      </c>
      <c r="C136" s="15" t="str">
        <f>'Historico Valoracion Quejas '!G234</f>
        <v>Publicar más y mejor la sostenibilidad (y todo lo que ella conlleva) que prácticamos en la organización</v>
      </c>
      <c r="D136" t="str">
        <f>'Historico Valoracion Quejas '!V234</f>
        <v>N/A</v>
      </c>
    </row>
    <row r="137" spans="1:4" ht="16.5" customHeight="1" x14ac:dyDescent="0.25">
      <c r="A137" s="65">
        <f>'Historico Valoracion Quejas '!D235</f>
        <v>801</v>
      </c>
      <c r="B137" s="12">
        <f>'Historico Valoracion Quejas '!B235</f>
        <v>43571</v>
      </c>
      <c r="C137" s="15" t="str">
        <f>'Historico Valoracion Quejas '!G235</f>
        <v xml:space="preserve">Huésped indica que en los restaurantes Ti- Cain y el Italiano tienen precios muy caros comparando la calidad de la misma. </v>
      </c>
      <c r="D137" t="str">
        <f>'Historico Valoracion Quejas '!V235</f>
        <v>Calidad precio</v>
      </c>
    </row>
    <row r="138" spans="1:4" ht="16.5" customHeight="1" x14ac:dyDescent="0.25">
      <c r="A138" s="65">
        <f>'Historico Valoracion Quejas '!D236</f>
        <v>415</v>
      </c>
      <c r="B138" s="12">
        <f>'Historico Valoracion Quejas '!B236</f>
        <v>43571</v>
      </c>
      <c r="C138" s="15" t="str">
        <f>'Historico Valoracion Quejas '!G236</f>
        <v xml:space="preserve">Huésped indica que hace falta una plancha en la habitación. </v>
      </c>
      <c r="D138" t="str">
        <f>'Historico Valoracion Quejas '!V236</f>
        <v>Habitaciones</v>
      </c>
    </row>
    <row r="139" spans="1:4" ht="16.5" customHeight="1" x14ac:dyDescent="0.25">
      <c r="A139" s="65">
        <f>'Historico Valoracion Quejas '!D237</f>
        <v>801</v>
      </c>
      <c r="B139" s="12">
        <f>'Historico Valoracion Quejas '!B237</f>
        <v>43573</v>
      </c>
      <c r="C139" s="15" t="str">
        <f>'Historico Valoracion Quejas '!G237</f>
        <v>Huésped indica que sería bueno que hubieran plantas cubriendo la malla alrededor de la propiedad, ya que como está en este momento el Hotel parece una carcel.</v>
      </c>
      <c r="D139" t="str">
        <f>'Historico Valoracion Quejas '!V237</f>
        <v>N/A</v>
      </c>
    </row>
    <row r="140" spans="1:4" ht="16.5" customHeight="1" x14ac:dyDescent="0.25">
      <c r="A140" s="65">
        <f>'Historico Valoracion Quejas '!D238</f>
        <v>310</v>
      </c>
      <c r="B140" s="12">
        <f>'Historico Valoracion Quejas '!B238</f>
        <v>43575</v>
      </c>
      <c r="C140" s="15" t="str">
        <f>'Historico Valoracion Quejas '!G238</f>
        <v>Huéspedes molestos por que se les dijo que la habitación estaría lista en 10min, pero sucedió un problema con una fuga en la habitación y los compañeros de mantenimeinto no contaban con el repuesto para poder arreglarlo.</v>
      </c>
      <c r="D140" t="str">
        <f>'Historico Valoracion Quejas '!V238</f>
        <v>Habitaciones</v>
      </c>
    </row>
    <row r="141" spans="1:4" ht="16.5" customHeight="1" x14ac:dyDescent="0.25">
      <c r="A141" s="65">
        <f>'Historico Valoracion Quejas '!D239</f>
        <v>305</v>
      </c>
      <c r="B141" s="12">
        <f>'Historico Valoracion Quejas '!B239</f>
        <v>43575</v>
      </c>
      <c r="C141" s="15" t="str">
        <f>'Historico Valoracion Quejas '!G239</f>
        <v xml:space="preserve">Huésped reclama que la caja fuerte no funciona y al llegar un botones a abrirla la llave se quedo pegada y permaneció así durante su estadía. </v>
      </c>
      <c r="D141" t="str">
        <f>'Historico Valoracion Quejas '!V239</f>
        <v>Habitaciones</v>
      </c>
    </row>
    <row r="142" spans="1:4" ht="16.5" customHeight="1" x14ac:dyDescent="0.25">
      <c r="A142" s="65">
        <f>'Historico Valoracion Quejas '!D240</f>
        <v>807</v>
      </c>
      <c r="B142" s="12">
        <f>'Historico Valoracion Quejas '!B240</f>
        <v>43574</v>
      </c>
      <c r="C142" s="15" t="str">
        <f>'Historico Valoracion Quejas '!G240</f>
        <v>Huéspedes llaman a recepción molestos e indignados porque desde el techo de su habitación especificamente en el baño cae agua, al recibir el reporte les pedimos disculpas e inmediatamente les solicitamos permiso para revisar la habitación, ellos indican que irán a cenar y que mientras tanto podemos revisar y resolver la situación.</v>
      </c>
      <c r="D142" t="str">
        <f>'Historico Valoracion Quejas '!V240</f>
        <v>Fujas de agua</v>
      </c>
    </row>
    <row r="143" spans="1:4" ht="16.5" customHeight="1" x14ac:dyDescent="0.25">
      <c r="A143" s="65">
        <f>'Historico Valoracion Quejas '!D241</f>
        <v>205</v>
      </c>
      <c r="B143" s="12">
        <f>'Historico Valoracion Quejas '!B241</f>
        <v>43574</v>
      </c>
      <c r="C143" s="15" t="str">
        <f>'Historico Valoracion Quejas '!G241</f>
        <v>x44 salía este día, ella salió temprano de la habitación con maletas ( no entregó la habitación porque pensaba volver ) la mucama al ver salir a la huésped entró a la habitación a desmantelarla y limpiarla para lo siguientes huéspedes, como a las 11am la huésped vuelve a la hab y para sorpresa de ella la hab ya se encontraba limpia y decorada para alguien más, nos comunica que se siente molesta porque siente que las estamos echando del hotel.</v>
      </c>
      <c r="D143" t="str">
        <f>'Historico Valoracion Quejas '!V241</f>
        <v>Aseo en habitación</v>
      </c>
    </row>
    <row r="144" spans="1:4" ht="16.5" customHeight="1" x14ac:dyDescent="0.25">
      <c r="A144" s="65">
        <f>'Historico Valoracion Quejas '!D242</f>
        <v>410</v>
      </c>
      <c r="B144" s="12">
        <f>'Historico Valoracion Quejas '!B242</f>
        <v>43573</v>
      </c>
      <c r="C144" s="15" t="str">
        <f>'Historico Valoracion Quejas '!G242</f>
        <v>huésped se acerca a servicio al cliente para indicar que cuando recibió uno de los 2 masajes que compró junto con su pareja indicó a la masajista en reiteradas ocasiones que no le agradaba la manera en que el masaje se estaba llevando a cabo, ella indica que el masaje fue pésimo, que no le agrado ni la actitud ni la manera en que la trataron despues de quejarse por lo que estaba pagando. Muy disconforme dice que no piensa pagar por ese masaje y que la solución se le debe brindar antes de su check-out mañana Viernes.</v>
      </c>
      <c r="D144" t="str">
        <f>'Historico Valoracion Quejas '!V242</f>
        <v>Servicio cliente spa</v>
      </c>
    </row>
    <row r="145" spans="1:4" ht="16.5" customHeight="1" x14ac:dyDescent="0.25">
      <c r="A145" s="65">
        <f>'Historico Valoracion Quejas '!D243</f>
        <v>607</v>
      </c>
      <c r="B145" s="12">
        <f>'Historico Valoracion Quejas '!B243</f>
        <v>43571</v>
      </c>
      <c r="C145" s="15" t="str">
        <f>'Historico Valoracion Quejas '!G243</f>
        <v>Huéspedes desde su llegada reportaron que el A/C se encontraba goteando, molestos indican que por favor se les solucione.</v>
      </c>
      <c r="D145" t="str">
        <f>'Historico Valoracion Quejas '!V243</f>
        <v>A/C</v>
      </c>
    </row>
    <row r="146" spans="1:4" ht="16.5" customHeight="1" x14ac:dyDescent="0.25">
      <c r="A146" s="65">
        <f>'Historico Valoracion Quejas '!D244</f>
        <v>510</v>
      </c>
      <c r="B146" s="12">
        <f>'Historico Valoracion Quejas '!B244</f>
        <v>43571</v>
      </c>
      <c r="C146" s="15" t="str">
        <f>'Historico Valoracion Quejas '!G244</f>
        <v>Huéspedes muy molestos porque al llegar al hotel solamente había una reservación de una habitación cuando en realidad eran 2, durante el primer día los huéspedes solicitaron a recepción y a los botones que los pusieran en la habitación con cama king que se había acordado, sin embargo eso iba ser posible hasta el siguiente día dado que reservas no realizó la reservación completa, se pudo dar una habitación porque hubo un no-show de lo contrario no hubiera existido solución porque la ocupación estaba al 100%.</v>
      </c>
      <c r="D146" t="str">
        <f>'Historico Valoracion Quejas '!V244</f>
        <v>Proceso de reservas</v>
      </c>
    </row>
    <row r="147" spans="1:4" ht="16.5" customHeight="1" x14ac:dyDescent="0.25">
      <c r="A147" s="65">
        <f>'Historico Valoracion Quejas '!D245</f>
        <v>612</v>
      </c>
      <c r="B147" s="12" t="str">
        <f>'Historico Valoracion Quejas '!B245</f>
        <v>16/04/20194</v>
      </c>
      <c r="C147" s="15" t="str">
        <f>'Historico Valoracion Quejas '!G245</f>
        <v>huesped llama a recepción solicitando 2 paños más ya que son 4 personas y solo habían dos paños.</v>
      </c>
      <c r="D147" t="str">
        <f>'Historico Valoracion Quejas '!V245</f>
        <v>Habitaciones</v>
      </c>
    </row>
    <row r="148" spans="1:4" ht="16.5" customHeight="1" x14ac:dyDescent="0.25">
      <c r="A148" s="65">
        <f>'Historico Valoracion Quejas '!D246</f>
        <v>310</v>
      </c>
      <c r="B148" s="12">
        <f>'Historico Valoracion Quejas '!B246</f>
        <v>43567</v>
      </c>
      <c r="C148" s="15" t="str">
        <f>'Historico Valoracion Quejas '!G246</f>
        <v xml:space="preserve">Huésped indica que un cuarto de juegos seria muy bueno, con algunas mesas de pool. </v>
      </c>
      <c r="D148" t="str">
        <f>'Historico Valoracion Quejas '!V246</f>
        <v>Sala de juegos</v>
      </c>
    </row>
    <row r="149" spans="1:4" ht="16.5" customHeight="1" x14ac:dyDescent="0.25">
      <c r="A149" s="65">
        <f>'Historico Valoracion Quejas '!D247</f>
        <v>908</v>
      </c>
      <c r="B149" s="12">
        <f>'Historico Valoracion Quejas '!B247</f>
        <v>43570</v>
      </c>
      <c r="C149" s="15" t="str">
        <f>'Historico Valoracion Quejas '!G247</f>
        <v xml:space="preserve">Huésped bastante molesta llega a recepción diciendo que el día anterior reporto que no le estaba sirviendo el internet, ya que ya era el segundo día con el mismo problema y por el mismo motivo tampoco le funcionaba el telefono. </v>
      </c>
      <c r="D149" t="str">
        <f>'Historico Valoracion Quejas '!V247</f>
        <v>Wifi</v>
      </c>
    </row>
    <row r="150" spans="1:4" ht="16.5" customHeight="1" x14ac:dyDescent="0.25">
      <c r="A150" s="65">
        <f>'Historico Valoracion Quejas '!D248</f>
        <v>107</v>
      </c>
      <c r="B150" s="12">
        <f>'Historico Valoracion Quejas '!B248</f>
        <v>43563</v>
      </c>
      <c r="C150" s="15" t="str">
        <f>'Historico Valoracion Quejas '!G248</f>
        <v xml:space="preserve">Huésped se queja que los precios son caros. </v>
      </c>
      <c r="D150" t="str">
        <f>'Historico Valoracion Quejas '!V248</f>
        <v>Spa</v>
      </c>
    </row>
    <row r="151" spans="1:4" ht="16.5" customHeight="1" x14ac:dyDescent="0.25">
      <c r="A151" s="65">
        <f>'Historico Valoracion Quejas '!D249</f>
        <v>506</v>
      </c>
      <c r="B151" s="12">
        <f>'Historico Valoracion Quejas '!B249</f>
        <v>43561</v>
      </c>
      <c r="C151" s="15" t="str">
        <f>'Historico Valoracion Quejas '!G249</f>
        <v xml:space="preserve">Huésped indica que deberíamos de tener un dispensador de agua en recepción. </v>
      </c>
      <c r="D151" t="str">
        <f>'Historico Valoracion Quejas '!V249</f>
        <v>Servicio cliente recepción</v>
      </c>
    </row>
    <row r="152" spans="1:4" ht="16.5" customHeight="1" x14ac:dyDescent="0.25">
      <c r="A152" s="65">
        <f>'Historico Valoracion Quejas '!D250</f>
        <v>906</v>
      </c>
      <c r="B152" s="12" t="str">
        <f>'Historico Valoracion Quejas '!B250</f>
        <v>Inicia registrando aquí la fecha de la queja.</v>
      </c>
      <c r="C152" s="15" t="str">
        <f>'Historico Valoracion Quejas '!G250</f>
        <v>Wifi no funciona correctamente</v>
      </c>
      <c r="D152" t="str">
        <f>'Historico Valoracion Quejas '!V250</f>
        <v>Wifi</v>
      </c>
    </row>
    <row r="153" spans="1:4" ht="16.5" customHeight="1" x14ac:dyDescent="0.25">
      <c r="A153" s="65">
        <f>'Historico Valoracion Quejas '!D251</f>
        <v>804</v>
      </c>
      <c r="B153" s="12">
        <f>'Historico Valoracion Quejas '!B251</f>
        <v>43569</v>
      </c>
      <c r="C153" s="15" t="str">
        <f>'Historico Valoracion Quejas '!G251</f>
        <v xml:space="preserve">Huésped llega a recepción, quejandose de que la puerta que da al baño de afuera, no cierra, y se siente insegura, nos indica que le enviemos a alguien para que la arreglara. Ya que iban para tour. </v>
      </c>
      <c r="D153" t="str">
        <f>'Historico Valoracion Quejas '!V251</f>
        <v>Habitaciones</v>
      </c>
    </row>
    <row r="154" spans="1:4" ht="16.5" customHeight="1" x14ac:dyDescent="0.25">
      <c r="A154" s="65">
        <f>'Historico Valoracion Quejas '!D252</f>
        <v>909</v>
      </c>
      <c r="B154" s="12" t="str">
        <f>'Historico Valoracion Quejas '!B252</f>
        <v>Inicia registrando aquí la fecha de la queja.</v>
      </c>
      <c r="C154" s="15" t="str">
        <f>'Historico Valoracion Quejas '!G252</f>
        <v xml:space="preserve">clientes de las habitaciones 908-909-905 reportan que no tenían internet wifi. </v>
      </c>
      <c r="D154" t="str">
        <f>'Historico Valoracion Quejas '!V252</f>
        <v>Wifi</v>
      </c>
    </row>
    <row r="155" spans="1:4" ht="16.5" customHeight="1" x14ac:dyDescent="0.25">
      <c r="A155" s="65">
        <f>'Historico Valoracion Quejas '!D253</f>
        <v>906</v>
      </c>
      <c r="B155" s="12">
        <f>'Historico Valoracion Quejas '!B253</f>
        <v>43567</v>
      </c>
      <c r="C155" s="15" t="str">
        <f>'Historico Valoracion Quejas '!G253</f>
        <v xml:space="preserve">Huésped se queja ya que no puede llamar a recepción por un carrito de golf y se tuvo que venir caminando, indica que como es posible que no funcione algo tan indispensable. </v>
      </c>
      <c r="D155" t="str">
        <f>'Historico Valoracion Quejas '!V253</f>
        <v>Central telefonica</v>
      </c>
    </row>
    <row r="156" spans="1:4" ht="16.5" customHeight="1" x14ac:dyDescent="0.25">
      <c r="A156" s="65">
        <f>'Historico Valoracion Quejas '!D254</f>
        <v>210</v>
      </c>
      <c r="B156" s="12">
        <f>'Historico Valoracion Quejas '!B254</f>
        <v>43566</v>
      </c>
      <c r="C156" s="15" t="str">
        <f>'Historico Valoracion Quejas '!G254</f>
        <v>Botones al ingresar a entregar la habitación encuentra bolsa negra donde las mucamas suelen trasladar los paños encima del maletero, al no poder hacer nada mientras los huéspedes recibían la habitación, procedió a llevarse la bolsa con toda la pena del mundo al finalizar la entrega de la habitación. El indicó que los huéspedes la vieron y se quedaron observando como raro.</v>
      </c>
      <c r="D156" t="str">
        <f>'Historico Valoracion Quejas '!V254</f>
        <v>Limpieza en habitación</v>
      </c>
    </row>
    <row r="157" spans="1:4" ht="16.5" customHeight="1" x14ac:dyDescent="0.25">
      <c r="A157" s="65">
        <f>'Historico Valoracion Quejas '!D255</f>
        <v>309</v>
      </c>
      <c r="B157" s="12">
        <f>'Historico Valoracion Quejas '!B255</f>
        <v>43564</v>
      </c>
      <c r="C157" s="15" t="str">
        <f>'Historico Valoracion Quejas '!G255</f>
        <v>Huésped llega a recepción un poco molesta ya que se resvalo ingresando a la piscina de niños, indica que por curiosidad quizo entrar a la piscina de niños y que ingresando en la rampa se resvalo y pego la cabeza en la orilla, se raja un poco el costado de la ceja y los anteojos que andaba puestos se doblaron, ella no se muestra tan preocupada por lo que le paso en la cara pero de igual forma se le ofreció ayuda para llevarla al centro medico, pero no quizo lo unico que queria era que le ayudaran a resolver lo de los anteojos ya que son bastente caros y aseguraban que la culpa la tenia el hotel por tener una ceramica que resvale tanto en la entrada de la piscina.</v>
      </c>
      <c r="D157">
        <f>'Historico Valoracion Quejas '!V255</f>
        <v>0</v>
      </c>
    </row>
    <row r="158" spans="1:4" ht="16.5" customHeight="1" x14ac:dyDescent="0.25">
      <c r="A158" s="65">
        <f>'Historico Valoracion Quejas '!D256</f>
        <v>105</v>
      </c>
      <c r="B158" s="12" t="str">
        <f>'Historico Valoracion Quejas '!B256</f>
        <v>Inicia registrando aquí la fecha de la queja.</v>
      </c>
      <c r="C158" s="15" t="str">
        <f>'Historico Valoracion Quejas '!G256</f>
        <v xml:space="preserve">Cliente estaba asustado debido a la situacion presentada con los clientes a quienes les habian sustraido pertenencias de la habitacion. </v>
      </c>
      <c r="D158" t="str">
        <f>'Historico Valoracion Quejas '!V256</f>
        <v>Habitaciones</v>
      </c>
    </row>
    <row r="159" spans="1:4" ht="16.5" customHeight="1" x14ac:dyDescent="0.25">
      <c r="A159" s="65">
        <f>'Historico Valoracion Quejas '!D257</f>
        <v>805</v>
      </c>
      <c r="B159" s="12">
        <f>'Historico Valoracion Quejas '!B257</f>
        <v>43558</v>
      </c>
      <c r="C159" s="15" t="str">
        <f>'Historico Valoracion Quejas '!G257</f>
        <v xml:space="preserve">Huésped se queja e indica que si construimos mas habiaciones, no las hagamos de dos pisos ya que los sonidos entre las habitaciones de ariba no los dejaba dormir. </v>
      </c>
      <c r="D159" t="str">
        <f>'Historico Valoracion Quejas '!V257</f>
        <v>Ruido habitación</v>
      </c>
    </row>
    <row r="160" spans="1:4" ht="16.5" customHeight="1" x14ac:dyDescent="0.25">
      <c r="A160" s="65">
        <f>'Historico Valoracion Quejas '!D258</f>
        <v>804</v>
      </c>
      <c r="B160" s="12">
        <f>'Historico Valoracion Quejas '!B258</f>
        <v>43558</v>
      </c>
      <c r="C160" s="15" t="str">
        <f>'Historico Valoracion Quejas '!G258</f>
        <v xml:space="preserve">Huésped se queja que no existe suficiente aislamiento se sonido, ya que se escucha cada paso que dan los de la habitacion de arriba. </v>
      </c>
      <c r="D160" t="str">
        <f>'Historico Valoracion Quejas '!V258</f>
        <v>Ruido habitación</v>
      </c>
    </row>
    <row r="161" spans="1:4" ht="16.5" customHeight="1" x14ac:dyDescent="0.25">
      <c r="A161" s="65">
        <f>'Historico Valoracion Quejas '!D259</f>
        <v>502</v>
      </c>
      <c r="B161" s="12" t="str">
        <f>'Historico Valoracion Quejas '!B259</f>
        <v>N/A</v>
      </c>
      <c r="C161" s="15" t="str">
        <f>'Historico Valoracion Quejas '!G259</f>
        <v xml:space="preserve">Huésped comenta que todo estuvo excelente, pero que le gustaria mas opciones de comidas culturales en lugar de  americanas. </v>
      </c>
      <c r="D161" t="str">
        <f>'Historico Valoracion Quejas '!V259</f>
        <v>Menú típico</v>
      </c>
    </row>
    <row r="162" spans="1:4" ht="16.5" customHeight="1" x14ac:dyDescent="0.25">
      <c r="A162" s="65">
        <f>'Historico Valoracion Quejas '!D260</f>
        <v>111</v>
      </c>
      <c r="B162" s="12">
        <f>'Historico Valoracion Quejas '!B260</f>
        <v>43558</v>
      </c>
      <c r="C162" s="15" t="str">
        <f>'Historico Valoracion Quejas '!G260</f>
        <v xml:space="preserve">Huésped se queja de que la temperatura del agua variaba por ratos. </v>
      </c>
      <c r="D162" t="str">
        <f>'Historico Valoracion Quejas '!V260</f>
        <v>Agua caliente</v>
      </c>
    </row>
    <row r="163" spans="1:4" ht="16.5" customHeight="1" x14ac:dyDescent="0.25">
      <c r="A163" s="65">
        <f>'Historico Valoracion Quejas '!D261</f>
        <v>504</v>
      </c>
      <c r="B163" s="12">
        <f>'Historico Valoracion Quejas '!B261</f>
        <v>76433</v>
      </c>
      <c r="C163" s="15" t="str">
        <f>'Historico Valoracion Quejas '!G261</f>
        <v>Huésped reporta que el A/C no esta trabajando bien, se envia a mantenimiento y nos reportan que no le pudieron hacer nada ya que despues de hacer varias pruebas no lo puden solucionar, indican que no tenian sensores para descartar que fuera eso.</v>
      </c>
      <c r="D163" t="str">
        <f>'Historico Valoracion Quejas '!V261</f>
        <v>A/C</v>
      </c>
    </row>
    <row r="164" spans="1:4" ht="16.5" customHeight="1" x14ac:dyDescent="0.25">
      <c r="A164" s="65">
        <f>'Historico Valoracion Quejas '!D262</f>
        <v>903</v>
      </c>
      <c r="B164" s="12">
        <f>'Historico Valoracion Quejas '!B262</f>
        <v>43560</v>
      </c>
      <c r="C164" s="15" t="str">
        <f>'Historico Valoracion Quejas '!G262</f>
        <v>La noche del 04-04 se solicitaron 2 desayunos para llevar de la hab 903 dado que salían el 05-04 a las 5 am y 5 refrigerios para un late check in, sin embargo no nos brindaron los desayunos solamente los jugos, la reserva que se encontraba pendiente por llegar fue un no show por dicha razón se entregaron los refrigerios para los huespedes que salian temprano.</v>
      </c>
      <c r="D164" t="str">
        <f>'Historico Valoracion Quejas '!V262</f>
        <v xml:space="preserve">Servicio cliente restaurante </v>
      </c>
    </row>
    <row r="165" spans="1:4" ht="16.5" customHeight="1" x14ac:dyDescent="0.25">
      <c r="A165" s="65">
        <f>'Historico Valoracion Quejas '!D263</f>
        <v>202</v>
      </c>
      <c r="B165" s="12" t="str">
        <f>'Historico Valoracion Quejas '!B263</f>
        <v>Inicia registrando aquí la fecha de la queja.</v>
      </c>
      <c r="C165" s="15" t="str">
        <f>'Historico Valoracion Quejas '!G263</f>
        <v xml:space="preserve">La huesped indica que es la segunda vez durante la estadía que el A/C gotea. </v>
      </c>
      <c r="D165" t="str">
        <f>'Historico Valoracion Quejas '!V263</f>
        <v>A/C</v>
      </c>
    </row>
    <row r="166" spans="1:4" ht="16.5" customHeight="1" x14ac:dyDescent="0.25">
      <c r="A166" s="65">
        <f>'Historico Valoracion Quejas '!D264</f>
        <v>209</v>
      </c>
      <c r="B166" s="12">
        <f>'Historico Valoracion Quejas '!B264</f>
        <v>43554</v>
      </c>
      <c r="C166" s="15" t="str">
        <f>'Historico Valoracion Quejas '!G264</f>
        <v xml:space="preserve">La separación de las habitaciones por medio de una puerta para conectar a la otra muy mal, genera muchos ruidos y es molesto. </v>
      </c>
      <c r="D166" t="str">
        <f>'Historico Valoracion Quejas '!V264</f>
        <v>N/A</v>
      </c>
    </row>
    <row r="167" spans="1:4" ht="16.5" customHeight="1" x14ac:dyDescent="0.25">
      <c r="A167" s="65">
        <f>'Historico Valoracion Quejas '!D265</f>
        <v>112</v>
      </c>
      <c r="B167" s="12">
        <f>'Historico Valoracion Quejas '!B265</f>
        <v>43555</v>
      </c>
      <c r="C167" s="15" t="str">
        <f>'Historico Valoracion Quejas '!G265</f>
        <v>Huésped se queja ya que en la habitacion encontro varias sanguijuelas, mas que todo en el baño.</v>
      </c>
      <c r="D167" t="str">
        <f>'Historico Valoracion Quejas '!V265</f>
        <v>N/A</v>
      </c>
    </row>
    <row r="168" spans="1:4" ht="16.5" customHeight="1" x14ac:dyDescent="0.25">
      <c r="A168" s="65">
        <f>'Historico Valoracion Quejas '!D266</f>
        <v>201</v>
      </c>
      <c r="B168" s="12">
        <f>'Historico Valoracion Quejas '!B266</f>
        <v>43551</v>
      </c>
      <c r="C168" s="15" t="str">
        <f>'Historico Valoracion Quejas '!G266</f>
        <v xml:space="preserve">Huésped sugiere que sean un poco mas amigables. </v>
      </c>
      <c r="D168" t="str">
        <f>'Historico Valoracion Quejas '!V266</f>
        <v>N/A</v>
      </c>
    </row>
    <row r="169" spans="1:4" ht="16.5" customHeight="1" x14ac:dyDescent="0.25">
      <c r="A169" s="65">
        <f>'Historico Valoracion Quejas '!D267</f>
        <v>904</v>
      </c>
      <c r="B169" s="12">
        <f>'Historico Valoracion Quejas '!B267</f>
        <v>43556</v>
      </c>
      <c r="C169" s="15" t="str">
        <f>'Historico Valoracion Quejas '!G267</f>
        <v>Huésped se acerca molesto a recepción puesto que temprano reportó que en la habitación había un olor muy fuerte a tanque séptico, las compañeras amas de llaves ingresarón a la habitación y la limpiarón, pero el olor continuó impregnado en la habitación, el huésped me dice que nadie le dio seguiminto a la situación y que no se le informó si estaba esoera normal en la habitación o no.</v>
      </c>
      <c r="D169" t="str">
        <f>'Historico Valoracion Quejas '!V267</f>
        <v>N/A</v>
      </c>
    </row>
    <row r="170" spans="1:4" ht="16.5" customHeight="1" x14ac:dyDescent="0.25">
      <c r="A170" s="65">
        <f>'Historico Valoracion Quejas '!D268</f>
        <v>205</v>
      </c>
      <c r="B170" s="12">
        <f>'Historico Valoracion Quejas '!B268</f>
        <v>43554</v>
      </c>
      <c r="C170" s="15" t="str">
        <f>'Historico Valoracion Quejas '!G268</f>
        <v>Al ingresar el check-in a la habitación encontrarón un paño mojado colgado secandose sobre los maleteros de la habitación, huéspedes consuntal al compañero botones que si la habitación se encuntra ocupada, pero este no es el caso.</v>
      </c>
      <c r="D170" t="str">
        <f>'Historico Valoracion Quejas '!V268</f>
        <v>N/A</v>
      </c>
    </row>
    <row r="171" spans="1:4" ht="16.5" customHeight="1" x14ac:dyDescent="0.25">
      <c r="A171" s="65">
        <f>'Historico Valoracion Quejas '!D269</f>
        <v>0</v>
      </c>
      <c r="B171" s="12">
        <f>'Historico Valoracion Quejas '!B269</f>
        <v>30032019</v>
      </c>
      <c r="C171" s="15">
        <f>'Historico Valoracion Quejas '!G269</f>
        <v>0</v>
      </c>
      <c r="D171" t="str">
        <f>'Historico Valoracion Quejas '!V269</f>
        <v>N/A</v>
      </c>
    </row>
    <row r="172" spans="1:4" ht="16.5" customHeight="1" x14ac:dyDescent="0.25">
      <c r="A172" s="65">
        <f>'Historico Valoracion Quejas '!D270</f>
        <v>122</v>
      </c>
      <c r="B172" s="12">
        <f>'Historico Valoracion Quejas '!B270</f>
        <v>43553</v>
      </c>
      <c r="C172" s="15" t="str">
        <f>'Historico Valoracion Quejas '!G270</f>
        <v xml:space="preserve">Guia llega bastante molesto porque el servicio del restaurante Ti Cain fue bastante malo, estaban molestos porque se les había confirmado la reserva para el italiano, pero por el tema de espacio se les cambio al Ti-Cain. Y mencionan que tuvieron que esperar mas de una hora para que les sirvieran los aperitivos. </v>
      </c>
      <c r="D172" t="str">
        <f>'Historico Valoracion Quejas '!V270</f>
        <v xml:space="preserve">Servicio cliente restaurante </v>
      </c>
    </row>
    <row r="173" spans="1:4" ht="16.5" customHeight="1" x14ac:dyDescent="0.25">
      <c r="A173" s="65">
        <f>'Historico Valoracion Quejas '!D271</f>
        <v>304</v>
      </c>
      <c r="B173" s="12">
        <f>'Historico Valoracion Quejas '!B271</f>
        <v>43553</v>
      </c>
      <c r="C173" s="15" t="str">
        <f>'Historico Valoracion Quejas '!G271</f>
        <v xml:space="preserve">Huésped con poca movilidad y en silla de ruedas se le asigna la habitación 304, la cual cumple con los estandares para personas con discapacidad, la huésped al ingresar  a la habitación indica que todo estaba bien, excepto por la cama tan alta y ella al andar sola se le dificulta subir y bajar de la misma, a pesar de que se le ofreció el banquito de madera, siguia molesta y dijo que no los iba a utilizar. </v>
      </c>
      <c r="D173" t="str">
        <f>'Historico Valoracion Quejas '!V271</f>
        <v xml:space="preserve">Camas altas </v>
      </c>
    </row>
    <row r="174" spans="1:4" ht="16.5" customHeight="1" x14ac:dyDescent="0.25">
      <c r="A174" s="65">
        <f>'Historico Valoracion Quejas '!D272</f>
        <v>904</v>
      </c>
      <c r="B174" s="12">
        <f>'Historico Valoracion Quejas '!B272</f>
        <v>43552</v>
      </c>
      <c r="C174" s="15" t="str">
        <f>'Historico Valoracion Quejas '!G272</f>
        <v>En la mañana se le hizo la limpiesa y cuando regreseron se encontraron una mancha amarilla en las sabanas de una de las camas. No lo reportaron de inmediato pero en la noche lo vinieron a decir la disconformidad.</v>
      </c>
      <c r="D174" t="str">
        <f>'Historico Valoracion Quejas '!V272</f>
        <v>Limpieza en habitación</v>
      </c>
    </row>
    <row r="175" spans="1:4" ht="16.5" customHeight="1" x14ac:dyDescent="0.25">
      <c r="A175" s="65" t="str">
        <f>'Historico Valoracion Quejas '!D273</f>
        <v>N/A</v>
      </c>
      <c r="B175" s="12">
        <f>'Historico Valoracion Quejas '!B273</f>
        <v>43545</v>
      </c>
      <c r="C175" s="15" t="str">
        <f>'Historico Valoracion Quejas '!G273</f>
        <v xml:space="preserve">El único aspecto negativo y la razón para no dar 5 estrellas al hotel es la comida en ambos restaurantes que, aunque es buena, es muy cara y, como el hotel está a unos 7 km de la ciudad de La Fortuna, es mejor tomar un taxi si se quiere salir a comer. Los taxis cuestan $ 10 por trayecto, lo que se suma al costo de comer afuera en la ciudad. </v>
      </c>
      <c r="D175" t="str">
        <f>'Historico Valoracion Quejas '!V273</f>
        <v>Precios</v>
      </c>
    </row>
    <row r="176" spans="1:4" ht="16.5" customHeight="1" x14ac:dyDescent="0.25">
      <c r="A176" s="65" t="str">
        <f>'Historico Valoracion Quejas '!D274</f>
        <v>N/A</v>
      </c>
      <c r="B176" s="12">
        <f>'Historico Valoracion Quejas '!B274</f>
        <v>43544</v>
      </c>
      <c r="C176" s="15" t="str">
        <f>'Historico Valoracion Quejas '!G274</f>
        <v>Lo que decepcionó es la comida, Estábamos en un paquete de comida incluida, así que nos dieron un menú muy limitado. Elección de dos ensaladas como entrante, las cuales no tenían ningún sabor, y una opción de pizza o pasta como plato principal, tanto mi marido como yo tuvimos la pasta de mariscos y la salsa era tan dulce que no era comestible, así que lo dejamos. El postre, la única opción, el helado era encantador. Necesitan mejorar su juego con la comida.</v>
      </c>
      <c r="D176" t="str">
        <f>'Historico Valoracion Quejas '!V274</f>
        <v>Calidad comida Italiano</v>
      </c>
    </row>
    <row r="177" spans="1:4" ht="16.5" customHeight="1" x14ac:dyDescent="0.25">
      <c r="A177" s="65">
        <f>'Historico Valoracion Quejas '!D275</f>
        <v>806</v>
      </c>
      <c r="B177" s="12">
        <f>'Historico Valoracion Quejas '!B275</f>
        <v>43550</v>
      </c>
      <c r="C177" s="15" t="str">
        <f>'Historico Valoracion Quejas '!G275</f>
        <v>Huespedes se quejan por segunda vez de la situación con su puerta de afuera la cual no cierra bien, mantenimiento indicó que eso era algo que ya habían reparado y que solo era de chequear sin embargo nuevamente la huésped reclamó a un botones porque tenía objetos de valor y no quería que su habitación quedara abierta mientras salian a tour.</v>
      </c>
      <c r="D177" t="str">
        <f>'Historico Valoracion Quejas '!V275</f>
        <v>Puerta de habitación</v>
      </c>
    </row>
    <row r="178" spans="1:4" ht="16.5" customHeight="1" x14ac:dyDescent="0.25">
      <c r="A178" s="65">
        <f>'Historico Valoracion Quejas '!D276</f>
        <v>710</v>
      </c>
      <c r="B178" s="12">
        <f>'Historico Valoracion Quejas '!B276</f>
        <v>43550</v>
      </c>
      <c r="C178" s="15" t="str">
        <f>'Historico Valoracion Quejas '!G276</f>
        <v>Tour Leader del grupo de estudiantes de Panorama Tours al check-out solicitó hablar con el encargado para informar que en la hab 710 los estudiantes habían encontrado cervezas en el mini bar lo cual le pareció totalmente inaceptable debido a que fue algo que se solicitó se tuviera mucho cuidado.</v>
      </c>
      <c r="D178" t="str">
        <f>'Historico Valoracion Quejas '!V276</f>
        <v>Minibar habitaciones</v>
      </c>
    </row>
    <row r="179" spans="1:4" ht="16.5" customHeight="1" x14ac:dyDescent="0.25">
      <c r="A179" s="65">
        <f>'Historico Valoracion Quejas '!D277</f>
        <v>309</v>
      </c>
      <c r="B179" s="12">
        <f>'Historico Valoracion Quejas '!B277</f>
        <v>43550</v>
      </c>
      <c r="C179" s="15" t="str">
        <f>'Historico Valoracion Quejas '!G277</f>
        <v>Huésped se acerca al área de Lockers para quejarse del mal funcionamiento de la maquina de poleas la cúal se encuentra dañada.</v>
      </c>
      <c r="D179" t="str">
        <f>'Historico Valoracion Quejas '!V277</f>
        <v>Gimnasio</v>
      </c>
    </row>
    <row r="180" spans="1:4" ht="16.5" customHeight="1" x14ac:dyDescent="0.25">
      <c r="A180" s="65" t="str">
        <f>'Historico Valoracion Quejas '!D278</f>
        <v>N/A</v>
      </c>
      <c r="B180" s="12">
        <f>'Historico Valoracion Quejas '!B278</f>
        <v>43528</v>
      </c>
      <c r="C180" s="15" t="str">
        <f>'Historico Valoracion Quejas '!G278</f>
        <v>Gran desayuno de cortesía, pero compre en un restaurante MUY caro para la cena ($ 60 para pizza y pasta). Mejor tomar un taxi de $ 10 en La Fortuna para el almuerzo o la cena.</v>
      </c>
      <c r="D180" t="str">
        <f>'Historico Valoracion Quejas '!V278</f>
        <v>N/A</v>
      </c>
    </row>
    <row r="181" spans="1:4" ht="16.5" customHeight="1" x14ac:dyDescent="0.25">
      <c r="A181" s="65" t="str">
        <f>'Historico Valoracion Quejas '!D279</f>
        <v>N/A</v>
      </c>
      <c r="B181" s="12">
        <f>'Historico Valoracion Quejas '!B279</f>
        <v>43531</v>
      </c>
      <c r="C181" s="15" t="str">
        <f>'Historico Valoracion Quejas '!G279</f>
        <v xml:space="preserve">La comida era buena, pero no excepcional. El hotel tenía una cena temática local - fue genial pero con poca asistencia de los invitados - supongo que se debió a una mala publicidad. </v>
      </c>
      <c r="D181" t="str">
        <f>'Historico Valoracion Quejas '!V279</f>
        <v>N/A</v>
      </c>
    </row>
    <row r="182" spans="1:4" ht="16.5" customHeight="1" x14ac:dyDescent="0.25">
      <c r="A182" s="65" t="str">
        <f>'Historico Valoracion Quejas '!D280</f>
        <v>N/A</v>
      </c>
      <c r="B182" s="12">
        <f>'Historico Valoracion Quejas '!B280</f>
        <v>43531</v>
      </c>
      <c r="C182" s="15" t="str">
        <f>'Historico Valoracion Quejas '!G280</f>
        <v>Decepcionado, las habitaciones eran excelentes y espaciosas, aunque el título "junior suite" nos hizo creer que habría un área de estar o sala de estar.</v>
      </c>
      <c r="D182" t="str">
        <f>'Historico Valoracion Quejas '!V280</f>
        <v>Publicidad Web</v>
      </c>
    </row>
    <row r="183" spans="1:4" ht="16.5" customHeight="1" x14ac:dyDescent="0.25">
      <c r="A183" s="65">
        <f>'Historico Valoracion Quejas '!D281</f>
        <v>112</v>
      </c>
      <c r="B183" s="12">
        <f>'Historico Valoracion Quejas '!B281</f>
        <v>43536</v>
      </c>
      <c r="C183" s="15" t="str">
        <f>'Historico Valoracion Quejas '!G281</f>
        <v xml:space="preserve">Huéspedes se quejan porque ninguno de sus familiares toma Coca Cola y al llegar a su habitación y encontrar el minibar incluido reclaman que deberián de existir otras opciones y no solo Coca Cola. </v>
      </c>
      <c r="D183" t="str">
        <f>'Historico Valoracion Quejas '!V281</f>
        <v>Minibar habitaciones</v>
      </c>
    </row>
    <row r="184" spans="1:4" ht="16.5" customHeight="1" x14ac:dyDescent="0.25">
      <c r="A184" s="65">
        <f>'Historico Valoracion Quejas '!D282</f>
        <v>307</v>
      </c>
      <c r="B184" s="12" t="str">
        <f>'Historico Valoracion Quejas '!B282</f>
        <v>Inicia registrando aquí la fecha de la queja.</v>
      </c>
      <c r="C184" s="15" t="str">
        <f>'Historico Valoracion Quejas '!G282</f>
        <v xml:space="preserve">la noche de hoy Domingo 10 de Marzo al ser aproximadamente las 9:45pm recibimos una llamada a recepción de la hab 307  donde se nos indica que una huésped de la agencia Costa Rican Trails sufrió una caída en una de las aceras afuera de la habitación por la falta de luz y por lo resbaloso de la acera, al consultar como se encuentra la señora el esposo nos dice que es muy probable que esté fracturada. Inmediatamente Deyvin Aguirre y mi persona nos dirigimos a la habitación con el equipo de primeros auxilios en donde lo primero que notamos es que se encuentra la lámpara de jardín quemada imposibilitando la visibilidad al accesar la habitación, al llegar allí se trató de calmar a la señora y  se le colocó hielo en su muñeca izquierda, al no poder determinar la gravedad del golpe se procedió a llamar a la clínica SANAR la cual a los 20 minutos abordó a la huésped tomándole la presión y revisando el golpe, la respuesta de ellos fue que al haber una deformidad en la muñeca se necesitaba determinar el grado del golpe solo con Rayos X, los huéspedes se encontraban muy preocupados por lo que fuera a pasar debido a que en caso de ser fractura lo siguiente era dirigirse al hospital de Ciudad Quesada para colocar un yeso. Por nuestra parte les recomendamos llevar ambos pasaportes y los documentos de su seguro de viaje el cual posiblemente iban a utilizar, además procedimos a realizar el procedimiento de llenar el reporte de accidentes a huéspedes el cual fue entregado a los paramédicos de SANAR para que ellos confeccionaran el debido informe que se envía a nuestro hotel. 
Para continuar con el seguimiento y la ayuda a los huéspedes se les dijo que íbamos a llamar a SANAR para conocer el estado de la señora. 
</v>
      </c>
      <c r="D184" t="str">
        <f>'Historico Valoracion Quejas '!V282</f>
        <v>Iluminación Jardines</v>
      </c>
    </row>
    <row r="185" spans="1:4" ht="16.5" customHeight="1" x14ac:dyDescent="0.25">
      <c r="A185" s="65">
        <f>'Historico Valoracion Quejas '!D283</f>
        <v>121</v>
      </c>
      <c r="B185" s="12">
        <f>'Historico Valoracion Quejas '!B283</f>
        <v>43548</v>
      </c>
      <c r="C185" s="15" t="str">
        <f>'Historico Valoracion Quejas '!G283</f>
        <v>Habitaciones se intentó vender para un Walk-in sin embargo los huéspedes al llegar encontraron hormigas y no les agradó.</v>
      </c>
      <c r="D185" t="str">
        <f>'Historico Valoracion Quejas '!V283</f>
        <v>Plagas Habitaciones</v>
      </c>
    </row>
    <row r="186" spans="1:4" ht="16.5" customHeight="1" x14ac:dyDescent="0.25">
      <c r="A186" s="65">
        <f>'Historico Valoracion Quejas '!D284</f>
        <v>204</v>
      </c>
      <c r="B186" s="12">
        <f>'Historico Valoracion Quejas '!B284</f>
        <v>43548</v>
      </c>
      <c r="C186" s="15" t="str">
        <f>'Historico Valoracion Quejas '!G284</f>
        <v>Huéspedes llamaron a Recepción a eso de las 10 pm indicando que su A/C no funcionaba y solicitaban se les solucionara la situación.</v>
      </c>
      <c r="D186" t="str">
        <f>'Historico Valoracion Quejas '!V284</f>
        <v>A/C</v>
      </c>
    </row>
    <row r="187" spans="1:4" ht="16.5" customHeight="1" x14ac:dyDescent="0.25">
      <c r="A187" s="65">
        <f>'Historico Valoracion Quejas '!D285</f>
        <v>711</v>
      </c>
      <c r="B187" s="12" t="str">
        <f>'Historico Valoracion Quejas '!B285</f>
        <v>Inicia registrando aquí la fecha de la queja.</v>
      </c>
      <c r="C187" s="15" t="str">
        <f>'Historico Valoracion Quejas '!G285</f>
        <v>Huésped se queja porque en su habitación no hay agua caliente constante y eso a hecho que su estadía se vea afectada hasta el punto de no sentirse cómodo.</v>
      </c>
      <c r="D187" t="str">
        <f>'Historico Valoracion Quejas '!V285</f>
        <v>Agua caliente</v>
      </c>
    </row>
    <row r="188" spans="1:4" ht="16.5" customHeight="1" x14ac:dyDescent="0.25">
      <c r="A188" s="65" t="str">
        <f>'Historico Valoracion Quejas '!D286</f>
        <v>N/A</v>
      </c>
      <c r="B188" s="12">
        <f>'Historico Valoracion Quejas '!B286</f>
        <v>43544</v>
      </c>
      <c r="C188" s="15" t="str">
        <f>'Historico Valoracion Quejas '!G286</f>
        <v>Todo estuvo muy bien a excepción del agua caliente, tuvimos a una familia entera hospedada en 3 habitaciones diferentes y en todas siempre existió el mismo problema, A veces se podía sacar un chorro de agua caliente de la ducha, pero la mayoría del tiempo tenía que tomar una ducha fría. Es por esta razón que terminé decepcionado.</v>
      </c>
      <c r="D188" t="str">
        <f>'Historico Valoracion Quejas '!V286</f>
        <v>Agua caliente</v>
      </c>
    </row>
    <row r="189" spans="1:4" ht="16.5" customHeight="1" x14ac:dyDescent="0.25">
      <c r="A189" s="65">
        <f>'Historico Valoracion Quejas '!D287</f>
        <v>406</v>
      </c>
      <c r="B189" s="12">
        <f>'Historico Valoracion Quejas '!B287</f>
        <v>43545</v>
      </c>
      <c r="C189" s="15" t="str">
        <f>'Historico Valoracion Quejas '!G287</f>
        <v xml:space="preserve">Huésped se queja del precio de los  restaurantes, indica que si bajaramos el precio mas gente se quedaría a comer en el hotel, dice que el hotel y servicio es muy bueno pero que debemos trabajar en el precio de comidas y la calidad de la misma. </v>
      </c>
      <c r="D189" t="str">
        <f>'Historico Valoracion Quejas '!V287</f>
        <v>Calidad precio</v>
      </c>
    </row>
    <row r="190" spans="1:4" ht="16.5" customHeight="1" x14ac:dyDescent="0.25">
      <c r="A190" s="65">
        <f>'Historico Valoracion Quejas '!D288</f>
        <v>212</v>
      </c>
      <c r="B190" s="12">
        <f>'Historico Valoracion Quejas '!B288</f>
        <v>43541</v>
      </c>
      <c r="C190" s="15" t="str">
        <f>'Historico Valoracion Quejas '!G288</f>
        <v xml:space="preserve">Huésped indica que el refrigerador esta malo. </v>
      </c>
      <c r="D190" t="str">
        <f>'Historico Valoracion Quejas '!V288</f>
        <v>Minibar habitaciones</v>
      </c>
    </row>
    <row r="191" spans="1:4" ht="16.5" customHeight="1" x14ac:dyDescent="0.25">
      <c r="A191" s="65">
        <f>'Historico Valoracion Quejas '!D289</f>
        <v>308</v>
      </c>
      <c r="B191" s="12">
        <f>'Historico Valoracion Quejas '!B289</f>
        <v>43547</v>
      </c>
      <c r="C191" s="15" t="str">
        <f>'Historico Valoracion Quejas '!G289</f>
        <v xml:space="preserve">Huésped se queja de que cuando se da vuelta al dormir suena mucho la cama. </v>
      </c>
      <c r="D191" t="str">
        <f>'Historico Valoracion Quejas '!V289</f>
        <v>Habitaciones</v>
      </c>
    </row>
    <row r="192" spans="1:4" ht="16.5" customHeight="1" x14ac:dyDescent="0.25">
      <c r="A192" s="65">
        <f>'Historico Valoracion Quejas '!D290</f>
        <v>308</v>
      </c>
      <c r="B192" s="12" t="str">
        <f>'Historico Valoracion Quejas '!B290</f>
        <v>Inicia registrando aquí la fecha de la queja.</v>
      </c>
      <c r="C192" s="15" t="str">
        <f>'Historico Valoracion Quejas '!G290</f>
        <v xml:space="preserve">Huésped se queja que el pinto estaba frio. </v>
      </c>
      <c r="D192" t="str">
        <f>'Historico Valoracion Quejas '!V290</f>
        <v>Calida Desayuno</v>
      </c>
    </row>
    <row r="193" spans="1:4" ht="16.5" customHeight="1" x14ac:dyDescent="0.25">
      <c r="A193" s="65">
        <f>'Historico Valoracion Quejas '!D291</f>
        <v>909</v>
      </c>
      <c r="B193" s="12">
        <f>'Historico Valoracion Quejas '!B291</f>
        <v>43541</v>
      </c>
      <c r="C193" s="15" t="str">
        <f>'Historico Valoracion Quejas '!G291</f>
        <v xml:space="preserve">Huésped indica que hace falta información sobre no tirar el papel en el inodoro. </v>
      </c>
      <c r="D193" t="str">
        <f>'Historico Valoracion Quejas '!V291</f>
        <v>Habitaciones</v>
      </c>
    </row>
    <row r="194" spans="1:4" ht="16.5" customHeight="1" x14ac:dyDescent="0.25">
      <c r="A194" s="65">
        <f>'Historico Valoracion Quejas '!D292</f>
        <v>121</v>
      </c>
      <c r="B194" s="12">
        <f>'Historico Valoracion Quejas '!B292</f>
        <v>43547</v>
      </c>
      <c r="C194" s="15" t="str">
        <f>'Historico Valoracion Quejas '!G292</f>
        <v xml:space="preserve">Huésped llega a recepción quejandose por que tiene un nido de hormigas en la habitacion. </v>
      </c>
      <c r="D194" t="str">
        <f>'Historico Valoracion Quejas '!V292</f>
        <v>Plagas Habitaciones</v>
      </c>
    </row>
    <row r="195" spans="1:4" ht="16.5" customHeight="1" x14ac:dyDescent="0.25">
      <c r="A195" s="65">
        <f>'Historico Valoracion Quejas '!D293</f>
        <v>604</v>
      </c>
      <c r="B195" s="12">
        <f>'Historico Valoracion Quejas '!B293</f>
        <v>43546</v>
      </c>
      <c r="C195" s="15" t="str">
        <f>'Historico Valoracion Quejas '!G293</f>
        <v xml:space="preserve">Huesped deseaba tomarse un café en el bar humedo sin embargo al llegar les mencionaron que el café tenia que ser preparado en el italiano, es decir los devolvieron por dicha razón huesped regresa por dicho motivo y me hace constar que no le parece que los enviemos de un lado hacia el otro sin tener una respuesta dado que solo querian una taza de café. </v>
      </c>
      <c r="D195" t="str">
        <f>'Historico Valoracion Quejas '!V293</f>
        <v>Servicio cliente bar humedo</v>
      </c>
    </row>
    <row r="196" spans="1:4" ht="16.5" customHeight="1" x14ac:dyDescent="0.25">
      <c r="A196" s="65">
        <f>'Historico Valoracion Quejas '!D294</f>
        <v>901</v>
      </c>
      <c r="B196" s="12">
        <f>'Historico Valoracion Quejas '!B294</f>
        <v>43544</v>
      </c>
      <c r="C196" s="15" t="str">
        <f>'Historico Valoracion Quejas '!G294</f>
        <v>Huésped se queja de que no hay internet en su habitacion.</v>
      </c>
      <c r="D196" t="str">
        <f>'Historico Valoracion Quejas '!V294</f>
        <v>Wifi</v>
      </c>
    </row>
    <row r="197" spans="1:4" ht="16.5" customHeight="1" x14ac:dyDescent="0.25">
      <c r="A197" s="65">
        <f>'Historico Valoracion Quejas '!D295</f>
        <v>505</v>
      </c>
      <c r="B197" s="12">
        <f>'Historico Valoracion Quejas '!B295</f>
        <v>43543</v>
      </c>
      <c r="C197" s="15" t="str">
        <f>'Historico Valoracion Quejas '!G295</f>
        <v>Huesped indica que la cama del lado izquierdo de la habitación es muy ruidosa y se queja de que no hubo en su estadia suficiente agua caliente.</v>
      </c>
      <c r="D197" t="str">
        <f>'Historico Valoracion Quejas '!V295</f>
        <v>Ruido habitación</v>
      </c>
    </row>
    <row r="198" spans="1:4" ht="16.5" customHeight="1" x14ac:dyDescent="0.25">
      <c r="A198" s="65">
        <f>'Historico Valoracion Quejas '!D296</f>
        <v>909</v>
      </c>
      <c r="B198" s="12">
        <f>'Historico Valoracion Quejas '!B296</f>
        <v>43543</v>
      </c>
      <c r="C198" s="15" t="str">
        <f>'Historico Valoracion Quejas '!G296</f>
        <v>Huesped reporta que no hay información acerca de que hora se cambia las toallas, informa que no hay información acerca de no poner toallas dentro del sanitario.</v>
      </c>
      <c r="D198" t="str">
        <f>'Historico Valoracion Quejas '!V296</f>
        <v>Habitaciones</v>
      </c>
    </row>
    <row r="199" spans="1:4" ht="16.5" customHeight="1" x14ac:dyDescent="0.25">
      <c r="A199" s="65">
        <f>'Historico Valoracion Quejas '!D297</f>
        <v>403</v>
      </c>
      <c r="B199" s="12">
        <f>'Historico Valoracion Quejas '!B297</f>
        <v>43540</v>
      </c>
      <c r="C199" s="15" t="str">
        <f>'Historico Valoracion Quejas '!G297</f>
        <v>Finalizado el plato principal el personal nos ignoró por 20 minutos hasta que pregunté por la factura.</v>
      </c>
      <c r="D199" t="str">
        <f>'Historico Valoracion Quejas '!V297</f>
        <v xml:space="preserve">Servicio cliente restaurante </v>
      </c>
    </row>
    <row r="200" spans="1:4" ht="16.5" customHeight="1" x14ac:dyDescent="0.25">
      <c r="A200" s="65" t="str">
        <f>'Historico Valoracion Quejas '!D298</f>
        <v>N/A</v>
      </c>
      <c r="B200" s="12">
        <f>'Historico Valoracion Quejas '!B298</f>
        <v>43537</v>
      </c>
      <c r="C200" s="15" t="str">
        <f>'Historico Valoracion Quejas '!G298</f>
        <v>la cena fue una historia diferente. Menú para excursiones: elección de 2 ensaladas o una sopa. No sé si nuestra mesa estaba ligeramente bloqueada de vista o si teníamos un mal camarero, pero esperamos bastante tiempo para que nos sirvieran y algunas personas en nuestra mesa se olvidaron y tuvieron que llamar la atención sobre esto. Luego esperamos 45 minutos para nuestro plato principal, mientras que a otros miembros de nuestro grupo en otras mesas se les servía el postre. Mi esposo eligió el cordón de pollo Bleu, que estaba bien, yo y otra persona elegimos el solomillo y ambas piezas eran incomibles.</v>
      </c>
      <c r="D200" t="str">
        <f>'Historico Valoracion Quejas '!V298</f>
        <v xml:space="preserve">Servicio cliente restaurante </v>
      </c>
    </row>
    <row r="201" spans="1:4" ht="16.5" customHeight="1" x14ac:dyDescent="0.25">
      <c r="A201" s="65">
        <f>'Historico Valoracion Quejas '!D299</f>
        <v>308</v>
      </c>
      <c r="B201" s="12">
        <f>'Historico Valoracion Quejas '!B299</f>
        <v>43531</v>
      </c>
      <c r="C201" s="15" t="str">
        <f>'Historico Valoracion Quejas '!G299</f>
        <v>Huésped menciona que salia muy poca agua caliente de la ducha, indica que debiera de tener mas presion</v>
      </c>
      <c r="D201" t="str">
        <f>'Historico Valoracion Quejas '!V299</f>
        <v>Agua potable</v>
      </c>
    </row>
    <row r="202" spans="1:4" ht="16.5" customHeight="1" x14ac:dyDescent="0.25">
      <c r="A202" s="65">
        <f>'Historico Valoracion Quejas '!D300</f>
        <v>902</v>
      </c>
      <c r="B202" s="12">
        <f>'Historico Valoracion Quejas '!B300</f>
        <v>43542</v>
      </c>
      <c r="C202" s="15" t="str">
        <f>'Historico Valoracion Quejas '!G300</f>
        <v xml:space="preserve">Huésped indica que la comida fue buena pero el servicio fue malo. </v>
      </c>
      <c r="D202" t="str">
        <f>'Historico Valoracion Quejas '!V300</f>
        <v xml:space="preserve">Servicio cliente restaurante </v>
      </c>
    </row>
    <row r="203" spans="1:4" ht="16.5" customHeight="1" x14ac:dyDescent="0.25">
      <c r="A203" s="65">
        <f>'Historico Valoracion Quejas '!D301</f>
        <v>508</v>
      </c>
      <c r="B203" s="12" t="str">
        <f>'Historico Valoracion Quejas '!B301</f>
        <v>Inicia registrando aquí la fecha de la queja.</v>
      </c>
      <c r="C203" s="15" t="str">
        <f>'Historico Valoracion Quejas '!G301</f>
        <v xml:space="preserve">Huésped indica que en el restaurante Ti-Cain necesitan capacitación con los estandares de calidad, menciona que comparando el precio con la calidad de sevicio, es muy caro. </v>
      </c>
      <c r="D203" t="str">
        <f>'Historico Valoracion Quejas '!V301</f>
        <v xml:space="preserve">Servicio cliente restaurante </v>
      </c>
    </row>
    <row r="204" spans="1:4" ht="16.5" customHeight="1" x14ac:dyDescent="0.25">
      <c r="A204" s="65">
        <f>'Historico Valoracion Quejas '!D302</f>
        <v>515</v>
      </c>
      <c r="B204" s="12">
        <f>'Historico Valoracion Quejas '!B302</f>
        <v>43540</v>
      </c>
      <c r="C204" s="15" t="str">
        <f>'Historico Valoracion Quejas '!G302</f>
        <v>Huésped llama a recepción solicitando las llaves de la puerta que da al baño de afuera, pero no estaban las llaves, y el mismo se queja porque tenía miedo de dormir con la puerta sin seguro.</v>
      </c>
      <c r="D204" t="str">
        <f>'Historico Valoracion Quejas '!V302</f>
        <v>Habitaciones</v>
      </c>
    </row>
    <row r="205" spans="1:4" ht="16.5" customHeight="1" x14ac:dyDescent="0.25">
      <c r="A205" s="65">
        <f>'Historico Valoracion Quejas '!D303</f>
        <v>704</v>
      </c>
      <c r="B205" s="12">
        <f>'Historico Valoracion Quejas '!B303</f>
        <v>43540</v>
      </c>
      <c r="C205" s="15" t="str">
        <f>'Historico Valoracion Quejas '!G303</f>
        <v xml:space="preserve">Huésped se queja que en la ventana del baño la malla esta safada y deja ingresar los insectos. </v>
      </c>
      <c r="D205" t="str">
        <f>'Historico Valoracion Quejas '!V303</f>
        <v>Habitaciones</v>
      </c>
    </row>
    <row r="206" spans="1:4" ht="16.5" customHeight="1" x14ac:dyDescent="0.25">
      <c r="A206" s="65">
        <f>'Historico Valoracion Quejas '!D304</f>
        <v>514</v>
      </c>
      <c r="B206" s="12">
        <f>'Historico Valoracion Quejas '!B304</f>
        <v>43538</v>
      </c>
      <c r="C206" s="15" t="str">
        <f>'Historico Valoracion Quejas '!G304</f>
        <v xml:space="preserve">Huésped se queja de la mala iluminación en la habitación. </v>
      </c>
      <c r="D206" t="str">
        <f>'Historico Valoracion Quejas '!V304</f>
        <v>Iluminación hab closet</v>
      </c>
    </row>
    <row r="207" spans="1:4" ht="16.5" customHeight="1" x14ac:dyDescent="0.25">
      <c r="A207" s="65">
        <f>'Historico Valoracion Quejas '!D305</f>
        <v>407</v>
      </c>
      <c r="B207" s="12">
        <f>'Historico Valoracion Quejas '!B305</f>
        <v>43534</v>
      </c>
      <c r="C207" s="15" t="str">
        <f>'Historico Valoracion Quejas '!G305</f>
        <v>Huésped indica que en el baño de la habitacion debiera existir un rotulo que indique que el piso es resvaloso</v>
      </c>
      <c r="D207" t="str">
        <f>'Historico Valoracion Quejas '!V305</f>
        <v>Piso resbaloso</v>
      </c>
    </row>
    <row r="208" spans="1:4" ht="16.5" customHeight="1" x14ac:dyDescent="0.25">
      <c r="A208" s="65">
        <f>'Historico Valoracion Quejas '!D306</f>
        <v>105</v>
      </c>
      <c r="B208" s="12">
        <f>'Historico Valoracion Quejas '!B306</f>
        <v>43536</v>
      </c>
      <c r="C208" s="15" t="str">
        <f>'Historico Valoracion Quejas '!G306</f>
        <v>Huesped se queja de la mala señal y nula conexión en las habs</v>
      </c>
      <c r="D208" t="str">
        <f>'Historico Valoracion Quejas '!V306</f>
        <v>Wifi</v>
      </c>
    </row>
    <row r="209" spans="1:4" ht="16.5" customHeight="1" x14ac:dyDescent="0.25">
      <c r="A209" s="65">
        <f>'Historico Valoracion Quejas '!D307</f>
        <v>109</v>
      </c>
      <c r="B209" s="12">
        <f>'Historico Valoracion Quejas '!B307</f>
        <v>43536</v>
      </c>
      <c r="C209" s="15" t="str">
        <f>'Historico Valoracion Quejas '!G307</f>
        <v>Huesped se queja del mal internet y de la nula señal que hay en las habs</v>
      </c>
      <c r="D209" t="str">
        <f>'Historico Valoracion Quejas '!V307</f>
        <v>Wifi</v>
      </c>
    </row>
    <row r="210" spans="1:4" ht="16.5" customHeight="1" x14ac:dyDescent="0.25">
      <c r="A210" s="65" t="str">
        <f>'Historico Valoracion Quejas '!D308</f>
        <v>N/A</v>
      </c>
      <c r="B210" s="12">
        <f>'Historico Valoracion Quejas '!B308</f>
        <v>43531</v>
      </c>
      <c r="C210" s="15" t="str">
        <f>'Historico Valoracion Quejas '!G308</f>
        <v>Decepcionado, las habitaciones eran excelentes y espaciosas, aunque el título "junior suite" nos hizo creer que habría un área de estar o sala de estar.</v>
      </c>
      <c r="D210" t="str">
        <f>'Historico Valoracion Quejas '!V308</f>
        <v>Habitaciones</v>
      </c>
    </row>
    <row r="211" spans="1:4" ht="16.5" customHeight="1" x14ac:dyDescent="0.25">
      <c r="A211" s="65" t="str">
        <f>'Historico Valoracion Quejas '!D309</f>
        <v>N/A</v>
      </c>
      <c r="B211" s="12">
        <f>'Historico Valoracion Quejas '!B309</f>
        <v>43531</v>
      </c>
      <c r="C211" s="15" t="str">
        <f>'Historico Valoracion Quejas '!G309</f>
        <v xml:space="preserve">La comida era buena, pero no excepcional. El hotel tenía una cena temática local - fue genial pero con poca asistencia de los invitados - supongo que se debió a una mala publicidad. </v>
      </c>
      <c r="D211" t="str">
        <f>'Historico Valoracion Quejas '!V309</f>
        <v xml:space="preserve">Servicio al cliente </v>
      </c>
    </row>
    <row r="212" spans="1:4" ht="16.5" customHeight="1" x14ac:dyDescent="0.25">
      <c r="A212" s="65" t="str">
        <f>'Historico Valoracion Quejas '!D310</f>
        <v>N/A</v>
      </c>
      <c r="B212" s="12">
        <f>'Historico Valoracion Quejas '!B310</f>
        <v>43528</v>
      </c>
      <c r="C212" s="15" t="str">
        <f>'Historico Valoracion Quejas '!G310</f>
        <v xml:space="preserve">Gran desayuno de cortesía, pero compre en un restaurante MUY caro para la cena ($ 60 para pizza y pasta). Mejor tomar un taxi de $ 10 en La Fortuna para el almuerzo o la cena. </v>
      </c>
      <c r="D212" t="str">
        <f>'Historico Valoracion Quejas '!V310</f>
        <v>Precios Comidas Italiano</v>
      </c>
    </row>
    <row r="213" spans="1:4" ht="16.5" customHeight="1" x14ac:dyDescent="0.25">
      <c r="A213" s="65" t="str">
        <f>'Historico Valoracion Quejas '!D311</f>
        <v>N/A</v>
      </c>
      <c r="B213" s="12">
        <f>'Historico Valoracion Quejas '!B311</f>
        <v>43528</v>
      </c>
      <c r="C213" s="15" t="str">
        <f>'Historico Valoracion Quejas '!G311</f>
        <v>Gran desayuno, todas las comidas también eran buenas, aunque hubiera preferido más platos costarricenses en el menú, pero supongo que la mayoría de los viajeros prefieren opciones más familiares.</v>
      </c>
      <c r="D213" t="str">
        <f>'Historico Valoracion Quejas '!V311</f>
        <v>Menú típico</v>
      </c>
    </row>
    <row r="214" spans="1:4" ht="16.5" customHeight="1" x14ac:dyDescent="0.25">
      <c r="A214" s="65" t="str">
        <f>'Historico Valoracion Quejas '!D312</f>
        <v>N/A</v>
      </c>
      <c r="B214" s="12">
        <f>'Historico Valoracion Quejas '!B312</f>
        <v>43527</v>
      </c>
      <c r="C214" s="15" t="str">
        <f>'Historico Valoracion Quejas '!G312</f>
        <v>Utilizamos ambos restaurantes mientras estábamos allí. La comida era buena, pero el servicio podría mejorarse. Uno no espera que el camarero vierta un vaso de agua para verter agua sobre la mesa y no pueda limpiarla. Del mismo modo, no espero que el camarero se incline sobre mi comida para dejar una bebida. En un restaurante esperamos 20 minutos antes de atraer a un camarero para que tomara la orden de la comida. Los camareros estaban allí, pero estaban ocupados hablando.</v>
      </c>
      <c r="D214" t="str">
        <f>'Historico Valoracion Quejas '!V312</f>
        <v xml:space="preserve">Servicio cliente restaurante </v>
      </c>
    </row>
    <row r="215" spans="1:4" ht="16.5" customHeight="1" x14ac:dyDescent="0.25">
      <c r="A215" s="65" t="str">
        <f>'Historico Valoracion Quejas '!D313</f>
        <v>N/A</v>
      </c>
      <c r="B215" s="12">
        <f>'Historico Valoracion Quejas '!B313</f>
        <v>43524</v>
      </c>
      <c r="C215" s="15" t="str">
        <f>'Historico Valoracion Quejas '!G313</f>
        <v xml:space="preserve">
La cena en el restaurante italiano fue cara (no tiene una buena relación calidad-precio)</v>
      </c>
      <c r="D215" t="str">
        <f>'Historico Valoracion Quejas '!V313</f>
        <v>Precios Comidas Italiano</v>
      </c>
    </row>
    <row r="216" spans="1:4" ht="16.5" customHeight="1" x14ac:dyDescent="0.25">
      <c r="A216" s="65">
        <f>'Historico Valoracion Quejas '!D314</f>
        <v>109</v>
      </c>
      <c r="B216" s="12">
        <f>'Historico Valoracion Quejas '!B314</f>
        <v>43529</v>
      </c>
      <c r="C216" s="15" t="str">
        <f>'Historico Valoracion Quejas '!G314</f>
        <v>Huéspedes de la 109-110 llaman porque no hay agua en el hotel, ellos necesitan el agua y piden por favor que se les brinde el servicio de agua lo mas pronto posible.</v>
      </c>
      <c r="D216" t="str">
        <f>'Historico Valoracion Quejas '!V314</f>
        <v>Agua potable</v>
      </c>
    </row>
    <row r="217" spans="1:4" ht="16.5" customHeight="1" x14ac:dyDescent="0.25">
      <c r="A217" s="65">
        <f>'Historico Valoracion Quejas '!D315</f>
        <v>803</v>
      </c>
      <c r="B217" s="12">
        <f>'Historico Valoracion Quejas '!B315</f>
        <v>43529</v>
      </c>
      <c r="C217" s="15" t="str">
        <f>'Historico Valoracion Quejas '!G315</f>
        <v>Señor molesto llama porque no hay servicio de agua en la habitación, pide explicación e indica que no esta nada a gusto con lo que sucede.</v>
      </c>
      <c r="D217" t="str">
        <f>'Historico Valoracion Quejas '!V315</f>
        <v>Agua potable</v>
      </c>
    </row>
    <row r="218" spans="1:4" ht="16.5" customHeight="1" x14ac:dyDescent="0.25">
      <c r="A218" s="65">
        <f>'Historico Valoracion Quejas '!D316</f>
        <v>405</v>
      </c>
      <c r="B218" s="12">
        <f>'Historico Valoracion Quejas '!B316</f>
        <v>43529</v>
      </c>
      <c r="C218" s="15" t="str">
        <f>'Historico Valoracion Quejas '!G316</f>
        <v>Huéspedes sumamente molestos se quejan llamando a recepción y los mismos solicitan que se les habilite el agua en su habitación.</v>
      </c>
      <c r="D218" t="str">
        <f>'Historico Valoracion Quejas '!V316</f>
        <v>Agua potable</v>
      </c>
    </row>
    <row r="219" spans="1:4" ht="16.5" customHeight="1" x14ac:dyDescent="0.25">
      <c r="A219" s="65">
        <f>'Historico Valoracion Quejas '!D317</f>
        <v>501</v>
      </c>
      <c r="B219" s="12">
        <f>'Historico Valoracion Quejas '!B317</f>
        <v>43529</v>
      </c>
      <c r="C219" s="15" t="str">
        <f>'Historico Valoracion Quejas '!G317</f>
        <v>Huéspedes se quejan porque no hay agua en su habitación y necesitan bañarse para irse.</v>
      </c>
      <c r="D219" t="str">
        <f>'Historico Valoracion Quejas '!V317</f>
        <v>Agua potable</v>
      </c>
    </row>
    <row r="220" spans="1:4" ht="16.5" customHeight="1" x14ac:dyDescent="0.25">
      <c r="A220" s="65">
        <f>'Historico Valoracion Quejas '!D318</f>
        <v>607</v>
      </c>
      <c r="B220" s="12">
        <f>'Historico Valoracion Quejas '!B318</f>
        <v>43529</v>
      </c>
      <c r="C220" s="15" t="str">
        <f>'Historico Valoracion Quejas '!G318</f>
        <v xml:space="preserve">Huéspedes llaman molestos a recepción solicitando el servicio de agua, informan que no tienen agua en la habitación. </v>
      </c>
      <c r="D220" t="str">
        <f>'Historico Valoracion Quejas '!V318</f>
        <v>Agua potable</v>
      </c>
    </row>
    <row r="221" spans="1:4" ht="16.5" customHeight="1" x14ac:dyDescent="0.25">
      <c r="A221" s="65">
        <f>'Historico Valoracion Quejas '!D319</f>
        <v>211</v>
      </c>
      <c r="B221" s="12">
        <f>'Historico Valoracion Quejas '!B319</f>
        <v>43529</v>
      </c>
      <c r="C221" s="15" t="str">
        <f>'Historico Valoracion Quejas '!G319</f>
        <v>Huésped molesto llama a recepción porque no hay agua en su habitación al ser las 5:45am, indica que no puede ser posible.</v>
      </c>
      <c r="D221" t="str">
        <f>'Historico Valoracion Quejas '!V319</f>
        <v>Agua potable</v>
      </c>
    </row>
    <row r="222" spans="1:4" ht="16.5" customHeight="1" x14ac:dyDescent="0.25">
      <c r="A222" s="65">
        <f>'Historico Valoracion Quejas '!D320</f>
        <v>701</v>
      </c>
      <c r="B222" s="12">
        <f>'Historico Valoracion Quejas '!B320</f>
        <v>43528</v>
      </c>
      <c r="C222" s="15" t="str">
        <f>'Historico Valoracion Quejas '!G320</f>
        <v xml:space="preserve">Huésped se queja ya que no le gusto la idea, de que otra gente estuviera grabando en el area de la piscina con un drone, indica que deberia ser prohibido, y ademas el sonido era molesto. </v>
      </c>
      <c r="D222" t="str">
        <f>'Historico Valoracion Quejas '!V320</f>
        <v>Piscinas fria</v>
      </c>
    </row>
    <row r="223" spans="1:4" ht="16.5" customHeight="1" x14ac:dyDescent="0.25">
      <c r="A223" s="65">
        <f>'Historico Valoracion Quejas '!D321</f>
        <v>711</v>
      </c>
      <c r="B223" s="12">
        <f>'Historico Valoracion Quejas '!B321</f>
        <v>43527</v>
      </c>
      <c r="C223" s="15" t="str">
        <f>'Historico Valoracion Quejas '!G321</f>
        <v xml:space="preserve">Huésped comenta que deberia existir una guia con información sobre el hotel en cada habitación, por ejemplo: horarios de todos los puntos de venta, tours, room services, etc. </v>
      </c>
      <c r="D223" t="str">
        <f>'Historico Valoracion Quejas '!V321</f>
        <v>Habitaciones</v>
      </c>
    </row>
    <row r="224" spans="1:4" ht="16.5" customHeight="1" x14ac:dyDescent="0.25">
      <c r="A224" s="65">
        <f>'Historico Valoracion Quejas '!D322</f>
        <v>309</v>
      </c>
      <c r="B224" s="12">
        <f>'Historico Valoracion Quejas '!B322</f>
        <v>43528</v>
      </c>
      <c r="C224" s="15" t="str">
        <f>'Historico Valoracion Quejas '!G322</f>
        <v xml:space="preserve">Huésped llega a recepción quejandose que debido a la falta de iluminacion detrás de la habitación, se callo y se golpio la rodilla. </v>
      </c>
      <c r="D224" t="str">
        <f>'Historico Valoracion Quejas '!V322</f>
        <v>Iluminación Jardines</v>
      </c>
    </row>
    <row r="225" spans="1:4" ht="16.5" customHeight="1" x14ac:dyDescent="0.25">
      <c r="A225" s="65">
        <f>'Historico Valoracion Quejas '!D323</f>
        <v>712</v>
      </c>
      <c r="B225" s="12">
        <f>'Historico Valoracion Quejas '!B323</f>
        <v>43525</v>
      </c>
      <c r="C225" s="15" t="str">
        <f>'Historico Valoracion Quejas '!G323</f>
        <v xml:space="preserve">Huésped se queja porque no podian dormir temprano por el sonido del televisor de la otra habitación. </v>
      </c>
      <c r="D225" t="str">
        <f>'Historico Valoracion Quejas '!V323</f>
        <v>Habitaciones</v>
      </c>
    </row>
    <row r="226" spans="1:4" ht="16.5" customHeight="1" x14ac:dyDescent="0.25">
      <c r="A226" s="65">
        <f>'Historico Valoracion Quejas '!D324</f>
        <v>306</v>
      </c>
      <c r="B226" s="12">
        <f>'Historico Valoracion Quejas '!B324</f>
        <v>43524</v>
      </c>
      <c r="C226" s="15" t="str">
        <f>'Historico Valoracion Quejas '!G324</f>
        <v>Huésped se queja, que el hotel es muy bonito, pero se siente que le quieren quitar el dinero a los clientes, 3 veces preguntando si queriamos reservar para la cena.</v>
      </c>
      <c r="D226" t="str">
        <f>'Historico Valoracion Quejas '!V324</f>
        <v xml:space="preserve">Servicio al cliente </v>
      </c>
    </row>
    <row r="227" spans="1:4" ht="16.5" customHeight="1" x14ac:dyDescent="0.25">
      <c r="A227" s="65">
        <f>'Historico Valoracion Quejas '!D325</f>
        <v>304</v>
      </c>
      <c r="B227" s="12">
        <f>'Historico Valoracion Quejas '!B325</f>
        <v>43524</v>
      </c>
      <c r="C227" s="15" t="str">
        <f>'Historico Valoracion Quejas '!G325</f>
        <v xml:space="preserve">Huésped se queja de las almohadas de las habitaciónes que son muy duras. </v>
      </c>
      <c r="D227" t="str">
        <f>'Historico Valoracion Quejas '!V325</f>
        <v>Habitaciones</v>
      </c>
    </row>
    <row r="228" spans="1:4" ht="16.5" customHeight="1" x14ac:dyDescent="0.25">
      <c r="A228" s="65">
        <f>'Historico Valoracion Quejas '!D326</f>
        <v>307</v>
      </c>
      <c r="B228" s="12">
        <f>'Historico Valoracion Quejas '!B326</f>
        <v>43524</v>
      </c>
      <c r="C228" s="15" t="str">
        <f>'Historico Valoracion Quejas '!G326</f>
        <v xml:space="preserve">Huésped se queja del gym, que es muy pequeño y las maquinas son muy malas. </v>
      </c>
      <c r="D228" t="str">
        <f>'Historico Valoracion Quejas '!V326</f>
        <v>Gimnasio</v>
      </c>
    </row>
    <row r="229" spans="1:4" ht="16.5" customHeight="1" x14ac:dyDescent="0.25">
      <c r="A229" s="65">
        <f>'Historico Valoracion Quejas '!D327</f>
        <v>307</v>
      </c>
      <c r="B229" s="12">
        <f>'Historico Valoracion Quejas '!B327</f>
        <v>43524</v>
      </c>
      <c r="C229" s="15" t="str">
        <f>'Historico Valoracion Quejas '!G327</f>
        <v xml:space="preserve">Huésped comenta de que el personal del restaurante deberia ser mas discreto y educado, que no debieran de hacer comentarios inapropiados. </v>
      </c>
      <c r="D229" t="str">
        <f>'Historico Valoracion Quejas '!V327</f>
        <v xml:space="preserve">Servicio cliente restaurante </v>
      </c>
    </row>
    <row r="230" spans="1:4" ht="16.5" customHeight="1" x14ac:dyDescent="0.25">
      <c r="A230" s="65">
        <f>'Historico Valoracion Quejas '!D328</f>
        <v>307</v>
      </c>
      <c r="B230" s="12">
        <f>'Historico Valoracion Quejas '!B328</f>
        <v>43524</v>
      </c>
      <c r="C230" s="15" t="str">
        <f>'Historico Valoracion Quejas '!G328</f>
        <v xml:space="preserve">Huésped se queja de la mala higiene y el mal olor en los vestidores de lockers, indica que el olor es terrible. </v>
      </c>
      <c r="D230" t="str">
        <f>'Historico Valoracion Quejas '!V328</f>
        <v>Lockers</v>
      </c>
    </row>
    <row r="231" spans="1:4" ht="16.5" customHeight="1" x14ac:dyDescent="0.25">
      <c r="A231" s="65">
        <f>'Historico Valoracion Quejas '!D329</f>
        <v>101</v>
      </c>
      <c r="B231" s="12">
        <f>'Historico Valoracion Quejas '!B329</f>
        <v>43522</v>
      </c>
      <c r="C231" s="15" t="str">
        <f>'Historico Valoracion Quejas '!G329</f>
        <v xml:space="preserve">Huésped se queja que antes de llegar al hotel trato de llamar dos días para hablar con reservas a eso de las 6:15 pm pero no se encontraban, lo mismo a sucedido con agencias que han llamado a solicitar información, pero tampoco se han encontrado los compañeros de reservas. </v>
      </c>
      <c r="D231" t="str">
        <f>'Historico Valoracion Quejas '!V329</f>
        <v>Proceso de reservas</v>
      </c>
    </row>
    <row r="232" spans="1:4" ht="16.5" customHeight="1" x14ac:dyDescent="0.25">
      <c r="A232" s="65">
        <f>'Historico Valoracion Quejas '!D330</f>
        <v>508</v>
      </c>
      <c r="B232" s="12">
        <f>'Historico Valoracion Quejas '!B330</f>
        <v>43519</v>
      </c>
      <c r="C232" s="15" t="str">
        <f>'Historico Valoracion Quejas '!G330</f>
        <v>Muy caro</v>
      </c>
      <c r="D232" t="str">
        <f>'Historico Valoracion Quejas '!V330</f>
        <v>Precios Souvenir</v>
      </c>
    </row>
    <row r="233" spans="1:4" ht="16.5" customHeight="1" x14ac:dyDescent="0.25">
      <c r="A233" s="65">
        <f>'Historico Valoracion Quejas '!D331</f>
        <v>508</v>
      </c>
      <c r="B233" s="12">
        <f>'Historico Valoracion Quejas '!B331</f>
        <v>43519</v>
      </c>
      <c r="C233" s="15" t="str">
        <f>'Historico Valoracion Quejas '!G331</f>
        <v>Huésped indica que la comida fue buena, pero que el mesero no entendia ingles, el vocabulario muy malo.</v>
      </c>
      <c r="D233" t="str">
        <f>'Historico Valoracion Quejas '!V331</f>
        <v xml:space="preserve">Servicio cliente restaurante </v>
      </c>
    </row>
    <row r="234" spans="1:4" ht="16.5" customHeight="1" x14ac:dyDescent="0.25">
      <c r="A234" s="65">
        <f>'Historico Valoracion Quejas '!D332</f>
        <v>804</v>
      </c>
      <c r="B234" s="12">
        <f>'Historico Valoracion Quejas '!B332</f>
        <v>43519</v>
      </c>
      <c r="C234" s="15" t="str">
        <f>'Historico Valoracion Quejas '!G332</f>
        <v>Es una familia que reservó 2 habitaciones con 2 camas cada una cuando se le explicó que ellos tenia un up grade. Y que las habitaciones eran 1 King con 2 Queen ellos no les gustó el echo de que una de las habitaciones tenia solamente una cama, se le explicó que eran mas grandes y comodas. Que son mas espaciosas pero a la mamá, seguia diciendo que preferia las habitaciones con 2 camas cada una.</v>
      </c>
      <c r="D234" t="str">
        <f>'Historico Valoracion Quejas '!V332</f>
        <v>Proceso de reservas</v>
      </c>
    </row>
    <row r="235" spans="1:4" ht="16.5" customHeight="1" x14ac:dyDescent="0.25">
      <c r="A235" s="65">
        <f>'Historico Valoracion Quejas '!D333</f>
        <v>907</v>
      </c>
      <c r="B235" s="12">
        <f>'Historico Valoracion Quejas '!B333</f>
        <v>43520</v>
      </c>
      <c r="C235" s="15" t="str">
        <f>'Historico Valoracion Quejas '!G333</f>
        <v>El huesped hizo la queja referente a que el habia reservado una habitacion con cama king pero al darle el up grade el recibió una habitacion con 2 camas queen el señor y la señora estaban muy disconformes con esto y llamaron 2 veces para ver como le podiamos ayudar</v>
      </c>
      <c r="D235" t="str">
        <f>'Historico Valoracion Quejas '!V333</f>
        <v>Proceso de reservas</v>
      </c>
    </row>
    <row r="236" spans="1:4" ht="30" x14ac:dyDescent="0.25">
      <c r="A236" s="65">
        <f>'Historico Valoracion Quejas '!D334</f>
        <v>803</v>
      </c>
      <c r="B236" s="12">
        <f>'Historico Valoracion Quejas '!B334</f>
        <v>43516</v>
      </c>
      <c r="C236" s="15" t="str">
        <f>'Historico Valoracion Quejas '!G334</f>
        <v>Cañería interna del hotel y tuberia del jacuzzi de arriba produce demasiado ruido.</v>
      </c>
      <c r="D236" t="str">
        <f>'Historico Valoracion Quejas '!V334</f>
        <v>Habitaciones</v>
      </c>
    </row>
    <row r="237" spans="1:4" ht="16.5" customHeight="1" x14ac:dyDescent="0.25">
      <c r="A237" s="65">
        <f>'Historico Valoracion Quejas '!D335</f>
        <v>102</v>
      </c>
      <c r="B237" s="12">
        <f>'Historico Valoracion Quejas '!B335</f>
        <v>43515</v>
      </c>
      <c r="C237" s="15" t="str">
        <f>'Historico Valoracion Quejas '!G335</f>
        <v>Huésped disconforme porque la recepción no fue capaz de cambiarle dolares.</v>
      </c>
      <c r="D237" t="str">
        <f>'Historico Valoracion Quejas '!V335</f>
        <v>Servicio cliente recepción</v>
      </c>
    </row>
    <row r="238" spans="1:4" ht="16.5" customHeight="1" x14ac:dyDescent="0.25">
      <c r="A238" s="65">
        <f>'Historico Valoracion Quejas '!D336</f>
        <v>204</v>
      </c>
      <c r="B238" s="12">
        <f>'Historico Valoracion Quejas '!B336</f>
        <v>43514</v>
      </c>
      <c r="C238" s="15" t="str">
        <f>'Historico Valoracion Quejas '!G336</f>
        <v>Sería muy bueno si la recepcion cambiara d{olares por billetes mas pequeños, eso ayudarñia muchisimo para dar tips al staff.</v>
      </c>
      <c r="D238" t="str">
        <f>'Historico Valoracion Quejas '!V336</f>
        <v>Servicio cliente recepción</v>
      </c>
    </row>
    <row r="239" spans="1:4" ht="16.5" customHeight="1" x14ac:dyDescent="0.25">
      <c r="A239" s="65">
        <f>'Historico Valoracion Quejas '!D337</f>
        <v>209</v>
      </c>
      <c r="B239" s="12">
        <f>'Historico Valoracion Quejas '!B337</f>
        <v>43506</v>
      </c>
      <c r="C239" s="15" t="str">
        <f>'Historico Valoracion Quejas '!G337</f>
        <v>Necesitan ser capaces de cambiar dinero todo el tiempo o sino digales a sus visitantes que traigan dinero en denominaciones pequeñas para poder dar propinas.</v>
      </c>
      <c r="D239" t="str">
        <f>'Historico Valoracion Quejas '!V337</f>
        <v>Servicio cliente recepción</v>
      </c>
    </row>
    <row r="240" spans="1:4" ht="16.5" customHeight="1" x14ac:dyDescent="0.25">
      <c r="A240" s="65" t="str">
        <f>'Historico Valoracion Quejas '!D338</f>
        <v>N/A</v>
      </c>
      <c r="B240" s="12">
        <f>'Historico Valoracion Quejas '!B338</f>
        <v>43507</v>
      </c>
      <c r="C240" s="15" t="str">
        <f>'Historico Valoracion Quejas '!G338</f>
        <v xml:space="preserve">
Mi novia y yo disfrutamos de nuestra estancia por un par de días en el Arenal Springs Resort. Pasamos la mayor parte del día sentados en las cálidas piscinas y nos encantaron los desayunos buffet. El único problema fue que tuvimos que cambiar nuestra habitación debido a algunos problemas con la ducha y el teléfono, pero el personal fue muy servicial. </v>
      </c>
      <c r="D240" t="str">
        <f>'Historico Valoracion Quejas '!V338</f>
        <v>Habitaciones</v>
      </c>
    </row>
    <row r="241" spans="1:4" ht="16.5" customHeight="1" x14ac:dyDescent="0.25">
      <c r="A241" s="65" t="str">
        <f>'Historico Valoracion Quejas '!D339</f>
        <v>N/A</v>
      </c>
      <c r="B241" s="12">
        <f>'Historico Valoracion Quejas '!B339</f>
        <v>43509</v>
      </c>
      <c r="C241" s="15" t="str">
        <f>'Historico Valoracion Quejas '!G339</f>
        <v>Nuestra habitación era buena camas limpias y confortables gran vista del volcán. La ducha necesita mejoras, un lugar para poner jabón y colgar una toalla. No es una gran cosa simplemente inconveniente.</v>
      </c>
      <c r="D241" t="str">
        <f>'Historico Valoracion Quejas '!V339</f>
        <v>Chequeo habitaciones</v>
      </c>
    </row>
    <row r="242" spans="1:4" ht="16.5" customHeight="1" x14ac:dyDescent="0.25">
      <c r="A242" s="65" t="str">
        <f>'Historico Valoracion Quejas '!D340</f>
        <v>N/A</v>
      </c>
      <c r="B242" s="12">
        <f>'Historico Valoracion Quejas '!B340</f>
        <v>43511</v>
      </c>
      <c r="C242" s="15" t="str">
        <f>'Historico Valoracion Quejas '!G340</f>
        <v>El único punto delicado, fue el hecho de que nos despertaron temprano en la mañana debido a un trabajo de construcción justo al lado de nuestra habitación.</v>
      </c>
      <c r="D242" t="str">
        <f>'Historico Valoracion Quejas '!V340</f>
        <v>Ruido habitación</v>
      </c>
    </row>
    <row r="243" spans="1:4" ht="16.5" customHeight="1" x14ac:dyDescent="0.25">
      <c r="A243" s="65" t="str">
        <f>'Historico Valoracion Quejas '!D341</f>
        <v>N/A</v>
      </c>
      <c r="B243" s="12">
        <f>'Historico Valoracion Quejas '!B341</f>
        <v>43516</v>
      </c>
      <c r="C243" s="15" t="str">
        <f>'Historico Valoracion Quejas '!G341</f>
        <v>Hotel en excelente ubicación, con vistas al volcán. Desafortunadamente, aunque tuvimos una mejora a una habitación recientemente construida , la vista desde la terraza se vio obstruida todo el tiempo por los 2 estacionamientos / autos estacionados.
En resumen, esta parecía ser la única habitación impactada de esta manera y desde el frío Reino Unido estábamos ansiosos por sentarnos en el exterior.</v>
      </c>
      <c r="D243" t="str">
        <f>'Historico Valoracion Quejas '!V341</f>
        <v>Habitaciones</v>
      </c>
    </row>
    <row r="244" spans="1:4" ht="16.5" customHeight="1" x14ac:dyDescent="0.25">
      <c r="A244" s="65" t="str">
        <f>'Historico Valoracion Quejas '!D342</f>
        <v>N/A</v>
      </c>
      <c r="B244" s="12">
        <f>'Historico Valoracion Quejas '!B342</f>
        <v>43513</v>
      </c>
      <c r="C244" s="15" t="str">
        <f>'Historico Valoracion Quejas '!G342</f>
        <v>La única queja fue la comida: calidad del desayuno mediocre y además los precios de las comidas para la cena son extremadamente caros.</v>
      </c>
      <c r="D244" t="str">
        <f>'Historico Valoracion Quejas '!V342</f>
        <v>Calida Desayuno</v>
      </c>
    </row>
    <row r="245" spans="1:4" ht="16.5" customHeight="1" x14ac:dyDescent="0.25">
      <c r="A245" s="65">
        <f>'Historico Valoracion Quejas '!D343</f>
        <v>310</v>
      </c>
      <c r="B245" s="12">
        <f>'Historico Valoracion Quejas '!B343</f>
        <v>43508</v>
      </c>
      <c r="C245" s="15" t="str">
        <f>'Historico Valoracion Quejas '!G343</f>
        <v xml:space="preserve">Huésped se queja del ruido que se escucha de la otra habitación, indican que cada mañana los de la 309 se despertaban a las 5 am y desde esa hora no podian dormir. </v>
      </c>
      <c r="D245" t="str">
        <f>'Historico Valoracion Quejas '!V343</f>
        <v>Ruido habitación</v>
      </c>
    </row>
    <row r="246" spans="1:4" ht="16.5" customHeight="1" x14ac:dyDescent="0.25">
      <c r="A246" s="65">
        <f>'Historico Valoracion Quejas '!D344</f>
        <v>311</v>
      </c>
      <c r="B246" s="12">
        <f>'Historico Valoracion Quejas '!B344</f>
        <v>43508</v>
      </c>
      <c r="C246" s="15" t="str">
        <f>'Historico Valoracion Quejas '!G344</f>
        <v xml:space="preserve">Huésped se queja de la luz que se encuentra en el closet para la caja fuerte, señala que lo reporto pero nadie fue a arreglarla, el detalle esta en que al cerrar la puerta no se apaga la luz. </v>
      </c>
      <c r="D246" t="str">
        <f>'Historico Valoracion Quejas '!V344</f>
        <v>Iluminación hab closet</v>
      </c>
    </row>
    <row r="247" spans="1:4" ht="16.5" customHeight="1" x14ac:dyDescent="0.25">
      <c r="A247" s="65">
        <f>'Historico Valoracion Quejas '!D345</f>
        <v>309</v>
      </c>
      <c r="B247" s="12">
        <f>'Historico Valoracion Quejas '!B345</f>
        <v>43508</v>
      </c>
      <c r="C247" s="15" t="str">
        <f>'Historico Valoracion Quejas '!G345</f>
        <v xml:space="preserve">Huésped indica que seria de mucha ayuda tener infromación de los restaurantes en las habitaciónes, como algun menú. </v>
      </c>
      <c r="D247" t="str">
        <f>'Historico Valoracion Quejas '!V345</f>
        <v>Menú room service</v>
      </c>
    </row>
    <row r="248" spans="1:4" ht="16.5" customHeight="1" x14ac:dyDescent="0.25">
      <c r="A248" s="65">
        <f>'Historico Valoracion Quejas '!D346</f>
        <v>608</v>
      </c>
      <c r="B248" s="12">
        <f>'Historico Valoracion Quejas '!B346</f>
        <v>43508</v>
      </c>
      <c r="C248" s="15" t="str">
        <f>'Historico Valoracion Quejas '!G346</f>
        <v>Huésped se queja del piso del baño, el cual es bastante resvaloso cuando esta mojado.</v>
      </c>
      <c r="D248" t="str">
        <f>'Historico Valoracion Quejas '!V346</f>
        <v>Piso resbaloso</v>
      </c>
    </row>
    <row r="249" spans="1:4" ht="16.5" customHeight="1" x14ac:dyDescent="0.25">
      <c r="A249" s="65">
        <f>'Historico Valoracion Quejas '!D347</f>
        <v>304</v>
      </c>
      <c r="B249" s="12">
        <f>'Historico Valoracion Quejas '!B347</f>
        <v>43507</v>
      </c>
      <c r="C249" s="15" t="str">
        <f>'Historico Valoracion Quejas '!G347</f>
        <v>Huésped se queja que la luz del ventilador es vieja, y que la iluminación en las camas era mala tambien.</v>
      </c>
      <c r="D249" t="str">
        <f>'Historico Valoracion Quejas '!V347</f>
        <v>Habitaciones</v>
      </c>
    </row>
    <row r="250" spans="1:4" ht="16.5" customHeight="1" x14ac:dyDescent="0.25">
      <c r="A250" s="65">
        <f>'Historico Valoracion Quejas '!D348</f>
        <v>701</v>
      </c>
      <c r="B250" s="12">
        <f>'Historico Valoracion Quejas '!B348</f>
        <v>43504</v>
      </c>
      <c r="C250" s="15" t="str">
        <f>'Historico Valoracion Quejas '!G348</f>
        <v>Huésped indica que despues del primer día no limpiaron la habitación, que a como dejaban las sabanas y los paños del baño cuando regresaban estaban igual donde los habian dejado, tambien comentan que unas bolsitas de té que habian usado no fueron reemplazadas ni un baso que estaba sucio. Indican que de no ser por un animal hecho con paños en una de las camas no se hubieran dado cuenta de que ingresaron a la habitación.</v>
      </c>
      <c r="D250" t="str">
        <f>'Historico Valoracion Quejas '!V348</f>
        <v>Limpieza en habitación</v>
      </c>
    </row>
    <row r="251" spans="1:4" ht="16.5" customHeight="1" x14ac:dyDescent="0.25">
      <c r="A251" s="65">
        <f>'Historico Valoracion Quejas '!D349</f>
        <v>502</v>
      </c>
      <c r="B251" s="12">
        <f>'Historico Valoracion Quejas '!B349</f>
        <v>43506</v>
      </c>
      <c r="C251" s="15" t="str">
        <f>'Historico Valoracion Quejas '!G349</f>
        <v>Huéspedes se quejan que en los vestidores de hombres no hay donde colgar la ropa</v>
      </c>
      <c r="D251" t="str">
        <f>'Historico Valoracion Quejas '!V349</f>
        <v>Lockers</v>
      </c>
    </row>
    <row r="252" spans="1:4" ht="16.5" customHeight="1" x14ac:dyDescent="0.25">
      <c r="A252" s="65">
        <f>'Historico Valoracion Quejas '!D350</f>
        <v>414</v>
      </c>
      <c r="B252" s="12">
        <f>'Historico Valoracion Quejas '!B350</f>
        <v>43507</v>
      </c>
      <c r="C252" s="15" t="str">
        <f>'Historico Valoracion Quejas '!G350</f>
        <v>Huéspedes se quejan que la iluminación en la habitacion no es buena.</v>
      </c>
      <c r="D252" t="str">
        <f>'Historico Valoracion Quejas '!V350</f>
        <v>Habitaciones</v>
      </c>
    </row>
    <row r="253" spans="1:4" ht="16.5" customHeight="1" x14ac:dyDescent="0.25">
      <c r="A253" s="65">
        <f>'Historico Valoracion Quejas '!D351</f>
        <v>507</v>
      </c>
      <c r="B253" s="12">
        <f>'Historico Valoracion Quejas '!B351</f>
        <v>43507</v>
      </c>
      <c r="C253" s="15" t="str">
        <f>'Historico Valoracion Quejas '!G351</f>
        <v>Huésped se queja, de un mal olor que salio cuando hicieron funcionar el  jacuzzi del bar las iguanas, dicen que tuvieron que irsen del lugar.</v>
      </c>
      <c r="D253" t="str">
        <f>'Historico Valoracion Quejas '!V351</f>
        <v>Piscinas termal</v>
      </c>
    </row>
    <row r="254" spans="1:4" ht="16.5" customHeight="1" x14ac:dyDescent="0.25">
      <c r="A254" s="65" t="str">
        <f>'Historico Valoracion Quejas '!D352</f>
        <v>N/A</v>
      </c>
      <c r="B254" s="12">
        <f>'Historico Valoracion Quejas '!B352</f>
        <v>43506</v>
      </c>
      <c r="C254" s="15" t="str">
        <f>'Historico Valoracion Quejas '!G352</f>
        <v>Huésped se queja de que la única cosa que cambiaría de su estadía serían las sillas en el corredor de las habitaciones las cuales no son nada confortables.</v>
      </c>
      <c r="D254" t="str">
        <f>'Historico Valoracion Quejas '!V352</f>
        <v>Habitaciones</v>
      </c>
    </row>
    <row r="255" spans="1:4" ht="16.5" customHeight="1" x14ac:dyDescent="0.25">
      <c r="A255" s="65">
        <f>'Historico Valoracion Quejas '!D353</f>
        <v>406</v>
      </c>
      <c r="B255" s="12">
        <f>'Historico Valoracion Quejas '!B353</f>
        <v>43505</v>
      </c>
      <c r="C255" s="15" t="str">
        <f>'Historico Valoracion Quejas '!G353</f>
        <v xml:space="preserve">Huésped nos indica que debemos mejorar la iluminación en los caminos y los senderos que conducen a las habitaciones. </v>
      </c>
      <c r="D255" t="str">
        <f>'Historico Valoracion Quejas '!V353</f>
        <v>Iluminación Jardines</v>
      </c>
    </row>
    <row r="256" spans="1:4" ht="16.5" customHeight="1" x14ac:dyDescent="0.25">
      <c r="A256" s="65">
        <f>'Historico Valoracion Quejas '!D354</f>
        <v>302</v>
      </c>
      <c r="B256" s="12">
        <f>'Historico Valoracion Quejas '!B354</f>
        <v>43504</v>
      </c>
      <c r="C256" s="15" t="str">
        <f>'Historico Valoracion Quejas '!G354</f>
        <v xml:space="preserve">Huésped se queja de que no tiene buena iluminación en la habitación para leer. </v>
      </c>
      <c r="D256" t="str">
        <f>'Historico Valoracion Quejas '!V354</f>
        <v>Lampara de lectura</v>
      </c>
    </row>
    <row r="257" spans="1:4" ht="16.5" customHeight="1" x14ac:dyDescent="0.25">
      <c r="A257" s="65">
        <f>'Historico Valoracion Quejas '!D355</f>
        <v>209</v>
      </c>
      <c r="B257" s="12">
        <f>'Historico Valoracion Quejas '!B355</f>
        <v>43504</v>
      </c>
      <c r="C257" s="15" t="str">
        <f>'Historico Valoracion Quejas '!G355</f>
        <v xml:space="preserve">Huésped se queja de los sonidos que se escuchan de la 210, nos llaman diciendo que vienen muy cansados y que no pueden dormir ya que cualquier cosa que hagan de la otra habitación se escucha inclusive cuando se bañan. </v>
      </c>
      <c r="D257" t="str">
        <f>'Historico Valoracion Quejas '!V355</f>
        <v>Ruido habitación</v>
      </c>
    </row>
    <row r="258" spans="1:4" ht="16.5" customHeight="1" x14ac:dyDescent="0.25">
      <c r="A258" s="65">
        <f>'Historico Valoracion Quejas '!D356</f>
        <v>0</v>
      </c>
      <c r="B258" s="12">
        <f>'Historico Valoracion Quejas '!B356</f>
        <v>43504</v>
      </c>
      <c r="C258" s="15" t="str">
        <f>'Historico Valoracion Quejas '!G356</f>
        <v>Huésped se queja que el menu del Italiano y Ti-Cain son limitados y la comida no es tan buena.</v>
      </c>
      <c r="D258" t="str">
        <f>'Historico Valoracion Quejas '!V356</f>
        <v>Calidad comida Italiano</v>
      </c>
    </row>
    <row r="259" spans="1:4" ht="16.5" customHeight="1" x14ac:dyDescent="0.25">
      <c r="A259" s="65">
        <f>'Historico Valoracion Quejas '!D357</f>
        <v>802</v>
      </c>
      <c r="B259" s="12">
        <f>'Historico Valoracion Quejas '!B357</f>
        <v>43502</v>
      </c>
      <c r="C259" s="15" t="str">
        <f>'Historico Valoracion Quejas '!G357</f>
        <v>Huésped indica que los precios del souvenir son muy elevados</v>
      </c>
      <c r="D259" t="str">
        <f>'Historico Valoracion Quejas '!V357</f>
        <v>Precios tienda</v>
      </c>
    </row>
    <row r="260" spans="1:4" ht="16.5" customHeight="1" x14ac:dyDescent="0.25">
      <c r="A260" s="65">
        <f>'Historico Valoracion Quejas '!D358</f>
        <v>802</v>
      </c>
      <c r="B260" s="12">
        <f>'Historico Valoracion Quejas '!B358</f>
        <v>43502</v>
      </c>
      <c r="C260" s="15" t="str">
        <f>'Historico Valoracion Quejas '!G358</f>
        <v xml:space="preserve">Huésped se queja del pobre servicio en el Restaurante Italiano, indican tambien que no tienen nueces en el bar de la piscina. </v>
      </c>
      <c r="D260" t="str">
        <f>'Historico Valoracion Quejas '!V358</f>
        <v xml:space="preserve">Servicio cliente restaurante </v>
      </c>
    </row>
    <row r="261" spans="1:4" ht="16.5" customHeight="1" x14ac:dyDescent="0.25">
      <c r="A261" s="65" t="str">
        <f>'Historico Valoracion Quejas '!D359</f>
        <v>N/A</v>
      </c>
      <c r="B261" s="12">
        <f>'Historico Valoracion Quejas '!B359</f>
        <v>43495</v>
      </c>
      <c r="C261" s="15" t="str">
        <f>'Historico Valoracion Quejas '!G359</f>
        <v>La pizza en el restaurante italiano es muy buena, pero los otros restaurantes son demasiado caros y la comida es promedio.</v>
      </c>
      <c r="D261" t="str">
        <f>'Historico Valoracion Quejas '!V359</f>
        <v>Calidad precio</v>
      </c>
    </row>
    <row r="262" spans="1:4" ht="16.5" customHeight="1" x14ac:dyDescent="0.25">
      <c r="A262" s="65" t="str">
        <f>'Historico Valoracion Quejas '!D360</f>
        <v>N/A</v>
      </c>
      <c r="B262" s="12">
        <f>'Historico Valoracion Quejas '!B360</f>
        <v>43495</v>
      </c>
      <c r="C262" s="15" t="str">
        <f>'Historico Valoracion Quejas '!G360</f>
        <v xml:space="preserve"> La zona de la piscina es bonita pero le faltan sombrillas para la sombra y las sillas de la piscina necesitan un cambio</v>
      </c>
      <c r="D262" t="str">
        <f>'Historico Valoracion Quejas '!V360</f>
        <v>Piscinas termal</v>
      </c>
    </row>
    <row r="263" spans="1:4" ht="16.5" customHeight="1" x14ac:dyDescent="0.25">
      <c r="A263" s="65" t="str">
        <f>'Historico Valoracion Quejas '!D361</f>
        <v>N/A</v>
      </c>
      <c r="B263" s="12">
        <f>'Historico Valoracion Quejas '!B361</f>
        <v>43495</v>
      </c>
      <c r="C263" s="15" t="str">
        <f>'Historico Valoracion Quejas '!G361</f>
        <v xml:space="preserve">
Mi única duda es el restaurante donde la comida era buena, pero las porciones son pequeñas y caras en relación con la ciudad cercana.</v>
      </c>
      <c r="D263" t="str">
        <f>'Historico Valoracion Quejas '!V361</f>
        <v>Precios</v>
      </c>
    </row>
    <row r="264" spans="1:4" ht="16.5" customHeight="1" x14ac:dyDescent="0.25">
      <c r="A264" s="65">
        <f>'Historico Valoracion Quejas '!D362</f>
        <v>711</v>
      </c>
      <c r="B264" s="12">
        <f>'Historico Valoracion Quejas '!B362</f>
        <v>43496</v>
      </c>
      <c r="C264" s="15" t="str">
        <f>'Historico Valoracion Quejas '!G362</f>
        <v xml:space="preserve">Buenas tardes compañeros,
Hoy el cliente, Michael Wallace Benbow,  Grupo Collete de la habitación 711 se quejó de la habitación, ya que esta estaba caliente y al poner el aire después de 20 minutos apenas se lograba sentir trabajando debido al clima según el huésped. Él mencionó que él estaba a la par de la guía y escuchó cuando ella nos indicó la hora exacta que iban a llegar al hotel. Que le parece “barata la forma de tratarlo” en el sentido que si sabíamos la hora de llegada, hubiéramos puesto todos los aires a funcionar. 
Se le ofreció ayuda a chequear el A/c, pero la unidad está funcionando; es el simple hecho que no hayamos puesto el aire a enfriar que le molestó así que va a llamar a Collete para hacerles saber de lo sucedido.
Para los siguientes grupos, quizás podríamos tomar en cuenta la hora de llegada, y así poner a trabajar las unidades minutos antes de que ellos lleguen para evitar este tipo de quejas. Ya lo veníamos haciendo; sin embargo, eso dependía del clima, y por otra parte al poner el aire por tanto tiempo la unidad se podía congelar. Hoy el clima no estaba tan húmedo o caliente como de costumbre, pero al parecer para el cliente si lo estaba y por eso se dirigió a recepción para mostrar su incomodidad. 
</v>
      </c>
      <c r="D264" t="str">
        <f>'Historico Valoracion Quejas '!V362</f>
        <v>Servicio cliente recepción</v>
      </c>
    </row>
    <row r="265" spans="1:4" ht="16.5" customHeight="1" x14ac:dyDescent="0.25">
      <c r="A265" s="65">
        <f>'Historico Valoracion Quejas '!D363</f>
        <v>501</v>
      </c>
      <c r="B265" s="12">
        <f>'Historico Valoracion Quejas '!B363</f>
        <v>43497</v>
      </c>
      <c r="C265" s="15" t="str">
        <f>'Historico Valoracion Quejas '!G363</f>
        <v>Huésped se queja ya que indica que los baños no cumplen con la ley 7600. Tenemos una niña de 6 años y sufrió un resbalón ya que la ducha no cuenta con alfombras de hule como es una niña es muy resistente pero observamos que hay muchos huéspedes mayores que pueden sufrir lesiones significativas.</v>
      </c>
      <c r="D265" t="str">
        <f>'Historico Valoracion Quejas '!V363</f>
        <v>Piso resbaloso</v>
      </c>
    </row>
    <row r="266" spans="1:4" ht="16.5" customHeight="1" x14ac:dyDescent="0.25">
      <c r="A266" s="65">
        <f>'Historico Valoracion Quejas '!D364</f>
        <v>409</v>
      </c>
      <c r="B266" s="12">
        <f>'Historico Valoracion Quejas '!B364</f>
        <v>43498</v>
      </c>
      <c r="C266" s="15" t="str">
        <f>'Historico Valoracion Quejas '!G364</f>
        <v xml:space="preserve">huéspedes bastante decepcionados por los sonidos que se escuchan de la habitación adyasente, indica que se escucha como si los huéspedes de la par estuvieran utilizando la ducha de ellos y cualquier otro sonido se pasa por la falta de algun aislante entre habitaciónes. </v>
      </c>
      <c r="D266" t="str">
        <f>'Historico Valoracion Quejas '!V364</f>
        <v>Ruido habitación</v>
      </c>
    </row>
    <row r="267" spans="1:4" ht="16.5" customHeight="1" x14ac:dyDescent="0.25">
      <c r="A267" s="65">
        <f>'Historico Valoracion Quejas '!D365</f>
        <v>307</v>
      </c>
      <c r="B267" s="12">
        <f>'Historico Valoracion Quejas '!B365</f>
        <v>43497</v>
      </c>
      <c r="C267" s="15" t="str">
        <f>'Historico Valoracion Quejas '!G365</f>
        <v>Huésped indica que sería de mucha ayuda señalizar los interuptores de las habitaciónes.</v>
      </c>
      <c r="D267" t="str">
        <f>'Historico Valoracion Quejas '!V365</f>
        <v>Rotulación ventilador</v>
      </c>
    </row>
    <row r="268" spans="1:4" ht="16.5" customHeight="1" x14ac:dyDescent="0.25">
      <c r="A268" s="65">
        <f>'Historico Valoracion Quejas '!D366</f>
        <v>909</v>
      </c>
      <c r="B268" s="12">
        <f>'Historico Valoracion Quejas '!B366</f>
        <v>43493</v>
      </c>
      <c r="C268" s="15" t="str">
        <f>'Historico Valoracion Quejas '!G366</f>
        <v>huésped se queja del funcionamiento de la ducha la cual dispara agua por todos lados.</v>
      </c>
      <c r="D268" t="str">
        <f>'Historico Valoracion Quejas '!V366</f>
        <v>Habitaciones</v>
      </c>
    </row>
    <row r="269" spans="1:4" ht="16.5" customHeight="1" x14ac:dyDescent="0.25">
      <c r="A269" s="65">
        <f>'Historico Valoracion Quejas '!D367</f>
        <v>907</v>
      </c>
      <c r="B269" s="12">
        <f>'Historico Valoracion Quejas '!B367</f>
        <v>43493</v>
      </c>
      <c r="C269" s="15" t="str">
        <f>'Historico Valoracion Quejas '!G367</f>
        <v>Huésped molesta llama a recepción indicando que la noche de ayer cuando llegaron a su habitación la puerta se encontraba completamente abierta, ella nos pregunta si las mucamas que entregaron chocolates e hicieron limpieza habian dejado abierto porque ella estaba segura que había cerrado y le parecía extraño encontrar la room así.</v>
      </c>
      <c r="D269" t="str">
        <f>'Historico Valoracion Quejas '!V367</f>
        <v>Habitaciones</v>
      </c>
    </row>
    <row r="270" spans="1:4" ht="16.5" customHeight="1" x14ac:dyDescent="0.25">
      <c r="A270" s="65" t="str">
        <f>'Historico Valoracion Quejas '!D368</f>
        <v>N/A</v>
      </c>
      <c r="B270" s="12">
        <f>'Historico Valoracion Quejas '!B368</f>
        <v>43485</v>
      </c>
      <c r="C270" s="15" t="str">
        <f>'Historico Valoracion Quejas '!G368</f>
        <v>Huésped se queja por los precios de los vinos en el hotel. 
Una botella de vino en el hotel cuesta $ 45 y en el supermercado de fortuna  $10 dólares.</v>
      </c>
      <c r="D270" t="str">
        <f>'Historico Valoracion Quejas '!V368</f>
        <v>N/A</v>
      </c>
    </row>
    <row r="271" spans="1:4" ht="45" x14ac:dyDescent="0.25">
      <c r="A271" s="65">
        <f>'Historico Valoracion Quejas '!D369</f>
        <v>601</v>
      </c>
      <c r="B271" s="12">
        <f>'Historico Valoracion Quejas '!B369</f>
        <v>43488</v>
      </c>
      <c r="C271" s="15" t="str">
        <f>'Historico Valoracion Quejas '!G369</f>
        <v>Huésped se queja ya que en la habitacion, la puerta principal no quedaba cerrada del todo y debido a esto entro una culebra a la misma.</v>
      </c>
      <c r="D271" t="str">
        <f>'Historico Valoracion Quejas '!V369</f>
        <v>Habitaciones</v>
      </c>
    </row>
    <row r="272" spans="1:4" ht="16.5" customHeight="1" x14ac:dyDescent="0.25">
      <c r="A272" s="65">
        <f>'Historico Valoracion Quejas '!D370</f>
        <v>502</v>
      </c>
      <c r="B272" s="12">
        <f>'Historico Valoracion Quejas '!B370</f>
        <v>43491</v>
      </c>
      <c r="C272" s="15" t="str">
        <f>'Historico Valoracion Quejas '!G370</f>
        <v xml:space="preserve">Huésped se queja del precio de las comidas en los restaurantes, indica que andaba con niños y se les hacia dificil comer por el precio tan caro. </v>
      </c>
      <c r="D272" t="str">
        <f>'Historico Valoracion Quejas '!V370</f>
        <v>Precios</v>
      </c>
    </row>
    <row r="273" spans="1:4" ht="16.5" customHeight="1" x14ac:dyDescent="0.25">
      <c r="A273" s="65">
        <f>'Historico Valoracion Quejas '!D371</f>
        <v>308</v>
      </c>
      <c r="B273" s="12">
        <f>'Historico Valoracion Quejas '!B371</f>
        <v>43491</v>
      </c>
      <c r="C273" s="15" t="str">
        <f>'Historico Valoracion Quejas '!G371</f>
        <v>C1</v>
      </c>
      <c r="D273" t="str">
        <f>'Historico Valoracion Quejas '!V371</f>
        <v>N/A</v>
      </c>
    </row>
    <row r="274" spans="1:4" ht="16.5" customHeight="1" x14ac:dyDescent="0.25">
      <c r="A274" s="65">
        <f>'Historico Valoracion Quejas '!D372</f>
        <v>904</v>
      </c>
      <c r="B274" s="12">
        <f>'Historico Valoracion Quejas '!B372</f>
        <v>43489</v>
      </c>
      <c r="C274" s="15" t="str">
        <f>'Historico Valoracion Quejas '!G372</f>
        <v xml:space="preserve">Huésped se queja, ya que no tiene una silla con sombrilla en el area de las piscinas indica que son muy pocas para la cantidad de habitaciones, hace referencia tambien a las pergolas que les falta algo que cubra el sol mientras leen. </v>
      </c>
      <c r="D274" t="str">
        <f>'Historico Valoracion Quejas '!V372</f>
        <v>Piscinas fria</v>
      </c>
    </row>
    <row r="275" spans="1:4" ht="16.5" customHeight="1" x14ac:dyDescent="0.25">
      <c r="A275" s="65">
        <f>'Historico Valoracion Quejas '!D373</f>
        <v>602</v>
      </c>
      <c r="B275" s="12">
        <f>'Historico Valoracion Quejas '!B373</f>
        <v>43491</v>
      </c>
      <c r="C275" s="15" t="str">
        <f>'Historico Valoracion Quejas '!G373</f>
        <v>Huésped se queja porque al usar las aguas termales a las 8:00am el agua tenía una espuma extraña lo cual da un mal aspecto y demuestra suciedad y un pobre mantenimiento.</v>
      </c>
      <c r="D275" t="str">
        <f>'Historico Valoracion Quejas '!V373</f>
        <v>Piscinas termal</v>
      </c>
    </row>
    <row r="276" spans="1:4" ht="16.5" customHeight="1" x14ac:dyDescent="0.25">
      <c r="A276" s="65">
        <f>'Historico Valoracion Quejas '!D374</f>
        <v>602</v>
      </c>
      <c r="B276" s="12">
        <f>'Historico Valoracion Quejas '!B374</f>
        <v>43490</v>
      </c>
      <c r="C276" s="15" t="str">
        <f>'Historico Valoracion Quejas '!G374</f>
        <v>Huésped delicado procedente de suiza reclama fuertemente por el hecho de que en el desayuno al solicitar un capuchino le dieron café normal, al abordar la queja en el Rest. Ti-Cain el señor me indica que no quiere discutir con nadie, que lo que sucedió fue que la noche anterior en el bar barril si le dieron un capuchino real y que esta vez en el desayuno no le dieron la opción, él dice que para Huéspedes de EEUU puede que esté bien pero para Europeos deberiamos de tener la opción de capuchino. Lo que indicó el compañero Melvin fue que la máquina de capuchino del Ti-Cain estaba mala, sin embargo se le solicitó que usara la del bar Barril para lograr la satisfacción del cliente.</v>
      </c>
      <c r="D276" t="str">
        <f>'Historico Valoracion Quejas '!V374</f>
        <v xml:space="preserve">Servicio al cliente </v>
      </c>
    </row>
    <row r="277" spans="1:4" ht="16.5" customHeight="1" x14ac:dyDescent="0.25">
      <c r="A277" s="65">
        <f>'Historico Valoracion Quejas '!D375</f>
        <v>711</v>
      </c>
      <c r="B277" s="12">
        <f>'Historico Valoracion Quejas '!B375</f>
        <v>43486</v>
      </c>
      <c r="C277" s="15" t="str">
        <f>'Historico Valoracion Quejas '!G375</f>
        <v>Huesped sugiera que coloquemos microondas en las habitaciones.</v>
      </c>
      <c r="D277" t="str">
        <f>'Historico Valoracion Quejas '!V375</f>
        <v>N/A</v>
      </c>
    </row>
    <row r="278" spans="1:4" ht="16.5" customHeight="1" x14ac:dyDescent="0.25">
      <c r="A278" s="65">
        <f>'Historico Valoracion Quejas '!D376</f>
        <v>711</v>
      </c>
      <c r="B278" s="12">
        <f>'Historico Valoracion Quejas '!B376</f>
        <v>43486</v>
      </c>
      <c r="C278" s="15" t="str">
        <f>'Historico Valoracion Quejas '!G376</f>
        <v>Huésped se queja porque encontró hormigas en su habitación.</v>
      </c>
      <c r="D278" t="str">
        <f>'Historico Valoracion Quejas '!V376</f>
        <v>Plagas Habitaciones</v>
      </c>
    </row>
    <row r="279" spans="1:4" ht="16.5" customHeight="1" x14ac:dyDescent="0.25">
      <c r="A279" s="65">
        <f>'Historico Valoracion Quejas '!D377</f>
        <v>610</v>
      </c>
      <c r="B279" s="12">
        <f>'Historico Valoracion Quejas '!B377</f>
        <v>43486</v>
      </c>
      <c r="C279" s="15" t="str">
        <f>'Historico Valoracion Quejas '!G377</f>
        <v>Restaurante demasiado caro.</v>
      </c>
      <c r="D279" t="str">
        <f>'Historico Valoracion Quejas '!V377</f>
        <v>Precios Comidas Italiano</v>
      </c>
    </row>
    <row r="280" spans="1:4" ht="16.5" customHeight="1" x14ac:dyDescent="0.25">
      <c r="A280" s="65">
        <f>'Historico Valoracion Quejas '!D378</f>
        <v>110</v>
      </c>
      <c r="B280" s="12">
        <f>'Historico Valoracion Quejas '!B378</f>
        <v>43485</v>
      </c>
      <c r="C280" s="15" t="str">
        <f>'Historico Valoracion Quejas '!G378</f>
        <v>Huésped se queja porque no se colocan bolsas en la habitación para ropa mojada.</v>
      </c>
      <c r="D280" t="str">
        <f>'Historico Valoracion Quejas '!V378</f>
        <v>N/A</v>
      </c>
    </row>
    <row r="281" spans="1:4" ht="16.5" customHeight="1" x14ac:dyDescent="0.25">
      <c r="A281" s="65">
        <f>'Historico Valoracion Quejas '!D379</f>
        <v>801</v>
      </c>
      <c r="B281" s="12">
        <f>'Historico Valoracion Quejas '!B379</f>
        <v>43482</v>
      </c>
      <c r="C281" s="15" t="str">
        <f>'Historico Valoracion Quejas '!G379</f>
        <v>Huésped se queja porque le retiraron los platos en el desayuno tan pronto como terminaron y eso no significa ser eficiente sino mas bien es rudo y maleducado.</v>
      </c>
      <c r="D281" t="str">
        <f>'Historico Valoracion Quejas '!V379</f>
        <v xml:space="preserve">Servicio cliente restaurante </v>
      </c>
    </row>
    <row r="282" spans="1:4" ht="16.5" customHeight="1" x14ac:dyDescent="0.25">
      <c r="A282" s="65">
        <f>'Historico Valoracion Quejas '!D380</f>
        <v>409</v>
      </c>
      <c r="B282" s="12">
        <f>'Historico Valoracion Quejas '!B380</f>
        <v>43478</v>
      </c>
      <c r="C282" s="15" t="str">
        <f>'Historico Valoracion Quejas '!G380</f>
        <v>Huésped se queja porque el refrigerador de su habitación hace mucho ruido y nunca los dejó dormir.</v>
      </c>
      <c r="D282" t="str">
        <f>'Historico Valoracion Quejas '!V380</f>
        <v>Ruido Refri</v>
      </c>
    </row>
    <row r="283" spans="1:4" ht="16.5" customHeight="1" x14ac:dyDescent="0.25">
      <c r="A283" s="65">
        <f>'Historico Valoracion Quejas '!D381</f>
        <v>508</v>
      </c>
      <c r="B283" s="12">
        <f>'Historico Valoracion Quejas '!B381</f>
        <v>43480</v>
      </c>
      <c r="C283" s="15" t="str">
        <f>'Historico Valoracion Quejas '!G381</f>
        <v>En la habitación hace falta un espejo.</v>
      </c>
      <c r="D283" t="str">
        <f>'Historico Valoracion Quejas '!V381</f>
        <v>Espejo grande fuera del baño</v>
      </c>
    </row>
    <row r="284" spans="1:4" ht="16.5" customHeight="1" x14ac:dyDescent="0.25">
      <c r="A284" s="65">
        <f>'Historico Valoracion Quejas '!D382</f>
        <v>508</v>
      </c>
      <c r="B284" s="12">
        <f>'Historico Valoracion Quejas '!B382</f>
        <v>43480</v>
      </c>
      <c r="C284" s="15" t="str">
        <f>'Historico Valoracion Quejas '!G382</f>
        <v>Huésped se queja porque no hay suficientes sombrillas de piscina para los huéspedes en el area de las piscinas.</v>
      </c>
      <c r="D284" t="str">
        <f>'Historico Valoracion Quejas '!V382</f>
        <v>Piscinas fria</v>
      </c>
    </row>
    <row r="285" spans="1:4" ht="16.5" customHeight="1" x14ac:dyDescent="0.25">
      <c r="A285" s="65">
        <f>'Historico Valoracion Quejas '!D383</f>
        <v>508</v>
      </c>
      <c r="B285" s="12">
        <f>'Historico Valoracion Quejas '!B383</f>
        <v>43480</v>
      </c>
      <c r="C285" s="15" t="str">
        <f>'Historico Valoracion Quejas '!G383</f>
        <v>Huésped se queja de que la ventana del baño se encontraba abierta y que la abrió la mucama, ellos se quejan porque se metieron insectos.</v>
      </c>
      <c r="D285" t="str">
        <f>'Historico Valoracion Quejas '!V383</f>
        <v>Habitaciones</v>
      </c>
    </row>
    <row r="286" spans="1:4" ht="16.5" customHeight="1" x14ac:dyDescent="0.25">
      <c r="A286" s="65">
        <f>'Historico Valoracion Quejas '!D384</f>
        <v>703</v>
      </c>
      <c r="B286" s="12">
        <f>'Historico Valoracion Quejas '!B384</f>
        <v>43477</v>
      </c>
      <c r="C286" s="15" t="str">
        <f>'Historico Valoracion Quejas '!G384</f>
        <v>Huéspedes se quejan porque recibieron una muy mala atención.</v>
      </c>
      <c r="D286" t="str">
        <f>'Historico Valoracion Quejas '!V384</f>
        <v>Servicio cliente bar humedo</v>
      </c>
    </row>
    <row r="287" spans="1:4" ht="16.5" customHeight="1" x14ac:dyDescent="0.25">
      <c r="A287" s="65">
        <f>'Historico Valoracion Quejas '!D385</f>
        <v>204</v>
      </c>
      <c r="B287" s="12">
        <f>'Historico Valoracion Quejas '!B385</f>
        <v>43482</v>
      </c>
      <c r="C287" s="15" t="str">
        <f>'Historico Valoracion Quejas '!G385</f>
        <v>Huésped se queja porque en su lavatorio no hay ningún tapón donde tapar el desague y poder afeitarse.</v>
      </c>
      <c r="D287" t="str">
        <f>'Historico Valoracion Quejas '!V385</f>
        <v>Habitaciones</v>
      </c>
    </row>
    <row r="288" spans="1:4" ht="16.5" customHeight="1" x14ac:dyDescent="0.25">
      <c r="A288" s="65">
        <f>'Historico Valoracion Quejas '!D386</f>
        <v>204</v>
      </c>
      <c r="B288" s="12">
        <f>'Historico Valoracion Quejas '!B386</f>
        <v>43482</v>
      </c>
      <c r="C288" s="15" t="str">
        <f>'Historico Valoracion Quejas '!G386</f>
        <v>Huésped se queja porque en su habitación no hay espacio para colocar ropa, indica que hacen falta gavetas o estantes.</v>
      </c>
      <c r="D288" t="str">
        <f>'Historico Valoracion Quejas '!V386</f>
        <v>Habitaciones</v>
      </c>
    </row>
    <row r="289" spans="1:4" ht="16.5" customHeight="1" x14ac:dyDescent="0.25">
      <c r="A289" s="65">
        <f>'Historico Valoracion Quejas '!D387</f>
        <v>204</v>
      </c>
      <c r="B289" s="12">
        <f>'Historico Valoracion Quejas '!B387</f>
        <v>43482</v>
      </c>
      <c r="C289" s="15" t="str">
        <f>'Historico Valoracion Quejas '!G387</f>
        <v>Huésped se queja ya que considera que el restaurante principal esta sobrevalorado y por esta razón el segundo día salieron a comer fuera del hotel.</v>
      </c>
      <c r="D289" t="str">
        <f>'Historico Valoracion Quejas '!V387</f>
        <v>Precios</v>
      </c>
    </row>
    <row r="290" spans="1:4" ht="16.5" customHeight="1" x14ac:dyDescent="0.25">
      <c r="A290" s="65">
        <f>'Historico Valoracion Quejas '!D388</f>
        <v>205</v>
      </c>
      <c r="B290" s="12">
        <f>'Historico Valoracion Quejas '!B388</f>
        <v>43482</v>
      </c>
      <c r="C290" s="15" t="str">
        <f>'Historico Valoracion Quejas '!G388</f>
        <v>Huéspedes se quejan porque en el bar húmedo les dieron pajillas plasticas con sus bebidas.</v>
      </c>
      <c r="D290" t="str">
        <f>'Historico Valoracion Quejas '!V388</f>
        <v xml:space="preserve">Servicio cliente restaurante </v>
      </c>
    </row>
    <row r="291" spans="1:4" ht="16.5" customHeight="1" x14ac:dyDescent="0.25">
      <c r="A291" s="65">
        <f>'Historico Valoracion Quejas '!D389</f>
        <v>902</v>
      </c>
      <c r="B291" s="12">
        <f>'Historico Valoracion Quejas '!B389</f>
        <v>43482</v>
      </c>
      <c r="C291" s="15" t="str">
        <f>'Historico Valoracion Quejas '!G389</f>
        <v>Huésped se queja del servicio en el italiano el cual fue muy lento.</v>
      </c>
      <c r="D291" t="str">
        <f>'Historico Valoracion Quejas '!V389</f>
        <v xml:space="preserve">Servicio cliente restaurante </v>
      </c>
    </row>
    <row r="292" spans="1:4" ht="16.5" customHeight="1" x14ac:dyDescent="0.25">
      <c r="A292" s="65">
        <f>'Historico Valoracion Quejas '!D390</f>
        <v>901</v>
      </c>
      <c r="B292" s="12">
        <f>'Historico Valoracion Quejas '!B390</f>
        <v>43482</v>
      </c>
      <c r="C292" s="15" t="str">
        <f>'Historico Valoracion Quejas '!G390</f>
        <v>Huésped se queja que el servicio del restaurante Ti-Cain es muy lento y pobre.</v>
      </c>
      <c r="D292" t="str">
        <f>'Historico Valoracion Quejas '!V390</f>
        <v xml:space="preserve">Servicio cliente restaurante </v>
      </c>
    </row>
    <row r="293" spans="1:4" ht="16.5" customHeight="1" x14ac:dyDescent="0.25">
      <c r="A293" s="65">
        <f>'Historico Valoracion Quejas '!D391</f>
        <v>702</v>
      </c>
      <c r="B293" s="12">
        <f>'Historico Valoracion Quejas '!B391</f>
        <v>43486</v>
      </c>
      <c r="C293" s="15" t="str">
        <f>'Historico Valoracion Quejas '!G391</f>
        <v>Huéspedes se quejan del precio de los vinos y comida, indican que son muy altos.</v>
      </c>
      <c r="D293" t="str">
        <f>'Historico Valoracion Quejas '!V391</f>
        <v>Precios Comidas Italiano</v>
      </c>
    </row>
    <row r="294" spans="1:4" ht="16.5" customHeight="1" x14ac:dyDescent="0.25">
      <c r="A294" s="65">
        <f>'Historico Valoracion Quejas '!D392</f>
        <v>201</v>
      </c>
      <c r="B294" s="12">
        <f>'Historico Valoracion Quejas '!B392</f>
        <v>43487</v>
      </c>
      <c r="C294" s="15" t="str">
        <f>'Historico Valoracion Quejas '!G392</f>
        <v>huespedes se queja de ruidos en el techo al parecer aleteos "murcielagos"</v>
      </c>
      <c r="D294" t="str">
        <f>'Historico Valoracion Quejas '!V392</f>
        <v>Plagas Habitaciones</v>
      </c>
    </row>
    <row r="295" spans="1:4" ht="16.5" customHeight="1" x14ac:dyDescent="0.25">
      <c r="A295" s="65">
        <f>'Historico Valoracion Quejas '!D393</f>
        <v>207</v>
      </c>
      <c r="B295" s="12">
        <f>'Historico Valoracion Quejas '!B393</f>
        <v>43485</v>
      </c>
      <c r="C295" s="15" t="str">
        <f>'Historico Valoracion Quejas '!G393</f>
        <v>El presente es para informarles sobre el seguimiento que se le dio a los huéspedes de la habitación 207 Gerald Newcomen. El día 19/01/2019 llegue en la mañana y me dirigí a la habitación para poder conversar con ellos lo más pronto posible, y en efecto estaban bastante molestos a como indica el compañero Jean Pierre, me indicaron todas las molestia que habían tenido desde que llegaron al hotel, sin embargo mencionan que todo lo demás estaba excelente sobre todo el servicio en general, lo único era la habitación. Por este motivo les fui a mostrar la 906 para tratar de darles lo mejor y compensar lo sucedido, en los últimos dos días que le restaban de su estadía. Y en efecto les agrado mucho la habitación y agradecieron el gesto, por lo que se quedaron en la 906 los últimos dos días.</v>
      </c>
      <c r="D295" t="str">
        <f>'Historico Valoracion Quejas '!V393</f>
        <v>Plagas Habitaciones</v>
      </c>
    </row>
    <row r="296" spans="1:4" ht="16.5" customHeight="1" x14ac:dyDescent="0.25">
      <c r="A296" s="65">
        <f>'Historico Valoracion Quejas '!D394</f>
        <v>901</v>
      </c>
      <c r="B296" s="12">
        <f>'Historico Valoracion Quejas '!B394</f>
        <v>43482</v>
      </c>
      <c r="C296" s="15" t="str">
        <f>'Historico Valoracion Quejas '!G394</f>
        <v>Huésped se queja por el lento y mal servicio del restaurante ti-cain.</v>
      </c>
      <c r="D296" t="str">
        <f>'Historico Valoracion Quejas '!V394</f>
        <v xml:space="preserve">Servicio cliente restaurante </v>
      </c>
    </row>
    <row r="297" spans="1:4" ht="16.5" customHeight="1" x14ac:dyDescent="0.25">
      <c r="A297" s="65">
        <f>'Historico Valoracion Quejas '!D395</f>
        <v>902</v>
      </c>
      <c r="B297" s="12">
        <f>'Historico Valoracion Quejas '!B395</f>
        <v>43482</v>
      </c>
      <c r="C297" s="15" t="str">
        <f>'Historico Valoracion Quejas '!G395</f>
        <v>Huésped se queja por el lento servicio del restaurante italiano.</v>
      </c>
      <c r="D297" t="str">
        <f>'Historico Valoracion Quejas '!V395</f>
        <v xml:space="preserve">Servicio cliente restaurante </v>
      </c>
    </row>
    <row r="298" spans="1:4" ht="16.5" customHeight="1" x14ac:dyDescent="0.25">
      <c r="A298" s="65">
        <f>'Historico Valoracion Quejas '!D396</f>
        <v>204</v>
      </c>
      <c r="B298" s="12">
        <f>'Historico Valoracion Quejas '!B396</f>
        <v>43482</v>
      </c>
      <c r="C298" s="15" t="str">
        <f>'Historico Valoracion Quejas '!G396</f>
        <v>Huesped se queja por el precio tan alto en en los restaurantes, por lo que menciona que salió a comer los demas días.</v>
      </c>
      <c r="D298" t="str">
        <f>'Historico Valoracion Quejas '!V396</f>
        <v>Precios</v>
      </c>
    </row>
    <row r="299" spans="1:4" ht="16.5" customHeight="1" x14ac:dyDescent="0.25">
      <c r="A299" s="65">
        <f>'Historico Valoracion Quejas '!D397</f>
        <v>703</v>
      </c>
      <c r="B299" s="12">
        <f>'Historico Valoracion Quejas '!B397</f>
        <v>43477</v>
      </c>
      <c r="C299" s="15" t="str">
        <f>'Historico Valoracion Quejas '!G397</f>
        <v>Huésped menciona que hubo muy mala atención en el bar humedo.</v>
      </c>
      <c r="D299" t="str">
        <f>'Historico Valoracion Quejas '!V397</f>
        <v>Servicio cliente bar humedo</v>
      </c>
    </row>
    <row r="300" spans="1:4" ht="16.5" customHeight="1" x14ac:dyDescent="0.25">
      <c r="A300" s="65">
        <f>'Historico Valoracion Quejas '!D398</f>
        <v>303</v>
      </c>
      <c r="B300" s="12">
        <f>'Historico Valoracion Quejas '!B398</f>
        <v>43480</v>
      </c>
      <c r="C300" s="15" t="str">
        <f>'Historico Valoracion Quejas '!G398</f>
        <v>Huésped se queja de que compro un spa pedicure para 65 minutos pero tan solo recivió 45 minutos.</v>
      </c>
      <c r="D300" t="str">
        <f>'Historico Valoracion Quejas '!V398</f>
        <v>Servicio cliente spa</v>
      </c>
    </row>
    <row r="301" spans="1:4" ht="16.5" customHeight="1" x14ac:dyDescent="0.25">
      <c r="A301" s="65">
        <f>'Historico Valoracion Quejas '!D399</f>
        <v>711</v>
      </c>
      <c r="B301" s="12">
        <f>'Historico Valoracion Quejas '!B399</f>
        <v>43480</v>
      </c>
      <c r="C301" s="15" t="str">
        <f>'Historico Valoracion Quejas '!G399</f>
        <v xml:space="preserve">Huésped se molesta ya que lo acusaron de no firmar las facturas en dos ocaciónes, cuando en realidad ya lo habían hecho. Comentan que contraten mejores camareros. </v>
      </c>
      <c r="D301" t="str">
        <f>'Historico Valoracion Quejas '!V399</f>
        <v>Servicio cliente bar humedo</v>
      </c>
    </row>
    <row r="302" spans="1:4" ht="16.5" customHeight="1" x14ac:dyDescent="0.25">
      <c r="A302" s="65">
        <f>'Historico Valoracion Quejas '!D400</f>
        <v>708</v>
      </c>
      <c r="B302" s="12">
        <f>'Historico Valoracion Quejas '!B400</f>
        <v>43480</v>
      </c>
      <c r="C302" s="15" t="str">
        <f>'Historico Valoracion Quejas '!G400</f>
        <v xml:space="preserve">Huésped se queja del sonido de la habitación adyacente, dice que la primera noche a eso de las 2 am escuchaba ruido de la otra habitación. </v>
      </c>
      <c r="D302" t="str">
        <f>'Historico Valoracion Quejas '!V400</f>
        <v>Ruido habitación</v>
      </c>
    </row>
    <row r="303" spans="1:4" ht="16.5" customHeight="1" x14ac:dyDescent="0.25">
      <c r="A303" s="65">
        <f>'Historico Valoracion Quejas '!D401</f>
        <v>102</v>
      </c>
      <c r="B303" s="12">
        <f>'Historico Valoracion Quejas '!B401</f>
        <v>43479</v>
      </c>
      <c r="C303" s="15" t="str">
        <f>'Historico Valoracion Quejas '!G401</f>
        <v>Grupo que iba para tour se queja porque no hay café a las 6:25am en la estación de café.</v>
      </c>
      <c r="D303" t="str">
        <f>'Historico Valoracion Quejas '!V401</f>
        <v xml:space="preserve">Servicio cliente restaurante </v>
      </c>
    </row>
    <row r="304" spans="1:4" ht="16.5" customHeight="1" x14ac:dyDescent="0.25">
      <c r="A304" s="65">
        <f>'Historico Valoracion Quejas '!D402</f>
        <v>602</v>
      </c>
      <c r="B304" s="12">
        <f>'Historico Valoracion Quejas '!B402</f>
        <v>43479</v>
      </c>
      <c r="C304" s="15" t="str">
        <f>'Historico Valoracion Quejas '!G402</f>
        <v>Huésped se acerca a recepción a las 6:15am solicitando café en la estación de café y se queja por no haber café si el rótulo indica que a partir de las 6am se ofrece.</v>
      </c>
      <c r="D304" t="str">
        <f>'Historico Valoracion Quejas '!V402</f>
        <v xml:space="preserve">Servicio cliente restaurante </v>
      </c>
    </row>
    <row r="305" spans="1:4" ht="16.5" customHeight="1" x14ac:dyDescent="0.25">
      <c r="A305" s="65">
        <f>'Historico Valoracion Quejas '!D403</f>
        <v>904</v>
      </c>
      <c r="B305" s="12">
        <f>'Historico Valoracion Quejas '!B403</f>
        <v>43478</v>
      </c>
      <c r="C305" s="15" t="str">
        <f>'Historico Valoracion Quejas '!G403</f>
        <v>Huéspedes al check-out se quejan por fuertes olores que provenían del baño, esto afecto su estadía y solicitaron una solución ya que consideran eso como inaceptable. Reportaron olor a cloaca.</v>
      </c>
      <c r="D305" t="str">
        <f>'Historico Valoracion Quejas '!V403</f>
        <v>Mal olor habitación</v>
      </c>
    </row>
    <row r="306" spans="1:4" ht="16.5" customHeight="1" x14ac:dyDescent="0.25">
      <c r="A306" s="65" t="str">
        <f>'Historico Valoracion Quejas '!D404</f>
        <v>N/A</v>
      </c>
      <c r="B306" s="12">
        <f>'Historico Valoracion Quejas '!B404</f>
        <v>43475</v>
      </c>
      <c r="C306" s="15" t="str">
        <f>'Historico Valoracion Quejas '!G404</f>
        <v xml:space="preserve">
El "gimnasio" realmente no vale mucho. Un pequeño armario de una habitación con todo el calor y la humedad del exterior y apenas lo suficientemente grande como para que quepan más de un puñado de personas a la vez. </v>
      </c>
      <c r="D306" t="str">
        <f>'Historico Valoracion Quejas '!V404</f>
        <v>Gimnasio</v>
      </c>
    </row>
    <row r="307" spans="1:4" ht="16.5" customHeight="1" x14ac:dyDescent="0.25">
      <c r="A307" s="65">
        <f>'Historico Valoracion Quejas '!D405</f>
        <v>207</v>
      </c>
      <c r="B307" s="12">
        <f>'Historico Valoracion Quejas '!B405</f>
        <v>43477</v>
      </c>
      <c r="C307" s="15" t="str">
        <f>'Historico Valoracion Quejas '!G405</f>
        <v>Huésped nos pregunta respecto a la maquina eliptica del gym, la cual se encuantra dañada hace ya más de una semana, el señor nos hizo la consulta de en cuanto tiempo estaría reparada porque les gustaría usarla, sin embargo, mantenimiento no tiene ese dato aún.</v>
      </c>
      <c r="D307" t="str">
        <f>'Historico Valoracion Quejas '!V405</f>
        <v>Gimnasio</v>
      </c>
    </row>
    <row r="308" spans="1:4" ht="16.5" customHeight="1" x14ac:dyDescent="0.25">
      <c r="A308" s="65">
        <f>'Historico Valoracion Quejas '!D406</f>
        <v>710</v>
      </c>
      <c r="B308" s="12">
        <f>'Historico Valoracion Quejas '!B406</f>
        <v>43477</v>
      </c>
      <c r="C308" s="15" t="str">
        <f>'Historico Valoracion Quejas '!G406</f>
        <v>Huésped se queja porque intentó conectar chromecast al TV y no fue posible debido a que el televisor de la habitación no permite el acceso al puerto HDMI, el señor molesto solicita le ayudamos prestando un TV y alega por una solución.</v>
      </c>
      <c r="D308" t="str">
        <f>'Historico Valoracion Quejas '!V406</f>
        <v>Habitaciones</v>
      </c>
    </row>
    <row r="309" spans="1:4" ht="16.5" customHeight="1" x14ac:dyDescent="0.25">
      <c r="A309" s="65">
        <f>'Historico Valoracion Quejas '!D407</f>
        <v>111</v>
      </c>
      <c r="B309" s="12">
        <f>'Historico Valoracion Quejas '!B407</f>
        <v>43475</v>
      </c>
      <c r="C309" s="15" t="str">
        <f>'Historico Valoracion Quejas '!G407</f>
        <v>x44 nos comunica que la comida estuvo muy rica pero a los postres les falt mucho por mejorar, nos dijo que quiere volver a visitarnos pero que mejoraramos esa parte</v>
      </c>
      <c r="D309" t="str">
        <f>'Historico Valoracion Quejas '!V407</f>
        <v>Calidad comida</v>
      </c>
    </row>
    <row r="310" spans="1:4" ht="16.5" customHeight="1" x14ac:dyDescent="0.25">
      <c r="A310" s="65">
        <f>'Historico Valoracion Quejas '!D408</f>
        <v>125</v>
      </c>
      <c r="B310" s="12">
        <f>'Historico Valoracion Quejas '!B408</f>
        <v>43473</v>
      </c>
      <c r="C310" s="15" t="str">
        <f>'Historico Valoracion Quejas '!G408</f>
        <v>Guía llama a recepción para reportar que el servicio de Internet es muy deficiente en su habitación y que necesita comunicarse con los huéspedes para coordinar cosas y darles información, nos solicita mejorar la señal.</v>
      </c>
      <c r="D310" t="str">
        <f>'Historico Valoracion Quejas '!V408</f>
        <v>Wifi</v>
      </c>
    </row>
    <row r="311" spans="1:4" ht="16.5" customHeight="1" x14ac:dyDescent="0.25">
      <c r="A311" s="65">
        <f>'Historico Valoracion Quejas '!D409</f>
        <v>702</v>
      </c>
      <c r="B311" s="12">
        <f>'Historico Valoracion Quejas '!B409</f>
        <v>43472</v>
      </c>
      <c r="C311" s="15" t="str">
        <f>'Historico Valoracion Quejas '!G409</f>
        <v>Al ser las 10 pm aproximadamente los huéspedes reportan un mal olor que proviene del baño, esto causó molestia ya que era desagradable.</v>
      </c>
      <c r="D311" t="str">
        <f>'Historico Valoracion Quejas '!V409</f>
        <v>Mal olor habitación</v>
      </c>
    </row>
    <row r="312" spans="1:4" ht="16.5" customHeight="1" x14ac:dyDescent="0.25">
      <c r="A312" s="65">
        <f>'Historico Valoracion Quejas '!D410</f>
        <v>414</v>
      </c>
      <c r="B312" s="12">
        <f>'Historico Valoracion Quejas '!B410</f>
        <v>43473</v>
      </c>
      <c r="C312" s="15" t="str">
        <f>'Historico Valoracion Quejas '!G410</f>
        <v>Huéspedes se quejan porque su habitación no tiene instrucciones en el baño de como hacer que salga el agua caliente, tuvieron problemas para usar el agua caliente y llamaron a recepción reportando que no habia agua caliente, sin embargo si había.</v>
      </c>
      <c r="D312" t="str">
        <f>'Historico Valoracion Quejas '!V410</f>
        <v>Información duchas</v>
      </c>
    </row>
    <row r="313" spans="1:4" ht="16.5" customHeight="1" x14ac:dyDescent="0.25">
      <c r="A313" s="65">
        <f>'Historico Valoracion Quejas '!D411</f>
        <v>107</v>
      </c>
      <c r="B313" s="12">
        <f>'Historico Valoracion Quejas '!B411</f>
        <v>43470</v>
      </c>
      <c r="C313" s="15" t="str">
        <f>'Historico Valoracion Quejas '!G411</f>
        <v>Huéspedes se quejan porque encontraron el restaurante muy caro y porque no hay opciones para huéspedes gluten free.</v>
      </c>
      <c r="D313" t="str">
        <f>'Historico Valoracion Quejas '!V411</f>
        <v>Precios</v>
      </c>
    </row>
    <row r="314" spans="1:4" ht="16.5" customHeight="1" x14ac:dyDescent="0.25">
      <c r="A314" s="65">
        <f>'Historico Valoracion Quejas '!D412</f>
        <v>203</v>
      </c>
      <c r="B314" s="12">
        <f>'Historico Valoracion Quejas '!B412</f>
        <v>43470</v>
      </c>
      <c r="C314" s="15" t="str">
        <f>'Historico Valoracion Quejas '!G412</f>
        <v>huésped se queja del servicio en el Ti-Cain el cual fue lento.</v>
      </c>
      <c r="D314" t="str">
        <f>'Historico Valoracion Quejas '!V412</f>
        <v xml:space="preserve">Servicio cliente restaurante </v>
      </c>
    </row>
    <row r="315" spans="1:4" ht="16.5" customHeight="1" x14ac:dyDescent="0.25">
      <c r="A315" s="65">
        <f>'Historico Valoracion Quejas '!D413</f>
        <v>909</v>
      </c>
      <c r="B315" s="12">
        <f>'Historico Valoracion Quejas '!B413</f>
        <v>43473</v>
      </c>
      <c r="C315" s="15" t="str">
        <f>'Historico Valoracion Quejas '!G413</f>
        <v>Jacuzzi duró demasiado tiempo en llenarse y cuando se llenó ya el agua estaba fría.</v>
      </c>
      <c r="D315" t="str">
        <f>'Historico Valoracion Quejas '!V413</f>
        <v>Jacuzzi</v>
      </c>
    </row>
    <row r="316" spans="1:4" ht="16.5" customHeight="1" x14ac:dyDescent="0.25">
      <c r="A316" s="65">
        <f>'Historico Valoracion Quejas '!D414</f>
        <v>909</v>
      </c>
      <c r="B316" s="12">
        <f>'Historico Valoracion Quejas '!B414</f>
        <v>43473</v>
      </c>
      <c r="C316" s="15" t="str">
        <f>'Historico Valoracion Quejas '!G414</f>
        <v>Huéspedes se quejan que el servicio en el bar húmedo es muy lento y deficiente, los miraron multiples veces sin atenderlos.</v>
      </c>
      <c r="D316" t="str">
        <f>'Historico Valoracion Quejas '!V414</f>
        <v>Servicio cliente bar humedo</v>
      </c>
    </row>
    <row r="317" spans="1:4" ht="16.5" customHeight="1" x14ac:dyDescent="0.25">
      <c r="A317" s="65">
        <f>'Historico Valoracion Quejas '!D415</f>
        <v>901</v>
      </c>
      <c r="B317" s="12">
        <f>'Historico Valoracion Quejas '!B415</f>
        <v>43473</v>
      </c>
      <c r="C317" s="15" t="str">
        <f>'Historico Valoracion Quejas '!G415</f>
        <v xml:space="preserve">Huésped se queja que en el desayuno la comida no tiene etiquetas ni esta señalizado que contiene lo que se esta ofreciendo a los huéspedes como opción, esto lo mencionan pensando en otros que son alérgicos o tienen restricciones en sus dietas. </v>
      </c>
      <c r="D317" t="str">
        <f>'Historico Valoracion Quejas '!V415</f>
        <v xml:space="preserve">Servicio cliente restaurante </v>
      </c>
    </row>
    <row r="318" spans="1:4" ht="16.5" customHeight="1" x14ac:dyDescent="0.25">
      <c r="A318" s="65">
        <f>'Historico Valoracion Quejas '!D416</f>
        <v>901</v>
      </c>
      <c r="B318" s="12">
        <f>'Historico Valoracion Quejas '!B416</f>
        <v>43473</v>
      </c>
      <c r="C318" s="15" t="str">
        <f>'Historico Valoracion Quejas '!G416</f>
        <v>Huéspedes se quejan que el chef del sushi no usó guantes mientras preparaba los rollos de pescado y la comida.</v>
      </c>
      <c r="D318" t="str">
        <f>'Historico Valoracion Quejas '!V416</f>
        <v xml:space="preserve">Aseo A&amp;B </v>
      </c>
    </row>
    <row r="319" spans="1:4" ht="16.5" customHeight="1" x14ac:dyDescent="0.25">
      <c r="A319" s="65" t="str">
        <f>'Historico Valoracion Quejas '!D417</f>
        <v>N/A</v>
      </c>
      <c r="B319" s="12">
        <f>'Historico Valoracion Quejas '!B417</f>
        <v>43472</v>
      </c>
      <c r="C319" s="15" t="str">
        <f>'Historico Valoracion Quejas '!G417</f>
        <v>Comida demasiado cara, tuvimos que compartir un plato entre dos que valía mas de 50 dólares.</v>
      </c>
      <c r="D319" t="str">
        <f>'Historico Valoracion Quejas '!V417</f>
        <v>Precios Comidas Italiano</v>
      </c>
    </row>
    <row r="320" spans="1:4" ht="16.5" customHeight="1" x14ac:dyDescent="0.25">
      <c r="A320" s="65" t="str">
        <f>'Historico Valoracion Quejas '!D418</f>
        <v>N/A</v>
      </c>
      <c r="B320" s="12">
        <f>'Historico Valoracion Quejas '!B418</f>
        <v>43472</v>
      </c>
      <c r="C320" s="15" t="str">
        <f>'Historico Valoracion Quejas '!G418</f>
        <v>Camas de las habitaciones son muy baratas y poco confortables. Además a traves de las paredes se escucha todo.</v>
      </c>
      <c r="D320" t="str">
        <f>'Historico Valoracion Quejas '!V418</f>
        <v>Habitaciones</v>
      </c>
    </row>
    <row r="321" spans="1:4" ht="16.5" customHeight="1" x14ac:dyDescent="0.25">
      <c r="A321" s="65">
        <f>'Historico Valoracion Quejas '!D419</f>
        <v>201</v>
      </c>
      <c r="B321" s="12">
        <f>'Historico Valoracion Quejas '!B419</f>
        <v>43473</v>
      </c>
      <c r="C321" s="15" t="str">
        <f>'Historico Valoracion Quejas '!G419</f>
        <v>Huéspedes los cuales se les perdió una billetera en el hotel se acercan a servicio al cliente indicando que el hecho de que personal del hotel ingrese a las habitaciones en la noche genera desconfianza aunque sea solo por entregar chocolates, ellos no culpan a nadie sin embargo nos piden que se podría entregar los chocolates una vez a la habitación se le hace la limpieza.</v>
      </c>
      <c r="D321" t="str">
        <f>'Historico Valoracion Quejas '!V419</f>
        <v>Habitaciones</v>
      </c>
    </row>
    <row r="322" spans="1:4" ht="16.5" customHeight="1" x14ac:dyDescent="0.25">
      <c r="A322" s="65">
        <f>'Historico Valoracion Quejas '!D420</f>
        <v>104</v>
      </c>
      <c r="B322" s="12">
        <f>'Historico Valoracion Quejas '!B420</f>
        <v>43472</v>
      </c>
      <c r="C322" s="15" t="str">
        <f>'Historico Valoracion Quejas '!G420</f>
        <v>Huésped sugiere colocar mas notas de informacion sobre lo que se sirve en el desayuno, algo mas especifico. Informar mas al huésped para que no tengan que adivinar de que esta hecha cada comida.</v>
      </c>
      <c r="D322" t="str">
        <f>'Historico Valoracion Quejas '!V420</f>
        <v xml:space="preserve">Servicio cliente restaurante </v>
      </c>
    </row>
    <row r="323" spans="1:4" ht="16.5" customHeight="1" x14ac:dyDescent="0.25">
      <c r="A323" s="65">
        <f>'Historico Valoracion Quejas '!D421</f>
        <v>201</v>
      </c>
      <c r="B323" s="12">
        <f>'Historico Valoracion Quejas '!B421</f>
        <v>43470</v>
      </c>
      <c r="C323" s="15" t="str">
        <f>'Historico Valoracion Quejas '!G421</f>
        <v xml:space="preserve">Huésped llega a recepción el dia del check out diciendo que en algunas ocaciones no le llegaba agua caliente a la ducha, que los muchachos de mantenimiento fueron a revisar pero indicaban que todo estaba bien. Sin embargo al siguiente dia sucedió lo mismo. </v>
      </c>
      <c r="D323" t="str">
        <f>'Historico Valoracion Quejas '!V421</f>
        <v>Agua caliente</v>
      </c>
    </row>
    <row r="324" spans="1:4" ht="16.5" customHeight="1" x14ac:dyDescent="0.25">
      <c r="A324" s="65">
        <f>'Historico Valoracion Quejas '!D422</f>
        <v>309</v>
      </c>
      <c r="B324" s="12">
        <f>'Historico Valoracion Quejas '!B422</f>
        <v>43470</v>
      </c>
      <c r="C324" s="15" t="str">
        <f>'Historico Valoracion Quejas '!G422</f>
        <v xml:space="preserve">Huésped nos informa que cuando hizo la reserva solicitó información sobre tour y los compañeros le enviaron una hoja de tours con precios más bajos que los que se usan actualmente, al parecer la hoja que usó reservas es una antigua </v>
      </c>
      <c r="D324" t="str">
        <f>'Historico Valoracion Quejas '!V422</f>
        <v>Servicio cliente recepción</v>
      </c>
    </row>
    <row r="325" spans="1:4" ht="16.5" customHeight="1" x14ac:dyDescent="0.25">
      <c r="A325" s="65" t="str">
        <f>'Historico Valoracion Quejas '!D423</f>
        <v>N/A</v>
      </c>
      <c r="B325" s="12">
        <f>'Historico Valoracion Quejas '!B423</f>
        <v>43470</v>
      </c>
      <c r="C325" s="15" t="str">
        <f>'Historico Valoracion Quejas '!G423</f>
        <v>Huéspedes se quejan que el pequeño cuarto para ejercicios es muy limitado.</v>
      </c>
      <c r="D325" t="str">
        <f>'Historico Valoracion Quejas '!V423</f>
        <v>Gimnasio</v>
      </c>
    </row>
    <row r="326" spans="1:4" ht="16.5" customHeight="1" x14ac:dyDescent="0.25">
      <c r="A326" s="65" t="str">
        <f>'Historico Valoracion Quejas '!D424</f>
        <v>N/A</v>
      </c>
      <c r="B326" s="12">
        <f>'Historico Valoracion Quejas '!B424</f>
        <v>43470</v>
      </c>
      <c r="C326" s="15" t="str">
        <f>'Historico Valoracion Quejas '!G424</f>
        <v>Huéspedes se quejan de la señal de Internet en su habitación, indican que eran 6 personas en dos habitaciones conectadas y que la señal fue muy irregular todo el tiempo y que no era lo que esperaban.</v>
      </c>
      <c r="D326" t="str">
        <f>'Historico Valoracion Quejas '!V424</f>
        <v>Wifi</v>
      </c>
    </row>
    <row r="327" spans="1:4" ht="16.5" customHeight="1" x14ac:dyDescent="0.25">
      <c r="A327" s="65">
        <f>'Historico Valoracion Quejas '!D425</f>
        <v>515</v>
      </c>
      <c r="B327" s="12">
        <f>'Historico Valoracion Quejas '!B425</f>
        <v>43467</v>
      </c>
      <c r="C327" s="15" t="str">
        <f>'Historico Valoracion Quejas '!G425</f>
        <v>Huéspedes justo después de hacer check-in reportan que el aire acondicionado esta goteando en su habitación, ellos nos dicen que como puede ser posible eso si vienen ingresando a la habitación y nos preguntan si fue revisado todo antes de darles esa habitación, ellos  molestos solicitan se les repare el A/C ya que de lo contrario su estadía se va ver comprometida.</v>
      </c>
      <c r="D327" t="str">
        <f>'Historico Valoracion Quejas '!V425</f>
        <v>A/C</v>
      </c>
    </row>
    <row r="328" spans="1:4" ht="16.5" customHeight="1" x14ac:dyDescent="0.25">
      <c r="A328" s="65">
        <f>'Historico Valoracion Quejas '!D426</f>
        <v>122</v>
      </c>
      <c r="B328" s="12">
        <f>'Historico Valoracion Quejas '!B426</f>
        <v>43466</v>
      </c>
      <c r="C328" s="15" t="str">
        <f>'Historico Valoracion Quejas '!G426</f>
        <v>Huésped cliente frecuente al momento del check-out nos comenta que notó una diferencia bastante grande en los restaurantes y el servicio que los mismos brindan, se quejó del desayuno y que se tuvo que levantar a servirse café, además comenta que las señoras de los omeletes no tienen carisma para tratar a los huéspedes y que además utilizan demasiado aceite. Indicó que percibió muchos trabajadores nuevos y que cree que eso esta afectando el servicio.</v>
      </c>
      <c r="D328" t="str">
        <f>'Historico Valoracion Quejas '!V426</f>
        <v xml:space="preserve">Servicio cliente restaurante </v>
      </c>
    </row>
    <row r="329" spans="1:4" ht="16.5" customHeight="1" x14ac:dyDescent="0.25">
      <c r="A329" s="65" t="str">
        <f>'Historico Valoracion Quejas '!D427</f>
        <v>N/A</v>
      </c>
      <c r="B329" s="12">
        <f>'Historico Valoracion Quejas '!B427</f>
        <v>43457</v>
      </c>
      <c r="C329" s="15" t="str">
        <f>'Historico Valoracion Quejas '!G427</f>
        <v>Huésped se queja de los precios excesivamente caros en los restaurantes.</v>
      </c>
      <c r="D329" t="str">
        <f>'Historico Valoracion Quejas '!V427</f>
        <v>Precios</v>
      </c>
    </row>
    <row r="330" spans="1:4" ht="16.5" customHeight="1" x14ac:dyDescent="0.25">
      <c r="A330" s="65">
        <f>'Historico Valoracion Quejas '!D428</f>
        <v>104</v>
      </c>
      <c r="B330" s="12">
        <f>'Historico Valoracion Quejas '!B428</f>
        <v>43464</v>
      </c>
      <c r="C330" s="15" t="str">
        <f>'Historico Valoracion Quejas '!G428</f>
        <v>Huésped se queja de mal olor en el baño, desde que llegaron se percibia mal olor.</v>
      </c>
      <c r="D330" t="str">
        <f>'Historico Valoracion Quejas '!V428</f>
        <v>Mal olor habitación</v>
      </c>
    </row>
    <row r="331" spans="1:4" ht="16.5" customHeight="1" x14ac:dyDescent="0.25">
      <c r="A331" s="65">
        <f>'Historico Valoracion Quejas '!D429</f>
        <v>415</v>
      </c>
      <c r="B331" s="12">
        <f>'Historico Valoracion Quejas '!B429</f>
        <v>43463</v>
      </c>
      <c r="C331" s="15" t="str">
        <f>'Historico Valoracion Quejas '!G429</f>
        <v>Huésped disgustado por el estado de las frutas que se le entregaron en el desayuno para llevar, la manzana en específico estaba golpeada, majada y sucia.</v>
      </c>
      <c r="D331" t="str">
        <f>'Historico Valoracion Quejas '!V429</f>
        <v>Calida Desayuno</v>
      </c>
    </row>
    <row r="332" spans="1:4" ht="16.5" customHeight="1" x14ac:dyDescent="0.25">
      <c r="A332" s="65">
        <f>'Historico Valoracion Quejas '!D430</f>
        <v>210</v>
      </c>
      <c r="B332" s="12">
        <f>'Historico Valoracion Quejas '!B430</f>
        <v>43463</v>
      </c>
      <c r="C332" s="15" t="str">
        <f>'Historico Valoracion Quejas '!G430</f>
        <v>Huésped se acerca a recepción quejandose que la noche anterior fue al bar barril a tomar algo y esperó 15 minutos hasta que alguien se interesó en preguntarle que se le ofrecía, también indicó que en el wet bar les pasó lo mismo y que eso no puede ser posible en un hotel como este.</v>
      </c>
      <c r="D332" t="str">
        <f>'Historico Valoracion Quejas '!V430</f>
        <v xml:space="preserve">Servicio cliente restaurante </v>
      </c>
    </row>
    <row r="333" spans="1:4" ht="16.5" customHeight="1" x14ac:dyDescent="0.25">
      <c r="A333" s="65">
        <f>'Historico Valoracion Quejas '!D431</f>
        <v>514</v>
      </c>
      <c r="B333" s="12">
        <f>'Historico Valoracion Quejas '!B431</f>
        <v>43464</v>
      </c>
      <c r="C333" s="15" t="str">
        <f>'Historico Valoracion Quejas '!G431</f>
        <v>Huésped se queja de las duchas de las master 514-515, al check-out nos informa que las duchas necesitan ajuste o cambio.</v>
      </c>
      <c r="D333" t="str">
        <f>'Historico Valoracion Quejas '!V431</f>
        <v>Chequeo habitaciones</v>
      </c>
    </row>
    <row r="334" spans="1:4" ht="16.5" customHeight="1" x14ac:dyDescent="0.25">
      <c r="A334" s="65">
        <f>'Historico Valoracion Quejas '!D432</f>
        <v>406</v>
      </c>
      <c r="B334" s="12">
        <f>'Historico Valoracion Quejas '!B432</f>
        <v>43461</v>
      </c>
      <c r="C334" s="15" t="str">
        <f>'Historico Valoracion Quejas '!G432</f>
        <v>Huéspedes se quejan del mal servicio que les brindó Edward.</v>
      </c>
      <c r="D334" t="str">
        <f>'Historico Valoracion Quejas '!V432</f>
        <v>Servicio cliente tour operador</v>
      </c>
    </row>
    <row r="335" spans="1:4" ht="16.5" customHeight="1" x14ac:dyDescent="0.25">
      <c r="A335" s="65">
        <f>'Historico Valoracion Quejas '!D433</f>
        <v>507</v>
      </c>
      <c r="B335" s="12">
        <f>'Historico Valoracion Quejas '!B433</f>
        <v>43460</v>
      </c>
      <c r="C335" s="15" t="str">
        <f>'Historico Valoracion Quejas '!G433</f>
        <v>Mala calidad del internet, señal del Wi-fi mala</v>
      </c>
      <c r="D335" t="str">
        <f>'Historico Valoracion Quejas '!V433</f>
        <v>Wifi</v>
      </c>
    </row>
    <row r="336" spans="1:4" ht="16.5" customHeight="1" x14ac:dyDescent="0.25">
      <c r="A336" s="65">
        <f>'Historico Valoracion Quejas '!D434</f>
        <v>705</v>
      </c>
      <c r="B336" s="12">
        <f>'Historico Valoracion Quejas '!B434</f>
        <v>43460</v>
      </c>
      <c r="C336" s="15" t="str">
        <f>'Historico Valoracion Quejas '!G434</f>
        <v>Huésped se queja del internet y la señal del Wi-Fi.</v>
      </c>
      <c r="D336" t="str">
        <f>'Historico Valoracion Quejas '!V434</f>
        <v>Wifi</v>
      </c>
    </row>
    <row r="337" spans="1:4" ht="16.5" customHeight="1" x14ac:dyDescent="0.25">
      <c r="A337" s="65">
        <f>'Historico Valoracion Quejas '!D435</f>
        <v>903</v>
      </c>
      <c r="B337" s="12">
        <f>'Historico Valoracion Quejas '!B435</f>
        <v>43460</v>
      </c>
      <c r="C337" s="15" t="str">
        <f>'Historico Valoracion Quejas '!G435</f>
        <v>Huésped se queja de la mala señal del Wi-Fi</v>
      </c>
      <c r="D337" t="str">
        <f>'Historico Valoracion Quejas '!V435</f>
        <v>Wifi</v>
      </c>
    </row>
    <row r="338" spans="1:4" ht="16.5" customHeight="1" x14ac:dyDescent="0.25">
      <c r="A338" s="65">
        <f>'Historico Valoracion Quejas '!D436</f>
        <v>806</v>
      </c>
      <c r="B338" s="12">
        <f>'Historico Valoracion Quejas '!B436</f>
        <v>43458</v>
      </c>
      <c r="C338" s="15" t="str">
        <f>'Historico Valoracion Quejas '!G436</f>
        <v>Huesped se queja por un fuerte sonido ocasionado por el agua que fluye en las tuberías en las habitaciones master nuevas, al parecer se escucha el burbujeo y eso molesta a los huéspedes.</v>
      </c>
      <c r="D338" t="str">
        <f>'Historico Valoracion Quejas '!V436</f>
        <v>Ruido Tubería sanitaria</v>
      </c>
    </row>
    <row r="339" spans="1:4" ht="16.5" customHeight="1" x14ac:dyDescent="0.25">
      <c r="A339" s="65">
        <f>'Historico Valoracion Quejas '!D437</f>
        <v>504</v>
      </c>
      <c r="B339" s="12">
        <f>'Historico Valoracion Quejas '!B437</f>
        <v>43460</v>
      </c>
      <c r="C339" s="15" t="str">
        <f>'Historico Valoracion Quejas '!G437</f>
        <v xml:space="preserve">Huésped se queja del precio de la cena de navidad, comenta que $98 dolares por persona es demasiado caro. </v>
      </c>
      <c r="D339" t="str">
        <f>'Historico Valoracion Quejas '!V437</f>
        <v>Precios</v>
      </c>
    </row>
    <row r="340" spans="1:4" ht="16.5" customHeight="1" x14ac:dyDescent="0.25">
      <c r="A340" s="65">
        <f>'Historico Valoracion Quejas '!D438</f>
        <v>803</v>
      </c>
      <c r="B340" s="12">
        <f>'Historico Valoracion Quejas '!B438</f>
        <v>43458</v>
      </c>
      <c r="C340" s="15" t="str">
        <f>'Historico Valoracion Quejas '!G438</f>
        <v>Huésped se queja que la caja fuerte no tiene instrucciones y es difícil de usar.</v>
      </c>
      <c r="D340" t="str">
        <f>'Historico Valoracion Quejas '!V438</f>
        <v>Habitaciones</v>
      </c>
    </row>
    <row r="341" spans="1:4" ht="16.5" customHeight="1" x14ac:dyDescent="0.25">
      <c r="A341" s="65">
        <f>'Historico Valoracion Quejas '!D439</f>
        <v>906</v>
      </c>
      <c r="B341" s="12">
        <f>'Historico Valoracion Quejas '!B439</f>
        <v>43458</v>
      </c>
      <c r="C341" s="15" t="str">
        <f>'Historico Valoracion Quejas '!G439</f>
        <v>Huéspedes se quejan de la presión de agua en sus habitaciones, los mismos indican que es muy baja y que dificilmente les llega agua.</v>
      </c>
      <c r="D341" t="str">
        <f>'Historico Valoracion Quejas '!V439</f>
        <v>Agua potable</v>
      </c>
    </row>
    <row r="342" spans="1:4" ht="16.5" customHeight="1" x14ac:dyDescent="0.25">
      <c r="A342" s="65">
        <f>'Historico Valoracion Quejas '!D440</f>
        <v>902</v>
      </c>
      <c r="B342" s="12">
        <f>'Historico Valoracion Quejas '!B440</f>
        <v>43456</v>
      </c>
      <c r="C342" s="15" t="str">
        <f>'Historico Valoracion Quejas '!G440</f>
        <v xml:space="preserve">EL presente correo tiene como fin informarles por escrito de la situación que vivieron los huéspedes Braden Coffin y Robin Boddy la noche de ayer,  ellos nos reportaron que alguien ingresó a su habitación en el momento en que salieron a cenar y cuando llegaron las gavetas estaban desordenadas y había un faltante de dinero, este dinero que según dicen los huéspedes era equivalente a 1300 dólares se encontraba en la caja fuerte de la habitación que por cierto ellos mismos dicen habían dejado sin cerrar, indican además que dejaron la puerta del balcón sin cerradura y por ahí fue precisamente por donde hicieron ingreso los sospechosos y sustrajeron el dinero. Ante esta situación nosotros como hotel hemos decidido tomar responsabilidad de lo sucedido y se les ha hecho efectiva la devolución total de los 1300 dólares y además se han eliminado los cargos de la habitación buscando de alguna manera generar satisfacción. Esto con la idea de que nuestros huéspedes no se lleven con ellos una mala experiencia o un sabor amargo a pesar de haber tenido una muy agradable estadía. 
</v>
      </c>
      <c r="D342" t="str">
        <f>'Historico Valoracion Quejas '!V440</f>
        <v>Robo en habitaciones</v>
      </c>
    </row>
    <row r="343" spans="1:4" ht="16.5" customHeight="1" x14ac:dyDescent="0.25">
      <c r="A343" s="65">
        <f>'Historico Valoracion Quejas '!D441</f>
        <v>801</v>
      </c>
      <c r="B343" s="12">
        <f>'Historico Valoracion Quejas '!B441</f>
        <v>43456</v>
      </c>
      <c r="C343" s="15" t="str">
        <f>'Historico Valoracion Quejas '!G441</f>
        <v xml:space="preserve">Buenas noches compañeros 
La siguiente es para hacer de su conocimiento, que hoy 21/12/2018 al ser las 8:50pm los clientes de las habitaciones 801 y 802 bajo el nombre de GUINN ROBERT de la agencia Travel Excellence, se aproximaron a la recepción y nos reportan que al regresar de la cena a sus respectivas habitaciones, se percataron de que tanto   una  laptop con su respectivo cargador y también  unos regalos que tenían dentro de una de las maletas habían  sido sustraídos de la habitación 801, procedemos a revisar la habitación junto a los clientes para verificar que  no los hubieran guardado en alguna otra maleta, al llegar la habitación tanto las ventanas como la puerta principal no presentan  signos de  haber sido forzadas, por protocolo de la empresa procedemos a llamar a la Policía Turística quien es el ente encargado de levantar el acta de lo sucedido y nos comentan que mañana a las 7 am se pueden aproximar a confeccionar el acta, esto debido a que en este momento se encuentran atendiendo otro incidente. 
</v>
      </c>
      <c r="D343" t="str">
        <f>'Historico Valoracion Quejas '!V441</f>
        <v>Robo en habitaciones</v>
      </c>
    </row>
    <row r="344" spans="1:4" ht="16.5" customHeight="1" x14ac:dyDescent="0.25">
      <c r="A344" s="65">
        <f>'Historico Valoracion Quejas '!D442</f>
        <v>108</v>
      </c>
      <c r="B344" s="12">
        <f>'Historico Valoracion Quejas '!B442</f>
        <v>43457</v>
      </c>
      <c r="C344" s="15" t="str">
        <f>'Historico Valoracion Quejas '!G442</f>
        <v>Huéspedes llaman a recepción quejandose del ruido ocasionado por los vecinos en  la hab 107.</v>
      </c>
      <c r="D344" t="str">
        <f>'Historico Valoracion Quejas '!V442</f>
        <v>Ruido habitación</v>
      </c>
    </row>
    <row r="345" spans="1:4" ht="16.5" customHeight="1" x14ac:dyDescent="0.25">
      <c r="A345" s="65">
        <f>'Historico Valoracion Quejas '!D443</f>
        <v>805</v>
      </c>
      <c r="B345" s="12">
        <f>'Historico Valoracion Quejas '!B443</f>
        <v>43458</v>
      </c>
      <c r="C345" s="15" t="str">
        <f>'Historico Valoracion Quejas '!G443</f>
        <v>Huésped se queja del sonido se las habitaciones de arriba, les molesta bastante el sonido que produce la gente al caminar, dicen que suena como elefantes andantes.</v>
      </c>
      <c r="D345" t="str">
        <f>'Historico Valoracion Quejas '!V443</f>
        <v>Ruido habitación</v>
      </c>
    </row>
    <row r="346" spans="1:4" ht="16.5" customHeight="1" x14ac:dyDescent="0.25">
      <c r="A346" s="65">
        <f>'Historico Valoracion Quejas '!D444</f>
        <v>807</v>
      </c>
      <c r="B346" s="12">
        <f>'Historico Valoracion Quejas '!B444</f>
        <v>43457</v>
      </c>
      <c r="C346" s="15" t="str">
        <f>'Historico Valoracion Quejas '!G444</f>
        <v>Huéspedes se quejan porque la habitación no tiene caja fuerte.</v>
      </c>
      <c r="D346" t="str">
        <f>'Historico Valoracion Quejas '!V444</f>
        <v>N/A</v>
      </c>
    </row>
    <row r="347" spans="1:4" ht="16.5" customHeight="1" x14ac:dyDescent="0.25">
      <c r="A347" s="65">
        <f>'Historico Valoracion Quejas '!D445</f>
        <v>803</v>
      </c>
      <c r="B347" s="12">
        <f>'Historico Valoracion Quejas '!B445</f>
        <v>43455</v>
      </c>
      <c r="C347" s="15" t="str">
        <f>'Historico Valoracion Quejas '!G445</f>
        <v>Los huéspedes reportan que no tienen agua caliente, se le reporta a mantenimiento pero nos indican que por parte de ellos hacen lo posible por solucionarlo pero que la falla es de Mario Lezama, los huéspedes llevaban dos días sin agua caliente.</v>
      </c>
      <c r="D347" t="str">
        <f>'Historico Valoracion Quejas '!V445</f>
        <v>Habitaciones</v>
      </c>
    </row>
    <row r="348" spans="1:4" ht="16.5" customHeight="1" x14ac:dyDescent="0.25">
      <c r="A348" s="65">
        <f>'Historico Valoracion Quejas '!D446</f>
        <v>904</v>
      </c>
      <c r="B348" s="12">
        <f>'Historico Valoracion Quejas '!B446</f>
        <v>43455</v>
      </c>
      <c r="C348" s="15" t="str">
        <f>'Historico Valoracion Quejas '!G446</f>
        <v>Huéspedes que anteriormente estaban en la 703 se tuvieron que cambiar porque la señora era alergica a las plantas y aromatizantes, los huéspedes vieron que desde las 11am ya los huéspedes de la 904 habian hecho check-out por lo tanto se acercaron a recepción a las 12:30pm solicitando si su hab estaba lista, al volver a consultar a las mucamas las mismas nos indican que va estar lista hasta las 2pm y eso molestó mucho a los huéspedes los cuales pidieron una solución mas eficiente a su movimiento de habitación.</v>
      </c>
      <c r="D348" t="str">
        <f>'Historico Valoracion Quejas '!V446</f>
        <v>Servicio cliente mucamas</v>
      </c>
    </row>
    <row r="349" spans="1:4" ht="16.5" customHeight="1" x14ac:dyDescent="0.25">
      <c r="A349" s="65">
        <f>'Historico Valoracion Quejas '!D447</f>
        <v>508</v>
      </c>
      <c r="B349" s="12">
        <f>'Historico Valoracion Quejas '!B447</f>
        <v>43455</v>
      </c>
      <c r="C349" s="15" t="str">
        <f>'Historico Valoracion Quejas '!G447</f>
        <v xml:space="preserve">Huésped reporta caída en el baño por accidente y el mismo quebró el espejo de cuerpo, nos indicó que los espejos tienen un espacio entre la pared y el espejo que con solo apoyarse o tocarlo se quiebra y eso fue lo que ocurrió cuando se cayó. </v>
      </c>
      <c r="D349" t="str">
        <f>'Historico Valoracion Quejas '!V447</f>
        <v>Habitaciones</v>
      </c>
    </row>
    <row r="350" spans="1:4" ht="16.5" customHeight="1" x14ac:dyDescent="0.25">
      <c r="A350" s="65">
        <f>'Historico Valoracion Quejas '!D448</f>
        <v>515</v>
      </c>
      <c r="B350" s="12">
        <f>'Historico Valoracion Quejas '!B448</f>
        <v>43454</v>
      </c>
      <c r="C350" s="15" t="str">
        <f>'Historico Valoracion Quejas '!G448</f>
        <v>Huésped molesto indica que el A/C de su habitación tiene una fuga la cual causó un gran charco de agua y nos dice que no piensa perder el tiempo soportando estas situaciones si recién viene llegando al hotel.</v>
      </c>
      <c r="D350" t="str">
        <f>'Historico Valoracion Quejas '!V448</f>
        <v>A/C</v>
      </c>
    </row>
    <row r="351" spans="1:4" ht="16.5" customHeight="1" x14ac:dyDescent="0.25">
      <c r="A351" s="65">
        <f>'Historico Valoracion Quejas '!D449</f>
        <v>202</v>
      </c>
      <c r="B351" s="12">
        <f>'Historico Valoracion Quejas '!B449</f>
        <v>43454</v>
      </c>
      <c r="C351" s="15" t="str">
        <f>'Historico Valoracion Quejas '!G449</f>
        <v>Huésped se queja al momento del check-out indicando que la ducha de la habitación debe revisarse porque no distribuye el agua bien, en la medida de lo posible colocar una de mejor calidad.</v>
      </c>
      <c r="D351" t="str">
        <f>'Historico Valoracion Quejas '!V449</f>
        <v>Habitaciones</v>
      </c>
    </row>
    <row r="352" spans="1:4" ht="16.5" customHeight="1" x14ac:dyDescent="0.25">
      <c r="A352" s="65">
        <f>'Historico Valoracion Quejas '!D450</f>
        <v>212</v>
      </c>
      <c r="B352" s="12">
        <f>'Historico Valoracion Quejas '!B450</f>
        <v>43454</v>
      </c>
      <c r="C352" s="15" t="str">
        <f>'Historico Valoracion Quejas '!G450</f>
        <v>Huésped se acercó a recepción indicando que le gustaría que tuvieramos la bandera de reino unido, que como era posible que no la tuvieramos si a Costa Rica la visitaba mucho turista de Europa.</v>
      </c>
      <c r="D352" t="str">
        <f>'Historico Valoracion Quejas '!V450</f>
        <v xml:space="preserve">Servicio al cliente </v>
      </c>
    </row>
    <row r="353" spans="1:4" ht="16.5" customHeight="1" x14ac:dyDescent="0.25">
      <c r="A353" s="65">
        <f>'Historico Valoracion Quejas '!D451</f>
        <v>902</v>
      </c>
      <c r="B353" s="12">
        <f>'Historico Valoracion Quejas '!B451</f>
        <v>43453</v>
      </c>
      <c r="C353" s="15" t="str">
        <f>'Historico Valoracion Quejas '!G451</f>
        <v>Huésped se queja porque su aire acondicionado no funciona correctamente.</v>
      </c>
      <c r="D353" t="str">
        <f>'Historico Valoracion Quejas '!V451</f>
        <v>A/C</v>
      </c>
    </row>
    <row r="354" spans="1:4" ht="16.5" customHeight="1" x14ac:dyDescent="0.25">
      <c r="A354" s="65">
        <f>'Historico Valoracion Quejas '!D452</f>
        <v>110</v>
      </c>
      <c r="B354" s="12">
        <f>'Historico Valoracion Quejas '!B452</f>
        <v>43449</v>
      </c>
      <c r="C354" s="15" t="str">
        <f>'Historico Valoracion Quejas '!G452</f>
        <v>Huésped se queja por el tiempo de la estación de café, pide que se extienda a más tiempo.</v>
      </c>
      <c r="D354" t="str">
        <f>'Historico Valoracion Quejas '!V452</f>
        <v xml:space="preserve">Servicio cliente restaurante </v>
      </c>
    </row>
    <row r="355" spans="1:4" ht="16.5" customHeight="1" x14ac:dyDescent="0.25">
      <c r="A355" s="65">
        <f>'Historico Valoracion Quejas '!D453</f>
        <v>110</v>
      </c>
      <c r="B355" s="12">
        <f>'Historico Valoracion Quejas '!B453</f>
        <v>43449</v>
      </c>
      <c r="C355" s="15" t="str">
        <f>'Historico Valoracion Quejas '!G453</f>
        <v>Calidad no es buena en comparación con el valor.</v>
      </c>
      <c r="D355" t="str">
        <f>'Historico Valoracion Quejas '!V453</f>
        <v>Precios Comidas Italiano</v>
      </c>
    </row>
    <row r="356" spans="1:4" ht="16.5" customHeight="1" x14ac:dyDescent="0.25">
      <c r="A356" s="65">
        <f>'Historico Valoracion Quejas '!D454</f>
        <v>305</v>
      </c>
      <c r="B356" s="12">
        <f>'Historico Valoracion Quejas '!B454</f>
        <v>43450</v>
      </c>
      <c r="C356" s="15" t="str">
        <f>'Historico Valoracion Quejas '!G454</f>
        <v>Huésped se queja debido a que su baño tiene muchas hormigas y eso no ocurre en las habitaciones del resto de su familia.</v>
      </c>
      <c r="D356" t="str">
        <f>'Historico Valoracion Quejas '!V454</f>
        <v>Plagas Habitaciones</v>
      </c>
    </row>
    <row r="357" spans="1:4" ht="16.5" customHeight="1" x14ac:dyDescent="0.25">
      <c r="A357" s="65">
        <f>'Historico Valoracion Quejas '!D455</f>
        <v>102</v>
      </c>
      <c r="B357" s="12">
        <f>'Historico Valoracion Quejas '!B455</f>
        <v>43450</v>
      </c>
      <c r="C357" s="15" t="str">
        <f>'Historico Valoracion Quejas '!G455</f>
        <v xml:space="preserve">Colaboradora  nos reporta que durante su estadía en el hotel notó que la cama se encontraba con polilla, huecos y en mal estado. Consultó a una mucama y la misma le dijo que eso llevaba meses así. </v>
      </c>
      <c r="D357" t="str">
        <f>'Historico Valoracion Quejas '!V455</f>
        <v>Chequeo habitaciones</v>
      </c>
    </row>
    <row r="358" spans="1:4" ht="16.5" customHeight="1" x14ac:dyDescent="0.25">
      <c r="A358" s="65">
        <f>'Historico Valoracion Quejas '!D456</f>
        <v>104</v>
      </c>
      <c r="B358" s="12">
        <f>'Historico Valoracion Quejas '!B456</f>
        <v>43449</v>
      </c>
      <c r="C358" s="15" t="str">
        <f>'Historico Valoracion Quejas '!G456</f>
        <v>Huésped se queja porque las instrucciones del pulsador BOSH no estan en español.</v>
      </c>
      <c r="D358" t="str">
        <f>'Historico Valoracion Quejas '!V456</f>
        <v>Habitaciones</v>
      </c>
    </row>
    <row r="359" spans="1:4" ht="16.5" customHeight="1" x14ac:dyDescent="0.25">
      <c r="A359" s="65">
        <f>'Historico Valoracion Quejas '!D457</f>
        <v>104</v>
      </c>
      <c r="B359" s="12">
        <f>'Historico Valoracion Quejas '!B457</f>
        <v>43449</v>
      </c>
      <c r="C359" s="15" t="str">
        <f>'Historico Valoracion Quejas '!G457</f>
        <v>Huésped se queja porque la caminadora del gimnasio la cual es demasiado básica y carece de mantenimiento al igual que el resto de equipos.</v>
      </c>
      <c r="D359" t="str">
        <f>'Historico Valoracion Quejas '!V457</f>
        <v>Gimnasio</v>
      </c>
    </row>
    <row r="360" spans="1:4" ht="16.5" customHeight="1" x14ac:dyDescent="0.25">
      <c r="A360" s="65">
        <f>'Historico Valoracion Quejas '!D458</f>
        <v>104</v>
      </c>
      <c r="B360" s="12">
        <f>'Historico Valoracion Quejas '!B458</f>
        <v>43449</v>
      </c>
      <c r="C360" s="15" t="str">
        <f>'Historico Valoracion Quejas '!G458</f>
        <v>Huésped se queja porque en el check-out no le entregaron el voucher manual de garantía.</v>
      </c>
      <c r="D360" t="str">
        <f>'Historico Valoracion Quejas '!V458</f>
        <v>Servicio cliente recepción</v>
      </c>
    </row>
    <row r="361" spans="1:4" ht="16.5" customHeight="1" x14ac:dyDescent="0.25">
      <c r="A361" s="65">
        <f>'Historico Valoracion Quejas '!D459</f>
        <v>104</v>
      </c>
      <c r="B361" s="12">
        <f>'Historico Valoracion Quejas '!B459</f>
        <v>43449</v>
      </c>
      <c r="C361" s="15" t="str">
        <f>'Historico Valoracion Quejas '!G459</f>
        <v>Huésped indica que es necesaria información en el hotel de que hacer en caso de emergencia ( fuego, terremoto, etc).</v>
      </c>
      <c r="D361" t="str">
        <f>'Historico Valoracion Quejas '!V459</f>
        <v>Habitaciones</v>
      </c>
    </row>
    <row r="362" spans="1:4" ht="16.5" customHeight="1" x14ac:dyDescent="0.25">
      <c r="A362" s="65">
        <f>'Historico Valoracion Quejas '!D460</f>
        <v>504</v>
      </c>
      <c r="B362" s="12">
        <f>'Historico Valoracion Quejas '!B460</f>
        <v>43448</v>
      </c>
      <c r="C362" s="15" t="str">
        <f>'Historico Valoracion Quejas '!G460</f>
        <v>Huésped se queja de las copas plasticas que se entregan en el aréa del bar húmedo, hace que el lugar se sienta como barato.</v>
      </c>
      <c r="D362" t="str">
        <f>'Historico Valoracion Quejas '!V460</f>
        <v>Servicio cliente bar humedo</v>
      </c>
    </row>
    <row r="363" spans="1:4" ht="16.5" customHeight="1" x14ac:dyDescent="0.25">
      <c r="A363" s="65">
        <f>'Historico Valoracion Quejas '!D461</f>
        <v>504</v>
      </c>
      <c r="B363" s="12">
        <f>'Historico Valoracion Quejas '!B461</f>
        <v>43448</v>
      </c>
      <c r="C363" s="15" t="str">
        <f>'Historico Valoracion Quejas '!G461</f>
        <v>Restaurante demasiado caro.</v>
      </c>
      <c r="D363" t="str">
        <f>'Historico Valoracion Quejas '!V461</f>
        <v>Precios Comidas Italiano</v>
      </c>
    </row>
    <row r="364" spans="1:4" ht="16.5" customHeight="1" x14ac:dyDescent="0.25">
      <c r="A364" s="65">
        <f>'Historico Valoracion Quejas '!D462</f>
        <v>611</v>
      </c>
      <c r="B364" s="12">
        <f>'Historico Valoracion Quejas '!B462</f>
        <v>43448</v>
      </c>
      <c r="C364" s="15" t="str">
        <f>'Historico Valoracion Quejas '!G462</f>
        <v>Parece como que el personal disfruta estar hablando juntos aquí. Además la tienda necesita expandirse.</v>
      </c>
      <c r="D364" t="str">
        <f>'Historico Valoracion Quejas '!V462</f>
        <v>Servicio C. Tienda</v>
      </c>
    </row>
    <row r="365" spans="1:4" ht="16.5" customHeight="1" x14ac:dyDescent="0.25">
      <c r="A365" s="65">
        <f>'Historico Valoracion Quejas '!D463</f>
        <v>503</v>
      </c>
      <c r="B365" s="12">
        <f>'Historico Valoracion Quejas '!B463</f>
        <v>43450</v>
      </c>
      <c r="C365" s="15" t="str">
        <f>'Historico Valoracion Quejas '!G463</f>
        <v>Puerta del baño en recepción se encuentra en mal estado, pega en el piso y hace ruido.</v>
      </c>
      <c r="D365" t="str">
        <f>'Historico Valoracion Quejas '!V463</f>
        <v xml:space="preserve">Infraestructura </v>
      </c>
    </row>
    <row r="366" spans="1:4" ht="16.5" customHeight="1" x14ac:dyDescent="0.25">
      <c r="A366" s="65">
        <f>'Historico Valoracion Quejas '!D464</f>
        <v>503</v>
      </c>
      <c r="B366" s="12">
        <f>'Historico Valoracion Quejas '!B464</f>
        <v>43450</v>
      </c>
      <c r="C366" s="15" t="str">
        <f>'Historico Valoracion Quejas '!G464</f>
        <v>Huésped se queja del precio del churrasco en el restaurante Italiano.</v>
      </c>
      <c r="D366" t="str">
        <f>'Historico Valoracion Quejas '!V464</f>
        <v>Precios Comidas Italiano</v>
      </c>
    </row>
    <row r="367" spans="1:4" ht="16.5" customHeight="1" x14ac:dyDescent="0.25">
      <c r="A367" s="65">
        <f>'Historico Valoracion Quejas '!D465</f>
        <v>503</v>
      </c>
      <c r="B367" s="12">
        <f>'Historico Valoracion Quejas '!B465</f>
        <v>43450</v>
      </c>
      <c r="C367" s="15" t="str">
        <f>'Historico Valoracion Quejas '!G465</f>
        <v>Huésped se queja porque en el souvenir no hay tantos objetos alusivos al volcán Arenal, sugiere mas souvenirs con el nombre del volcán impreso.</v>
      </c>
      <c r="D367" t="str">
        <f>'Historico Valoracion Quejas '!V465</f>
        <v>Servicio C. Tienda</v>
      </c>
    </row>
    <row r="368" spans="1:4" ht="16.5" customHeight="1" x14ac:dyDescent="0.25">
      <c r="A368" s="65">
        <f>'Historico Valoracion Quejas '!D466</f>
        <v>104</v>
      </c>
      <c r="B368" s="12">
        <f>'Historico Valoracion Quejas '!B466</f>
        <v>43447</v>
      </c>
      <c r="C368" s="15" t="str">
        <f>'Historico Valoracion Quejas '!G466</f>
        <v>Huésped se queja que en su habitación el café y las tazas son exclusivamente para dos personas sin embargo ellos pagaron por 3 personas y consideran debe haber tazas y café para cada huésped que paga.</v>
      </c>
      <c r="D368" t="str">
        <f>'Historico Valoracion Quejas '!V466</f>
        <v>Minibar habitaciones</v>
      </c>
    </row>
    <row r="369" spans="1:4" ht="16.5" customHeight="1" x14ac:dyDescent="0.25">
      <c r="A369" s="65">
        <f>'Historico Valoracion Quejas '!D467</f>
        <v>515</v>
      </c>
      <c r="B369" s="12">
        <f>'Historico Valoracion Quejas '!B467</f>
        <v>43446</v>
      </c>
      <c r="C369" s="15" t="str">
        <f>'Historico Valoracion Quejas '!G467</f>
        <v>Huéspedes de la master suite se quejan por el mal funcionamiento del jacuzzi en su habitación.</v>
      </c>
      <c r="D369" t="str">
        <f>'Historico Valoracion Quejas '!V467</f>
        <v>Jacuzzi</v>
      </c>
    </row>
    <row r="370" spans="1:4" ht="16.5" customHeight="1" x14ac:dyDescent="0.25">
      <c r="A370" s="65">
        <f>'Historico Valoracion Quejas '!D468</f>
        <v>410</v>
      </c>
      <c r="B370" s="12">
        <f>'Historico Valoracion Quejas '!B468</f>
        <v>43445</v>
      </c>
      <c r="C370" s="15" t="str">
        <f>'Historico Valoracion Quejas '!G468</f>
        <v>Huésped se queja del ruido entre habitaciones, el aislante es muy pobre y se escucha hasta cuando hablan o toman una ducha.</v>
      </c>
      <c r="D370" t="str">
        <f>'Historico Valoracion Quejas '!V468</f>
        <v>Ruido habitación</v>
      </c>
    </row>
    <row r="371" spans="1:4" ht="16.5" customHeight="1" x14ac:dyDescent="0.25">
      <c r="A371" s="65">
        <f>'Historico Valoracion Quejas '!D469</f>
        <v>105</v>
      </c>
      <c r="B371" s="12">
        <f>'Historico Valoracion Quejas '!B469</f>
        <v>43444</v>
      </c>
      <c r="C371" s="15" t="str">
        <f>'Historico Valoracion Quejas '!G469</f>
        <v>Huésped se queja porque al colocar la llave en el tarjetero de la habitación no se activa la electricidad.</v>
      </c>
      <c r="D371" t="str">
        <f>'Historico Valoracion Quejas '!V469</f>
        <v>Chequeo habitaciones</v>
      </c>
    </row>
    <row r="372" spans="1:4" ht="16.5" customHeight="1" x14ac:dyDescent="0.25">
      <c r="A372" s="65">
        <f>'Historico Valoracion Quejas '!D470</f>
        <v>211</v>
      </c>
      <c r="B372" s="12">
        <f>'Historico Valoracion Quejas '!B470</f>
        <v>43443</v>
      </c>
      <c r="C372" s="15" t="str">
        <f>'Historico Valoracion Quejas '!G470</f>
        <v>Cambiar filtro de la piscina grande, cuando el agua fluye trae objetos flotando.</v>
      </c>
      <c r="D372" t="str">
        <f>'Historico Valoracion Quejas '!V470</f>
        <v>Piscinas termal</v>
      </c>
    </row>
    <row r="373" spans="1:4" ht="16.5" customHeight="1" x14ac:dyDescent="0.25">
      <c r="A373" s="65">
        <f>'Historico Valoracion Quejas '!D471</f>
        <v>211</v>
      </c>
      <c r="B373" s="12">
        <f>'Historico Valoracion Quejas '!B471</f>
        <v>43443</v>
      </c>
      <c r="C373" s="15" t="str">
        <f>'Historico Valoracion Quejas '!G471</f>
        <v>Iluminación de la habitación es deficiente, no es buena para leer, las luces no son ajustables.</v>
      </c>
      <c r="D373" t="str">
        <f>'Historico Valoracion Quejas '!V471</f>
        <v>Lampara de lectura</v>
      </c>
    </row>
    <row r="374" spans="1:4" ht="16.5" customHeight="1" x14ac:dyDescent="0.25">
      <c r="A374" s="65">
        <f>'Historico Valoracion Quejas '!D472</f>
        <v>515</v>
      </c>
      <c r="B374" s="12">
        <f>'Historico Valoracion Quejas '!B472</f>
        <v>43442</v>
      </c>
      <c r="C374" s="15" t="str">
        <f>'Historico Valoracion Quejas '!G472</f>
        <v>Huésped se queja que el trato en recepción no fue amigable.</v>
      </c>
      <c r="D374" t="str">
        <f>'Historico Valoracion Quejas '!V472</f>
        <v>Servicio cliente recepción</v>
      </c>
    </row>
    <row r="375" spans="1:4" ht="16.5" customHeight="1" x14ac:dyDescent="0.25">
      <c r="A375" s="65">
        <f>'Historico Valoracion Quejas '!D473</f>
        <v>308</v>
      </c>
      <c r="B375" s="12">
        <f>'Historico Valoracion Quejas '!B473</f>
        <v>43442</v>
      </c>
      <c r="C375" s="15" t="str">
        <f>'Historico Valoracion Quejas '!G473</f>
        <v>Para el precio de este hotel la expectativa era encontrar todos los restaurantes abiertos.</v>
      </c>
      <c r="D375" t="str">
        <f>'Historico Valoracion Quejas '!V473</f>
        <v xml:space="preserve">Servicio cliente restaurante </v>
      </c>
    </row>
    <row r="376" spans="1:4" ht="16.5" customHeight="1" x14ac:dyDescent="0.25">
      <c r="A376" s="65">
        <f>'Historico Valoracion Quejas '!D474</f>
        <v>108</v>
      </c>
      <c r="B376" s="12">
        <f>'Historico Valoracion Quejas '!B474</f>
        <v>43443</v>
      </c>
      <c r="C376" s="15" t="str">
        <f>'Historico Valoracion Quejas '!G474</f>
        <v>Huésped se queja porque el refrigerador de la hab no se encuentra frío cuando el huésped ingresa.</v>
      </c>
      <c r="D376" t="str">
        <f>'Historico Valoracion Quejas '!V474</f>
        <v>Chequeo habitaciones</v>
      </c>
    </row>
    <row r="377" spans="1:4" ht="16.5" customHeight="1" x14ac:dyDescent="0.25">
      <c r="A377" s="65">
        <f>'Historico Valoracion Quejas '!D475</f>
        <v>402</v>
      </c>
      <c r="B377" s="12">
        <f>'Historico Valoracion Quejas '!B475</f>
        <v>43440</v>
      </c>
      <c r="C377" s="15" t="str">
        <f>'Historico Valoracion Quejas '!G475</f>
        <v>Se necesita café o té a la llegada en el desayuno, se tiene que esperar demasiado para que le ofrezcan alguna de las opciones. Cuando se pidió fue servido pero debería de haber ya café y té.</v>
      </c>
      <c r="D377" t="str">
        <f>'Historico Valoracion Quejas '!V475</f>
        <v xml:space="preserve">Servicio cliente restaurante </v>
      </c>
    </row>
    <row r="378" spans="1:4" ht="16.5" customHeight="1" x14ac:dyDescent="0.25">
      <c r="A378" s="65">
        <f>'Historico Valoracion Quejas '!D476</f>
        <v>303</v>
      </c>
      <c r="B378" s="12">
        <f>'Historico Valoracion Quejas '!B476</f>
        <v>43442</v>
      </c>
      <c r="C378" s="15" t="str">
        <f>'Historico Valoracion Quejas '!G476</f>
        <v>Huésped se queja por calidad en desayuno. Los zumos en el desayuno deberían ser naturales.</v>
      </c>
      <c r="D378" t="str">
        <f>'Historico Valoracion Quejas '!V476</f>
        <v>Calida Desayuno</v>
      </c>
    </row>
    <row r="379" spans="1:4" ht="16.5" customHeight="1" x14ac:dyDescent="0.25">
      <c r="A379" s="65">
        <f>'Historico Valoracion Quejas '!D477</f>
        <v>601</v>
      </c>
      <c r="B379" s="12">
        <f>'Historico Valoracion Quejas '!B477</f>
        <v>43440</v>
      </c>
      <c r="C379" s="15" t="str">
        <f>'Historico Valoracion Quejas '!G477</f>
        <v>Precios muy altos para una copa de vino.</v>
      </c>
      <c r="D379" t="str">
        <f>'Historico Valoracion Quejas '!V477</f>
        <v>Precios vino</v>
      </c>
    </row>
    <row r="380" spans="1:4" ht="16.5" customHeight="1" x14ac:dyDescent="0.25">
      <c r="A380" s="65">
        <f>'Historico Valoracion Quejas '!D478</f>
        <v>506</v>
      </c>
      <c r="B380" s="12">
        <f>'Historico Valoracion Quejas '!B478</f>
        <v>43441</v>
      </c>
      <c r="C380" s="15" t="str">
        <f>'Historico Valoracion Quejas '!G478</f>
        <v>Huésped se queja porque el hotel no tiene suficientes tiendas.</v>
      </c>
      <c r="D380" t="str">
        <f>'Historico Valoracion Quejas '!V478</f>
        <v>N/A</v>
      </c>
    </row>
    <row r="381" spans="1:4" ht="16.5" customHeight="1" x14ac:dyDescent="0.25">
      <c r="A381" s="65" t="str">
        <f>'Historico Valoracion Quejas '!D479</f>
        <v>N/A</v>
      </c>
      <c r="B381" s="12">
        <f>'Historico Valoracion Quejas '!B479</f>
        <v>43441</v>
      </c>
      <c r="C381" s="15" t="str">
        <f>'Historico Valoracion Quejas '!G479</f>
        <v>El Guía de Collette el señor Ricardo Howell se acercó a Recepción muy molesto quejándose por una confirmación que recibió de 3 masajes correspondientes a su grupo y que al momento de llegar al SPA no estaban en el sistema, al guía un día antes de ingresar al hotel se le confirmó las reservas que estaban ya en el sistema y fueron chequeadas por el recepcionista Ignacio, el propio Ricardo solicitó le pasaran una llamada al SPA y minutos después recepción llamó al SPA para ver si todo estaba bien y si se le había ayudado al guía con lo que solicitaba, Ignacio indica que hasta se le reservó mas espacio porque siempre se sabía que Ricardo enviaba mas personas al SPA y fue por este motivo que se dió todo por acordado. Cuando los huéspedes llegaron al SPA, no estaban en el sistema porque más temprano otros  huéspedes de collete que NO habían reservado con Howell  los confundieron y asumieron que esos huéspedes eran los de la reserva ya hecha, pero resulta que eran otros huéspedes que venían a reservar directamente. Esto ocasionó que no se les diera el servicio esperado y como consecuencia el guía a cargo demostró mucho enojo y descontento con el SPA y la reacción del recepcionista ante lo que sucedió.</v>
      </c>
      <c r="D381" t="str">
        <f>'Historico Valoracion Quejas '!V479</f>
        <v>Servicio cliente spa</v>
      </c>
    </row>
    <row r="382" spans="1:4" ht="16.5" customHeight="1" x14ac:dyDescent="0.25">
      <c r="A382" s="65">
        <f>'Historico Valoracion Quejas '!D480</f>
        <v>902</v>
      </c>
      <c r="B382" s="12">
        <f>'Historico Valoracion Quejas '!B480</f>
        <v>43442</v>
      </c>
      <c r="C382" s="15" t="str">
        <f>'Historico Valoracion Quejas '!G480</f>
        <v>Huéspedes muy molestos por el ruido ocasionado por la construcción, al momento del check-out comparten su disgusto.</v>
      </c>
      <c r="D382" t="str">
        <f>'Historico Valoracion Quejas '!V480</f>
        <v>Construcción</v>
      </c>
    </row>
    <row r="383" spans="1:4" ht="16.5" customHeight="1" x14ac:dyDescent="0.25">
      <c r="A383" s="65">
        <f>'Historico Valoracion Quejas '!D481</f>
        <v>506</v>
      </c>
      <c r="B383" s="12">
        <f>'Historico Valoracion Quejas '!B481</f>
        <v>43442</v>
      </c>
      <c r="C383" s="15" t="str">
        <f>'Historico Valoracion Quejas '!G481</f>
        <v>Colaboradora mucama nos reporta que el murito de afuera de la hab se encuentra en muy mal estado ( pieza de madera podrida ). Tiene aspecto de que no se le da mantenimiento a las instalaciones.</v>
      </c>
      <c r="D383" t="str">
        <f>'Historico Valoracion Quejas '!V481</f>
        <v>Habitaciones</v>
      </c>
    </row>
    <row r="384" spans="1:4" ht="16.5" customHeight="1" x14ac:dyDescent="0.25">
      <c r="A384" s="65">
        <f>'Historico Valoracion Quejas '!D482</f>
        <v>405</v>
      </c>
      <c r="B384" s="12">
        <f>'Historico Valoracion Quejas '!B482</f>
        <v>43426</v>
      </c>
      <c r="C384" s="15" t="str">
        <f>'Historico Valoracion Quejas '!G482</f>
        <v>Huéspedes solicitan se mejore la calidad de las frutas.</v>
      </c>
      <c r="D384" t="str">
        <f>'Historico Valoracion Quejas '!V482</f>
        <v>Variedad desayuno</v>
      </c>
    </row>
    <row r="385" spans="1:4" ht="16.5" customHeight="1" x14ac:dyDescent="0.25">
      <c r="A385" s="65">
        <f>'Historico Valoracion Quejas '!D483</f>
        <v>405</v>
      </c>
      <c r="B385" s="12">
        <f>'Historico Valoracion Quejas '!B483</f>
        <v>43426</v>
      </c>
      <c r="C385" s="15" t="str">
        <f>'Historico Valoracion Quejas '!G483</f>
        <v>Huésped se queja porque no haybun trato igualitario entre turistas extranjeros y nacionales</v>
      </c>
      <c r="D385" t="str">
        <f>'Historico Valoracion Quejas '!V483</f>
        <v xml:space="preserve">Servicio al cliente </v>
      </c>
    </row>
    <row r="386" spans="1:4" ht="16.5" customHeight="1" x14ac:dyDescent="0.25">
      <c r="A386" s="65">
        <f>'Historico Valoracion Quejas '!D484</f>
        <v>702</v>
      </c>
      <c r="B386" s="12">
        <f>'Historico Valoracion Quejas '!B484</f>
        <v>43437</v>
      </c>
      <c r="C386" s="15" t="str">
        <f>'Historico Valoracion Quejas '!G484</f>
        <v>Huésped molesto se queja del àrea de fumado, y solicita un lugar cercano para poder fumar.</v>
      </c>
      <c r="D386" t="str">
        <f>'Historico Valoracion Quejas '!V484</f>
        <v xml:space="preserve">Fumadores </v>
      </c>
    </row>
    <row r="387" spans="1:4" ht="16.5" customHeight="1" x14ac:dyDescent="0.25">
      <c r="A387" s="65">
        <f>'Historico Valoracion Quejas '!D485</f>
        <v>307</v>
      </c>
      <c r="B387" s="12">
        <f>'Historico Valoracion Quejas '!B485</f>
        <v>43438</v>
      </c>
      <c r="C387" s="15" t="str">
        <f>'Historico Valoracion Quejas '!G485</f>
        <v>No más pajillas de plastico, usen de otro tipo de material.</v>
      </c>
      <c r="D387" t="str">
        <f>'Historico Valoracion Quejas '!V485</f>
        <v>Suministros Bares</v>
      </c>
    </row>
    <row r="388" spans="1:4" ht="16.5" customHeight="1" x14ac:dyDescent="0.25">
      <c r="A388" s="65">
        <f>'Historico Valoracion Quejas '!D486</f>
        <v>604</v>
      </c>
      <c r="B388" s="12">
        <f>'Historico Valoracion Quejas '!B486</f>
        <v>43438</v>
      </c>
      <c r="C388" s="15" t="str">
        <f>'Historico Valoracion Quejas '!G486</f>
        <v>Huésped se queja de que en la habitación una silla no es suficiente.</v>
      </c>
      <c r="D388" t="str">
        <f>'Historico Valoracion Quejas '!V486</f>
        <v>Silla en habitación</v>
      </c>
    </row>
    <row r="389" spans="1:4" ht="16.5" customHeight="1" x14ac:dyDescent="0.25">
      <c r="A389" s="65">
        <f>'Historico Valoracion Quejas '!D487</f>
        <v>301</v>
      </c>
      <c r="B389" s="12">
        <f>'Historico Valoracion Quejas '!B487</f>
        <v>43439</v>
      </c>
      <c r="C389" s="15" t="str">
        <f>'Historico Valoracion Quejas '!G487</f>
        <v>Aire acondicionado no funciona ni tampoco ventilador de techo.</v>
      </c>
      <c r="D389" t="str">
        <f>'Historico Valoracion Quejas '!V487</f>
        <v>A/C</v>
      </c>
    </row>
    <row r="390" spans="1:4" ht="16.5" customHeight="1" x14ac:dyDescent="0.25">
      <c r="A390" s="65">
        <f>'Historico Valoracion Quejas '!D488</f>
        <v>503</v>
      </c>
      <c r="B390" s="12">
        <f>'Historico Valoracion Quejas '!B488</f>
        <v>43435</v>
      </c>
      <c r="C390" s="15" t="str">
        <f>'Historico Valoracion Quejas '!G488</f>
        <v>Llegamos en la noche y nuestra primera interacción fue con el recepcionista quien fue muy impersonal y poco cálido.</v>
      </c>
      <c r="D390" t="str">
        <f>'Historico Valoracion Quejas '!V488</f>
        <v>Servicio cliente recepción</v>
      </c>
    </row>
    <row r="391" spans="1:4" ht="16.5" customHeight="1" x14ac:dyDescent="0.25">
      <c r="A391" s="65">
        <f>'Historico Valoracion Quejas '!D489</f>
        <v>205</v>
      </c>
      <c r="B391" s="12">
        <f>'Historico Valoracion Quejas '!B489</f>
        <v>43438</v>
      </c>
      <c r="C391" s="15" t="str">
        <f>'Historico Valoracion Quejas '!G489</f>
        <v>Se que tienen una ley que prohibe fumar en lugares públicos , pero no entiendo que un hotel grande no disponga de una zona interna para fumar, el camino hacia la entrada en la noche debido a los animales de la zona es peligroso.</v>
      </c>
      <c r="D391" t="str">
        <f>'Historico Valoracion Quejas '!V489</f>
        <v xml:space="preserve">Fumadores </v>
      </c>
    </row>
    <row r="392" spans="1:4" ht="16.5" customHeight="1" x14ac:dyDescent="0.25">
      <c r="A392" s="65">
        <f>'Historico Valoracion Quejas '!D490</f>
        <v>105</v>
      </c>
      <c r="B392" s="12">
        <f>'Historico Valoracion Quejas '!B490</f>
        <v>43436</v>
      </c>
      <c r="C392" s="15" t="str">
        <f>'Historico Valoracion Quejas '!G490</f>
        <v>La comida a nivel general del hotel esta sobrevalorada y no es buena en lo absoluto.</v>
      </c>
      <c r="D392" t="str">
        <f>'Historico Valoracion Quejas '!V490</f>
        <v>Calidad comida</v>
      </c>
    </row>
    <row r="393" spans="1:4" ht="16.5" customHeight="1" x14ac:dyDescent="0.25">
      <c r="A393" s="65">
        <f>'Historico Valoracion Quejas '!D491</f>
        <v>111</v>
      </c>
      <c r="B393" s="12">
        <f>'Historico Valoracion Quejas '!B491</f>
        <v>43435</v>
      </c>
      <c r="C393" s="15" t="str">
        <f>'Historico Valoracion Quejas '!G491</f>
        <v>Huésped se queja del desayuno e indica que puede mejorar teniendo mejores opciones en panes y queques.</v>
      </c>
      <c r="D393" t="str">
        <f>'Historico Valoracion Quejas '!V491</f>
        <v>Variedad desayuno</v>
      </c>
    </row>
    <row r="394" spans="1:4" ht="16.5" customHeight="1" x14ac:dyDescent="0.25">
      <c r="A394" s="65">
        <f>'Historico Valoracion Quejas '!D492</f>
        <v>611</v>
      </c>
      <c r="B394" s="12">
        <f>'Historico Valoracion Quejas '!B492</f>
        <v>43437</v>
      </c>
      <c r="C394" s="15" t="str">
        <f>'Historico Valoracion Quejas '!G492</f>
        <v>Huéspedes se quejan fuertemente porque al llegar su Internet no funciona y piden tener ese servicio habilitado lo mas pronto posible.</v>
      </c>
      <c r="D394" t="str">
        <f>'Historico Valoracion Quejas '!V492</f>
        <v>Wifi</v>
      </c>
    </row>
    <row r="395" spans="1:4" ht="16.5" customHeight="1" x14ac:dyDescent="0.25">
      <c r="A395" s="65">
        <f>'Historico Valoracion Quejas '!D493</f>
        <v>606</v>
      </c>
      <c r="B395" s="12">
        <f>'Historico Valoracion Quejas '!B493</f>
        <v>43437</v>
      </c>
      <c r="C395" s="15" t="str">
        <f>'Historico Valoracion Quejas '!G493</f>
        <v>No funciona el Internet, huésped llama quejandose por el mal servicio de Internet que tiene el hotel.</v>
      </c>
      <c r="D395" t="str">
        <f>'Historico Valoracion Quejas '!V493</f>
        <v>Wifi</v>
      </c>
    </row>
    <row r="396" spans="1:4" ht="16.5" customHeight="1" x14ac:dyDescent="0.25">
      <c r="A396" s="65">
        <f>'Historico Valoracion Quejas '!D494</f>
        <v>712</v>
      </c>
      <c r="B396" s="12">
        <f>'Historico Valoracion Quejas '!B494</f>
        <v>43437</v>
      </c>
      <c r="C396" s="15" t="str">
        <f>'Historico Valoracion Quejas '!G494</f>
        <v>Huéspedes se quejan por el mal funcionamiento del Internet, a su llegada reportan que no tienen señal de Wi-Fi.</v>
      </c>
      <c r="D396" t="str">
        <f>'Historico Valoracion Quejas '!V494</f>
        <v>Wifi</v>
      </c>
    </row>
    <row r="397" spans="1:4" ht="16.5" customHeight="1" x14ac:dyDescent="0.25">
      <c r="A397" s="65">
        <f>'Historico Valoracion Quejas '!D495</f>
        <v>310</v>
      </c>
      <c r="B397" s="12">
        <f>'Historico Valoracion Quejas '!B495</f>
        <v>43435</v>
      </c>
      <c r="C397" s="15" t="str">
        <f>'Historico Valoracion Quejas '!G495</f>
        <v>Huéspedes se quejan porque la acera de la habitación es muy oscura y no hay oluminación adecuada lo cual hace peligroso el caminar por ahí.</v>
      </c>
      <c r="D397" t="str">
        <f>'Historico Valoracion Quejas '!V495</f>
        <v>Iluminación Jardines</v>
      </c>
    </row>
    <row r="398" spans="1:4" ht="16.5" customHeight="1" x14ac:dyDescent="0.25">
      <c r="A398" s="65">
        <f>'Historico Valoracion Quejas '!D496</f>
        <v>606</v>
      </c>
      <c r="B398" s="12">
        <f>'Historico Valoracion Quejas '!B496</f>
        <v>43435</v>
      </c>
      <c r="C398" s="15" t="str">
        <f>'Historico Valoracion Quejas '!G496</f>
        <v>Huésped se queja porque el hotel no dispone de jabón en gel, no le gusta el jabón de barra.</v>
      </c>
      <c r="D398" t="str">
        <f>'Historico Valoracion Quejas '!V496</f>
        <v>N/A</v>
      </c>
    </row>
    <row r="399" spans="1:4" ht="16.5" customHeight="1" x14ac:dyDescent="0.25">
      <c r="A399" s="65">
        <f>'Historico Valoracion Quejas '!D497</f>
        <v>210</v>
      </c>
      <c r="B399" s="12">
        <f>'Historico Valoracion Quejas '!B497</f>
        <v>43434</v>
      </c>
      <c r="C399" s="15" t="str">
        <f>'Historico Valoracion Quejas '!G497</f>
        <v>Huésped se queja de la manera en que se maneja el cambio de toallas en las habitaciones, él mismo indica que sería muy bueno si seguimos el procedimiento que aparece en la información que se brinda ( solo las toallas en el suelo serán cambiadas, las que se mantienen colgando que se dejen ahi) El huésped se queja porque a pesar de no dejar ninguna toalla en el suelo, todas sus toallas fueron cambiadas.</v>
      </c>
      <c r="D399" t="str">
        <f>'Historico Valoracion Quejas '!V497</f>
        <v>Limpieza en habitación</v>
      </c>
    </row>
    <row r="400" spans="1:4" ht="16.5" customHeight="1" x14ac:dyDescent="0.25">
      <c r="A400" s="65">
        <f>'Historico Valoracion Quejas '!D498</f>
        <v>503</v>
      </c>
      <c r="B400" s="12">
        <f>'Historico Valoracion Quejas '!B498</f>
        <v>43434</v>
      </c>
      <c r="C400" s="15" t="str">
        <f>'Historico Valoracion Quejas '!G498</f>
        <v>Huésped se queja de que durante su estadía el restaurante principal nunca estuvo abierto.</v>
      </c>
      <c r="D400" t="str">
        <f>'Historico Valoracion Quejas '!V498</f>
        <v xml:space="preserve">Servicio cliente restaurante </v>
      </c>
    </row>
    <row r="401" spans="1:4" ht="16.5" customHeight="1" x14ac:dyDescent="0.25">
      <c r="A401" s="65">
        <f>'Historico Valoracion Quejas '!D499</f>
        <v>401</v>
      </c>
      <c r="B401" s="12">
        <f>'Historico Valoracion Quejas '!B499</f>
        <v>43433</v>
      </c>
      <c r="C401" s="15" t="str">
        <f>'Historico Valoracion Quejas '!G499</f>
        <v>Huésped se queja del Shampoo y acondicionador en botellas plasticas, sugiere un dispensador.</v>
      </c>
      <c r="D401" t="str">
        <f>'Historico Valoracion Quejas '!V499</f>
        <v>N/A</v>
      </c>
    </row>
    <row r="402" spans="1:4" ht="16.5" customHeight="1" x14ac:dyDescent="0.25">
      <c r="A402" s="65">
        <f>'Historico Valoracion Quejas '!D500</f>
        <v>410</v>
      </c>
      <c r="B402" s="12">
        <f>'Historico Valoracion Quejas '!B500</f>
        <v>43432</v>
      </c>
      <c r="C402" s="15" t="str">
        <f>'Historico Valoracion Quejas '!G500</f>
        <v>Restaurante muy pobre en calidad y demasiado caro. La pasta fue de bja calidad.</v>
      </c>
      <c r="D402" t="str">
        <f>'Historico Valoracion Quejas '!V500</f>
        <v>Calidad comida Italiano</v>
      </c>
    </row>
    <row r="403" spans="1:4" ht="16.5" customHeight="1" x14ac:dyDescent="0.25">
      <c r="A403" s="65">
        <f>'Historico Valoracion Quejas '!D501</f>
        <v>801</v>
      </c>
      <c r="B403" s="12">
        <f>'Historico Valoracion Quejas '!B501</f>
        <v>43431</v>
      </c>
      <c r="C403" s="15" t="str">
        <f>'Historico Valoracion Quejas '!G501</f>
        <v>La puerta del baño no cierra bien, se encuentra desmontada y no calza con el marco.</v>
      </c>
      <c r="D403" t="str">
        <f>'Historico Valoracion Quejas '!V501</f>
        <v>Habitaciones</v>
      </c>
    </row>
    <row r="404" spans="1:4" ht="16.5" customHeight="1" x14ac:dyDescent="0.25">
      <c r="A404" s="65">
        <f>'Historico Valoracion Quejas '!D502</f>
        <v>509</v>
      </c>
      <c r="B404" s="12">
        <f>'Historico Valoracion Quejas '!B502</f>
        <v>43430</v>
      </c>
      <c r="C404" s="15" t="str">
        <f>'Historico Valoracion Quejas '!G502</f>
        <v>Huéspedes se quejan porque al momento de que se les recibió se les entregó toallas y bebida pero no les dieron tiempo de disfrutar de la bebida y poder sentarse tranquilos cuando venían con equipaje y cosas, ellos dicen que los obligaron a ir a recepcion inmediatamente y hacer el check-in a pesar de que venían cansados, alegan que no se debe recibir a un huésped de esa manera.</v>
      </c>
      <c r="D404" t="str">
        <f>'Historico Valoracion Quejas '!V502</f>
        <v>Servicio cliente botones</v>
      </c>
    </row>
    <row r="405" spans="1:4" ht="16.5" customHeight="1" x14ac:dyDescent="0.25">
      <c r="A405" s="65">
        <f>'Historico Valoracion Quejas '!D503</f>
        <v>509</v>
      </c>
      <c r="B405" s="12">
        <f>'Historico Valoracion Quejas '!B503</f>
        <v>43430</v>
      </c>
      <c r="C405" s="15" t="str">
        <f>'Historico Valoracion Quejas '!G503</f>
        <v>Huéspedes se quejan porque al momento de que se les recibió se les entregó toallas y bebida pero no les dieron tiempo de disfrutar de la bebida y poder sentarse tranquilos cuando venían con equipaje y cosas, ellos dicen que los obligaron a ir a recepcion inmediatamente y hacer el check-in a pesar de que venían cansados, alegan que no se debe recibir a un huésped de esa manera.</v>
      </c>
      <c r="D405" t="str">
        <f>'Historico Valoracion Quejas '!V503</f>
        <v>Servicio cliente recepción</v>
      </c>
    </row>
    <row r="406" spans="1:4" ht="16.5" customHeight="1" x14ac:dyDescent="0.25">
      <c r="A406" s="65">
        <f>'Historico Valoracion Quejas '!D504</f>
        <v>307</v>
      </c>
      <c r="B406" s="12">
        <f>'Historico Valoracion Quejas '!B504</f>
        <v>43430</v>
      </c>
      <c r="C406" s="15" t="str">
        <f>'Historico Valoracion Quejas '!G504</f>
        <v>Huésped en llamada de bienvenida indica que su aire no funciona como debería y que no enfría.</v>
      </c>
      <c r="D406" t="str">
        <f>'Historico Valoracion Quejas '!V504</f>
        <v>Servicio cliente recepción</v>
      </c>
    </row>
    <row r="407" spans="1:4" ht="16.5" customHeight="1" x14ac:dyDescent="0.25">
      <c r="A407" s="65">
        <f>'Historico Valoracion Quejas '!D505</f>
        <v>509</v>
      </c>
      <c r="B407" s="12">
        <f>'Historico Valoracion Quejas '!B505</f>
        <v>43430</v>
      </c>
      <c r="C407" s="15" t="str">
        <f>'Historico Valoracion Quejas '!G505</f>
        <v>A/C no enfría bien y huésped muy molesto indica a recepción que esta decepcionado del hotel.</v>
      </c>
      <c r="D407" t="str">
        <f>'Historico Valoracion Quejas '!V505</f>
        <v>Servicio cliente recepción</v>
      </c>
    </row>
    <row r="408" spans="1:4" ht="16.5" customHeight="1" x14ac:dyDescent="0.25">
      <c r="A408" s="65" t="str">
        <f>'Historico Valoracion Quejas '!D506</f>
        <v>N/A</v>
      </c>
      <c r="B408" s="12">
        <f>'Historico Valoracion Quejas '!B506</f>
        <v>43430</v>
      </c>
      <c r="C408" s="15" t="str">
        <f>'Historico Valoracion Quejas '!G506</f>
        <v>Colaboradores botones reportan que constantemente escuchan a los huéspedes hablar que el área del parqueo es oscura y que necesita una mejor iluminación. Ellos coinciden en que se necesita colocar bombillos mas fuertes y un par de lámparas adicionales.</v>
      </c>
      <c r="D408" t="str">
        <f>'Historico Valoracion Quejas '!V506</f>
        <v>Iluminación Jardines</v>
      </c>
    </row>
    <row r="409" spans="1:4" ht="16.5" customHeight="1" x14ac:dyDescent="0.25">
      <c r="A409" s="65">
        <f>'Historico Valoracion Quejas '!D507</f>
        <v>404</v>
      </c>
      <c r="B409" s="12">
        <f>'Historico Valoracion Quejas '!B507</f>
        <v>43429</v>
      </c>
      <c r="C409" s="15" t="str">
        <f>'Historico Valoracion Quejas '!G507</f>
        <v>Huésped se acerca a recepción indicando que el A/C no funciona y no enfría nada, nos pide que se revise mañana porque tiene a sus hijas durmiendo ahora mismo.</v>
      </c>
      <c r="D409" t="str">
        <f>'Historico Valoracion Quejas '!V507</f>
        <v>A/C</v>
      </c>
    </row>
    <row r="410" spans="1:4" ht="16.5" customHeight="1" x14ac:dyDescent="0.25">
      <c r="A410" s="65">
        <f>'Historico Valoracion Quejas '!D508</f>
        <v>509</v>
      </c>
      <c r="B410" s="12">
        <f>'Historico Valoracion Quejas '!B508</f>
        <v>43430</v>
      </c>
      <c r="C410" s="15" t="str">
        <f>'Historico Valoracion Quejas '!G508</f>
        <v>Huéspedes disconformes en general desde su llegada se acercan a recepción informando de una queja más, esta vez alegan que el TV es pésimo y que la señal no es buena.</v>
      </c>
      <c r="D410" t="str">
        <f>'Historico Valoracion Quejas '!V508</f>
        <v>Chequeo habitaciones</v>
      </c>
    </row>
    <row r="411" spans="1:4" ht="16.5" customHeight="1" x14ac:dyDescent="0.25">
      <c r="A411" s="65">
        <f>'Historico Valoracion Quejas '!D509</f>
        <v>102</v>
      </c>
      <c r="B411" s="12">
        <f>'Historico Valoracion Quejas '!B509</f>
        <v>43429</v>
      </c>
      <c r="C411" s="15" t="str">
        <f>'Historico Valoracion Quejas '!G509</f>
        <v>La recepción debe de tener un mejor botiquín equipado con lo bàsico y necesario para los huéspedes en caso de algún incidente. A la hora de solicitarlo estaba muy escaso.</v>
      </c>
      <c r="D411" t="str">
        <f>'Historico Valoracion Quejas '!V509</f>
        <v>Servicio cliente recepción</v>
      </c>
    </row>
    <row r="412" spans="1:4" ht="16.5" customHeight="1" x14ac:dyDescent="0.25">
      <c r="A412" s="65">
        <f>'Historico Valoracion Quejas '!D510</f>
        <v>205</v>
      </c>
      <c r="B412" s="12">
        <f>'Historico Valoracion Quejas '!B510</f>
        <v>43429</v>
      </c>
      <c r="C412" s="15" t="str">
        <f>'Historico Valoracion Quejas '!G510</f>
        <v>Huéspedes de Inglaterra decepcionados de la habitación con la que se fueron a encontrar, ellos reclaman que no es una juniro suite y que el espacio es muy reducido, llaman a recepción quejandose porque no es lo que esperaban y que adicional al lado de su habitación hay mucho ruido de otros huéspedes que hace aún más decepcionante su estadía.</v>
      </c>
      <c r="D412" t="str">
        <f>'Historico Valoracion Quejas '!V510</f>
        <v>N/A</v>
      </c>
    </row>
    <row r="413" spans="1:4" ht="16.5" customHeight="1" x14ac:dyDescent="0.25">
      <c r="A413" s="65">
        <f>'Historico Valoracion Quejas '!D511</f>
        <v>404</v>
      </c>
      <c r="B413" s="12">
        <f>'Historico Valoracion Quejas '!B511</f>
        <v>43428</v>
      </c>
      <c r="C413" s="15" t="str">
        <f>'Historico Valoracion Quejas '!G511</f>
        <v>Huéspedes se quejan del acceso a la habitación 404, indica que como pueden llamar a esa habitación una habitación para discapacitados si no se puede accesar con silla de ruedas por si solo, el muchacho utiliza silla para movilizarse todo el tiempo pero no es posible pasar de la calle a la habitación sin sufrir una caída.</v>
      </c>
      <c r="D413" t="str">
        <f>'Historico Valoracion Quejas '!V511</f>
        <v xml:space="preserve">Sillas Discapacitados </v>
      </c>
    </row>
    <row r="414" spans="1:4" ht="16.5" customHeight="1" x14ac:dyDescent="0.25">
      <c r="A414" s="65">
        <f>'Historico Valoracion Quejas '!D512</f>
        <v>904</v>
      </c>
      <c r="B414" s="12">
        <f>'Historico Valoracion Quejas '!B512</f>
        <v>43427</v>
      </c>
      <c r="C414" s="15" t="str">
        <f>'Historico Valoracion Quejas '!G512</f>
        <v>Huésped se queja debido a que no encontró información de los precios del mini bar en la habitación. Nadie le informó nada al respecto.</v>
      </c>
      <c r="D414" t="str">
        <f>'Historico Valoracion Quejas '!V512</f>
        <v>Servicio cliente recepción</v>
      </c>
    </row>
    <row r="415" spans="1:4" ht="16.5" customHeight="1" x14ac:dyDescent="0.25">
      <c r="A415" s="65">
        <f>'Historico Valoracion Quejas '!D513</f>
        <v>410</v>
      </c>
      <c r="B415" s="12">
        <f>'Historico Valoracion Quejas '!B513</f>
        <v>43428</v>
      </c>
      <c r="C415" s="15" t="str">
        <f>'Historico Valoracion Quejas '!G513</f>
        <v>Precios de los vinos demasiado caros.</v>
      </c>
      <c r="D415" t="str">
        <f>'Historico Valoracion Quejas '!V513</f>
        <v>Precios vino</v>
      </c>
    </row>
    <row r="416" spans="1:4" ht="16.5" customHeight="1" x14ac:dyDescent="0.25">
      <c r="A416" s="65">
        <f>'Historico Valoracion Quejas '!D514</f>
        <v>606</v>
      </c>
      <c r="B416" s="12">
        <f>'Historico Valoracion Quejas '!B514</f>
        <v>43428</v>
      </c>
      <c r="C416" s="15" t="str">
        <f>'Historico Valoracion Quejas '!G514</f>
        <v>Huespédes se quejan porque el telefono de la habitacion no sirve para hablar a restaurantes o transferir sus llamadas.</v>
      </c>
      <c r="D416" t="str">
        <f>'Historico Valoracion Quejas '!V514</f>
        <v>Central telefonica</v>
      </c>
    </row>
    <row r="417" spans="1:4" ht="16.5" customHeight="1" x14ac:dyDescent="0.25">
      <c r="A417" s="65">
        <f>'Historico Valoracion Quejas '!D515</f>
        <v>102</v>
      </c>
      <c r="B417" s="12">
        <f>'Historico Valoracion Quejas '!B515</f>
        <v>43428</v>
      </c>
      <c r="C417" s="15" t="str">
        <f>'Historico Valoracion Quejas '!G515</f>
        <v>Huéspedes se quejan porque no es posible transferir sus llamadas a restaurantes u otros puntos de venta.</v>
      </c>
      <c r="D417" t="str">
        <f>'Historico Valoracion Quejas '!V515</f>
        <v>Central telefonica</v>
      </c>
    </row>
    <row r="418" spans="1:4" ht="16.5" customHeight="1" x14ac:dyDescent="0.25">
      <c r="A418" s="65">
        <f>'Historico Valoracion Quejas '!D516</f>
        <v>208</v>
      </c>
      <c r="B418" s="12">
        <f>'Historico Valoracion Quejas '!B516</f>
        <v>43428</v>
      </c>
      <c r="C418" s="15" t="str">
        <f>'Historico Valoracion Quejas '!G516</f>
        <v xml:space="preserve">Huéspedes se quejan porque desde sus habitaciones no se pueden transferir las llamadas, no es posible contactarlos con restaurantes u otros puntos de venta. </v>
      </c>
      <c r="D418" t="str">
        <f>'Historico Valoracion Quejas '!V516</f>
        <v>Central telefonica</v>
      </c>
    </row>
    <row r="419" spans="1:4" ht="16.5" customHeight="1" x14ac:dyDescent="0.25">
      <c r="A419" s="65">
        <f>'Historico Valoracion Quejas '!D517</f>
        <v>703</v>
      </c>
      <c r="B419" s="12">
        <f>'Historico Valoracion Quejas '!B517</f>
        <v>43428</v>
      </c>
      <c r="C419" s="15" t="str">
        <f>'Historico Valoracion Quejas '!G517</f>
        <v>Huésped molesta llama a recepción por segunda vez indicando que anteriormente llamó solicitando el room service para retirar los platos y nunca llegaron por ellos a pesar que le indicaron que iban para allà, su primera llamada fue a las 7pm y luego volvió a llamar a las 9pm porque no le habían retirado sus platos.</v>
      </c>
      <c r="D419" t="str">
        <f>'Historico Valoracion Quejas '!V517</f>
        <v xml:space="preserve">Servicio cliente restaurante </v>
      </c>
    </row>
    <row r="420" spans="1:4" ht="16.5" customHeight="1" x14ac:dyDescent="0.25">
      <c r="A420" s="65">
        <f>'Historico Valoracion Quejas '!D518</f>
        <v>102</v>
      </c>
      <c r="B420" s="12">
        <f>'Historico Valoracion Quejas '!B518</f>
        <v>43426</v>
      </c>
      <c r="C420" s="15" t="str">
        <f>'Historico Valoracion Quejas '!G518</f>
        <v>Colaborador Fernando reporta que al momento de cambiar a los huéspedes de la 110 a la 102 a eso de las 9:30pm, al mostrar la hab la misma no tenía paños en ninguna parte.</v>
      </c>
      <c r="D420" t="str">
        <f>'Historico Valoracion Quejas '!V518</f>
        <v>Limpieza en habitación</v>
      </c>
    </row>
    <row r="421" spans="1:4" ht="16.5" customHeight="1" x14ac:dyDescent="0.25">
      <c r="A421" s="65">
        <f>'Historico Valoracion Quejas '!D519</f>
        <v>110</v>
      </c>
      <c r="B421" s="12">
        <f>'Historico Valoracion Quejas '!B519</f>
        <v>43426</v>
      </c>
      <c r="C421" s="15" t="str">
        <f>'Historico Valoracion Quejas '!G519</f>
        <v>Huésped se queja porque en su hab no hay agua caliente.</v>
      </c>
      <c r="D421" t="str">
        <f>'Historico Valoracion Quejas '!V519</f>
        <v>Agua caliente</v>
      </c>
    </row>
    <row r="422" spans="1:4" ht="16.5" customHeight="1" x14ac:dyDescent="0.25">
      <c r="A422" s="65">
        <f>'Historico Valoracion Quejas '!D520</f>
        <v>514</v>
      </c>
      <c r="B422" s="12">
        <f>'Historico Valoracion Quejas '!B520</f>
        <v>43426</v>
      </c>
      <c r="C422" s="15" t="str">
        <f>'Historico Valoracion Quejas '!G520</f>
        <v>Aire acondicionado no funciona correctamente, la primera noche huéspedes informan de la situación ya que no enfría bien. La segunda noche llaman de nuevo porque a pesar de que les dijeron que estaba reparado, nuevamente no enfría.</v>
      </c>
      <c r="D422" t="str">
        <f>'Historico Valoracion Quejas '!V520</f>
        <v>A/C</v>
      </c>
    </row>
    <row r="423" spans="1:4" ht="16.5" customHeight="1" x14ac:dyDescent="0.25">
      <c r="A423" s="65">
        <f>'Historico Valoracion Quejas '!D521</f>
        <v>514</v>
      </c>
      <c r="B423" s="12">
        <f>'Historico Valoracion Quejas '!B521</f>
        <v>43426</v>
      </c>
      <c r="C423" s="15" t="str">
        <f>'Historico Valoracion Quejas '!G521</f>
        <v>Huéspedes minutos después del check-in e ingreso de habitación reclaman porque se encuentran varios bombillos de la habitación quemados.</v>
      </c>
      <c r="D423" t="str">
        <f>'Historico Valoracion Quejas '!V521</f>
        <v>Limpieza en habitación</v>
      </c>
    </row>
    <row r="424" spans="1:4" ht="16.5" customHeight="1" x14ac:dyDescent="0.25">
      <c r="A424" s="65">
        <f>'Historico Valoracion Quejas '!D522</f>
        <v>110</v>
      </c>
      <c r="B424" s="12">
        <f>'Historico Valoracion Quejas '!B522</f>
        <v>43425</v>
      </c>
      <c r="C424" s="15" t="str">
        <f>'Historico Valoracion Quejas '!G522</f>
        <v>Huésped se queja porque considera que el hotel debería tener mejor y completa información en la habitación, por ejemplo horarios de restaurantes, menús, servicios del hotel,etc.</v>
      </c>
      <c r="D424" t="str">
        <f>'Historico Valoracion Quejas '!V522</f>
        <v>Publicidad doc Informativo</v>
      </c>
    </row>
    <row r="425" spans="1:4" ht="16.5" customHeight="1" x14ac:dyDescent="0.25">
      <c r="A425" s="65">
        <f>'Historico Valoracion Quejas '!D523</f>
        <v>415</v>
      </c>
      <c r="B425" s="12">
        <f>'Historico Valoracion Quejas '!B523</f>
        <v>43425</v>
      </c>
      <c r="C425" s="15" t="str">
        <f>'Historico Valoracion Quejas '!G523</f>
        <v>Favor cambiar el piso del restaurante ya que es muy resbaloso y peligroso.</v>
      </c>
      <c r="D425" t="str">
        <f>'Historico Valoracion Quejas '!V523</f>
        <v>Restaurante</v>
      </c>
    </row>
    <row r="426" spans="1:4" ht="16.5" customHeight="1" x14ac:dyDescent="0.25">
      <c r="A426" s="65">
        <f>'Historico Valoracion Quejas '!D524</f>
        <v>205</v>
      </c>
      <c r="B426" s="12">
        <f>'Historico Valoracion Quejas '!B524</f>
        <v>43424</v>
      </c>
      <c r="C426" s="15" t="str">
        <f>'Historico Valoracion Quejas '!G524</f>
        <v>Huésped se queja porque en el sanitario el agua sale constantemente y no hay alguna tapon que detenga el agua, esto le molesta porque en realidad el hotel no preserva el agua.</v>
      </c>
      <c r="D426" t="str">
        <f>'Historico Valoracion Quejas '!V524</f>
        <v>Limpieza en habitación</v>
      </c>
    </row>
    <row r="427" spans="1:4" ht="16.5" customHeight="1" x14ac:dyDescent="0.25">
      <c r="A427" s="65">
        <f>'Historico Valoracion Quejas '!D525</f>
        <v>205</v>
      </c>
      <c r="B427" s="12">
        <f>'Historico Valoracion Quejas '!B525</f>
        <v>43424</v>
      </c>
      <c r="C427" s="15" t="str">
        <f>'Historico Valoracion Quejas '!G525</f>
        <v>Restaurante con precios muy elevados.</v>
      </c>
      <c r="D427" t="str">
        <f>'Historico Valoracion Quejas '!V525</f>
        <v>Precios Comidas Italiano</v>
      </c>
    </row>
    <row r="428" spans="1:4" ht="16.5" customHeight="1" x14ac:dyDescent="0.25">
      <c r="A428" s="65">
        <f>'Historico Valoracion Quejas '!D526</f>
        <v>205</v>
      </c>
      <c r="B428" s="12">
        <f>'Historico Valoracion Quejas '!B526</f>
        <v>43424</v>
      </c>
      <c r="C428" s="15" t="str">
        <f>'Historico Valoracion Quejas '!G526</f>
        <v>Máquina de café y copas de la habitación se encontraban sucias.</v>
      </c>
      <c r="D428" t="str">
        <f>'Historico Valoracion Quejas '!V526</f>
        <v>Limpieza en habitación</v>
      </c>
    </row>
    <row r="429" spans="1:4" ht="16.5" customHeight="1" x14ac:dyDescent="0.25">
      <c r="A429" s="65">
        <f>'Historico Valoracion Quejas '!D527</f>
        <v>710</v>
      </c>
      <c r="B429" s="12">
        <f>'Historico Valoracion Quejas '!B527</f>
        <v>43424</v>
      </c>
      <c r="C429" s="15" t="str">
        <f>'Historico Valoracion Quejas '!G527</f>
        <v>Huéspedes extremadamente molestos al momento de llegar a la habitación se percatan del fuerte ruido de la construcción y deciden no bajarse de su auto hasta que se les dé otra habitación donde puedan estar tranquilos.</v>
      </c>
      <c r="D429" t="str">
        <f>'Historico Valoracion Quejas '!V527</f>
        <v>Ruido habitación</v>
      </c>
    </row>
    <row r="430" spans="1:4" ht="16.5" customHeight="1" x14ac:dyDescent="0.25">
      <c r="A430" s="65">
        <f>'Historico Valoracion Quejas '!D528</f>
        <v>708</v>
      </c>
      <c r="B430" s="12">
        <f>'Historico Valoracion Quejas '!B528</f>
        <v>43423</v>
      </c>
      <c r="C430" s="15" t="str">
        <f>'Historico Valoracion Quejas '!G528</f>
        <v>Huéspedes se quejan por ruido ocasionado por la construcción, llaman molestos indicando que así no es posible descansar ni vacacionar.</v>
      </c>
      <c r="D430" t="str">
        <f>'Historico Valoracion Quejas '!V528</f>
        <v>Ruido habitación</v>
      </c>
    </row>
    <row r="431" spans="1:4" ht="16.5" customHeight="1" x14ac:dyDescent="0.25">
      <c r="A431" s="65">
        <f>'Historico Valoracion Quejas '!D529</f>
        <v>512</v>
      </c>
      <c r="B431" s="12">
        <f>'Historico Valoracion Quejas '!B529</f>
        <v>43423</v>
      </c>
      <c r="C431" s="15" t="str">
        <f>'Historico Valoracion Quejas '!G529</f>
        <v>Huésped molesto porque el agua del jacuzzi no es caliente, practicamente lo que calienta es nulo y no se encuentra a gusto. Solicita revisar el funcionamiento del jacuzzi.</v>
      </c>
      <c r="D431" t="str">
        <f>'Historico Valoracion Quejas '!V529</f>
        <v>Jacuzzi</v>
      </c>
    </row>
    <row r="432" spans="1:4" ht="16.5" customHeight="1" x14ac:dyDescent="0.25">
      <c r="A432" s="65">
        <f>'Historico Valoracion Quejas '!D530</f>
        <v>601</v>
      </c>
      <c r="B432" s="12">
        <f>'Historico Valoracion Quejas '!B530</f>
        <v>43423</v>
      </c>
      <c r="C432" s="15" t="str">
        <f>'Historico Valoracion Quejas '!G530</f>
        <v>Huésped se queja del reloj alarma de las habitaciones, una vez que el botones va y lo configura todo bien pero al momento de que los huéspedes salen de su habitación se vuelve a desconfigurar, cuestionan como un reloj va estar parado y como pretenden que se use un reloj así.</v>
      </c>
      <c r="D432" t="str">
        <f>'Historico Valoracion Quejas '!V530</f>
        <v>Habitaciones</v>
      </c>
    </row>
    <row r="433" spans="1:4" ht="16.5" customHeight="1" x14ac:dyDescent="0.25">
      <c r="A433" s="65">
        <f>'Historico Valoracion Quejas '!D531</f>
        <v>710</v>
      </c>
      <c r="B433" s="12">
        <f>'Historico Valoracion Quejas '!B531</f>
        <v>43422</v>
      </c>
      <c r="C433" s="15" t="str">
        <f>'Historico Valoracion Quejas '!G531</f>
        <v>Huésped se queja de recepción, ya que faltó que les informaran que debían abrir crédito antes de usar las instalaciones.</v>
      </c>
      <c r="D433" t="str">
        <f>'Historico Valoracion Quejas '!V531</f>
        <v>N/A</v>
      </c>
    </row>
    <row r="434" spans="1:4" ht="16.5" customHeight="1" x14ac:dyDescent="0.25">
      <c r="A434" s="65">
        <f>'Historico Valoracion Quejas '!D532</f>
        <v>703</v>
      </c>
      <c r="B434" s="12">
        <f>'Historico Valoracion Quejas '!B532</f>
        <v>43421</v>
      </c>
      <c r="C434" s="15" t="str">
        <f>'Historico Valoracion Quejas '!G532</f>
        <v>Para las habitaciones de discapacitados poner la altura de la cama adecuada ya que es muy alta para una persona con discapacidad, debe de quedar al nivel de la silla de ruedas para poder llamarse una habitación de discapacitados.</v>
      </c>
      <c r="D434" t="str">
        <f>'Historico Valoracion Quejas '!V532</f>
        <v>Habitaciones</v>
      </c>
    </row>
    <row r="435" spans="1:4" ht="16.5" customHeight="1" x14ac:dyDescent="0.25">
      <c r="A435" s="65">
        <f>'Historico Valoracion Quejas '!D533</f>
        <v>205</v>
      </c>
      <c r="B435" s="12">
        <f>'Historico Valoracion Quejas '!B533</f>
        <v>43422</v>
      </c>
      <c r="C435" s="15" t="str">
        <f>'Historico Valoracion Quejas '!G533</f>
        <v>Huésped llama muy enojado a Recepción porque en la habitación no hay un tapón para el lavatorio, el nos dice que necesita afeitarse y que es necesario para él llenar el lavatorio hasta arriba, pide que le solucionen inmediatamente y solicita al siguiente día una cita con el gerente.</v>
      </c>
      <c r="D435" t="str">
        <f>'Historico Valoracion Quejas '!V533</f>
        <v>Habitaciones</v>
      </c>
    </row>
    <row r="436" spans="1:4" ht="16.5" customHeight="1" x14ac:dyDescent="0.25">
      <c r="A436" s="65">
        <f>'Historico Valoracion Quejas '!D534</f>
        <v>901</v>
      </c>
      <c r="B436" s="12">
        <f>'Historico Valoracion Quejas '!B534</f>
        <v>43422</v>
      </c>
      <c r="C436" s="15" t="str">
        <f>'Historico Valoracion Quejas '!G534</f>
        <v>Huésped extremadamente molesto reclama que viene desde Florida y que el A/C de la habitación no enfría, a pesar de reportarlo en la mañana para la noche el aire seguía igual y eso lo tenía muy decepcionado, él comenta que no tiene porque pagar los errores del hotel ya que al momento de llegar mantenimiento le dijeron que el A/C así era como trabajaba ya que no era un aire moderno.</v>
      </c>
      <c r="D436" t="str">
        <f>'Historico Valoracion Quejas '!V534</f>
        <v>A/C</v>
      </c>
    </row>
    <row r="437" spans="1:4" ht="16.5" customHeight="1" x14ac:dyDescent="0.25">
      <c r="A437" s="65">
        <f>'Historico Valoracion Quejas '!D535</f>
        <v>711</v>
      </c>
      <c r="B437" s="12">
        <f>'Historico Valoracion Quejas '!B535</f>
        <v>43421</v>
      </c>
      <c r="C437" s="15" t="str">
        <f>'Historico Valoracion Quejas '!G535</f>
        <v>Compañero botones reporta que la hab al ser entregada tenía un fuerte olor a pintura y que esto incomodó un poco a los huéspedes cuando estaban entrando a la hab.</v>
      </c>
      <c r="D437" t="str">
        <f>'Historico Valoracion Quejas '!V535</f>
        <v>Habitaciones</v>
      </c>
    </row>
    <row r="438" spans="1:4" ht="16.5" customHeight="1" x14ac:dyDescent="0.25">
      <c r="A438" s="65">
        <f>'Historico Valoracion Quejas '!D536</f>
        <v>111</v>
      </c>
      <c r="B438" s="12">
        <f>'Historico Valoracion Quejas '!B536</f>
        <v>43422</v>
      </c>
      <c r="C438" s="15" t="str">
        <f>'Historico Valoracion Quejas '!G536</f>
        <v>Botones Jason reporta que la hab 111 al momento de ser entregada se encontraba con varias partes del baño mojadas y con extractos de jabón en una de las paredes, esto fue percibido por los huéspedes los cuales inmediatamente se mostraron molestos alegando que querían una hab que estuviera en condiciones y que no pareciera sucia.</v>
      </c>
      <c r="D438" t="str">
        <f>'Historico Valoracion Quejas '!V536</f>
        <v>Habitaciones</v>
      </c>
    </row>
    <row r="439" spans="1:4" ht="16.5" customHeight="1" x14ac:dyDescent="0.25">
      <c r="A439" s="65">
        <f>'Historico Valoracion Quejas '!D537</f>
        <v>0</v>
      </c>
      <c r="B439" s="12">
        <f>'Historico Valoracion Quejas '!B537</f>
        <v>43422</v>
      </c>
      <c r="C439" s="15">
        <f>'Historico Valoracion Quejas '!G537</f>
        <v>0</v>
      </c>
      <c r="D439" t="str">
        <f>'Historico Valoracion Quejas '!V537</f>
        <v>N/A</v>
      </c>
    </row>
    <row r="440" spans="1:4" ht="16.5" customHeight="1" x14ac:dyDescent="0.25">
      <c r="A440" s="65">
        <f>'Historico Valoracion Quejas '!D538</f>
        <v>602</v>
      </c>
      <c r="B440" s="12">
        <f>'Historico Valoracion Quejas '!B538</f>
        <v>43420</v>
      </c>
      <c r="C440" s="15" t="str">
        <f>'Historico Valoracion Quejas '!G538</f>
        <v>Huésped se queja debido a que considera debemos mejorar a la hora de brindar información, otros huéspedes tuvieron que decirme como funcionaba el servicio de lavandería, me dí cuenta de las clases de yoga muy tarde, quería usar el SPA pero nunca me dieron información de los precios o como reservar.</v>
      </c>
      <c r="D440" t="str">
        <f>'Historico Valoracion Quejas '!V538</f>
        <v>Servicio cliente recepción</v>
      </c>
    </row>
    <row r="441" spans="1:4" ht="16.5" customHeight="1" x14ac:dyDescent="0.25">
      <c r="A441" s="65">
        <f>'Historico Valoracion Quejas '!D539</f>
        <v>504</v>
      </c>
      <c r="B441" s="12">
        <f>'Historico Valoracion Quejas '!B539</f>
        <v>43421</v>
      </c>
      <c r="C441" s="15" t="str">
        <f>'Historico Valoracion Quejas '!G539</f>
        <v>Precios de los vinos cuestan el doble de lo que hemos pagado en todo lado, y son de calidad inferior.</v>
      </c>
      <c r="D441" t="str">
        <f>'Historico Valoracion Quejas '!V539</f>
        <v>N/A</v>
      </c>
    </row>
    <row r="442" spans="1:4" ht="16.5" customHeight="1" x14ac:dyDescent="0.25">
      <c r="A442" s="65">
        <f>'Historico Valoracion Quejas '!D540</f>
        <v>301</v>
      </c>
      <c r="B442" s="12">
        <f>'Historico Valoracion Quejas '!B540</f>
        <v>43421</v>
      </c>
      <c r="C442" s="15" t="str">
        <f>'Historico Valoracion Quejas '!G540</f>
        <v>Huésped se queja por la secadora de pelo, no calienta correctamente.</v>
      </c>
      <c r="D442" t="str">
        <f>'Historico Valoracion Quejas '!V540</f>
        <v>Habitaciones</v>
      </c>
    </row>
    <row r="443" spans="1:4" ht="16.5" customHeight="1" x14ac:dyDescent="0.25">
      <c r="A443" s="65">
        <f>'Historico Valoracion Quejas '!D541</f>
        <v>305</v>
      </c>
      <c r="B443" s="12">
        <f>'Historico Valoracion Quejas '!B541</f>
        <v>43414</v>
      </c>
      <c r="C443" s="15" t="str">
        <f>'Historico Valoracion Quejas '!G541</f>
        <v>Huésped sugiere que el hotel podría mejorar si tuviera la opción de TODO INCLUIDO.</v>
      </c>
      <c r="D443" t="str">
        <f>'Historico Valoracion Quejas '!V541</f>
        <v>N/A</v>
      </c>
    </row>
    <row r="444" spans="1:4" ht="16.5" customHeight="1" x14ac:dyDescent="0.25">
      <c r="A444" s="65">
        <f>'Historico Valoracion Quejas '!D542</f>
        <v>606</v>
      </c>
      <c r="B444" s="12">
        <f>'Historico Valoracion Quejas '!B542</f>
        <v>43421</v>
      </c>
      <c r="C444" s="15" t="str">
        <f>'Historico Valoracion Quejas '!G542</f>
        <v>Huésped se queja porque considera que el espejo grande en frente del sanitario debe de estar en la habitación y que ademas hacen falta mas ganchos para colocar la ropa.</v>
      </c>
      <c r="D444" t="str">
        <f>'Historico Valoracion Quejas '!V542</f>
        <v>Habitaciones</v>
      </c>
    </row>
    <row r="445" spans="1:4" ht="16.5" customHeight="1" x14ac:dyDescent="0.25">
      <c r="A445" s="65">
        <f>'Historico Valoracion Quejas '!D543</f>
        <v>207</v>
      </c>
      <c r="B445" s="12">
        <f>'Historico Valoracion Quejas '!B543</f>
        <v>43420</v>
      </c>
      <c r="C445" s="15" t="str">
        <f>'Historico Valoracion Quejas '!G543</f>
        <v>Las cajas fuertes de las habitaciones 201,207,209 y 205 necesitan ser reparadas.</v>
      </c>
      <c r="D445" t="str">
        <f>'Historico Valoracion Quejas '!V543</f>
        <v>Habitaciones</v>
      </c>
    </row>
    <row r="446" spans="1:4" ht="16.5" customHeight="1" x14ac:dyDescent="0.25">
      <c r="A446" s="65">
        <f>'Historico Valoracion Quejas '!D544</f>
        <v>201</v>
      </c>
      <c r="B446" s="12">
        <f>'Historico Valoracion Quejas '!B544</f>
        <v>43420</v>
      </c>
      <c r="C446" s="15" t="str">
        <f>'Historico Valoracion Quejas '!G544</f>
        <v>Huésped se queja de la atención y el mismo dice que tuvo problemas para que las ordenes individuales estuvieran correctas.</v>
      </c>
      <c r="D446" t="str">
        <f>'Historico Valoracion Quejas '!V544</f>
        <v xml:space="preserve">Servicio cliente restaurante </v>
      </c>
    </row>
    <row r="447" spans="1:4" ht="16.5" customHeight="1" x14ac:dyDescent="0.25">
      <c r="A447" s="65">
        <f>'Historico Valoracion Quejas '!D545</f>
        <v>708</v>
      </c>
      <c r="B447" s="12">
        <f>'Historico Valoracion Quejas '!B545</f>
        <v>43419</v>
      </c>
      <c r="C447" s="15" t="str">
        <f>'Historico Valoracion Quejas '!G545</f>
        <v>Aire acondicionado no enfriaba en lo absoluto.</v>
      </c>
      <c r="D447" t="str">
        <f>'Historico Valoracion Quejas '!V545</f>
        <v>A/C</v>
      </c>
    </row>
    <row r="448" spans="1:4" ht="16.5" customHeight="1" x14ac:dyDescent="0.25">
      <c r="A448" s="65">
        <f>'Historico Valoracion Quejas '!D546</f>
        <v>802</v>
      </c>
      <c r="B448" s="12">
        <f>'Historico Valoracion Quejas '!B546</f>
        <v>43419</v>
      </c>
      <c r="C448" s="15" t="str">
        <f>'Historico Valoracion Quejas '!G546</f>
        <v>Huésped se queja debido a que el bartender en el  bar húmedo fue muy rápido para aumentar las ventas y eso se malinterpreta.</v>
      </c>
      <c r="D448" t="str">
        <f>'Historico Valoracion Quejas '!V546</f>
        <v>Servicio cliente bar humedo</v>
      </c>
    </row>
    <row r="449" spans="1:4" ht="16.5" customHeight="1" x14ac:dyDescent="0.25">
      <c r="A449" s="65">
        <f>'Historico Valoracion Quejas '!D547</f>
        <v>802</v>
      </c>
      <c r="B449" s="12">
        <f>'Historico Valoracion Quejas '!B547</f>
        <v>43419</v>
      </c>
      <c r="C449" s="15" t="str">
        <f>'Historico Valoracion Quejas '!G547</f>
        <v>Wifi no funcionó en la habitación.</v>
      </c>
      <c r="D449" t="str">
        <f>'Historico Valoracion Quejas '!V547</f>
        <v>Wifi</v>
      </c>
    </row>
    <row r="450" spans="1:4" ht="16.5" customHeight="1" x14ac:dyDescent="0.25">
      <c r="A450" s="65">
        <f>'Historico Valoracion Quejas '!D548</f>
        <v>801</v>
      </c>
      <c r="B450" s="12">
        <f>'Historico Valoracion Quejas '!B548</f>
        <v>43419</v>
      </c>
      <c r="C450" s="15" t="str">
        <f>'Historico Valoracion Quejas '!G548</f>
        <v>El personal del bar húmedo fue muy insistente y presionaba para que comparamos más, ante cada oportunidad querían aumentar la venta.</v>
      </c>
      <c r="D450" t="str">
        <f>'Historico Valoracion Quejas '!V548</f>
        <v>Servicio cliente bar humedo</v>
      </c>
    </row>
    <row r="451" spans="1:4" ht="16.5" customHeight="1" x14ac:dyDescent="0.25">
      <c r="A451" s="65">
        <f>'Historico Valoracion Quejas '!D549</f>
        <v>601</v>
      </c>
      <c r="B451" s="12">
        <f>'Historico Valoracion Quejas '!B549</f>
        <v>43419</v>
      </c>
      <c r="C451" s="15" t="str">
        <f>'Historico Valoracion Quejas '!G549</f>
        <v>Las llaves de la habitación no funcionaban, tuve que ir a recepción a resetearlas.</v>
      </c>
      <c r="D451" t="str">
        <f>'Historico Valoracion Quejas '!V549</f>
        <v>Servicio cliente recepción</v>
      </c>
    </row>
    <row r="452" spans="1:4" ht="16.5" customHeight="1" x14ac:dyDescent="0.25">
      <c r="A452" s="65">
        <f>'Historico Valoracion Quejas '!D550</f>
        <v>408</v>
      </c>
      <c r="B452" s="12">
        <f>'Historico Valoracion Quejas '!B550</f>
        <v>43417</v>
      </c>
      <c r="C452" s="15" t="str">
        <f>'Historico Valoracion Quejas '!G550</f>
        <v>Huésped se queja por el mal funcionamiento del telefono, èl necesitaba una wake-up call y tambien llamar a recepción y a pesar de que se le dijo que lo estaban arreglando al llegar de tour no se encontraba reparado.</v>
      </c>
      <c r="D452" t="str">
        <f>'Historico Valoracion Quejas '!V550</f>
        <v>Central telefonica</v>
      </c>
    </row>
    <row r="453" spans="1:4" ht="16.5" customHeight="1" x14ac:dyDescent="0.25">
      <c r="A453" s="65">
        <f>'Historico Valoracion Quejas '!D551</f>
        <v>415</v>
      </c>
      <c r="B453" s="12">
        <f>'Historico Valoracion Quejas '!B551</f>
        <v>43418</v>
      </c>
      <c r="C453" s="15" t="str">
        <f>'Historico Valoracion Quejas '!G551</f>
        <v>Colaborador Oscar nos reporta que en varias ocasiones los huéspedes han comentado acerca del estado de la llave para drenar el jacuzzi la cual se encuentra afuera de la habitación. ( llave herrumbrada y en un mal estado)</v>
      </c>
      <c r="D453" t="str">
        <f>'Historico Valoracion Quejas '!V551</f>
        <v>Jacuzzi</v>
      </c>
    </row>
    <row r="454" spans="1:4" ht="16.5" customHeight="1" x14ac:dyDescent="0.25">
      <c r="A454" s="65">
        <f>'Historico Valoracion Quejas '!D552</f>
        <v>709</v>
      </c>
      <c r="B454" s="12">
        <f>'Historico Valoracion Quejas '!B552</f>
        <v>43416</v>
      </c>
      <c r="C454" s="15" t="str">
        <f>'Historico Valoracion Quejas '!G552</f>
        <v>precios muy caros a nuestra opinión.</v>
      </c>
      <c r="D454" t="str">
        <f>'Historico Valoracion Quejas '!V552</f>
        <v>Precios Souvenir</v>
      </c>
    </row>
    <row r="455" spans="1:4" ht="30" x14ac:dyDescent="0.25">
      <c r="A455" s="65" t="str">
        <f>'Historico Valoracion Quejas '!D553</f>
        <v>N/A</v>
      </c>
      <c r="B455" s="12">
        <f>'Historico Valoracion Quejas '!B553</f>
        <v>43416</v>
      </c>
      <c r="C455" s="15" t="str">
        <f>'Historico Valoracion Quejas '!G553</f>
        <v>En el italiano las pizzas son grandes pero las ensaladas vienen pequeñas. Hacer hincapié en eso.</v>
      </c>
      <c r="D455" t="str">
        <f>'Historico Valoracion Quejas '!V553</f>
        <v>Precios</v>
      </c>
    </row>
    <row r="456" spans="1:4" ht="30" x14ac:dyDescent="0.25">
      <c r="A456" s="65" t="str">
        <f>'Historico Valoracion Quejas '!D554</f>
        <v>N/A</v>
      </c>
      <c r="B456" s="12">
        <f>'Historico Valoracion Quejas '!B554</f>
        <v>43416</v>
      </c>
      <c r="C456" s="15" t="str">
        <f>'Historico Valoracion Quejas '!G554</f>
        <v>El bar de pileta nos pareció con precios un poco elevados y poca variedad</v>
      </c>
      <c r="D456" t="str">
        <f>'Historico Valoracion Quejas '!V554</f>
        <v>Precios</v>
      </c>
    </row>
    <row r="457" spans="1:4" ht="60" x14ac:dyDescent="0.25">
      <c r="A457" s="65">
        <f>'Historico Valoracion Quejas '!D555</f>
        <v>903</v>
      </c>
      <c r="B457" s="12">
        <f>'Historico Valoracion Quejas '!B555</f>
        <v>43415</v>
      </c>
      <c r="C457" s="15" t="str">
        <f>'Historico Valoracion Quejas '!G555</f>
        <v>El cliente dice que el salonero le vendió a la fuerza una botella de vino de $145 , dice que lo presionó cuando él llegó a cenar ya le tenía esa botella fría en lugar de mostrarle el menú.</v>
      </c>
      <c r="D457" t="str">
        <f>'Historico Valoracion Quejas '!V555</f>
        <v xml:space="preserve">Servicio cliente restaurante </v>
      </c>
    </row>
    <row r="458" spans="1:4" x14ac:dyDescent="0.25">
      <c r="A458" s="65">
        <f>'Historico Valoracion Quejas '!D556</f>
        <v>208</v>
      </c>
      <c r="B458" s="12">
        <f>'Historico Valoracion Quejas '!B556</f>
        <v>43415</v>
      </c>
      <c r="C458" s="15" t="str">
        <f>'Historico Valoracion Quejas '!G556</f>
        <v xml:space="preserve">NO HAY SEÑAL DE CABLE </v>
      </c>
      <c r="D458" t="str">
        <f>'Historico Valoracion Quejas '!V556</f>
        <v>Señal TV</v>
      </c>
    </row>
    <row r="459" spans="1:4" x14ac:dyDescent="0.25">
      <c r="A459" s="65">
        <f>'Historico Valoracion Quejas '!D557</f>
        <v>609</v>
      </c>
      <c r="B459" s="12">
        <f>'Historico Valoracion Quejas '!B557</f>
        <v>43412</v>
      </c>
      <c r="C459" s="15" t="str">
        <f>'Historico Valoracion Quejas '!G557</f>
        <v>Señal de televisión muy mala.</v>
      </c>
      <c r="D459" t="str">
        <f>'Historico Valoracion Quejas '!V557</f>
        <v>Señal TV</v>
      </c>
    </row>
    <row r="460" spans="1:4" ht="45" x14ac:dyDescent="0.25">
      <c r="A460" s="65">
        <f>'Historico Valoracion Quejas '!D558</f>
        <v>212</v>
      </c>
      <c r="B460" s="12">
        <f>'Historico Valoracion Quejas '!B558</f>
        <v>43412</v>
      </c>
      <c r="C460" s="15" t="str">
        <f>'Historico Valoracion Quejas '!G558</f>
        <v>Huéspedes se quejan por el pésimo servicio de cable, la imagen se ve fatal y estan muy decepcionados de un hotel 4 estrellas con televisión por cable tan mala.</v>
      </c>
      <c r="D460" t="str">
        <f>'Historico Valoracion Quejas '!V558</f>
        <v>Señal TV</v>
      </c>
    </row>
    <row r="461" spans="1:4" ht="30" x14ac:dyDescent="0.25">
      <c r="A461" s="65">
        <f>'Historico Valoracion Quejas '!D559</f>
        <v>701</v>
      </c>
      <c r="B461" s="12">
        <f>'Historico Valoracion Quejas '!B559</f>
        <v>43411</v>
      </c>
      <c r="C461" s="15" t="str">
        <f>'Historico Valoracion Quejas '!G559</f>
        <v>Huésped se queja porque no hay silla en la habitación y porque el lavatorio es muy pequeño.</v>
      </c>
      <c r="D461" t="str">
        <f>'Historico Valoracion Quejas '!V559</f>
        <v>Silla en habitación</v>
      </c>
    </row>
    <row r="462" spans="1:4" ht="60" x14ac:dyDescent="0.25">
      <c r="A462" s="65">
        <f>'Historico Valoracion Quejas '!D560</f>
        <v>205</v>
      </c>
      <c r="B462" s="12">
        <f>'Historico Valoracion Quejas '!B560</f>
        <v>43408</v>
      </c>
      <c r="C462" s="15" t="str">
        <f>'Historico Valoracion Quejas '!G560</f>
        <v>Huésped se queja porque no encontró menu libre de gluten en los restaurantes y además expresa que debe existir una preparacion y capacitación del personal para atender personas celiacas.</v>
      </c>
      <c r="D462" t="str">
        <f>'Historico Valoracion Quejas '!V560</f>
        <v>Menú Celiacos</v>
      </c>
    </row>
    <row r="463" spans="1:4" ht="30" x14ac:dyDescent="0.25">
      <c r="A463" s="65">
        <f>'Historico Valoracion Quejas '!D561</f>
        <v>415</v>
      </c>
      <c r="B463" s="12">
        <f>'Historico Valoracion Quejas '!B561</f>
        <v>43410</v>
      </c>
      <c r="C463" s="15" t="str">
        <f>'Historico Valoracion Quejas '!G561</f>
        <v>Huésped se queja porque considera que el hotel debería rellenar el mini bar diariamente.</v>
      </c>
      <c r="D463" t="str">
        <f>'Historico Valoracion Quejas '!V561</f>
        <v>N/A</v>
      </c>
    </row>
    <row r="464" spans="1:4" ht="30" x14ac:dyDescent="0.25">
      <c r="A464" s="65">
        <f>'Historico Valoracion Quejas '!D562</f>
        <v>414</v>
      </c>
      <c r="B464" s="12">
        <f>'Historico Valoracion Quejas '!B562</f>
        <v>43410</v>
      </c>
      <c r="C464" s="15" t="str">
        <f>'Historico Valoracion Quejas '!G562</f>
        <v>Huésped se queja por el tamaño de las barras de jabón, solicita sean mas grandes.</v>
      </c>
      <c r="D464" t="str">
        <f>'Historico Valoracion Quejas '!V562</f>
        <v>N/A</v>
      </c>
    </row>
    <row r="465" spans="1:4" ht="30" x14ac:dyDescent="0.25">
      <c r="A465" s="65">
        <f>'Historico Valoracion Quejas '!D563</f>
        <v>403</v>
      </c>
      <c r="B465" s="12">
        <f>'Historico Valoracion Quejas '!B563</f>
        <v>43408</v>
      </c>
      <c r="C465" s="15" t="str">
        <f>'Historico Valoracion Quejas '!G563</f>
        <v>Huésped se queja porque la persona encargada de entregar toallas no se encontraba cuando llegó por su toalla.</v>
      </c>
      <c r="D465" t="str">
        <f>'Historico Valoracion Quejas '!V563</f>
        <v>Lockers</v>
      </c>
    </row>
    <row r="466" spans="1:4" ht="60" x14ac:dyDescent="0.25">
      <c r="A466" s="65">
        <f>'Historico Valoracion Quejas '!D564</f>
        <v>209</v>
      </c>
      <c r="B466" s="12">
        <f>'Historico Valoracion Quejas '!B564</f>
        <v>43409</v>
      </c>
      <c r="C466" s="15" t="str">
        <f>'Historico Valoracion Quejas '!G564</f>
        <v>El aire acondicionado de la habitación no estaba configurado cuando llegamos, necesita reemplazarse por uno moderno ya que es ruidoso y la caracteristica de moverse para que aire vaya a diferentes direcciones no funcionó nunca.</v>
      </c>
      <c r="D466" t="str">
        <f>'Historico Valoracion Quejas '!V564</f>
        <v>A/C</v>
      </c>
    </row>
    <row r="467" spans="1:4" x14ac:dyDescent="0.25">
      <c r="A467" s="65">
        <f>'Historico Valoracion Quejas '!D565</f>
        <v>109</v>
      </c>
      <c r="B467" s="12">
        <f>'Historico Valoracion Quejas '!B565</f>
        <v>43407</v>
      </c>
      <c r="C467" s="15" t="str">
        <f>'Historico Valoracion Quejas '!G565</f>
        <v>Huésped se queja por el uso de pajillas.</v>
      </c>
      <c r="D467" t="str">
        <f>'Historico Valoracion Quejas '!V565</f>
        <v xml:space="preserve">Servicio cliente restaurante </v>
      </c>
    </row>
    <row r="468" spans="1:4" ht="30" x14ac:dyDescent="0.25">
      <c r="A468" s="65">
        <f>'Historico Valoracion Quejas '!D566</f>
        <v>507</v>
      </c>
      <c r="B468" s="12">
        <f>'Historico Valoracion Quejas '!B566</f>
        <v>43408</v>
      </c>
      <c r="C468" s="15" t="str">
        <f>'Historico Valoracion Quejas '!G566</f>
        <v>Huésped se queja por la poca felxibilidad en cuanto a la hora de entrada y salida.</v>
      </c>
      <c r="D468" t="str">
        <f>'Historico Valoracion Quejas '!V566</f>
        <v>N/A</v>
      </c>
    </row>
    <row r="469" spans="1:4" ht="90" x14ac:dyDescent="0.25">
      <c r="A469" s="65">
        <f>'Historico Valoracion Quejas '!D567</f>
        <v>903</v>
      </c>
      <c r="B469" s="12">
        <f>'Historico Valoracion Quejas '!B567</f>
        <v>43408</v>
      </c>
      <c r="C469" s="15" t="str">
        <f>'Historico Valoracion Quejas '!G567</f>
        <v>Huésped se acerca a recepción molesta indicando que hoy por la mañana su habitación y la de sus familiares a la par (904) despues de 3 minutos en la ducha solamente sale agua fría, nos pide revisar las duchas de las habitaciones para poder ducharse con agua caliente ya que tienen a su hija y es necesario que les brindemos una solución.</v>
      </c>
      <c r="D469" t="str">
        <f>'Historico Valoracion Quejas '!V567</f>
        <v>Agua caliente</v>
      </c>
    </row>
    <row r="470" spans="1:4" ht="30" x14ac:dyDescent="0.25">
      <c r="A470" s="65">
        <f>'Historico Valoracion Quejas '!D568</f>
        <v>304</v>
      </c>
      <c r="B470" s="12">
        <f>'Historico Valoracion Quejas '!B568</f>
        <v>43408</v>
      </c>
      <c r="C470" s="15" t="str">
        <f>'Historico Valoracion Quejas '!G568</f>
        <v>Podrìan mejorar con algún tipo de entretenimiento nocturno como música en vivo o algun show similar.</v>
      </c>
      <c r="D470" t="str">
        <f>'Historico Valoracion Quejas '!V568</f>
        <v>Entretenimiento</v>
      </c>
    </row>
    <row r="471" spans="1:4" ht="135" x14ac:dyDescent="0.25">
      <c r="A471" s="65">
        <f>'Historico Valoracion Quejas '!D569</f>
        <v>207</v>
      </c>
      <c r="B471" s="12">
        <f>'Historico Valoracion Quejas '!B569</f>
        <v>43408</v>
      </c>
      <c r="C471" s="15" t="str">
        <f>'Historico Valoracion Quejas '!G569</f>
        <v>Huésped se queja por la mala experiencia con la cual finalizó su estancia en el hotel, ellos tenían 2 habitaciones juntas y solicitaron un late check-out a las 2:00pm, sin embargo al estar lleno el hotel no fue posible y se les dio la posibilidad de utilizar las instalaciones y bañarse en los lockers. Al parecer esto ocasionó una gran molestia, porque los huèspedes indican que el área donde los enviaron a bañarse no es apta y que ahí tuvieron una experiencia muy triste y decepcionante.</v>
      </c>
      <c r="D471" t="str">
        <f>'Historico Valoracion Quejas '!V569</f>
        <v>Lockers</v>
      </c>
    </row>
    <row r="472" spans="1:4" ht="45" x14ac:dyDescent="0.25">
      <c r="A472" s="65">
        <f>'Historico Valoracion Quejas '!D570</f>
        <v>608</v>
      </c>
      <c r="B472" s="12">
        <f>'Historico Valoracion Quejas '!B570</f>
        <v>43405</v>
      </c>
      <c r="C472" s="15" t="str">
        <f>'Historico Valoracion Quejas '!G570</f>
        <v>Huésped se queja porque no hay una buena iluminación a los lados de la cama para poder leer, y además reclama por no haber una silla en la habitación.</v>
      </c>
      <c r="D472" t="str">
        <f>'Historico Valoracion Quejas '!V570</f>
        <v>Iluminación hab closet</v>
      </c>
    </row>
    <row r="473" spans="1:4" ht="45" x14ac:dyDescent="0.25">
      <c r="A473" s="65">
        <f>'Historico Valoracion Quejas '!D571</f>
        <v>404</v>
      </c>
      <c r="B473" s="12">
        <f>'Historico Valoracion Quejas '!B571</f>
        <v>43405</v>
      </c>
      <c r="C473" s="15" t="str">
        <f>'Historico Valoracion Quejas '!G571</f>
        <v>Huésped se queja que los precios deberian de ser mas bajos en el sushi y en el bar de la piscina, es inclusive mas caro que una bebida en europa.</v>
      </c>
      <c r="D473" t="str">
        <f>'Historico Valoracion Quejas '!V571</f>
        <v>Precios</v>
      </c>
    </row>
    <row r="474" spans="1:4" x14ac:dyDescent="0.25">
      <c r="A474" s="65">
        <f>'Historico Valoracion Quejas '!D572</f>
        <v>902</v>
      </c>
      <c r="B474" s="12">
        <f>'Historico Valoracion Quejas '!B572</f>
        <v>43400</v>
      </c>
      <c r="C474" s="15" t="str">
        <f>'Historico Valoracion Quejas '!G572</f>
        <v>NO vender el agua a un precio tan elevado.</v>
      </c>
      <c r="D474" t="str">
        <f>'Historico Valoracion Quejas '!V572</f>
        <v>Precios Souvenir</v>
      </c>
    </row>
    <row r="475" spans="1:4" ht="30" x14ac:dyDescent="0.25">
      <c r="A475" s="65">
        <f>'Historico Valoracion Quejas '!D573</f>
        <v>208</v>
      </c>
      <c r="B475" s="12">
        <f>'Historico Valoracion Quejas '!B573</f>
        <v>43403</v>
      </c>
      <c r="C475" s="15" t="str">
        <f>'Historico Valoracion Quejas '!G573</f>
        <v>Expandir el souvenir ya que es muy pequeño y que puedan proveer un lugar conveniente con bebidas y comida.</v>
      </c>
      <c r="D475" t="str">
        <f>'Historico Valoracion Quejas '!V573</f>
        <v>Servicio C. Tienda</v>
      </c>
    </row>
    <row r="476" spans="1:4" x14ac:dyDescent="0.25">
      <c r="A476" s="65">
        <f>'Historico Valoracion Quejas '!D574</f>
        <v>208</v>
      </c>
      <c r="B476" s="12">
        <f>'Historico Valoracion Quejas '!B574</f>
        <v>43403</v>
      </c>
      <c r="C476" s="15" t="str">
        <f>'Historico Valoracion Quejas '!G574</f>
        <v>Poner ventiladores o ventilación en los baños</v>
      </c>
      <c r="D476" t="str">
        <f>'Historico Valoracion Quejas '!V574</f>
        <v>N/A</v>
      </c>
    </row>
    <row r="477" spans="1:4" ht="30" x14ac:dyDescent="0.25">
      <c r="A477" s="65">
        <f>'Historico Valoracion Quejas '!D575</f>
        <v>301</v>
      </c>
      <c r="B477" s="12">
        <f>'Historico Valoracion Quejas '!B575</f>
        <v>43403</v>
      </c>
      <c r="C477" s="15" t="str">
        <f>'Historico Valoracion Quejas '!G575</f>
        <v>Huésped llama a recepción porque su A/C no funciona correctamente.</v>
      </c>
      <c r="D477" t="str">
        <f>'Historico Valoracion Quejas '!V575</f>
        <v>A/C</v>
      </c>
    </row>
    <row r="478" spans="1:4" ht="30" x14ac:dyDescent="0.25">
      <c r="A478" s="65">
        <f>'Historico Valoracion Quejas '!D576</f>
        <v>506</v>
      </c>
      <c r="B478" s="12">
        <f>'Historico Valoracion Quejas '!B576</f>
        <v>43402</v>
      </c>
      <c r="C478" s="15" t="str">
        <f>'Historico Valoracion Quejas '!G576</f>
        <v>los precios de la comida y especialmente las bebidas son muy altos.</v>
      </c>
      <c r="D478" t="str">
        <f>'Historico Valoracion Quejas '!V576</f>
        <v>Precios Comidas Italiano</v>
      </c>
    </row>
    <row r="479" spans="1:4" ht="30" x14ac:dyDescent="0.25">
      <c r="A479" s="65">
        <f>'Historico Valoracion Quejas '!D577</f>
        <v>106</v>
      </c>
      <c r="B479" s="12">
        <f>'Historico Valoracion Quejas '!B577</f>
        <v>43402</v>
      </c>
      <c r="C479" s="15" t="str">
        <f>'Historico Valoracion Quejas '!G577</f>
        <v>Huèsped se queja porque no hay sombrillas en las habitaciones.</v>
      </c>
      <c r="D479" t="str">
        <f>'Historico Valoracion Quejas '!V577</f>
        <v xml:space="preserve">Servicio cliente restaurante </v>
      </c>
    </row>
    <row r="480" spans="1:4" x14ac:dyDescent="0.25">
      <c r="A480" s="65">
        <f>'Historico Valoracion Quejas '!D578</f>
        <v>211</v>
      </c>
      <c r="B480" s="12">
        <f>'Historico Valoracion Quejas '!B578</f>
        <v>43401</v>
      </c>
      <c r="C480" s="15" t="str">
        <f>'Historico Valoracion Quejas '!G578</f>
        <v>La cafetera de la habitación no tiene filtros.</v>
      </c>
      <c r="D480" t="str">
        <f>'Historico Valoracion Quejas '!V578</f>
        <v>N/A</v>
      </c>
    </row>
    <row r="481" spans="1:4" x14ac:dyDescent="0.25">
      <c r="A481" s="65">
        <f>'Historico Valoracion Quejas '!D579</f>
        <v>503</v>
      </c>
      <c r="B481" s="12">
        <f>'Historico Valoracion Quejas '!B579</f>
        <v>43402</v>
      </c>
      <c r="C481" s="15" t="str">
        <f>'Historico Valoracion Quejas '!G579</f>
        <v>Precios excesivamente caros.</v>
      </c>
      <c r="D481" t="str">
        <f>'Historico Valoracion Quejas '!V579</f>
        <v>Precios Sushi</v>
      </c>
    </row>
    <row r="482" spans="1:4" ht="30" x14ac:dyDescent="0.25">
      <c r="A482" s="65">
        <f>'Historico Valoracion Quejas '!D580</f>
        <v>205</v>
      </c>
      <c r="B482" s="12">
        <f>'Historico Valoracion Quejas '!B580</f>
        <v>43402</v>
      </c>
      <c r="C482" s="15" t="str">
        <f>'Historico Valoracion Quejas '!G580</f>
        <v>Huésped se queja por no haber mayor oferta gastronomica en el hotel ni mejores opciones libres de gluten.</v>
      </c>
      <c r="D482" t="str">
        <f>'Historico Valoracion Quejas '!V580</f>
        <v>Menú Celiacos</v>
      </c>
    </row>
    <row r="483" spans="1:4" ht="60" x14ac:dyDescent="0.25">
      <c r="A483" s="65">
        <f>'Historico Valoracion Quejas '!D581</f>
        <v>411</v>
      </c>
      <c r="B483" s="12">
        <f>'Historico Valoracion Quejas '!B581</f>
        <v>43399</v>
      </c>
      <c r="C483" s="15" t="str">
        <f>'Historico Valoracion Quejas '!G581</f>
        <v>Huèsped se queja por la poca iluminaciòn en las esquinas de cada callejòn, menciona que le encantarìa ver mejor iluminaciòn con los nùmeros de las habitaciones alumbrando.</v>
      </c>
      <c r="D483" t="str">
        <f>'Historico Valoracion Quejas '!V581</f>
        <v>Iluminación Jardines</v>
      </c>
    </row>
    <row r="484" spans="1:4" ht="75" x14ac:dyDescent="0.25">
      <c r="A484" s="65">
        <f>'Historico Valoracion Quejas '!D582</f>
        <v>209</v>
      </c>
      <c r="B484" s="12">
        <f>'Historico Valoracion Quejas '!B582</f>
        <v>43398</v>
      </c>
      <c r="C484" s="15" t="str">
        <f>'Historico Valoracion Quejas '!G582</f>
        <v>Bueno el desayuno pero terminè decepcionado porque estuvo cerrado nuestra estadìa entera, no tuve oportunidad de experimentar de la cultura tica porque siempre estuvo cerrado.La comida estuvo mas o menos en general, lo digo porque las porciones eran pequeñas.</v>
      </c>
      <c r="D484" t="str">
        <f>'Historico Valoracion Quejas '!V582</f>
        <v>Menú típico</v>
      </c>
    </row>
    <row r="485" spans="1:4" ht="30" x14ac:dyDescent="0.25">
      <c r="A485" s="65">
        <f>'Historico Valoracion Quejas '!D583</f>
        <v>208</v>
      </c>
      <c r="B485" s="12">
        <f>'Historico Valoracion Quejas '!B583</f>
        <v>43400</v>
      </c>
      <c r="C485" s="15" t="str">
        <f>'Historico Valoracion Quejas '!G583</f>
        <v>Como visitante de temporada baja me gustarìa ver mas y mejores opciones de almuerzo y cena.</v>
      </c>
      <c r="D485" t="str">
        <f>'Historico Valoracion Quejas '!V583</f>
        <v>Variedad platos</v>
      </c>
    </row>
    <row r="486" spans="1:4" ht="30" x14ac:dyDescent="0.25">
      <c r="A486" s="65">
        <f>'Historico Valoracion Quejas '!D584</f>
        <v>208</v>
      </c>
      <c r="B486" s="12">
        <f>'Historico Valoracion Quejas '!B584</f>
        <v>43400</v>
      </c>
      <c r="C486" s="15" t="str">
        <f>'Historico Valoracion Quejas '!G584</f>
        <v>Insectos en los helados. No fue una buena opciòn comprar ahì.</v>
      </c>
      <c r="D486" t="str">
        <f>'Historico Valoracion Quejas '!V584</f>
        <v>Servicio C. Tienda</v>
      </c>
    </row>
    <row r="487" spans="1:4" x14ac:dyDescent="0.25">
      <c r="A487" s="65">
        <f>'Historico Valoracion Quejas '!D585</f>
        <v>208</v>
      </c>
      <c r="B487" s="12">
        <f>'Historico Valoracion Quejas '!B585</f>
        <v>43400</v>
      </c>
      <c r="C487" s="15" t="str">
        <f>'Historico Valoracion Quejas '!G585</f>
        <v>Menù muy limitado y extremadamente caro</v>
      </c>
      <c r="D487" t="str">
        <f>'Historico Valoracion Quejas '!V585</f>
        <v>Calidad precio</v>
      </c>
    </row>
    <row r="488" spans="1:4" ht="60" x14ac:dyDescent="0.25">
      <c r="A488" s="65">
        <f>'Historico Valoracion Quejas '!D586</f>
        <v>904</v>
      </c>
      <c r="B488" s="12">
        <f>'Historico Valoracion Quejas '!B586</f>
        <v>43397</v>
      </c>
      <c r="C488" s="15" t="str">
        <f>'Historico Valoracion Quejas '!G586</f>
        <v>Pueden mejorar su servicio con una mejor ayuda con la conversión de dinero. Me dijeron que un taxi cuesta 12 dolares a la Fortuna pero la "maria" marca 5000 colones, se supone que son 10 dòlares. No entendì porque.</v>
      </c>
      <c r="D488" t="str">
        <f>'Historico Valoracion Quejas '!V586</f>
        <v>Precios</v>
      </c>
    </row>
    <row r="489" spans="1:4" ht="30" x14ac:dyDescent="0.25">
      <c r="A489" s="65">
        <f>'Historico Valoracion Quejas '!D587</f>
        <v>108</v>
      </c>
      <c r="B489" s="12">
        <f>'Historico Valoracion Quejas '!B587</f>
        <v>43398</v>
      </c>
      <c r="C489" s="15" t="str">
        <f>'Historico Valoracion Quejas '!G587</f>
        <v>Deberìan entregar un brochure con informaciòn del hotel para futuras visitas.</v>
      </c>
      <c r="D489" t="str">
        <f>'Historico Valoracion Quejas '!V587</f>
        <v>N/A</v>
      </c>
    </row>
    <row r="490" spans="1:4" ht="30" x14ac:dyDescent="0.25">
      <c r="A490" s="65">
        <f>'Historico Valoracion Quejas '!D588</f>
        <v>108</v>
      </c>
      <c r="B490" s="12">
        <f>'Historico Valoracion Quejas '!B588</f>
        <v>43398</v>
      </c>
      <c r="C490" s="15" t="str">
        <f>'Historico Valoracion Quejas '!G588</f>
        <v>El servicio muy bueno pero el sabor del arroz con camarones no era el mejor.</v>
      </c>
      <c r="D490" t="str">
        <f>'Historico Valoracion Quejas '!V588</f>
        <v>Calidad comida Italiano</v>
      </c>
    </row>
    <row r="491" spans="1:4" ht="30" x14ac:dyDescent="0.25">
      <c r="A491" s="65">
        <f>'Historico Valoracion Quejas '!D589</f>
        <v>504</v>
      </c>
      <c r="B491" s="12">
        <f>'Historico Valoracion Quejas '!B589</f>
        <v>43396</v>
      </c>
      <c r="C491" s="15" t="str">
        <f>'Historico Valoracion Quejas '!G589</f>
        <v>Podrìan mejorar en tener en el hotel servicio de alquiler de carros y un supermercado mas cerca.</v>
      </c>
      <c r="D491" t="str">
        <f>'Historico Valoracion Quejas '!V589</f>
        <v>N/A</v>
      </c>
    </row>
    <row r="492" spans="1:4" x14ac:dyDescent="0.25">
      <c r="A492" s="65">
        <f>'Historico Valoracion Quejas '!D590</f>
        <v>504</v>
      </c>
      <c r="B492" s="12">
        <f>'Historico Valoracion Quejas '!B590</f>
        <v>43396</v>
      </c>
      <c r="C492" s="15" t="str">
        <f>'Historico Valoracion Quejas '!G590</f>
        <v>muy caro, por una cerveza de lata 5 dòlares.</v>
      </c>
      <c r="D492" t="str">
        <f>'Historico Valoracion Quejas '!V590</f>
        <v>Precios</v>
      </c>
    </row>
    <row r="493" spans="1:4" ht="45" x14ac:dyDescent="0.25">
      <c r="A493" s="65">
        <f>'Historico Valoracion Quejas '!D591</f>
        <v>202</v>
      </c>
      <c r="B493" s="12">
        <f>'Historico Valoracion Quejas '!B591</f>
        <v>43401</v>
      </c>
      <c r="C493" s="15" t="str">
        <f>'Historico Valoracion Quejas '!G591</f>
        <v>Cama nido que se colocò a peticiòn de huèsped se encontraba en muy mal estado, quebrada y no en las mejores condiciones.</v>
      </c>
      <c r="D493" t="str">
        <f>'Historico Valoracion Quejas '!V591</f>
        <v>Camas nidos</v>
      </c>
    </row>
    <row r="494" spans="1:4" ht="409.5" x14ac:dyDescent="0.25">
      <c r="A494" s="65" t="str">
        <f>'Historico Valoracion Quejas '!D592</f>
        <v>N/A</v>
      </c>
      <c r="B494" s="12">
        <f>'Historico Valoracion Quejas '!B592</f>
        <v>43401</v>
      </c>
      <c r="C494" s="15" t="str">
        <f>'Historico Valoracion Quejas '!G592</f>
        <v xml:space="preserve">Buenos días Compañeros 
Tengan muy buen día todas y todos.
Les comparto el siguiente  incidente , durante el desayuno de hoy.
La mañana de hoy la compañera Karen Núñez se acercó a mi persona y me indico , que aparentemente estaban cayendo del cielo raso, excremento de ratas.
Estaba en espera de  terminar el desayuno , para informar al señor Jairo.
Lamentablemente, ella no se equivocaba.
Minutos después , cayó muy cerca de una de las mesas, una rata.  La compañera Hazel y el señor Ariel, pudieron recogerla y disponer de ella, pero lamentablemente los huéspedes    , en el salón B , se dieron cuenta.
Las habitaciones a nombre de la familia LAINES, son 603-703-903.
Mi recomendación seria , entrar lo más pronto posible en un programa de exterminio y/o previsión a l asunto.
Espero que la información sea de ayuda.
</v>
      </c>
      <c r="D494" t="str">
        <f>'Historico Valoracion Quejas '!V592</f>
        <v>Plagas en restaurante</v>
      </c>
    </row>
    <row r="495" spans="1:4" ht="30" x14ac:dyDescent="0.25">
      <c r="A495" s="65">
        <f>'Historico Valoracion Quejas '!D593</f>
        <v>111</v>
      </c>
      <c r="B495" s="12">
        <f>'Historico Valoracion Quejas '!B593</f>
        <v>43394</v>
      </c>
      <c r="C495" s="15" t="str">
        <f>'Historico Valoracion Quejas '!G593</f>
        <v>Huésped se queja por no haber ventiladores en los restaurantes que permitan un mejor flujo de aire.</v>
      </c>
      <c r="D495" t="str">
        <f>'Historico Valoracion Quejas '!V593</f>
        <v>Ventilación Restaurantes</v>
      </c>
    </row>
    <row r="496" spans="1:4" ht="30" x14ac:dyDescent="0.25">
      <c r="A496" s="65">
        <f>'Historico Valoracion Quejas '!D594</f>
        <v>701</v>
      </c>
      <c r="B496" s="12">
        <f>'Historico Valoracion Quejas '!B594</f>
        <v>43393</v>
      </c>
      <c r="C496" s="15" t="str">
        <f>'Historico Valoracion Quejas '!G594</f>
        <v>Huésped se queja porque el hotel no tiene NETFLIX con costo agregado en las habitaciones para el hospedaje.</v>
      </c>
      <c r="D496" t="str">
        <f>'Historico Valoracion Quejas '!V594</f>
        <v>NETFLIX</v>
      </c>
    </row>
    <row r="497" spans="1:4" x14ac:dyDescent="0.25">
      <c r="A497" s="65">
        <f>'Historico Valoracion Quejas '!D595</f>
        <v>505</v>
      </c>
      <c r="B497" s="12">
        <f>'Historico Valoracion Quejas '!B595</f>
        <v>43390</v>
      </c>
      <c r="C497" s="15" t="str">
        <f>'Historico Valoracion Quejas '!G595</f>
        <v>Precios muy altos.</v>
      </c>
      <c r="D497" t="str">
        <f>'Historico Valoracion Quejas '!V595</f>
        <v>Precios tienda</v>
      </c>
    </row>
    <row r="498" spans="1:4" x14ac:dyDescent="0.25">
      <c r="A498" s="65">
        <f>'Historico Valoracion Quejas '!D596</f>
        <v>505</v>
      </c>
      <c r="B498" s="12">
        <f>'Historico Valoracion Quejas '!B596</f>
        <v>43390</v>
      </c>
      <c r="C498" s="15" t="str">
        <f>'Historico Valoracion Quejas '!G596</f>
        <v>Comida buena pero sobrevalorada.</v>
      </c>
      <c r="D498" t="str">
        <f>'Historico Valoracion Quejas '!V596</f>
        <v>Precios Comidas Italiano</v>
      </c>
    </row>
    <row r="499" spans="1:4" ht="45" x14ac:dyDescent="0.25">
      <c r="A499" s="65">
        <f>'Historico Valoracion Quejas '!D597</f>
        <v>705</v>
      </c>
      <c r="B499" s="12">
        <f>'Historico Valoracion Quejas '!B597</f>
        <v>43392</v>
      </c>
      <c r="C499" s="15" t="str">
        <f>'Historico Valoracion Quejas '!G597</f>
        <v>Los trabajos de construcción detrás de nosotros comenzaron muy temprano a las 7am y eran demasiado ruidosos. No fue muy gratificante ni tranquila la estadía por ese motivo.</v>
      </c>
      <c r="D499" t="str">
        <f>'Historico Valoracion Quejas '!V597</f>
        <v>Ruido habitación</v>
      </c>
    </row>
    <row r="500" spans="1:4" ht="210" x14ac:dyDescent="0.25">
      <c r="A500" s="65">
        <f>'Historico Valoracion Quejas '!D598</f>
        <v>512</v>
      </c>
      <c r="B500" s="12">
        <f>'Historico Valoracion Quejas '!B598</f>
        <v>43394</v>
      </c>
      <c r="C500" s="15" t="str">
        <f>'Historico Valoracion Quejas '!G598</f>
        <v xml:space="preserve">Huésped al momento del check-out nos comparte la queja que el día 20 de octubre ( día de su boda) se había coordinado la limpieza y decoración respectiva para que cuando llegaran de su boda encontraran la sorpresa, sin embargo cuando la mucama llegó a hacer lo solicitado ellos se encontraban alistandose y preparando todo para la boda por lo que pidieron a la mucama venir más tarde ya cuando se hubieran marchado. La situación que molestó a la huésped fue que cuando llegaron de su boda a celebrar la luna de miel la habitación era un desastre y no había ninguna decoración. Ella nos expresó que habían hecho un esfuerzo muy grande para conseguir disfrutar de su luna de miel en esa habitación y que al final lo que recibieron fue una decepción en lugar de una grata sorpresa. </v>
      </c>
      <c r="D500" t="str">
        <f>'Historico Valoracion Quejas '!V598</f>
        <v>Chequeo habitaciones</v>
      </c>
    </row>
    <row r="501" spans="1:4" ht="30" x14ac:dyDescent="0.25">
      <c r="A501" s="65" t="str">
        <f>'Historico Valoracion Quejas '!D599</f>
        <v>N/A</v>
      </c>
      <c r="B501" s="12">
        <f>'Historico Valoracion Quejas '!B599</f>
        <v>43391</v>
      </c>
      <c r="C501" s="15" t="str">
        <f>'Historico Valoracion Quejas '!G599</f>
        <v>Locker #18 de los hombres posee número erroneo en su llavero. Revisar estado y números de los llaveros.</v>
      </c>
      <c r="D501" t="str">
        <f>'Historico Valoracion Quejas '!V599</f>
        <v>Lockers</v>
      </c>
    </row>
    <row r="502" spans="1:4" x14ac:dyDescent="0.25">
      <c r="A502" s="65">
        <f>'Historico Valoracion Quejas '!D600</f>
        <v>402</v>
      </c>
      <c r="B502" s="12">
        <f>'Historico Valoracion Quejas '!B600</f>
        <v>43391</v>
      </c>
      <c r="C502" s="15" t="str">
        <f>'Historico Valoracion Quejas '!G600</f>
        <v>Los botones del jacuzzi no funcionaban bien a ciertas horas.</v>
      </c>
      <c r="D502" t="str">
        <f>'Historico Valoracion Quejas '!V600</f>
        <v>Jacuzzi</v>
      </c>
    </row>
    <row r="503" spans="1:4" ht="30" x14ac:dyDescent="0.25">
      <c r="A503" s="65">
        <f>'Historico Valoracion Quejas '!D601</f>
        <v>608</v>
      </c>
      <c r="B503" s="12">
        <f>'Historico Valoracion Quejas '!B601</f>
        <v>43390</v>
      </c>
      <c r="C503" s="15" t="str">
        <f>'Historico Valoracion Quejas '!G601</f>
        <v>NO ofrezcan pajillas para las bebidas a la hora de servir una comida, son muy malas para el medio ambiente.</v>
      </c>
      <c r="D503" t="str">
        <f>'Historico Valoracion Quejas '!V601</f>
        <v xml:space="preserve">Servicio cliente restaurante </v>
      </c>
    </row>
    <row r="504" spans="1:4" ht="45" x14ac:dyDescent="0.25">
      <c r="A504" s="65">
        <f>'Historico Valoracion Quejas '!D602</f>
        <v>306</v>
      </c>
      <c r="B504" s="12">
        <f>'Historico Valoracion Quejas '!B602</f>
        <v>43391</v>
      </c>
      <c r="C504" s="15" t="str">
        <f>'Historico Valoracion Quejas '!G602</f>
        <v>Huésped se queja que en el souvenir  las tallas de ropa se encontraban todas mezcladas y en desorden y fue difícil encontrar la ropa.</v>
      </c>
      <c r="D504" t="str">
        <f>'Historico Valoracion Quejas '!V602</f>
        <v>Servicio C. Tienda</v>
      </c>
    </row>
    <row r="505" spans="1:4" x14ac:dyDescent="0.25">
      <c r="A505" s="65">
        <f>'Historico Valoracion Quejas '!D603</f>
        <v>312</v>
      </c>
      <c r="B505" s="12">
        <f>'Historico Valoracion Quejas '!B603</f>
        <v>43390</v>
      </c>
      <c r="C505" s="15" t="str">
        <f>'Historico Valoracion Quejas '!G603</f>
        <v>Las bebidas estuvieron ok pero no fueron algo grandioso.</v>
      </c>
      <c r="D505" t="str">
        <f>'Historico Valoracion Quejas '!V603</f>
        <v>Cockteles bares</v>
      </c>
    </row>
    <row r="506" spans="1:4" ht="30" x14ac:dyDescent="0.25">
      <c r="A506" s="65">
        <f>'Historico Valoracion Quejas '!D604</f>
        <v>109</v>
      </c>
      <c r="B506" s="12">
        <f>'Historico Valoracion Quejas '!B604</f>
        <v>43390</v>
      </c>
      <c r="C506" s="15" t="str">
        <f>'Historico Valoracion Quejas '!G604</f>
        <v>Solamente teníamos shampoo y acondicionador pero nunca tuvimos gel de baño lo cual sería una muy buena idea.</v>
      </c>
      <c r="D506" t="str">
        <f>'Historico Valoracion Quejas '!V604</f>
        <v>Amenidades</v>
      </c>
    </row>
    <row r="507" spans="1:4" ht="60" x14ac:dyDescent="0.25">
      <c r="A507" s="65">
        <f>'Historico Valoracion Quejas '!D605</f>
        <v>109</v>
      </c>
      <c r="B507" s="12">
        <f>'Historico Valoracion Quejas '!B605</f>
        <v>43390</v>
      </c>
      <c r="C507" s="15" t="str">
        <f>'Historico Valoracion Quejas '!G605</f>
        <v>Huésped se queja que al desayuno una sola waflera no es suficiente para el número de personas presentes, se necesita demasiado tiempo para un waffle y no le gustó esperar tanto.</v>
      </c>
      <c r="D507" t="str">
        <f>'Historico Valoracion Quejas '!V605</f>
        <v>Calida Desayuno</v>
      </c>
    </row>
    <row r="508" spans="1:4" ht="60" x14ac:dyDescent="0.25">
      <c r="A508" s="65">
        <f>'Historico Valoracion Quejas '!D606</f>
        <v>103</v>
      </c>
      <c r="B508" s="12">
        <f>'Historico Valoracion Quejas '!B606</f>
        <v>43390</v>
      </c>
      <c r="C508" s="15" t="str">
        <f>'Historico Valoracion Quejas '!G606</f>
        <v>Huésped se queja del ruido ocasionado durante las dos noches de su estadía por el televisor de la habitación adyacente. Indica que pudo escuchar de todo y que hasta se sorprendió de lo que escuchó.</v>
      </c>
      <c r="D508" t="str">
        <f>'Historico Valoracion Quejas '!V606</f>
        <v>Ruido habitación</v>
      </c>
    </row>
    <row r="509" spans="1:4" ht="30" x14ac:dyDescent="0.25">
      <c r="A509" s="65">
        <f>'Historico Valoracion Quejas '!D607</f>
        <v>501</v>
      </c>
      <c r="B509" s="12">
        <f>'Historico Valoracion Quejas '!B607</f>
        <v>43390</v>
      </c>
      <c r="C509" s="15" t="str">
        <f>'Historico Valoracion Quejas '!G607</f>
        <v>Huésped se queja por no haber una silla en la habitación, dice que es muy difícil ponerse la ropa en una cama alta.</v>
      </c>
      <c r="D509" t="str">
        <f>'Historico Valoracion Quejas '!V607</f>
        <v>Silla en habitación</v>
      </c>
    </row>
    <row r="510" spans="1:4" ht="60" x14ac:dyDescent="0.25">
      <c r="A510" s="65">
        <f>'Historico Valoracion Quejas '!D608</f>
        <v>125</v>
      </c>
      <c r="B510" s="12">
        <f>'Historico Valoracion Quejas '!B608</f>
        <v>43391</v>
      </c>
      <c r="C510" s="15" t="str">
        <f>'Historico Valoracion Quejas '!G608</f>
        <v>Habitaciones 125-126 reportadas por el chofer y guía con cucarachas entre el aire acondicionado, se quejan de una posible plaga la cual intentaron matar con insecticidad pero aún así salieron más en la noche.</v>
      </c>
      <c r="D510" t="str">
        <f>'Historico Valoracion Quejas '!V608</f>
        <v>Plagas Habitaciones</v>
      </c>
    </row>
    <row r="511" spans="1:4" ht="60" x14ac:dyDescent="0.25">
      <c r="A511" s="65">
        <f>'Historico Valoracion Quejas '!D609</f>
        <v>605</v>
      </c>
      <c r="B511" s="12">
        <f>'Historico Valoracion Quejas '!B609</f>
        <v>43391</v>
      </c>
      <c r="C511" s="15" t="str">
        <f>'Historico Valoracion Quejas '!G609</f>
        <v>Huésped luego de llegar del check-in llama molesto a recepción porque su aire acondicionado no funciona bien, él mismo pide que le den un tiempo para descansar y que más tarde le intenten solucionar el problema.</v>
      </c>
      <c r="D511" t="str">
        <f>'Historico Valoracion Quejas '!V609</f>
        <v>Chequeo habitaciones</v>
      </c>
    </row>
    <row r="512" spans="1:4" ht="45" x14ac:dyDescent="0.25">
      <c r="A512" s="65">
        <f>'Historico Valoracion Quejas '!D610</f>
        <v>602</v>
      </c>
      <c r="B512" s="12">
        <f>'Historico Valoracion Quejas '!B610</f>
        <v>43389</v>
      </c>
      <c r="C512" s="15" t="str">
        <f>'Historico Valoracion Quejas '!G610</f>
        <v>Cable HDMI en muy mal estado, no permitió llevar a cabo una charla de chocolate planeada para el grupo ROAD SCHOLAR ( Arenal Manoa).</v>
      </c>
      <c r="D512" t="str">
        <f>'Historico Valoracion Quejas '!V610</f>
        <v xml:space="preserve">Proyector Manantial </v>
      </c>
    </row>
    <row r="513" spans="1:4" ht="30" x14ac:dyDescent="0.25">
      <c r="A513" s="65">
        <f>'Historico Valoracion Quejas '!D611</f>
        <v>611</v>
      </c>
      <c r="B513" s="12">
        <f>'Historico Valoracion Quejas '!B611</f>
        <v>43388</v>
      </c>
      <c r="C513" s="15" t="str">
        <f>'Historico Valoracion Quejas '!G611</f>
        <v xml:space="preserve">Restaurante del Sushi malo. Además el bar de la piscina debería de dar también al agua fría </v>
      </c>
      <c r="D513" t="str">
        <f>'Historico Valoracion Quejas '!V611</f>
        <v>Calidad Sushi</v>
      </c>
    </row>
    <row r="514" spans="1:4" ht="30" x14ac:dyDescent="0.25">
      <c r="A514" s="65">
        <f>'Historico Valoracion Quejas '!D612</f>
        <v>507</v>
      </c>
      <c r="B514" s="12">
        <f>'Historico Valoracion Quejas '!B612</f>
        <v>43388</v>
      </c>
      <c r="C514" s="15" t="str">
        <f>'Historico Valoracion Quejas '!G612</f>
        <v>Mejorar la variedad de los desayunos especialmente cuando se viene varios días.</v>
      </c>
      <c r="D514" t="str">
        <f>'Historico Valoracion Quejas '!V612</f>
        <v>Calida Desayuno</v>
      </c>
    </row>
    <row r="515" spans="1:4" ht="30" x14ac:dyDescent="0.25">
      <c r="A515" s="65">
        <f>'Historico Valoracion Quejas '!D613</f>
        <v>204</v>
      </c>
      <c r="B515" s="12">
        <f>'Historico Valoracion Quejas '!B613</f>
        <v>43386</v>
      </c>
      <c r="C515" s="15" t="str">
        <f>'Historico Valoracion Quejas '!G613</f>
        <v>Televisor de Recepción es horrible. Esto es algo que deberían mejorar</v>
      </c>
      <c r="D515" t="str">
        <f>'Historico Valoracion Quejas '!V613</f>
        <v>Servicio cliente recepción</v>
      </c>
    </row>
    <row r="516" spans="1:4" x14ac:dyDescent="0.25">
      <c r="A516" s="65">
        <f>'Historico Valoracion Quejas '!D614</f>
        <v>206</v>
      </c>
      <c r="B516" s="12">
        <f>'Historico Valoracion Quejas '!B614</f>
        <v>43386</v>
      </c>
      <c r="C516" s="15" t="str">
        <f>'Historico Valoracion Quejas '!G614</f>
        <v>Caja de seguridad no funciona</v>
      </c>
      <c r="D516" t="str">
        <f>'Historico Valoracion Quejas '!V614</f>
        <v>Habitaciones</v>
      </c>
    </row>
    <row r="517" spans="1:4" ht="30" x14ac:dyDescent="0.25">
      <c r="A517" s="65">
        <f>'Historico Valoracion Quejas '!D615</f>
        <v>107</v>
      </c>
      <c r="B517" s="12">
        <f>'Historico Valoracion Quejas '!B615</f>
        <v>43387</v>
      </c>
      <c r="C517" s="15" t="str">
        <f>'Historico Valoracion Quejas '!G615</f>
        <v>Huésped se queja de precios. Crema de hongos cuesta igual que una pizza hawaiana</v>
      </c>
      <c r="D517" t="str">
        <f>'Historico Valoracion Quejas '!V615</f>
        <v>Calidad comida Italiano</v>
      </c>
    </row>
    <row r="518" spans="1:4" ht="45" x14ac:dyDescent="0.25">
      <c r="A518" s="65">
        <f>'Historico Valoracion Quejas '!D616</f>
        <v>107</v>
      </c>
      <c r="B518" s="12">
        <f>'Historico Valoracion Quejas '!B616</f>
        <v>43387</v>
      </c>
      <c r="C518" s="15" t="str">
        <f>'Historico Valoracion Quejas '!G616</f>
        <v>Toallas de piscina ya son beige y no azules como lo dice los rótulos en el área de las termales. Ver rotulación y renovarla.</v>
      </c>
      <c r="D518" t="str">
        <f>'Historico Valoracion Quejas '!V616</f>
        <v>Piscinas</v>
      </c>
    </row>
    <row r="519" spans="1:4" ht="30" x14ac:dyDescent="0.25">
      <c r="A519" s="65">
        <f>'Historico Valoracion Quejas '!D617</f>
        <v>107</v>
      </c>
      <c r="B519" s="12">
        <f>'Historico Valoracion Quejas '!B617</f>
        <v>43387</v>
      </c>
      <c r="C519" s="15" t="str">
        <f>'Historico Valoracion Quejas '!G617</f>
        <v>Huésped se queja de los brazaletes, sugieren que no sean de plástico.</v>
      </c>
      <c r="D519" t="str">
        <f>'Historico Valoracion Quejas '!V617</f>
        <v>Brazaletes</v>
      </c>
    </row>
    <row r="520" spans="1:4" ht="30" x14ac:dyDescent="0.25">
      <c r="A520" s="65">
        <f>'Historico Valoracion Quejas '!D618</f>
        <v>701</v>
      </c>
      <c r="B520" s="12">
        <f>'Historico Valoracion Quejas '!B618</f>
        <v>43387</v>
      </c>
      <c r="C520" s="15" t="str">
        <f>'Historico Valoracion Quejas '!G618</f>
        <v>Pedí papas a las 11 y no me las dieron porque el aceite estaba frío.</v>
      </c>
      <c r="D520" t="str">
        <f>'Historico Valoracion Quejas '!V618</f>
        <v>Calidad Sushi</v>
      </c>
    </row>
    <row r="521" spans="1:4" ht="30" x14ac:dyDescent="0.25">
      <c r="A521" s="65">
        <f>'Historico Valoracion Quejas '!D619</f>
        <v>409</v>
      </c>
      <c r="B521" s="12">
        <f>'Historico Valoracion Quejas '!B619</f>
        <v>43387</v>
      </c>
      <c r="C521" s="15" t="str">
        <f>'Historico Valoracion Quejas '!G619</f>
        <v xml:space="preserve">Huésped se queja de los precios de los restaurantes, 40 000 un almuerzo? </v>
      </c>
      <c r="D521" t="str">
        <f>'Historico Valoracion Quejas '!V619</f>
        <v>Precios Comidas Italiano</v>
      </c>
    </row>
    <row r="522" spans="1:4" ht="30" x14ac:dyDescent="0.25">
      <c r="A522" s="65">
        <f>'Historico Valoracion Quejas '!D620</f>
        <v>204</v>
      </c>
      <c r="B522" s="12">
        <f>'Historico Valoracion Quejas '!B620</f>
        <v>43387</v>
      </c>
      <c r="C522" s="15" t="str">
        <f>'Historico Valoracion Quejas '!G620</f>
        <v>Huésped se queja indicando que hay una necesidad de enmasillar el area entre el techo y el cielo raso en el baño.</v>
      </c>
      <c r="D522" t="str">
        <f>'Historico Valoracion Quejas '!V620</f>
        <v>Habitaciones</v>
      </c>
    </row>
    <row r="523" spans="1:4" ht="30" x14ac:dyDescent="0.25">
      <c r="A523" s="65">
        <f>'Historico Valoracion Quejas '!D621</f>
        <v>403</v>
      </c>
      <c r="B523" s="12">
        <f>'Historico Valoracion Quejas '!B621</f>
        <v>43387</v>
      </c>
      <c r="C523" s="15" t="str">
        <f>'Historico Valoracion Quejas '!G621</f>
        <v>Huésped se queja de las camas e indica que el hotel debe mejorar teniendo camas más suaves.</v>
      </c>
      <c r="D523" t="str">
        <f>'Historico Valoracion Quejas '!V621</f>
        <v>Colchon duro</v>
      </c>
    </row>
    <row r="524" spans="1:4" ht="45" x14ac:dyDescent="0.25">
      <c r="A524" s="65">
        <f>'Historico Valoracion Quejas '!D622</f>
        <v>403</v>
      </c>
      <c r="B524" s="12">
        <f>'Historico Valoracion Quejas '!B622</f>
        <v>43387</v>
      </c>
      <c r="C524" s="15" t="str">
        <f>'Historico Valoracion Quejas '!G622</f>
        <v>Huésped se queja de las opciones de comida, pide mejores opciones ya que para él la comida fue solo buena y no encontró nada especial en ella.</v>
      </c>
      <c r="D524" t="str">
        <f>'Historico Valoracion Quejas '!V622</f>
        <v>Calidad comida Italiano</v>
      </c>
    </row>
    <row r="525" spans="1:4" ht="75" x14ac:dyDescent="0.25">
      <c r="A525" s="65">
        <f>'Historico Valoracion Quejas '!D623</f>
        <v>305</v>
      </c>
      <c r="B525" s="12">
        <f>'Historico Valoracion Quejas '!B623</f>
        <v>43388</v>
      </c>
      <c r="C525" s="15" t="str">
        <f>'Historico Valoracion Quejas '!G623</f>
        <v>Mientras se iba a chequear una habitación con una ducha apta para lo que nos solicitaba un cliente se encontró que la ducha de la hab 305 no esta pegada y que al abrir toda la presión es muy vulonerable a safarse y caer en la cabeza de un huésped.</v>
      </c>
      <c r="D525" t="str">
        <f>'Historico Valoracion Quejas '!V623</f>
        <v>Chequeo habitaciones</v>
      </c>
    </row>
    <row r="526" spans="1:4" ht="150" x14ac:dyDescent="0.25">
      <c r="A526" s="65">
        <f>'Historico Valoracion Quejas '!D624</f>
        <v>602</v>
      </c>
      <c r="B526" s="12">
        <f>'Historico Valoracion Quejas '!B624</f>
        <v>43388</v>
      </c>
      <c r="C526" s="15" t="str">
        <f>'Historico Valoracion Quejas '!G624</f>
        <v>Señora Kristine dueña de la agencia LatinEscapes se queja fuertemente indicando que ella conoce este hotel y que lo ha visitado en varias ocasiones pero que esta vez le han dado la peor habitación, ella se queja que la ducha no es regulable y que al momento de abrirla el agua sale disparada por todo lado sin poder bañarse o lavarse el pelo como ella quiere, además ella reclama por el ruido del ventilador del techo que se encuentra mal pegado y no los deja dormir. Ella nos hace ver que si pudiera irse se iría ahora mismo porque no se encuentra a gusto.</v>
      </c>
      <c r="D526" t="str">
        <f>'Historico Valoracion Quejas '!V624</f>
        <v>Ruido habitación</v>
      </c>
    </row>
    <row r="527" spans="1:4" ht="120" x14ac:dyDescent="0.25">
      <c r="A527" s="65">
        <f>'Historico Valoracion Quejas '!D625</f>
        <v>121</v>
      </c>
      <c r="B527" s="12">
        <f>'Historico Valoracion Quejas '!B625</f>
        <v>43387</v>
      </c>
      <c r="C527" s="15" t="str">
        <f>'Historico Valoracion Quejas '!G625</f>
        <v>El guía de Collete el señor Ricardo Howell presentó la queja con respecto al menú que se le ofreció luego de traer a su grupo a cenar a nuestro restaurante, él mismo quedó disconforme ya que en otras ocasiones se le ha ofrecido menú abierto y esta vez tanto en el Rest Italiano como en el Ti-cain se le dió un menú carta paquete el cual no le agrado. Nos mencionó que la próxima vez su grupo iría a cenar afuera y se encontraba molesto por el accionar del hotel.</v>
      </c>
      <c r="D527" t="str">
        <f>'Historico Valoracion Quejas '!V625</f>
        <v xml:space="preserve">Servicio cliente restaurante </v>
      </c>
    </row>
    <row r="528" spans="1:4" ht="30" x14ac:dyDescent="0.25">
      <c r="A528" s="65">
        <f>'Historico Valoracion Quejas '!D626</f>
        <v>503</v>
      </c>
      <c r="B528" s="12">
        <f>'Historico Valoracion Quejas '!B626</f>
        <v>43388</v>
      </c>
      <c r="C528" s="15" t="str">
        <f>'Historico Valoracion Quejas '!G626</f>
        <v xml:space="preserve">503  La señora se queja de que el A/C no le sirvió en toda la noche, se revisa y efectivamente le falta refrigerante </v>
      </c>
      <c r="D528" t="str">
        <f>'Historico Valoracion Quejas '!V626</f>
        <v>A/C</v>
      </c>
    </row>
    <row r="529" spans="1:4" ht="30" x14ac:dyDescent="0.25">
      <c r="A529" s="65">
        <f>'Historico Valoracion Quejas '!D627</f>
        <v>410</v>
      </c>
      <c r="B529" s="12">
        <f>'Historico Valoracion Quejas '!B627</f>
        <v>43386</v>
      </c>
      <c r="C529" s="15" t="str">
        <f>'Historico Valoracion Quejas '!G627</f>
        <v xml:space="preserve">se queja ahora de que el A/C no sirve, efectivamente estaba sin refrigerante </v>
      </c>
      <c r="D529" t="str">
        <f>'Historico Valoracion Quejas '!V627</f>
        <v>A/C</v>
      </c>
    </row>
    <row r="530" spans="1:4" ht="30" x14ac:dyDescent="0.25">
      <c r="A530" s="65">
        <f>'Historico Valoracion Quejas '!D628</f>
        <v>705</v>
      </c>
      <c r="B530" s="12">
        <f>'Historico Valoracion Quejas '!B628</f>
        <v>43386</v>
      </c>
      <c r="C530" s="15" t="str">
        <f>'Historico Valoracion Quejas '!G628</f>
        <v>Huéspedes molestos por ruido ocasionado por la construcción.</v>
      </c>
      <c r="D530" t="str">
        <f>'Historico Valoracion Quejas '!V628</f>
        <v>Construcción</v>
      </c>
    </row>
    <row r="531" spans="1:4" ht="30" x14ac:dyDescent="0.25">
      <c r="A531" s="65">
        <f>'Historico Valoracion Quejas '!D629</f>
        <v>602</v>
      </c>
      <c r="B531" s="12">
        <f>'Historico Valoracion Quejas '!B629</f>
        <v>43387</v>
      </c>
      <c r="C531" s="15" t="str">
        <f>'Historico Valoracion Quejas '!G629</f>
        <v>A/C en mal estado, huésped se se queja porque no funciona como debería.</v>
      </c>
      <c r="D531" t="str">
        <f>'Historico Valoracion Quejas '!V629</f>
        <v>A/C</v>
      </c>
    </row>
    <row r="532" spans="1:4" ht="330" x14ac:dyDescent="0.25">
      <c r="A532" s="65">
        <f>'Historico Valoracion Quejas '!D630</f>
        <v>903</v>
      </c>
      <c r="B532" s="12">
        <f>'Historico Valoracion Quejas '!B630</f>
        <v>43387</v>
      </c>
      <c r="C532" s="15" t="str">
        <f>'Historico Valoracion Quejas '!G630</f>
        <v xml:space="preserve">BUENAS NOCHES COMPAÑEROS
Les describo el incidente que sucedió al final de la cena, con los huéspedes de la habitación 903 :
Dichos señores son personas muy amables, cenaron por segunda ocasión en este RESTAURANTE.
Ellos pidieron un  salmón, el cual viene acompañado de brócoli y coliflor.
Al parecer ; lamentablemente, les salió un pequeño gusano.
La señora ya había terminado la cena casi por completo.
El señor Jhon Pinnel me indica del problema, reviso el plato y efectivamente lo tenía.
Me aproximo a los huéspedes, quienes se manifestaron al respecto, muy respetuosos, comprensivos, pero me indicaron que la señora era fóbica a estos animalitos.
</v>
      </c>
      <c r="D532" t="str">
        <f>'Historico Valoracion Quejas '!V630</f>
        <v>Objetos en la comida</v>
      </c>
    </row>
    <row r="533" spans="1:4" ht="409.5" x14ac:dyDescent="0.25">
      <c r="A533" s="65">
        <f>'Historico Valoracion Quejas '!D631</f>
        <v>205</v>
      </c>
      <c r="B533" s="12">
        <f>'Historico Valoracion Quejas '!B631</f>
        <v>43385</v>
      </c>
      <c r="C533" s="15" t="str">
        <f>'Historico Valoracion Quejas '!G631</f>
        <v xml:space="preserve">Buenos días compañeros, 
Me gustaría comunicarles una situación que se dio hoy con el señor Eduardo Otero de la habitación 205 durante el check out. 
Se le comunico el monto a pagar por cargos extras, él dijo que iba a pagar en efectivo y en euros. Y bueno ya que se está dando la opción de que lo hagan procedimos a aceptar la moneda. Sin embargo, no aceptó el monto que se le dijo y mencionó que ese no era el tipo de cambio; además agregó que ayer se lo habían cambiado a 650 y que aun así salió perdiendo dinero. 
Le explique que 620 era el tipo de cambio que estaba autorizado a dar y no podía hacer ningún cambio al mismo. El señor ya en un tono más fuerte dijo que entonces estábamos ganando dinero extra  “a costas de su dinero”, pero le mencione que de hecho no se aceptan euros, pero que los recibimos para hacerles un favor ya que sabemos que quizás no tienen tiempo para ir al banco y nuevamente le mencioné que 620 era el cambio establecido por contabilidad. 
Al final, el señor pagó sus cargos y el tipo de cambio que se le estaba dando, pero no estaba contento. De mi parte no puedo hacer alguna alteración a lo que ya está esta por los compañeros de contabilidad, pero aun así les hice la consulta pero me dijeron lo mismo que ya le había mencionado al señor Otero. 
Estamos ofreciendo una pequeña ayuda a ellos aceptando los euros, pero no me parece respetuoso que ellos vengan a imponer lo que ellos desean cuando ya tenemos las cosas establecidas por los compañeros de contabilidad. Si vamos a otro país nos tenemos que apegar a las normas que rigen al mismo, incluyéndose en esto el tipo de moneda… Estamos siendo flexible al ayudarle a los clientes aceptando Euros, pero hasta cuando quieren cambiar dinero y no se les puede cambiar el monto que desean se enojan con nosotros. 
</v>
      </c>
      <c r="D533" t="str">
        <f>'Historico Valoracion Quejas '!V631</f>
        <v>Servicio cliente recepción</v>
      </c>
    </row>
    <row r="534" spans="1:4" x14ac:dyDescent="0.25">
      <c r="A534" s="65">
        <f>'Historico Valoracion Quejas '!D632</f>
        <v>901</v>
      </c>
      <c r="B534" s="12">
        <f>'Historico Valoracion Quejas '!B632</f>
        <v>43381</v>
      </c>
      <c r="C534" s="15" t="str">
        <f>'Historico Valoracion Quejas '!G632</f>
        <v>Huéspedes se quejan de las camas que son duras.</v>
      </c>
      <c r="D534" t="str">
        <f>'Historico Valoracion Quejas '!V632</f>
        <v>Colchon duro</v>
      </c>
    </row>
    <row r="535" spans="1:4" ht="30" x14ac:dyDescent="0.25">
      <c r="A535" s="65">
        <f>'Historico Valoracion Quejas '!D633</f>
        <v>405</v>
      </c>
      <c r="B535" s="12">
        <f>'Historico Valoracion Quejas '!B633</f>
        <v>43381</v>
      </c>
      <c r="C535" s="15" t="str">
        <f>'Historico Valoracion Quejas '!G633</f>
        <v>Huésped se queja porque habían muchas moscas durante el desayuno.</v>
      </c>
      <c r="D535" t="str">
        <f>'Historico Valoracion Quejas '!V633</f>
        <v>Plagas en restaurante</v>
      </c>
    </row>
    <row r="536" spans="1:4" ht="30" x14ac:dyDescent="0.25">
      <c r="A536" s="65">
        <f>'Historico Valoracion Quejas '!D634</f>
        <v>206</v>
      </c>
      <c r="B536" s="12">
        <f>'Historico Valoracion Quejas '!B634</f>
        <v>43379</v>
      </c>
      <c r="C536" s="15" t="str">
        <f>'Historico Valoracion Quejas '!G634</f>
        <v>El frigorifico hace mucho ruido y es bastante molesto en la noche.</v>
      </c>
      <c r="D536" t="str">
        <f>'Historico Valoracion Quejas '!V634</f>
        <v>Ruido Refri</v>
      </c>
    </row>
    <row r="537" spans="1:4" ht="90" x14ac:dyDescent="0.25">
      <c r="A537" s="65">
        <f>'Historico Valoracion Quejas '!D635</f>
        <v>201</v>
      </c>
      <c r="B537" s="12">
        <f>'Historico Valoracion Quejas '!B635</f>
        <v>43372</v>
      </c>
      <c r="C537" s="15" t="str">
        <f>'Historico Valoracion Quejas '!G635</f>
        <v xml:space="preserve">pensamos que la habitación 201 es un poquito pequeña si los clientes son 4 adultos tomando en cuenta que casi todos nuestros clientes tienen cada uno una maleta grande y una maleta pequeña durante su viaje. Entonces, prestaremos atención a la categoría de habitación que reservamos por respecto a la composición de los grupos de clientes. </v>
      </c>
      <c r="D537" t="str">
        <f>'Historico Valoracion Quejas '!V635</f>
        <v>N/A</v>
      </c>
    </row>
    <row r="538" spans="1:4" ht="135" x14ac:dyDescent="0.25">
      <c r="A538" s="65">
        <f>'Historico Valoracion Quejas '!D636</f>
        <v>201</v>
      </c>
      <c r="B538" s="12">
        <f>'Historico Valoracion Quejas '!B636</f>
        <v>43372</v>
      </c>
      <c r="C538" s="15" t="str">
        <f>'Historico Valoracion Quejas '!G636</f>
        <v xml:space="preserve">Primero, el hotel Arenal Springs nos parece ser una muy buena opción para nuestros clientes que quieren relajación y confort. Las aguas termales incluidas en el hotel son un valor agregado enorme. Además, esta zona termal está muy bien pensada con los dos bares, los jardines y las diferentes categorías de « piscinas » que hay. Solamente pensamos que el segundo bar (el que propone solamente bebidas y no el Sushi bar) merecería un poquito más de decoración para ser más acogedor todavía. </v>
      </c>
      <c r="D538" t="str">
        <f>'Historico Valoracion Quejas '!V636</f>
        <v>Remodelación</v>
      </c>
    </row>
    <row r="539" spans="1:4" ht="45" x14ac:dyDescent="0.25">
      <c r="A539" s="65">
        <f>'Historico Valoracion Quejas '!D637</f>
        <v>211</v>
      </c>
      <c r="B539" s="12">
        <f>'Historico Valoracion Quejas '!B637</f>
        <v>43381</v>
      </c>
      <c r="C539" s="15" t="str">
        <f>'Historico Valoracion Quejas '!G637</f>
        <v>Huésped se acerca a recepción indicando que anoche al abrir su closet y sacar la cobija, la misma se encontraba mojada y no la pudo utilizar en toda la noche.</v>
      </c>
      <c r="D539" t="str">
        <f>'Historico Valoracion Quejas '!V637</f>
        <v>Lavanderia</v>
      </c>
    </row>
    <row r="540" spans="1:4" x14ac:dyDescent="0.25">
      <c r="A540" s="65">
        <f>'Historico Valoracion Quejas '!D638</f>
        <v>201</v>
      </c>
      <c r="B540" s="12">
        <f>'Historico Valoracion Quejas '!B638</f>
        <v>43380</v>
      </c>
      <c r="C540" s="15" t="str">
        <f>'Historico Valoracion Quejas '!G638</f>
        <v>Huésped se queja de la mala señal de TV</v>
      </c>
      <c r="D540" t="str">
        <f>'Historico Valoracion Quejas '!V638</f>
        <v>Señal TV</v>
      </c>
    </row>
    <row r="541" spans="1:4" x14ac:dyDescent="0.25">
      <c r="A541" s="65">
        <f>'Historico Valoracion Quejas '!D639</f>
        <v>101</v>
      </c>
      <c r="B541" s="12">
        <f>'Historico Valoracion Quejas '!B639</f>
        <v>43378</v>
      </c>
      <c r="C541" s="15" t="str">
        <f>'Historico Valoracion Quejas '!G639</f>
        <v xml:space="preserve">Huésped no cuenta con internet </v>
      </c>
      <c r="D541" t="str">
        <f>'Historico Valoracion Quejas '!V639</f>
        <v>Wifi</v>
      </c>
    </row>
    <row r="542" spans="1:4" ht="45" x14ac:dyDescent="0.25">
      <c r="A542" s="65">
        <f>'Historico Valoracion Quejas '!D640</f>
        <v>409</v>
      </c>
      <c r="B542" s="12">
        <f>'Historico Valoracion Quejas '!B640</f>
        <v>43376</v>
      </c>
      <c r="C542" s="15" t="str">
        <f>'Historico Valoracion Quejas '!G640</f>
        <v>Huésped indica que las sillas del italiano se resbalan facilmente, deberían de tener algo en las "patas" que no permita que se deslicen.</v>
      </c>
      <c r="D542" t="str">
        <f>'Historico Valoracion Quejas '!V640</f>
        <v>Sillas Italiano</v>
      </c>
    </row>
    <row r="543" spans="1:4" ht="120" x14ac:dyDescent="0.25">
      <c r="A543" s="65">
        <f>'Historico Valoracion Quejas '!D641</f>
        <v>410</v>
      </c>
      <c r="B543" s="12">
        <f>'Historico Valoracion Quejas '!B641</f>
        <v>43376</v>
      </c>
      <c r="C543" s="15" t="str">
        <f>'Historico Valoracion Quejas '!G641</f>
        <v>Huésped se queja debido a que los tomacorrientes de la habitación no funcionan correctamente, se encontraba molesta porque colocó su teléfono a cargar creyendo que iba a cargarse y luego se percató que no funcionaba, además cuando solicitó mover las camas y poner las dos mesas de noche juntas para poner ambas lamparas de noche, no fue posible conectar las dos debido a que el tomacorriente estaba sin electricidad.</v>
      </c>
      <c r="D543" t="str">
        <f>'Historico Valoracion Quejas '!V641</f>
        <v>Habitaciones</v>
      </c>
    </row>
    <row r="544" spans="1:4" ht="105" x14ac:dyDescent="0.25">
      <c r="A544" s="65">
        <f>'Historico Valoracion Quejas '!D642</f>
        <v>121</v>
      </c>
      <c r="B544" s="12">
        <f>'Historico Valoracion Quejas '!B642</f>
        <v>43375</v>
      </c>
      <c r="C544" s="15" t="str">
        <f>'Historico Valoracion Quejas '!G642</f>
        <v>Chofer del grupo Grand Tour#47 se acerca sumamente molesto a recepción porque estuvo 20 minutos esperando que lo atendieran para cenar y nunca recibió la atención que esperaba, se retira molesto diciendo que ya no piensa cenar y que no puede ser posible que solo por no ser un huésped no le brinden un trato de calidad, si él igual iba a pagar la cena que se iba a comer.</v>
      </c>
      <c r="D544" t="str">
        <f>'Historico Valoracion Quejas '!V642</f>
        <v xml:space="preserve">Servicio cliente restaurante </v>
      </c>
    </row>
    <row r="545" spans="1:4" ht="30" x14ac:dyDescent="0.25">
      <c r="A545" s="65">
        <f>'Historico Valoracion Quejas '!D643</f>
        <v>207</v>
      </c>
      <c r="B545" s="12">
        <f>'Historico Valoracion Quejas '!B643</f>
        <v>43366</v>
      </c>
      <c r="C545" s="15" t="str">
        <f>'Historico Valoracion Quejas '!G643</f>
        <v>Sería bueno tener una silla baja dentro de la habitación, ayuda a los adultos mayores</v>
      </c>
      <c r="D545" t="str">
        <f>'Historico Valoracion Quejas '!V643</f>
        <v>Silla en habitación</v>
      </c>
    </row>
    <row r="546" spans="1:4" ht="30" x14ac:dyDescent="0.25">
      <c r="A546" s="65">
        <f>'Historico Valoracion Quejas '!D644</f>
        <v>102</v>
      </c>
      <c r="B546" s="12">
        <f>'Historico Valoracion Quejas '!B644</f>
        <v>43369</v>
      </c>
      <c r="C546" s="15" t="str">
        <f>'Historico Valoracion Quejas '!G644</f>
        <v>Huésped indica que el área de la ducha en la habitación tiene poca privacidad</v>
      </c>
      <c r="D546" t="str">
        <f>'Historico Valoracion Quejas '!V644</f>
        <v>Habitaciones</v>
      </c>
    </row>
    <row r="547" spans="1:4" x14ac:dyDescent="0.25">
      <c r="A547" s="65">
        <f>'Historico Valoracion Quejas '!D645</f>
        <v>102</v>
      </c>
      <c r="B547" s="12">
        <f>'Historico Valoracion Quejas '!B645</f>
        <v>43369</v>
      </c>
      <c r="C547" s="15" t="str">
        <f>'Historico Valoracion Quejas '!G645</f>
        <v>Huésped indica que sería bueno mejorar el área de fumado.</v>
      </c>
      <c r="D547" t="str">
        <f>'Historico Valoracion Quejas '!V645</f>
        <v xml:space="preserve">Fumadores </v>
      </c>
    </row>
    <row r="548" spans="1:4" ht="75" x14ac:dyDescent="0.25">
      <c r="A548" s="65">
        <f>'Historico Valoracion Quejas '!D646</f>
        <v>104</v>
      </c>
      <c r="B548" s="12">
        <f>'Historico Valoracion Quejas '!B646</f>
        <v>43368</v>
      </c>
      <c r="C548" s="15" t="str">
        <f>'Historico Valoracion Quejas '!G646</f>
        <v>El huésped hace la observación de que si a ud como huésped al llegar al Hotel en Caseta le preguntan los datos sobre la reservación, debería entonces al llegar al parqueo las personas llamarlos por el nombre y mucho menos que en Recepción vuelvan a preguntarles por el dato de la reserva.</v>
      </c>
      <c r="D548" t="str">
        <f>'Historico Valoracion Quejas '!V646</f>
        <v>Servicio cliente recepción</v>
      </c>
    </row>
    <row r="549" spans="1:4" ht="30" x14ac:dyDescent="0.25">
      <c r="A549" s="65">
        <f>'Historico Valoracion Quejas '!D647</f>
        <v>104</v>
      </c>
      <c r="B549" s="12">
        <f>'Historico Valoracion Quejas '!B647</f>
        <v>43368</v>
      </c>
      <c r="C549" s="15" t="str">
        <f>'Historico Valoracion Quejas '!G647</f>
        <v>Huésped indica que el aire acondicionado no enfrió correctamente, a veces estaba bien y por ratos no</v>
      </c>
      <c r="D549" t="str">
        <f>'Historico Valoracion Quejas '!V647</f>
        <v>A/C</v>
      </c>
    </row>
    <row r="550" spans="1:4" ht="30" x14ac:dyDescent="0.25">
      <c r="A550" s="65">
        <f>'Historico Valoracion Quejas '!D648</f>
        <v>101</v>
      </c>
      <c r="B550" s="12">
        <f>'Historico Valoracion Quejas '!B648</f>
        <v>43367</v>
      </c>
      <c r="C550" s="15" t="str">
        <f>'Historico Valoracion Quejas '!G648</f>
        <v>Huéspedes reportan un olor como a cigarro en su habitación y creen que podría provenir de la hab de la par.</v>
      </c>
      <c r="D550" t="str">
        <f>'Historico Valoracion Quejas '!V648</f>
        <v>Mal olor habitación</v>
      </c>
    </row>
    <row r="551" spans="1:4" x14ac:dyDescent="0.25">
      <c r="A551" s="65">
        <f>'Historico Valoracion Quejas '!D649</f>
        <v>304</v>
      </c>
      <c r="B551" s="12">
        <f>'Historico Valoracion Quejas '!B649</f>
        <v>43365</v>
      </c>
      <c r="C551" s="15" t="str">
        <f>'Historico Valoracion Quejas '!G649</f>
        <v>El control del aire tenía problemas y no funcionaba bien.</v>
      </c>
      <c r="D551" t="str">
        <f>'Historico Valoracion Quejas '!V649</f>
        <v>A/C</v>
      </c>
    </row>
    <row r="552" spans="1:4" ht="75" x14ac:dyDescent="0.25">
      <c r="A552" s="65">
        <f>'Historico Valoracion Quejas '!D650</f>
        <v>204</v>
      </c>
      <c r="B552" s="12">
        <f>'Historico Valoracion Quejas '!B650</f>
        <v>43366</v>
      </c>
      <c r="C552" s="15" t="str">
        <f>'Historico Valoracion Quejas '!G650</f>
        <v>El baño está mal diseñado, el servicio sanitario debe de estar por lo menos 50cm de la pared lateral, la ducha debe de tener un piso antideslizante. EN el cuarto los adornos laterales de la cama sobran, no se puede accesar a ese lado de la cama y además son peligrosos para niños.</v>
      </c>
      <c r="D552" t="str">
        <f>'Historico Valoracion Quejas '!V650</f>
        <v>Habitaciones</v>
      </c>
    </row>
    <row r="553" spans="1:4" ht="30" x14ac:dyDescent="0.25">
      <c r="A553" s="65">
        <f>'Historico Valoracion Quejas '!D651</f>
        <v>308</v>
      </c>
      <c r="B553" s="12">
        <f>'Historico Valoracion Quejas '!B651</f>
        <v>43366</v>
      </c>
      <c r="C553" s="15" t="str">
        <f>'Historico Valoracion Quejas '!G651</f>
        <v>Requiere remodelar los muebles, se necesita más espacio para colgar ropa, además en sí la habitación es muy básica</v>
      </c>
      <c r="D553" t="str">
        <f>'Historico Valoracion Quejas '!V651</f>
        <v>Habitaciones</v>
      </c>
    </row>
    <row r="554" spans="1:4" ht="180" x14ac:dyDescent="0.25">
      <c r="A554" s="65">
        <f>'Historico Valoracion Quejas '!D652</f>
        <v>312</v>
      </c>
      <c r="B554" s="12">
        <f>'Historico Valoracion Quejas '!B652</f>
        <v>43364</v>
      </c>
      <c r="C554" s="15" t="str">
        <f>'Historico Valoracion Quejas '!G652</f>
        <v>Huéspedes extremadamente molestos se acercan a recepción porque durante la noche fueron picados por piojos o chinches que según indican invadieron el colchón, ellos se encontraban con toda su espalda y brazos irritados y comentaron que han estado en todo tipo de hoteles baratos y que nunca pensaron que en un hotel bueno donde celebraban su luna de miel hubieran tenido que llegar a los extremos de revisar los colchones hasta encontrar estos piojos. Muy disconformes nos dicen que esta situación ha afectado sus vacaciones y que van para la clínica a revisarse. Ellos tenían fotos de los piojos que según indican usaran para poner una reclamación.</v>
      </c>
      <c r="D554" t="str">
        <f>'Historico Valoracion Quejas '!V652</f>
        <v>Plagas Habitaciones</v>
      </c>
    </row>
    <row r="555" spans="1:4" ht="60" x14ac:dyDescent="0.25">
      <c r="A555" s="65">
        <f>'Historico Valoracion Quejas '!D653</f>
        <v>410</v>
      </c>
      <c r="B555" s="12">
        <f>'Historico Valoracion Quejas '!B653</f>
        <v>43362</v>
      </c>
      <c r="C555" s="15" t="str">
        <f>'Historico Valoracion Quejas '!G653</f>
        <v>El personal en el desayuno el primer día fue bueno y amable pero en el segundo día no fue bueno, deben estar atentos a las necesidades individuales para no hacerte sentir como un huésped irritante.</v>
      </c>
      <c r="D555" t="str">
        <f>'Historico Valoracion Quejas '!V653</f>
        <v xml:space="preserve">Servicio cliente restaurante </v>
      </c>
    </row>
    <row r="556" spans="1:4" ht="30" x14ac:dyDescent="0.25">
      <c r="A556" s="65" t="str">
        <f>'Historico Valoracion Quejas '!D654</f>
        <v>N/A</v>
      </c>
      <c r="B556" s="12">
        <f>'Historico Valoracion Quejas '!B654</f>
        <v>43361</v>
      </c>
      <c r="C556" s="15" t="str">
        <f>'Historico Valoracion Quejas '!G654</f>
        <v>Mejorar con un entrenamiento del personal encargado del desayuno, en la evaluación califico con un 2 la experiencia.</v>
      </c>
      <c r="D556" t="str">
        <f>'Historico Valoracion Quejas '!V654</f>
        <v xml:space="preserve">Servicio cliente restaurante </v>
      </c>
    </row>
    <row r="557" spans="1:4" x14ac:dyDescent="0.25">
      <c r="A557" s="65">
        <f>'Historico Valoracion Quejas '!D655</f>
        <v>403</v>
      </c>
      <c r="B557" s="12">
        <f>'Historico Valoracion Quejas '!B655</f>
        <v>43361</v>
      </c>
      <c r="C557" s="15" t="str">
        <f>'Historico Valoracion Quejas '!G655</f>
        <v>Muy caro y el sabor no es bueno en las comidas</v>
      </c>
      <c r="D557" t="str">
        <f>'Historico Valoracion Quejas '!V655</f>
        <v>Calidad precio</v>
      </c>
    </row>
    <row r="558" spans="1:4" ht="30" x14ac:dyDescent="0.25">
      <c r="A558" s="65" t="str">
        <f>'Historico Valoracion Quejas '!D656</f>
        <v>N/A</v>
      </c>
      <c r="B558" s="12">
        <f>'Historico Valoracion Quejas '!B656</f>
        <v>43362</v>
      </c>
      <c r="C558" s="15" t="str">
        <f>'Historico Valoracion Quejas '!G656</f>
        <v>Fuerte olor a boñiga en toda la recepción y restaurante italiano.</v>
      </c>
      <c r="D558" t="str">
        <f>'Historico Valoracion Quejas '!V656</f>
        <v>Malos olores</v>
      </c>
    </row>
    <row r="559" spans="1:4" ht="30" x14ac:dyDescent="0.25">
      <c r="A559" s="65">
        <f>'Historico Valoracion Quejas '!D657</f>
        <v>802</v>
      </c>
      <c r="B559" s="12">
        <f>'Historico Valoracion Quejas '!B657</f>
        <v>43361</v>
      </c>
      <c r="C559" s="15" t="str">
        <f>'Historico Valoracion Quejas '!G657</f>
        <v>Huéspedes enfadados por fumigación en el rest Ti Cain que provocó una nube de humo en las termales.</v>
      </c>
      <c r="D559" t="str">
        <f>'Historico Valoracion Quejas '!V657</f>
        <v>Fumigación</v>
      </c>
    </row>
    <row r="560" spans="1:4" ht="90" x14ac:dyDescent="0.25">
      <c r="A560" s="65">
        <f>'Historico Valoracion Quejas '!D658</f>
        <v>801</v>
      </c>
      <c r="B560" s="12">
        <f>'Historico Valoracion Quejas '!B658</f>
        <v>43361</v>
      </c>
      <c r="C560" s="15" t="str">
        <f>'Historico Valoracion Quejas '!G658</f>
        <v>Huésped se acerca a lockers quejandose porque la fumigación que se lleva a cabo en el Ti-Cain provoca que todo el humo se vaya para las termales donde se encuentran sus niños, y eso le molestó mucho. El mismo reclamó que como iban a hacer eso mientras estaban ellos bañandose y disfrutando de las termales.</v>
      </c>
      <c r="D560" t="str">
        <f>'Historico Valoracion Quejas '!V658</f>
        <v>Fumigación</v>
      </c>
    </row>
    <row r="561" spans="1:4" ht="90" x14ac:dyDescent="0.25">
      <c r="A561" s="65">
        <f>'Historico Valoracion Quejas '!D659</f>
        <v>405</v>
      </c>
      <c r="B561" s="12">
        <f>'Historico Valoracion Quejas '!B659</f>
        <v>43361</v>
      </c>
      <c r="C561" s="15" t="str">
        <f>'Historico Valoracion Quejas '!G659</f>
        <v>Huésped muy molesto se acercó a recepción reclamando que Edward le vendió un Tour de perezosos donde iba ver algunos perezosos y vida silvestre, sin embargo dice que no vió nada más que un tucán muerto. Ël mismo canceló los tour del siguiente día y se encontraba bastante enfadado por lo que le prometieron y no se cumplió.</v>
      </c>
      <c r="D561" t="str">
        <f>'Historico Valoracion Quejas '!V659</f>
        <v>Servicio cliente tour operador</v>
      </c>
    </row>
    <row r="562" spans="1:4" ht="345" x14ac:dyDescent="0.25">
      <c r="A562" s="65">
        <f>'Historico Valoracion Quejas '!D660</f>
        <v>108</v>
      </c>
      <c r="B562" s="12">
        <f>'Historico Valoracion Quejas '!B660</f>
        <v>43361</v>
      </c>
      <c r="C562" s="15" t="str">
        <f>'Historico Valoracion Quejas '!G660</f>
        <v xml:space="preserve">Huesped que estuvo hospedado del 13 al 16 de septiembre con reserva a nombre de Carlos Urrego envió correo a Servicio al Cliente preguntando por un objeto olvidado descrito como un medicamento utilizado para su insulina que estaba dentro de un recipiente azul en el refrigerador de la habitación 108, al momento de recibir la solicitud se consulta a las mucamas para que revisen y a recepción para buscar en lost&amp;found pero ambos indican que no hay nada por lo que se procede a responder que desafortunadamente no se encontró nada, el hecho fue que el señor hizo caso omiso al correo  y se vino manejando desde Guanacaste hasta el hotel donde pidió lo dejaran entrar para hablar con Servicio al Cliente, cuando el señor llega el insiste en que el dejó su objeto ahí por lo que amable y abiertamente le dije que aunque las mucamas no encontraron nada yo mismo iba ir a revisar a esa habitación, a pesar de que estaba fumigada y llena de humo por completo ingresé hasta el refrigerador y busqué hasta encontrar lo que el señor aseguraba había dejado. Debido a esta situación me ví por la pena de pedir disculpas por el correo enviado asegurando que no había nada y por el reporte de las mucamas que no había nada ahí, el señor solicitó fueramos mas cuidadosos con las  cosas olvidadas y me agradeció por ir a buscar minuciosamente.  </v>
      </c>
      <c r="D562" t="str">
        <f>'Historico Valoracion Quejas '!V660</f>
        <v>Chequeo habitaciones</v>
      </c>
    </row>
    <row r="563" spans="1:4" ht="30" x14ac:dyDescent="0.25">
      <c r="A563" s="65">
        <f>'Historico Valoracion Quejas '!D661</f>
        <v>312</v>
      </c>
      <c r="B563" s="12">
        <f>'Historico Valoracion Quejas '!B661</f>
        <v>43361</v>
      </c>
      <c r="C563" s="15" t="str">
        <f>'Historico Valoracion Quejas '!G661</f>
        <v>Huésped reporta que no pudieron dormir debido a que en la habitación hay bichos.</v>
      </c>
      <c r="D563" t="str">
        <f>'Historico Valoracion Quejas '!V661</f>
        <v>Plagas Habitaciones</v>
      </c>
    </row>
    <row r="564" spans="1:4" ht="30" x14ac:dyDescent="0.25">
      <c r="A564" s="65">
        <f>'Historico Valoracion Quejas '!D662</f>
        <v>602</v>
      </c>
      <c r="B564" s="12">
        <f>'Historico Valoracion Quejas '!B662</f>
        <v>43361</v>
      </c>
      <c r="C564" s="15" t="str">
        <f>'Historico Valoracion Quejas '!G662</f>
        <v>Huésped expresa sentirse incomodo al comer y otras personas estén cerca nadando</v>
      </c>
      <c r="D564" t="str">
        <f>'Historico Valoracion Quejas '!V662</f>
        <v>N/A</v>
      </c>
    </row>
    <row r="565" spans="1:4" x14ac:dyDescent="0.25">
      <c r="A565" s="65">
        <f>'Historico Valoracion Quejas '!D663</f>
        <v>902</v>
      </c>
      <c r="B565" s="12">
        <f>'Historico Valoracion Quejas '!B663</f>
        <v>43360</v>
      </c>
      <c r="C565" s="15" t="str">
        <f>'Historico Valoracion Quejas '!G663</f>
        <v>Aire Acondicionado no funciona</v>
      </c>
      <c r="D565" t="str">
        <f>'Historico Valoracion Quejas '!V663</f>
        <v>A/C</v>
      </c>
    </row>
    <row r="566" spans="1:4" ht="60" x14ac:dyDescent="0.25">
      <c r="A566" s="65">
        <f>'Historico Valoracion Quejas '!D664</f>
        <v>801</v>
      </c>
      <c r="B566" s="12">
        <f>'Historico Valoracion Quejas '!B664</f>
        <v>43359</v>
      </c>
      <c r="C566" s="15" t="str">
        <f>'Historico Valoracion Quejas '!G664</f>
        <v>Me gustaría que el jacuzzi que esta a 39 grados estuviera a una temp mas  baja ya que por estar tan caliente casi no se puede utilizar, no se aguanta el dolor, si fuera de 35 grados podría utilizarse más.</v>
      </c>
      <c r="D566" t="str">
        <f>'Historico Valoracion Quejas '!V664</f>
        <v>N/A</v>
      </c>
    </row>
    <row r="567" spans="1:4" ht="45" x14ac:dyDescent="0.25">
      <c r="A567" s="65">
        <f>'Historico Valoracion Quejas '!D665</f>
        <v>307</v>
      </c>
      <c r="B567" s="12">
        <f>'Historico Valoracion Quejas '!B665</f>
        <v>43360</v>
      </c>
      <c r="C567" s="15" t="str">
        <f>'Historico Valoracion Quejas '!G665</f>
        <v>Encender el aire acondicionado antes que lleguen los huéspedes. Así cuando estos lleguen encontrarán la habitación fresca</v>
      </c>
      <c r="D567" t="str">
        <f>'Historico Valoracion Quejas '!V665</f>
        <v>N/A</v>
      </c>
    </row>
    <row r="568" spans="1:4" ht="135" x14ac:dyDescent="0.25">
      <c r="A568" s="65">
        <f>'Historico Valoracion Quejas '!D666</f>
        <v>104</v>
      </c>
      <c r="B568" s="12">
        <f>'Historico Valoracion Quejas '!B666</f>
        <v>43360</v>
      </c>
      <c r="C568" s="15" t="str">
        <f>'Historico Valoracion Quejas '!G666</f>
        <v>Huésped se queja de la manera en que no la dejaron ingresar al rest. Italiano, a la señora la mantuvieron esperando en recepción sin indicarle nada mientras iban a preguntar a un superior si podía o no entrar como andaba vestida, ella se molestó porque otra mujer andaba vestida muy parecido y si la dejaron entrar. Ella al hacer check-out nos hizo la observación que se sintió insultada y que fue totalmente inapropiado que la mantuvieran sin entrar durante unos minutos.</v>
      </c>
      <c r="D568" t="str">
        <f>'Historico Valoracion Quejas '!V666</f>
        <v xml:space="preserve">Servicio cliente restaurante </v>
      </c>
    </row>
    <row r="569" spans="1:4" ht="30" x14ac:dyDescent="0.25">
      <c r="A569" s="65">
        <f>'Historico Valoracion Quejas '!D667</f>
        <v>302</v>
      </c>
      <c r="B569" s="12">
        <f>'Historico Valoracion Quejas '!B667</f>
        <v>43359</v>
      </c>
      <c r="C569" s="15" t="str">
        <f>'Historico Valoracion Quejas '!G667</f>
        <v>Muy mal coordinado el desayuno, nos quejamos del espacio-tiempo en el desayuno.</v>
      </c>
      <c r="D569" t="str">
        <f>'Historico Valoracion Quejas '!V667</f>
        <v xml:space="preserve">Servicio cliente restaurante </v>
      </c>
    </row>
    <row r="570" spans="1:4" ht="30" x14ac:dyDescent="0.25">
      <c r="A570" s="65">
        <f>'Historico Valoracion Quejas '!D668</f>
        <v>901</v>
      </c>
      <c r="B570" s="12">
        <f>'Historico Valoracion Quejas '!B668</f>
        <v>43359</v>
      </c>
      <c r="C570" s="15" t="str">
        <f>'Historico Valoracion Quejas '!G668</f>
        <v>Huéspedes se quejan de que no hay un billar o futbolín para para entretenimiento.</v>
      </c>
      <c r="D570" t="str">
        <f>'Historico Valoracion Quejas '!V668</f>
        <v>Entretenimiento</v>
      </c>
    </row>
    <row r="571" spans="1:4" x14ac:dyDescent="0.25">
      <c r="A571" s="65">
        <f>'Historico Valoracion Quejas '!D669</f>
        <v>110</v>
      </c>
      <c r="B571" s="12">
        <f>'Historico Valoracion Quejas '!B669</f>
        <v>43359</v>
      </c>
      <c r="C571" s="15" t="str">
        <f>'Historico Valoracion Quejas '!G669</f>
        <v>Comida del italiano de poca calidad</v>
      </c>
      <c r="D571" t="str">
        <f>'Historico Valoracion Quejas '!V669</f>
        <v>Calidad comida Italiano</v>
      </c>
    </row>
    <row r="572" spans="1:4" ht="30" x14ac:dyDescent="0.25">
      <c r="A572" s="65">
        <f>'Historico Valoracion Quejas '!D670</f>
        <v>405</v>
      </c>
      <c r="B572" s="12">
        <f>'Historico Valoracion Quejas '!B670</f>
        <v>43358</v>
      </c>
      <c r="C572" s="15" t="str">
        <f>'Historico Valoracion Quejas '!G670</f>
        <v>Restaurate italiano lo encontramos con precios un poco caros.</v>
      </c>
      <c r="D572" t="str">
        <f>'Historico Valoracion Quejas '!V670</f>
        <v>Precios Comidas Italiano</v>
      </c>
    </row>
    <row r="573" spans="1:4" ht="60" x14ac:dyDescent="0.25">
      <c r="A573" s="65">
        <f>'Historico Valoracion Quejas '!D671</f>
        <v>606</v>
      </c>
      <c r="B573" s="12">
        <f>'Historico Valoracion Quejas '!B671</f>
        <v>43358</v>
      </c>
      <c r="C573" s="15" t="str">
        <f>'Historico Valoracion Quejas '!G671</f>
        <v>Huéspedes se quejan por mal funcionamiento del A/C, el mismo no enfría bien y las huéspedes no estan a gusto a pesar que mantenimiento fue a revisar. Según ellas la potencia no es la que debería de tener.</v>
      </c>
      <c r="D573" t="str">
        <f>'Historico Valoracion Quejas '!V671</f>
        <v>A/C</v>
      </c>
    </row>
    <row r="574" spans="1:4" ht="75" x14ac:dyDescent="0.25">
      <c r="A574" s="65">
        <f>'Historico Valoracion Quejas '!D672</f>
        <v>108</v>
      </c>
      <c r="B574" s="12">
        <f>'Historico Valoracion Quejas '!B672</f>
        <v>43359</v>
      </c>
      <c r="C574" s="15" t="str">
        <f>'Historico Valoracion Quejas '!G672</f>
        <v>Huésped se queja porque considera que a las aguas termales se les debería se sacar mayor provecho creando baños turcos con el vapor o con algún tipo de sauna. Además sugiere que hayan canchas de tennis o volleyball, hasta inclusive mesas de ping pong en alguna área.</v>
      </c>
      <c r="D574" t="str">
        <f>'Historico Valoracion Quejas '!V672</f>
        <v>Entretenimiento</v>
      </c>
    </row>
    <row r="575" spans="1:4" x14ac:dyDescent="0.25">
      <c r="A575" s="65">
        <f>'Historico Valoracion Quejas '!D673</f>
        <v>401</v>
      </c>
      <c r="B575" s="12">
        <f>'Historico Valoracion Quejas '!B673</f>
        <v>43356</v>
      </c>
      <c r="C575" s="15" t="str">
        <f>'Historico Valoracion Quejas '!G673</f>
        <v>Precios del bar del Sushi muy elevados</v>
      </c>
      <c r="D575" t="str">
        <f>'Historico Valoracion Quejas '!V673</f>
        <v>Precios Comidas sushi</v>
      </c>
    </row>
    <row r="576" spans="1:4" x14ac:dyDescent="0.25">
      <c r="A576" s="65">
        <f>'Historico Valoracion Quejas '!D674</f>
        <v>101</v>
      </c>
      <c r="B576" s="12">
        <f>'Historico Valoracion Quejas '!B674</f>
        <v>43356</v>
      </c>
      <c r="C576" s="15" t="str">
        <f>'Historico Valoracion Quejas '!G674</f>
        <v>No hay suficientes opciones</v>
      </c>
      <c r="D576" t="str">
        <f>'Historico Valoracion Quejas '!V674</f>
        <v>Menú Celiacos</v>
      </c>
    </row>
    <row r="577" spans="1:4" ht="30" x14ac:dyDescent="0.25">
      <c r="A577" s="65">
        <f>'Historico Valoracion Quejas '!D675</f>
        <v>202</v>
      </c>
      <c r="B577" s="12">
        <f>'Historico Valoracion Quejas '!B675</f>
        <v>43355</v>
      </c>
      <c r="C577" s="15" t="str">
        <f>'Historico Valoracion Quejas '!G675</f>
        <v>Solamente había dos copas para una habitación que era de 3 personas.</v>
      </c>
      <c r="D577" t="str">
        <f>'Historico Valoracion Quejas '!V675</f>
        <v>N/A</v>
      </c>
    </row>
    <row r="578" spans="1:4" ht="30" x14ac:dyDescent="0.25">
      <c r="A578" s="65">
        <f>'Historico Valoracion Quejas '!D676</f>
        <v>202</v>
      </c>
      <c r="B578" s="12">
        <f>'Historico Valoracion Quejas '!B676</f>
        <v>43355</v>
      </c>
      <c r="C578" s="15" t="str">
        <f>'Historico Valoracion Quejas '!G676</f>
        <v>Huésped se queja porque no hay un espejo afuera del baño en la habitación.</v>
      </c>
      <c r="D578" t="str">
        <f>'Historico Valoracion Quejas '!V676</f>
        <v>Espejo grande fuera del baño</v>
      </c>
    </row>
    <row r="579" spans="1:4" x14ac:dyDescent="0.25">
      <c r="A579" s="65">
        <f>'Historico Valoracion Quejas '!D677</f>
        <v>201</v>
      </c>
      <c r="B579" s="12">
        <f>'Historico Valoracion Quejas '!B677</f>
        <v>43354</v>
      </c>
      <c r="C579" s="15" t="str">
        <f>'Historico Valoracion Quejas '!G677</f>
        <v>Precios muy elevados.</v>
      </c>
      <c r="D579" t="str">
        <f>'Historico Valoracion Quejas '!V677</f>
        <v>Precios Comidas Italiano</v>
      </c>
    </row>
    <row r="580" spans="1:4" ht="30" x14ac:dyDescent="0.25">
      <c r="A580" s="65">
        <f>'Historico Valoracion Quejas '!D678</f>
        <v>311</v>
      </c>
      <c r="B580" s="12">
        <f>'Historico Valoracion Quejas '!B678</f>
        <v>43348</v>
      </c>
      <c r="C580" s="15" t="str">
        <f>'Historico Valoracion Quejas '!G678</f>
        <v>Un menú en la habitación de los diferentes restaurantes es lo que falta.</v>
      </c>
      <c r="D580" t="str">
        <f>'Historico Valoracion Quejas '!V678</f>
        <v>Menú room service</v>
      </c>
    </row>
    <row r="581" spans="1:4" x14ac:dyDescent="0.25">
      <c r="A581" s="65">
        <f>'Historico Valoracion Quejas '!D679</f>
        <v>303</v>
      </c>
      <c r="B581" s="12">
        <f>'Historico Valoracion Quejas '!B679</f>
        <v>43349</v>
      </c>
      <c r="C581" s="15" t="str">
        <f>'Historico Valoracion Quejas '!G679</f>
        <v>Se queja porque no hay cajero automatico.</v>
      </c>
      <c r="D581" t="str">
        <f>'Historico Valoracion Quejas '!V679</f>
        <v>N/A</v>
      </c>
    </row>
    <row r="582" spans="1:4" ht="75" x14ac:dyDescent="0.25">
      <c r="A582" s="65">
        <f>'Historico Valoracion Quejas '!D680</f>
        <v>303</v>
      </c>
      <c r="B582" s="12">
        <f>'Historico Valoracion Quejas '!B680</f>
        <v>43349</v>
      </c>
      <c r="C582" s="15" t="str">
        <f>'Historico Valoracion Quejas '!G680</f>
        <v>Huésped se queja porque no se ofrece comida local. La comida fue mediocre, el esposo pidió un sandwich de pollo que tenía muy poco pollo y mucho pan. Si yo fuera el chef, preferiría ofrecer comida que comen los locales y no comida que se puede conseguir en USA.</v>
      </c>
      <c r="D582" t="str">
        <f>'Historico Valoracion Quejas '!V680</f>
        <v>Menú típico</v>
      </c>
    </row>
    <row r="583" spans="1:4" ht="90" x14ac:dyDescent="0.25">
      <c r="A583" s="65">
        <f>'Historico Valoracion Quejas '!D681</f>
        <v>707</v>
      </c>
      <c r="B583" s="12">
        <f>'Historico Valoracion Quejas '!B681</f>
        <v>43352</v>
      </c>
      <c r="C583" s="15" t="str">
        <f>'Historico Valoracion Quejas '!G681</f>
        <v>Anoche fuimos testigos de una situación en el Bar Sushi acerca de que se acabó el Sushi, nos pareció que son asuntos operativos que los clientes no deben enterarse. Sabemos que son cosas que pasan y que es positivo porque es sinonimo de venta, sin embargo debería de manejarse de una mejor manera.</v>
      </c>
      <c r="D583" t="str">
        <f>'Historico Valoracion Quejas '!V681</f>
        <v>Servicio cliente bar humedo</v>
      </c>
    </row>
    <row r="584" spans="1:4" ht="30" x14ac:dyDescent="0.25">
      <c r="A584" s="65">
        <f>'Historico Valoracion Quejas '!D682</f>
        <v>106</v>
      </c>
      <c r="B584" s="12">
        <f>'Historico Valoracion Quejas '!B682</f>
        <v>43352</v>
      </c>
      <c r="C584" s="15" t="str">
        <f>'Historico Valoracion Quejas '!G682</f>
        <v>Se queja porque no venden la crema de miel con vainilla que se ofrece en las habitaciones.</v>
      </c>
      <c r="D584" t="str">
        <f>'Historico Valoracion Quejas '!V682</f>
        <v>N/A</v>
      </c>
    </row>
    <row r="585" spans="1:4" ht="30" x14ac:dyDescent="0.25">
      <c r="A585" s="65">
        <f>'Historico Valoracion Quejas '!D683</f>
        <v>212</v>
      </c>
      <c r="B585" s="12">
        <f>'Historico Valoracion Quejas '!B683</f>
        <v>43352</v>
      </c>
      <c r="C585" s="15" t="str">
        <f>'Historico Valoracion Quejas '!G683</f>
        <v>Se queja por no tener servicio antes de las 10:00am disponible en el sushi y bar húmedo.</v>
      </c>
      <c r="D585" t="str">
        <f>'Historico Valoracion Quejas '!V683</f>
        <v>N/A</v>
      </c>
    </row>
    <row r="586" spans="1:4" ht="30" x14ac:dyDescent="0.25">
      <c r="A586" s="65">
        <f>'Historico Valoracion Quejas '!D684</f>
        <v>106</v>
      </c>
      <c r="B586" s="12">
        <f>'Historico Valoracion Quejas '!B684</f>
        <v>43352</v>
      </c>
      <c r="C586" s="15" t="str">
        <f>'Historico Valoracion Quejas '!G684</f>
        <v>No hay actividades recreativas ni entretenimiento en el hotel.</v>
      </c>
      <c r="D586" t="str">
        <f>'Historico Valoracion Quejas '!V684</f>
        <v>Actividad nocturna</v>
      </c>
    </row>
    <row r="587" spans="1:4" ht="60" x14ac:dyDescent="0.25">
      <c r="A587" s="65">
        <f>'Historico Valoracion Quejas '!D685</f>
        <v>210</v>
      </c>
      <c r="B587" s="12">
        <f>'Historico Valoracion Quejas '!B685</f>
        <v>43353</v>
      </c>
      <c r="C587" s="15" t="str">
        <f>'Historico Valoracion Quejas '!G685</f>
        <v>Quisimos un day-pass para un familiar que estaba hospedado en otro hotel y nos salieron cobrando 120 dólares. Deberían haber excepciones o deberían tener el pase de un día.</v>
      </c>
      <c r="D587" t="str">
        <f>'Historico Valoracion Quejas '!V685</f>
        <v>N/A</v>
      </c>
    </row>
    <row r="588" spans="1:4" ht="30" x14ac:dyDescent="0.25">
      <c r="A588" s="65">
        <f>'Historico Valoracion Quejas '!D686</f>
        <v>108</v>
      </c>
      <c r="B588" s="12">
        <f>'Historico Valoracion Quejas '!B686</f>
        <v>43351</v>
      </c>
      <c r="C588" s="15" t="str">
        <f>'Historico Valoracion Quejas '!G686</f>
        <v>Nos parecio excesivo el precio de las comidas en el Rest. Italiano</v>
      </c>
      <c r="D588" t="str">
        <f>'Historico Valoracion Quejas '!V686</f>
        <v>Precios Comidas Italiano</v>
      </c>
    </row>
    <row r="589" spans="1:4" x14ac:dyDescent="0.25">
      <c r="A589" s="65">
        <f>'Historico Valoracion Quejas '!D687</f>
        <v>212</v>
      </c>
      <c r="B589" s="12">
        <f>'Historico Valoracion Quejas '!B687</f>
        <v>43354</v>
      </c>
      <c r="C589" s="15" t="str">
        <f>'Historico Valoracion Quejas '!G687</f>
        <v>Tener servicio antes de las 10:00am disponible</v>
      </c>
      <c r="D589" t="str">
        <f>'Historico Valoracion Quejas '!V687</f>
        <v>N/A</v>
      </c>
    </row>
    <row r="590" spans="1:4" ht="75" x14ac:dyDescent="0.25">
      <c r="A590" s="65">
        <f>'Historico Valoracion Quejas '!D688</f>
        <v>312</v>
      </c>
      <c r="B590" s="12">
        <f>'Historico Valoracion Quejas '!B688</f>
        <v>43349</v>
      </c>
      <c r="C590" s="15" t="str">
        <f>'Historico Valoracion Quejas '!G688</f>
        <v>Cuando hay poca gente en el desayuno los comentarios de los empleados molestan ya que comentan cosas que no son del trabajo, haya poca o mucha gente los empleados deben saber ser profesionales y abtenerse de risas, comentarios, etc.</v>
      </c>
      <c r="D590" t="str">
        <f>'Historico Valoracion Quejas '!V688</f>
        <v xml:space="preserve">Servicio cliente restaurante </v>
      </c>
    </row>
    <row r="591" spans="1:4" ht="30" x14ac:dyDescent="0.25">
      <c r="A591" s="65" t="str">
        <f>'Historico Valoracion Quejas '!D689</f>
        <v>306</v>
      </c>
      <c r="B591" s="12">
        <f>'Historico Valoracion Quejas '!B689</f>
        <v>43349</v>
      </c>
      <c r="C591" s="15" t="str">
        <f>'Historico Valoracion Quejas '!G689</f>
        <v>Huésped molesto por ruido de refrigerador, indica que no lo deja dormir.</v>
      </c>
      <c r="D591" t="str">
        <f>'Historico Valoracion Quejas '!V689</f>
        <v>Ruido Refri</v>
      </c>
    </row>
    <row r="592" spans="1:4" x14ac:dyDescent="0.25">
      <c r="A592" s="65">
        <f>'Historico Valoracion Quejas '!D690</f>
        <v>106</v>
      </c>
      <c r="B592" s="12">
        <f>'Historico Valoracion Quejas '!B690</f>
        <v>43347</v>
      </c>
      <c r="C592" s="15" t="str">
        <f>'Historico Valoracion Quejas '!G690</f>
        <v>Camas muy duras, es lo único que cambiariamos.</v>
      </c>
      <c r="D592" t="str">
        <f>'Historico Valoracion Quejas '!V690</f>
        <v>Colchon duro</v>
      </c>
    </row>
    <row r="593" spans="1:4" ht="45" x14ac:dyDescent="0.25">
      <c r="A593" s="65">
        <f>'Historico Valoracion Quejas '!D691</f>
        <v>211</v>
      </c>
      <c r="B593" s="12">
        <f>'Historico Valoracion Quejas '!B691</f>
        <v>43345</v>
      </c>
      <c r="C593" s="15" t="str">
        <f>'Historico Valoracion Quejas '!G691</f>
        <v>Huésped se queja de la no información acerca de los canales de TV, no sabía cuales estaban disponibles ni cuales eran en ingles.</v>
      </c>
      <c r="D593" t="str">
        <f>'Historico Valoracion Quejas '!V691</f>
        <v xml:space="preserve">Cable tica </v>
      </c>
    </row>
    <row r="594" spans="1:4" ht="60" x14ac:dyDescent="0.25">
      <c r="A594" s="65">
        <f>'Historico Valoracion Quejas '!D692</f>
        <v>611</v>
      </c>
      <c r="B594" s="12">
        <f>'Historico Valoracion Quejas '!B692</f>
        <v>43346</v>
      </c>
      <c r="C594" s="15" t="str">
        <f>'Historico Valoracion Quejas '!G692</f>
        <v>Huésped molesto se queja de la capacidad del agua caliente, según indica el agua caliente solamente dura 3 minutos y luego no sale mas caliente. Y esto a perjudicado su estancia ya que todos los días sucedió lo mismo.</v>
      </c>
      <c r="D594" t="str">
        <f>'Historico Valoracion Quejas '!V692</f>
        <v>Agua caliente</v>
      </c>
    </row>
    <row r="595" spans="1:4" ht="30" x14ac:dyDescent="0.25">
      <c r="A595" s="65">
        <f>'Historico Valoracion Quejas '!D693</f>
        <v>302</v>
      </c>
      <c r="B595" s="12">
        <f>'Historico Valoracion Quejas '!B693</f>
        <v>43343</v>
      </c>
      <c r="C595" s="15" t="str">
        <f>'Historico Valoracion Quejas '!G693</f>
        <v>Debería de haber una silla plastica para discapacitados en el área de duchas</v>
      </c>
      <c r="D595" t="str">
        <f>'Historico Valoracion Quejas '!V693</f>
        <v xml:space="preserve">Sillas Discapacitados </v>
      </c>
    </row>
    <row r="596" spans="1:4" ht="30" x14ac:dyDescent="0.25">
      <c r="A596" s="65">
        <f>'Historico Valoracion Quejas '!D694</f>
        <v>308</v>
      </c>
      <c r="B596" s="12">
        <f>'Historico Valoracion Quejas '!B694</f>
        <v>43343</v>
      </c>
      <c r="C596" s="15" t="str">
        <f>'Historico Valoracion Quejas '!G694</f>
        <v>El precio que se debe pagar por todo el hotel hace pensar que es de muy alta calidad, sin embargo esto no es así</v>
      </c>
      <c r="D596" t="str">
        <f>'Historico Valoracion Quejas '!V694</f>
        <v>Calidad precio</v>
      </c>
    </row>
    <row r="597" spans="1:4" ht="30" x14ac:dyDescent="0.25">
      <c r="A597" s="65">
        <f>'Historico Valoracion Quejas '!D695</f>
        <v>308</v>
      </c>
      <c r="B597" s="12">
        <f>'Historico Valoracion Quejas '!B695</f>
        <v>43343</v>
      </c>
      <c r="C597" s="15" t="str">
        <f>'Historico Valoracion Quejas '!G695</f>
        <v>Los precios de los restaurantes son muy caros y la comida muy mediocre</v>
      </c>
      <c r="D597" t="str">
        <f>'Historico Valoracion Quejas '!V695</f>
        <v>Calidad precio</v>
      </c>
    </row>
    <row r="598" spans="1:4" x14ac:dyDescent="0.25">
      <c r="A598" s="65">
        <f>'Historico Valoracion Quejas '!D696</f>
        <v>308</v>
      </c>
      <c r="B598" s="12">
        <f>'Historico Valoracion Quejas '!B696</f>
        <v>43343</v>
      </c>
      <c r="C598" s="15" t="str">
        <f>'Historico Valoracion Quejas '!G696</f>
        <v>El mini bar debería rellenarse diaramente</v>
      </c>
      <c r="D598" t="str">
        <f>'Historico Valoracion Quejas '!V696</f>
        <v>N/A</v>
      </c>
    </row>
    <row r="599" spans="1:4" x14ac:dyDescent="0.25">
      <c r="A599" s="65">
        <f>'Historico Valoracion Quejas '!D697</f>
        <v>308</v>
      </c>
      <c r="B599" s="12">
        <f>'Historico Valoracion Quejas '!B697</f>
        <v>43343</v>
      </c>
      <c r="C599" s="15" t="str">
        <f>'Historico Valoracion Quejas '!G697</f>
        <v>El servicio de lavandería es muy caro</v>
      </c>
      <c r="D599" t="str">
        <f>'Historico Valoracion Quejas '!V697</f>
        <v xml:space="preserve">Precios Lavanderia </v>
      </c>
    </row>
    <row r="600" spans="1:4" ht="30" x14ac:dyDescent="0.25">
      <c r="A600" s="65">
        <f>'Historico Valoracion Quejas '!D698</f>
        <v>308</v>
      </c>
      <c r="B600" s="12">
        <f>'Historico Valoracion Quejas '!B698</f>
        <v>43343</v>
      </c>
      <c r="C600" s="15" t="str">
        <f>'Historico Valoracion Quejas '!G698</f>
        <v xml:space="preserve">El chicken gyoza en el bar húmedo es muy malo y los precios son muy caros </v>
      </c>
      <c r="D600" t="str">
        <f>'Historico Valoracion Quejas '!V698</f>
        <v>Calidad precio</v>
      </c>
    </row>
    <row r="601" spans="1:4" x14ac:dyDescent="0.25">
      <c r="A601" s="65">
        <f>'Historico Valoracion Quejas '!D699</f>
        <v>308</v>
      </c>
      <c r="B601" s="12">
        <f>'Historico Valoracion Quejas '!B699</f>
        <v>43343</v>
      </c>
      <c r="C601" s="15" t="str">
        <f>'Historico Valoracion Quejas '!G699</f>
        <v>Contar con un servicio de shuttle al pueblo sería algo útil</v>
      </c>
      <c r="D601" t="str">
        <f>'Historico Valoracion Quejas '!V699</f>
        <v>N/A</v>
      </c>
    </row>
    <row r="602" spans="1:4" ht="30" x14ac:dyDescent="0.25">
      <c r="A602" s="65">
        <f>'Historico Valoracion Quejas '!D700</f>
        <v>505</v>
      </c>
      <c r="B602" s="12">
        <f>'Historico Valoracion Quejas '!B700</f>
        <v>43344</v>
      </c>
      <c r="C602" s="15" t="str">
        <f>'Historico Valoracion Quejas '!G700</f>
        <v>Reducir el ruido producido por el aire acondicionado, durante la noche se escucha mucho</v>
      </c>
      <c r="D602" t="str">
        <f>'Historico Valoracion Quejas '!V700</f>
        <v>A/C</v>
      </c>
    </row>
    <row r="603" spans="1:4" ht="30" x14ac:dyDescent="0.25">
      <c r="A603" s="65">
        <f>'Historico Valoracion Quejas '!D701</f>
        <v>901</v>
      </c>
      <c r="B603" s="12">
        <f>'Historico Valoracion Quejas '!B701</f>
        <v>43344</v>
      </c>
      <c r="C603" s="15" t="str">
        <f>'Historico Valoracion Quejas '!G701</f>
        <v>Mejores alternativas de alimentación, excepto el desayuno el cual es muy bueno</v>
      </c>
      <c r="D603" t="str">
        <f>'Historico Valoracion Quejas '!V701</f>
        <v>Variedad platos</v>
      </c>
    </row>
    <row r="604" spans="1:4" x14ac:dyDescent="0.25">
      <c r="A604" s="65">
        <f>'Historico Valoracion Quejas '!D702</f>
        <v>307</v>
      </c>
      <c r="B604" s="12">
        <f>'Historico Valoracion Quejas '!B702</f>
        <v>43343</v>
      </c>
      <c r="C604" s="15" t="str">
        <f>'Historico Valoracion Quejas '!G702</f>
        <v>El vino es muy caro en los restaurantes</v>
      </c>
      <c r="D604" t="str">
        <f>'Historico Valoracion Quejas '!V702</f>
        <v>Precios vino</v>
      </c>
    </row>
    <row r="605" spans="1:4" ht="105" x14ac:dyDescent="0.25">
      <c r="A605" s="65">
        <f>'Historico Valoracion Quejas '!D703</f>
        <v>0</v>
      </c>
      <c r="B605" s="12">
        <f>'Historico Valoracion Quejas '!B703</f>
        <v>43344</v>
      </c>
      <c r="C605" s="15" t="str">
        <f>'Historico Valoracion Quejas '!G703</f>
        <v>Al ir a cubrir al compañero de lockers para que pudiera ir a almorzar, un huésped me comenta que deberiamos de tener más basureros al alcance en toda el area de piscinas ya que solo hay unos cerca de lockers, y cuando uno como huésped se encuentra en el area de las pergolas por ejemplo tiene que ir hasta ahí para depositar los desechos que uno tenga, lo que se hace un poco tedioso.</v>
      </c>
      <c r="D605" t="str">
        <f>'Historico Valoracion Quejas '!V703</f>
        <v>Basurero jardines</v>
      </c>
    </row>
    <row r="606" spans="1:4" ht="45" x14ac:dyDescent="0.25">
      <c r="A606" s="65">
        <f>'Historico Valoracion Quejas '!D704</f>
        <v>308</v>
      </c>
      <c r="B606" s="12">
        <f>'Historico Valoracion Quejas '!B704</f>
        <v>43342</v>
      </c>
      <c r="C606" s="15" t="str">
        <f>'Historico Valoracion Quejas '!G704</f>
        <v>El brochure de información del hotel necesita ser actualizado, hay muchas cosas con las que ya no se cuenta y otras en las que se ha mejorado.</v>
      </c>
      <c r="D606" t="str">
        <f>'Historico Valoracion Quejas '!V704</f>
        <v>Publicidad doc Informativo</v>
      </c>
    </row>
    <row r="607" spans="1:4" ht="30" x14ac:dyDescent="0.25">
      <c r="A607" s="65">
        <f>'Historico Valoracion Quejas '!D705</f>
        <v>904</v>
      </c>
      <c r="B607" s="12">
        <f>'Historico Valoracion Quejas '!B705</f>
        <v>43342</v>
      </c>
      <c r="C607" s="15" t="str">
        <f>'Historico Valoracion Quejas '!G705</f>
        <v>La construcción inicia muy temprano sus labores, y eso  imposibilita dormir un poco más.</v>
      </c>
      <c r="D607" t="str">
        <f>'Historico Valoracion Quejas '!V705</f>
        <v>Construcción</v>
      </c>
    </row>
    <row r="608" spans="1:4" ht="30" x14ac:dyDescent="0.25">
      <c r="A608" s="65">
        <f>'Historico Valoracion Quejas '!D706</f>
        <v>904</v>
      </c>
      <c r="B608" s="12">
        <f>'Historico Valoracion Quejas '!B706</f>
        <v>43342</v>
      </c>
      <c r="C608" s="15" t="str">
        <f>'Historico Valoracion Quejas '!G706</f>
        <v>Poner etiquetas a todos los tomas, son tantos que uno no sabe cual es cual.</v>
      </c>
      <c r="D608" t="str">
        <f>'Historico Valoracion Quejas '!V706</f>
        <v>Rotulación ventilador</v>
      </c>
    </row>
    <row r="609" spans="1:4" x14ac:dyDescent="0.25">
      <c r="A609" s="65">
        <f>'Historico Valoracion Quejas '!D707</f>
        <v>904</v>
      </c>
      <c r="B609" s="12">
        <f>'Historico Valoracion Quejas '!B707</f>
        <v>43342</v>
      </c>
      <c r="C609" s="15" t="str">
        <f>'Historico Valoracion Quejas '!G707</f>
        <v>Los pancakes se secan mucho al estar expuestos al aire libre</v>
      </c>
      <c r="D609" t="str">
        <f>'Historico Valoracion Quejas '!V707</f>
        <v>Calida Desayuno</v>
      </c>
    </row>
    <row r="610" spans="1:4" x14ac:dyDescent="0.25">
      <c r="A610" s="65">
        <f>'Historico Valoracion Quejas '!D708</f>
        <v>302</v>
      </c>
      <c r="B610" s="12">
        <f>'Historico Valoracion Quejas '!B708</f>
        <v>43341</v>
      </c>
      <c r="C610" s="15" t="str">
        <f>'Historico Valoracion Quejas '!G708</f>
        <v>Mejorar el flujo de agua caliente en el grifo del baño</v>
      </c>
      <c r="D610" t="str">
        <f>'Historico Valoracion Quejas '!V708</f>
        <v>Agua caliente</v>
      </c>
    </row>
    <row r="611" spans="1:4" x14ac:dyDescent="0.25">
      <c r="A611" s="65">
        <f>'Historico Valoracion Quejas '!D709</f>
        <v>508</v>
      </c>
      <c r="B611" s="12">
        <f>'Historico Valoracion Quejas '!B709</f>
        <v>43338</v>
      </c>
      <c r="C611" s="15" t="str">
        <f>'Historico Valoracion Quejas '!G709</f>
        <v>Huésped se queja de los precios que son muy elevados.</v>
      </c>
      <c r="D611" t="str">
        <f>'Historico Valoracion Quejas '!V709</f>
        <v>Precios Souvenir</v>
      </c>
    </row>
    <row r="612" spans="1:4" x14ac:dyDescent="0.25">
      <c r="A612" s="65">
        <f>'Historico Valoracion Quejas '!D710</f>
        <v>508</v>
      </c>
      <c r="B612" s="12">
        <f>'Historico Valoracion Quejas '!B710</f>
        <v>43338</v>
      </c>
      <c r="C612" s="15" t="str">
        <f>'Historico Valoracion Quejas '!G710</f>
        <v>La comida en el buffet es escasa y muy repetitiva.</v>
      </c>
      <c r="D612" t="str">
        <f>'Historico Valoracion Quejas '!V710</f>
        <v>Variedad desayuno</v>
      </c>
    </row>
    <row r="613" spans="1:4" ht="75" x14ac:dyDescent="0.25">
      <c r="A613" s="65">
        <f>'Historico Valoracion Quejas '!D711</f>
        <v>208</v>
      </c>
      <c r="B613" s="12">
        <f>'Historico Valoracion Quejas '!B711</f>
        <v>43336</v>
      </c>
      <c r="C613" s="15" t="str">
        <f>'Historico Valoracion Quejas '!G711</f>
        <v>Huésped molesto porque se le sirvió un pollo crudo y él indica que eso es de mucho cuidado porque puede enfermar a una persona, esto provocó que se fueran muy temprano del hotel al check-out porque querían visitar otro restaurante.</v>
      </c>
      <c r="D613" t="str">
        <f>'Historico Valoracion Quejas '!V711</f>
        <v>Calidad comida</v>
      </c>
    </row>
    <row r="614" spans="1:4" ht="45" x14ac:dyDescent="0.25">
      <c r="A614" s="65">
        <f>'Historico Valoracion Quejas '!D712</f>
        <v>111</v>
      </c>
      <c r="B614" s="12">
        <f>'Historico Valoracion Quejas '!B712</f>
        <v>43338</v>
      </c>
      <c r="C614" s="15" t="str">
        <f>'Historico Valoracion Quejas '!G712</f>
        <v xml:space="preserve">Huéspedes se quejan porque el teléfono de su habitación no recibe llamadas, recepción no es capaz de contactarlas y eso a ellas les preocupa. </v>
      </c>
      <c r="D614" t="str">
        <f>'Historico Valoracion Quejas '!V712</f>
        <v>Teléfonos</v>
      </c>
    </row>
    <row r="615" spans="1:4" ht="150" x14ac:dyDescent="0.25">
      <c r="A615" s="65">
        <f>'Historico Valoracion Quejas '!D713</f>
        <v>512</v>
      </c>
      <c r="B615" s="12">
        <f>'Historico Valoracion Quejas '!B713</f>
        <v>43338</v>
      </c>
      <c r="C615" s="15" t="str">
        <f>'Historico Valoracion Quejas '!G713</f>
        <v xml:space="preserve">La novia de la boda la señora Yara al momento de hacer check-out se mostró muy molesta cuando se le cobró un factura correspondiente a un manicure y un pedicure del Spa. Ella nos dijo que solamente saliendo del spa el pedicure se le cayó y que fue un trabajo pésimo por el cúal no iba a pagar, ella dijo  que había hablado con un funcionario del Spa ( que no recordaba el nombre) que le dijo que no se preocupara y que no le ibamos a cobrar ese tratamiento, sin embargo nunca se informó nada a recepción ni a servicio al cliente al respecto. </v>
      </c>
      <c r="D615" t="str">
        <f>'Historico Valoracion Quejas '!V713</f>
        <v>Spa</v>
      </c>
    </row>
    <row r="616" spans="1:4" ht="30" x14ac:dyDescent="0.25">
      <c r="A616" s="65">
        <f>'Historico Valoracion Quejas '!D714</f>
        <v>505</v>
      </c>
      <c r="B616" s="12">
        <f>'Historico Valoracion Quejas '!B714</f>
        <v>43337</v>
      </c>
      <c r="C616" s="15" t="str">
        <f>'Historico Valoracion Quejas '!G714</f>
        <v>Huésped indica que debemos mejorar en el tema de alimentos y calidad.</v>
      </c>
      <c r="D616" t="str">
        <f>'Historico Valoracion Quejas '!V714</f>
        <v>Calidad comida</v>
      </c>
    </row>
    <row r="617" spans="1:4" ht="45" x14ac:dyDescent="0.25">
      <c r="A617" s="65">
        <f>'Historico Valoracion Quejas '!D715</f>
        <v>312</v>
      </c>
      <c r="B617" s="12">
        <f>'Historico Valoracion Quejas '!B715</f>
        <v>43337</v>
      </c>
      <c r="C617" s="15" t="str">
        <f>'Historico Valoracion Quejas '!G715</f>
        <v>Huéspedes reportan al check out, que la habitación tiene una gotera la cual cae sobre la cama que está más cercana a la puerta principal</v>
      </c>
      <c r="D617" t="str">
        <f>'Historico Valoracion Quejas '!V715</f>
        <v>Goteras</v>
      </c>
    </row>
    <row r="618" spans="1:4" x14ac:dyDescent="0.25">
      <c r="A618" s="65">
        <f>'Historico Valoracion Quejas '!D716</f>
        <v>506</v>
      </c>
      <c r="B618" s="12">
        <f>'Historico Valoracion Quejas '!B716</f>
        <v>43335</v>
      </c>
      <c r="C618" s="15" t="str">
        <f>'Historico Valoracion Quejas '!G716</f>
        <v>Tener más opciones de comida nacional</v>
      </c>
      <c r="D618" t="str">
        <f>'Historico Valoracion Quejas '!V716</f>
        <v>Menú típico</v>
      </c>
    </row>
    <row r="619" spans="1:4" x14ac:dyDescent="0.25">
      <c r="A619" s="65">
        <f>'Historico Valoracion Quejas '!D717</f>
        <v>504</v>
      </c>
      <c r="B619" s="12">
        <f>'Historico Valoracion Quejas '!B717</f>
        <v>43335</v>
      </c>
      <c r="C619" s="15" t="str">
        <f>'Historico Valoracion Quejas '!G717</f>
        <v>Seguir implementando desarrollo sostenible</v>
      </c>
      <c r="D619" t="str">
        <f>'Historico Valoracion Quejas '!V717</f>
        <v>N/A</v>
      </c>
    </row>
    <row r="620" spans="1:4" x14ac:dyDescent="0.25">
      <c r="A620" s="65">
        <f>'Historico Valoracion Quejas '!D718</f>
        <v>305</v>
      </c>
      <c r="B620" s="12">
        <f>'Historico Valoracion Quejas '!B718</f>
        <v>43335</v>
      </c>
      <c r="C620" s="15" t="str">
        <f>'Historico Valoracion Quejas '!G718</f>
        <v xml:space="preserve">Falta ofrecer pan libre de glutten como opción. </v>
      </c>
      <c r="D620" t="str">
        <f>'Historico Valoracion Quejas '!V718</f>
        <v>Menú Celiacos</v>
      </c>
    </row>
    <row r="621" spans="1:4" ht="45" x14ac:dyDescent="0.25">
      <c r="A621" s="65">
        <f>'Historico Valoracion Quejas '!D719</f>
        <v>508</v>
      </c>
      <c r="B621" s="12">
        <f>'Historico Valoracion Quejas '!B719</f>
        <v>43334</v>
      </c>
      <c r="C621" s="15" t="str">
        <f>'Historico Valoracion Quejas '!G719</f>
        <v>La presentación del hotel en la pagina web y otros es muy pobre en comparación con la realidad. Nos hemos llevado una grata sorpresa.</v>
      </c>
      <c r="D621" t="str">
        <f>'Historico Valoracion Quejas '!V719</f>
        <v>Publicidad Web</v>
      </c>
    </row>
    <row r="622" spans="1:4" ht="30" x14ac:dyDescent="0.25">
      <c r="A622" s="65">
        <f>'Historico Valoracion Quejas '!D720</f>
        <v>506</v>
      </c>
      <c r="B622" s="12">
        <f>'Historico Valoracion Quejas '!B720</f>
        <v>43334</v>
      </c>
      <c r="C622" s="15" t="str">
        <f>'Historico Valoracion Quejas '!G720</f>
        <v>Hacen falta areas infantiles y zonas de esparcimiento como por ejemplo toboganes y columpios.</v>
      </c>
      <c r="D622" t="str">
        <f>'Historico Valoracion Quejas '!V720</f>
        <v xml:space="preserve">Área  para niños </v>
      </c>
    </row>
    <row r="623" spans="1:4" x14ac:dyDescent="0.25">
      <c r="A623" s="65">
        <f>'Historico Valoracion Quejas '!D721</f>
        <v>408</v>
      </c>
      <c r="B623" s="12">
        <f>'Historico Valoracion Quejas '!B721</f>
        <v>43334</v>
      </c>
      <c r="C623" s="15" t="str">
        <f>'Historico Valoracion Quejas '!G721</f>
        <v>Deberían tener ocio nocturno</v>
      </c>
      <c r="D623" t="str">
        <f>'Historico Valoracion Quejas '!V721</f>
        <v>Actividad nocturna</v>
      </c>
    </row>
    <row r="624" spans="1:4" x14ac:dyDescent="0.25">
      <c r="A624" s="65">
        <f>'Historico Valoracion Quejas '!D722</f>
        <v>408</v>
      </c>
      <c r="B624" s="12">
        <f>'Historico Valoracion Quejas '!B722</f>
        <v>43334</v>
      </c>
      <c r="C624" s="15" t="str">
        <f>'Historico Valoracion Quejas '!G722</f>
        <v>Mas variedad en restaurantes.</v>
      </c>
      <c r="D624" t="str">
        <f>'Historico Valoracion Quejas '!V722</f>
        <v>Variedad desayuno</v>
      </c>
    </row>
    <row r="625" spans="1:4" ht="45" x14ac:dyDescent="0.25">
      <c r="A625" s="65">
        <f>'Historico Valoracion Quejas '!D723</f>
        <v>711</v>
      </c>
      <c r="B625" s="12">
        <f>'Historico Valoracion Quejas '!B723</f>
        <v>43333</v>
      </c>
      <c r="C625" s="15" t="str">
        <f>'Historico Valoracion Quejas '!G723</f>
        <v>El desayuno es bueno pero estaba muy lleno por lo que sería bueno tener algunas cosas precocinadas como los huevos revueltos.</v>
      </c>
      <c r="D625" t="str">
        <f>'Historico Valoracion Quejas '!V723</f>
        <v>Calida Desayuno</v>
      </c>
    </row>
    <row r="626" spans="1:4" ht="30" x14ac:dyDescent="0.25">
      <c r="A626" s="65">
        <f>'Historico Valoracion Quejas '!D724</f>
        <v>604</v>
      </c>
      <c r="B626" s="12">
        <f>'Historico Valoracion Quejas '!B724</f>
        <v>43333</v>
      </c>
      <c r="C626" s="15" t="str">
        <f>'Historico Valoracion Quejas '!G724</f>
        <v>Deberian tener mejores opciones vegetarianas y harinas integrales</v>
      </c>
      <c r="D626" t="str">
        <f>'Historico Valoracion Quejas '!V724</f>
        <v>Menú vegetariano</v>
      </c>
    </row>
    <row r="627" spans="1:4" ht="60" x14ac:dyDescent="0.25">
      <c r="A627" s="65">
        <f>'Historico Valoracion Quejas '!D725</f>
        <v>506</v>
      </c>
      <c r="B627" s="12">
        <f>'Historico Valoracion Quejas '!B725</f>
        <v>43333</v>
      </c>
      <c r="C627" s="15" t="str">
        <f>'Historico Valoracion Quejas '!G725</f>
        <v>El área de recepción es más para restaurantes que para ser utilizada como lobby. NO hay suficiente campo para que las familias se sienten a esperar y cuando llueve no hay donde ponerse.</v>
      </c>
      <c r="D627" t="str">
        <f>'Historico Valoracion Quejas '!V725</f>
        <v>Lobby</v>
      </c>
    </row>
    <row r="628" spans="1:4" ht="45" x14ac:dyDescent="0.25">
      <c r="A628" s="65">
        <f>'Historico Valoracion Quejas '!D726</f>
        <v>506</v>
      </c>
      <c r="B628" s="12">
        <f>'Historico Valoracion Quejas '!B726</f>
        <v>43333</v>
      </c>
      <c r="C628" s="15" t="str">
        <f>'Historico Valoracion Quejas '!G726</f>
        <v>EL hotel está pensado solo para adultos. NO hay areas infantiles ni salas de juego donde ellos puedan despejarse y divertirse.</v>
      </c>
      <c r="D628" t="str">
        <f>'Historico Valoracion Quejas '!V726</f>
        <v>Entretenimiento</v>
      </c>
    </row>
    <row r="629" spans="1:4" ht="30" x14ac:dyDescent="0.25">
      <c r="A629" s="65">
        <f>'Historico Valoracion Quejas '!D727</f>
        <v>0</v>
      </c>
      <c r="B629" s="12">
        <f>'Historico Valoracion Quejas '!B727</f>
        <v>43329</v>
      </c>
      <c r="C629" s="15" t="str">
        <f>'Historico Valoracion Quejas '!G727</f>
        <v>Los precios de lavandería son una broma. Preferí llevar mi ropa a lavar a la Fortuna.</v>
      </c>
      <c r="D629" t="str">
        <f>'Historico Valoracion Quejas '!V727</f>
        <v>Lavanderia</v>
      </c>
    </row>
    <row r="630" spans="1:4" x14ac:dyDescent="0.25">
      <c r="A630" s="65">
        <f>'Historico Valoracion Quejas '!D728</f>
        <v>0</v>
      </c>
      <c r="B630" s="12">
        <f>'Historico Valoracion Quejas '!B728</f>
        <v>43329</v>
      </c>
      <c r="C630" s="15" t="str">
        <f>'Historico Valoracion Quejas '!G728</f>
        <v>Las bebidas y comida en la piscina son muy caras.</v>
      </c>
      <c r="D630" t="str">
        <f>'Historico Valoracion Quejas '!V728</f>
        <v>Calidad precio</v>
      </c>
    </row>
    <row r="631" spans="1:4" ht="30" x14ac:dyDescent="0.25">
      <c r="A631" s="65">
        <f>'Historico Valoracion Quejas '!D729</f>
        <v>0</v>
      </c>
      <c r="B631" s="12">
        <f>'Historico Valoracion Quejas '!B729</f>
        <v>43329</v>
      </c>
      <c r="C631" s="15" t="str">
        <f>'Historico Valoracion Quejas '!G729</f>
        <v>La habitación es muy pequeña y no hay suficiente espacio para equipaje.</v>
      </c>
      <c r="D631" t="str">
        <f>'Historico Valoracion Quejas '!V729</f>
        <v>N/A</v>
      </c>
    </row>
    <row r="632" spans="1:4" ht="30" x14ac:dyDescent="0.25">
      <c r="A632" s="65">
        <f>'Historico Valoracion Quejas '!D730</f>
        <v>0</v>
      </c>
      <c r="B632" s="12">
        <f>'Historico Valoracion Quejas '!B730</f>
        <v>43329</v>
      </c>
      <c r="C632" s="15" t="str">
        <f>'Historico Valoracion Quejas '!G730</f>
        <v>La comida italiana esta sobrevalorada y sin buen sabor, además las porciones son muy pequeñas.</v>
      </c>
      <c r="D632" t="str">
        <f>'Historico Valoracion Quejas '!V730</f>
        <v>Calidad precio</v>
      </c>
    </row>
    <row r="633" spans="1:4" x14ac:dyDescent="0.25">
      <c r="A633" s="65">
        <f>'Historico Valoracion Quejas '!D731</f>
        <v>101</v>
      </c>
      <c r="B633" s="12">
        <f>'Historico Valoracion Quejas '!B731</f>
        <v>43325</v>
      </c>
      <c r="C633" s="15" t="str">
        <f>'Historico Valoracion Quejas '!G731</f>
        <v>Los restaurantes son muy caros y la comida mas o menos.</v>
      </c>
      <c r="D633" t="str">
        <f>'Historico Valoracion Quejas '!V731</f>
        <v>Calidad precio</v>
      </c>
    </row>
    <row r="634" spans="1:4" x14ac:dyDescent="0.25">
      <c r="A634" s="65">
        <f>'Historico Valoracion Quejas '!D732</f>
        <v>802</v>
      </c>
      <c r="B634" s="12">
        <f>'Historico Valoracion Quejas '!B732</f>
        <v>43332</v>
      </c>
      <c r="C634" s="15" t="str">
        <f>'Historico Valoracion Quejas '!G732</f>
        <v>Huésped se queja del Internet y de la lentitud del mismo.</v>
      </c>
      <c r="D634" t="str">
        <f>'Historico Valoracion Quejas '!V732</f>
        <v>Wifi</v>
      </c>
    </row>
    <row r="635" spans="1:4" ht="45" x14ac:dyDescent="0.25">
      <c r="A635" s="65">
        <f>'Historico Valoracion Quejas '!D733</f>
        <v>306</v>
      </c>
      <c r="B635" s="12">
        <f>'Historico Valoracion Quejas '!B733</f>
        <v>43328</v>
      </c>
      <c r="C635" s="15" t="str">
        <f>'Historico Valoracion Quejas '!G733</f>
        <v>No se podía transferir llamadas de recepción a la hab, huésped tenía una emergencia y estaba molesto por mal funcionamiento e ineficiencia de los teléfonos del hotel.</v>
      </c>
      <c r="D635" t="str">
        <f>'Historico Valoracion Quejas '!V733</f>
        <v>Central telefonica</v>
      </c>
    </row>
    <row r="636" spans="1:4" x14ac:dyDescent="0.25">
      <c r="A636" s="65">
        <f>'Historico Valoracion Quejas '!D734</f>
        <v>102</v>
      </c>
      <c r="B636" s="12">
        <f>'Historico Valoracion Quejas '!B734</f>
        <v>43328</v>
      </c>
      <c r="C636" s="15" t="str">
        <f>'Historico Valoracion Quejas '!G734</f>
        <v>Teléfono no funciona</v>
      </c>
      <c r="D636" t="str">
        <f>'Historico Valoracion Quejas '!V734</f>
        <v>Central telefonica</v>
      </c>
    </row>
    <row r="637" spans="1:4" x14ac:dyDescent="0.25">
      <c r="A637" s="65" t="str">
        <f>'Historico Valoracion Quejas '!D735</f>
        <v>205-206</v>
      </c>
      <c r="B637" s="12">
        <f>'Historico Valoracion Quejas '!B735</f>
        <v>43328</v>
      </c>
      <c r="C637" s="15" t="str">
        <f>'Historico Valoracion Quejas '!G735</f>
        <v>Teléfonos no funcionan</v>
      </c>
      <c r="D637" t="str">
        <f>'Historico Valoracion Quejas '!V735</f>
        <v>Central telefonica</v>
      </c>
    </row>
    <row r="638" spans="1:4" x14ac:dyDescent="0.25">
      <c r="A638" s="65">
        <f>'Historico Valoracion Quejas '!D736</f>
        <v>110</v>
      </c>
      <c r="B638" s="12">
        <f>'Historico Valoracion Quejas '!B736</f>
        <v>43328</v>
      </c>
      <c r="C638" s="15" t="str">
        <f>'Historico Valoracion Quejas '!G736</f>
        <v>Teléfono no sirve</v>
      </c>
      <c r="D638" t="str">
        <f>'Historico Valoracion Quejas '!V736</f>
        <v>Central telefonica</v>
      </c>
    </row>
    <row r="639" spans="1:4" x14ac:dyDescent="0.25">
      <c r="A639" s="65">
        <f>'Historico Valoracion Quejas '!D737</f>
        <v>102</v>
      </c>
      <c r="B639" s="12">
        <f>'Historico Valoracion Quejas '!B737</f>
        <v>43327</v>
      </c>
      <c r="C639" s="15" t="str">
        <f>'Historico Valoracion Quejas '!G737</f>
        <v>Teléfono no sirve</v>
      </c>
      <c r="D639" t="str">
        <f>'Historico Valoracion Quejas '!V737</f>
        <v>Central telefonica</v>
      </c>
    </row>
    <row r="640" spans="1:4" ht="30" x14ac:dyDescent="0.25">
      <c r="A640" s="65">
        <f>'Historico Valoracion Quejas '!D738</f>
        <v>105</v>
      </c>
      <c r="B640" s="12">
        <f>'Historico Valoracion Quejas '!B738</f>
        <v>43332</v>
      </c>
      <c r="C640" s="15" t="str">
        <f>'Historico Valoracion Quejas '!G738</f>
        <v>Un mejor rotulo en la carretera que muestre bien la dirección del Hotel</v>
      </c>
      <c r="D640" t="str">
        <f>'Historico Valoracion Quejas '!V738</f>
        <v>Rotulación Carretera</v>
      </c>
    </row>
    <row r="641" spans="1:4" x14ac:dyDescent="0.25">
      <c r="A641" s="65">
        <f>'Historico Valoracion Quejas '!D739</f>
        <v>504</v>
      </c>
      <c r="B641" s="12">
        <f>'Historico Valoracion Quejas '!B739</f>
        <v>43332</v>
      </c>
      <c r="C641" s="15" t="str">
        <f>'Historico Valoracion Quejas '!G739</f>
        <v>Se puede mejorar el desayuno</v>
      </c>
      <c r="D641" t="str">
        <f>'Historico Valoracion Quejas '!V739</f>
        <v>Calida Desayuno</v>
      </c>
    </row>
    <row r="642" spans="1:4" x14ac:dyDescent="0.25">
      <c r="A642" s="65">
        <f>'Historico Valoracion Quejas '!D740</f>
        <v>301</v>
      </c>
      <c r="B642" s="12">
        <f>'Historico Valoracion Quejas '!B740</f>
        <v>43331</v>
      </c>
      <c r="C642" s="15" t="str">
        <f>'Historico Valoracion Quejas '!G740</f>
        <v>Servicio muy lento</v>
      </c>
      <c r="D642" t="str">
        <f>'Historico Valoracion Quejas '!V740</f>
        <v xml:space="preserve">Servicio cliente restaurante </v>
      </c>
    </row>
    <row r="643" spans="1:4" x14ac:dyDescent="0.25">
      <c r="A643" s="65">
        <f>'Historico Valoracion Quejas '!D741</f>
        <v>401</v>
      </c>
      <c r="B643" s="12">
        <f>'Historico Valoracion Quejas '!B741</f>
        <v>43331</v>
      </c>
      <c r="C643" s="15" t="str">
        <f>'Historico Valoracion Quejas '!G741</f>
        <v>Necesita más basureros alrededor del hotel</v>
      </c>
      <c r="D643" t="str">
        <f>'Historico Valoracion Quejas '!V741</f>
        <v>Basurero jardines</v>
      </c>
    </row>
    <row r="644" spans="1:4" x14ac:dyDescent="0.25">
      <c r="A644" s="65">
        <f>'Historico Valoracion Quejas '!D742</f>
        <v>506</v>
      </c>
      <c r="B644" s="12">
        <f>'Historico Valoracion Quejas '!B742</f>
        <v>43330</v>
      </c>
      <c r="C644" s="15" t="str">
        <f>'Historico Valoracion Quejas '!G742</f>
        <v>Muchas moscas en el desayuno</v>
      </c>
      <c r="D644" t="str">
        <f>'Historico Valoracion Quejas '!V742</f>
        <v>Plagas Habitaciones</v>
      </c>
    </row>
    <row r="645" spans="1:4" ht="30" x14ac:dyDescent="0.25">
      <c r="A645" s="65">
        <f>'Historico Valoracion Quejas '!D743</f>
        <v>0</v>
      </c>
      <c r="B645" s="12">
        <f>'Historico Valoracion Quejas '!B743</f>
        <v>43331</v>
      </c>
      <c r="C645" s="15" t="str">
        <f>'Historico Valoracion Quejas '!G743</f>
        <v>Sería bueno colocar una grada entre la piscina de agua termal de bar las iguana y que lleve al jacuzzi</v>
      </c>
      <c r="D645" t="str">
        <f>'Historico Valoracion Quejas '!V743</f>
        <v>Piscinas</v>
      </c>
    </row>
    <row r="646" spans="1:4" x14ac:dyDescent="0.25">
      <c r="A646" s="65">
        <f>'Historico Valoracion Quejas '!D744</f>
        <v>703</v>
      </c>
      <c r="B646" s="12">
        <f>'Historico Valoracion Quejas '!B744</f>
        <v>43331</v>
      </c>
      <c r="C646" s="15" t="str">
        <f>'Historico Valoracion Quejas '!G744</f>
        <v>Mejorar wifi en la habitación</v>
      </c>
      <c r="D646" t="str">
        <f>'Historico Valoracion Quejas '!V744</f>
        <v>Wifi</v>
      </c>
    </row>
    <row r="647" spans="1:4" ht="75" x14ac:dyDescent="0.25">
      <c r="A647" s="65" t="str">
        <f>'Historico Valoracion Quejas '!D745</f>
        <v>414-415</v>
      </c>
      <c r="B647" s="12">
        <f>'Historico Valoracion Quejas '!B745</f>
        <v>43327</v>
      </c>
      <c r="C647" s="15" t="str">
        <f>'Historico Valoracion Quejas '!G745</f>
        <v>Huéspedes se quejan porque la temperatura del agua en las habitaciones no es caliente lo suficiente, además indican que el jacuzzi al momento de llenarse no aguanta la presión del agua y al parecer el tapon se safa y se comienza a drenar el agua.</v>
      </c>
      <c r="D647" t="str">
        <f>'Historico Valoracion Quejas '!V745</f>
        <v>Habitaciones</v>
      </c>
    </row>
    <row r="648" spans="1:4" ht="60" x14ac:dyDescent="0.25">
      <c r="A648" s="65">
        <f>'Historico Valoracion Quejas '!D746</f>
        <v>405</v>
      </c>
      <c r="B648" s="12">
        <f>'Historico Valoracion Quejas '!B746</f>
        <v>43327</v>
      </c>
      <c r="C648" s="15" t="str">
        <f>'Historico Valoracion Quejas '!G746</f>
        <v>Huésped se queja que en la lista de canales se muestra el canal italiano sin embargo a la hora de buscarlo no está, pide que actualicen la lista de canales ya que están brindando información falsa y engañosa.</v>
      </c>
      <c r="D648" t="str">
        <f>'Historico Valoracion Quejas '!V746</f>
        <v xml:space="preserve">Cable tica </v>
      </c>
    </row>
    <row r="649" spans="1:4" ht="30" x14ac:dyDescent="0.25">
      <c r="A649" s="65" t="str">
        <f>'Historico Valoracion Quejas '!D747</f>
        <v>Mary Blackport</v>
      </c>
      <c r="B649" s="12">
        <f>'Historico Valoracion Quejas '!B747</f>
        <v>43195</v>
      </c>
      <c r="C649" s="15" t="str">
        <f>'Historico Valoracion Quejas '!G747</f>
        <v>La comida en los restaurantes estuvo horrible, yo no recomendaria ir a comer ahí</v>
      </c>
      <c r="D649" t="str">
        <f>'Historico Valoracion Quejas '!V747</f>
        <v>Calidad comida</v>
      </c>
    </row>
    <row r="650" spans="1:4" ht="30" x14ac:dyDescent="0.25">
      <c r="A650" s="65" t="str">
        <f>'Historico Valoracion Quejas '!D748</f>
        <v>Perry Pawelka</v>
      </c>
      <c r="B650" s="12">
        <f>'Historico Valoracion Quejas '!B748</f>
        <v>43189</v>
      </c>
      <c r="C650" s="15" t="str">
        <f>'Historico Valoracion Quejas '!G748</f>
        <v>la única área para mejorar sería un poco más que hacer en el sitio y / o una forma un poco más fácil de llegar a la ciudad</v>
      </c>
      <c r="D650" t="str">
        <f>'Historico Valoracion Quejas '!V748</f>
        <v>Entretenimiento</v>
      </c>
    </row>
    <row r="651" spans="1:4" ht="30" x14ac:dyDescent="0.25">
      <c r="A651" s="65" t="str">
        <f>'Historico Valoracion Quejas '!D749</f>
        <v>Heather Burgess</v>
      </c>
      <c r="B651" s="12">
        <f>'Historico Valoracion Quejas '!B749</f>
        <v>43190</v>
      </c>
      <c r="C651" s="15" t="str">
        <f>'Historico Valoracion Quejas '!G749</f>
        <v>El servicio estuvo mas o menos. Y las opciones de cenas no nos inspiraron por lo que decidimos ir al pueblo a cenar.</v>
      </c>
      <c r="D651" t="str">
        <f>'Historico Valoracion Quejas '!V749</f>
        <v>Calidad comida</v>
      </c>
    </row>
    <row r="652" spans="1:4" ht="30" x14ac:dyDescent="0.25">
      <c r="A652" s="65" t="str">
        <f>'Historico Valoracion Quejas '!D750</f>
        <v>Damary Santiago</v>
      </c>
      <c r="B652" s="12">
        <f>'Historico Valoracion Quejas '!B750</f>
        <v>43267</v>
      </c>
      <c r="C652" s="15" t="str">
        <f>'Historico Valoracion Quejas '!G750</f>
        <v>Las opciones de almuerzo y cena estuvieron muy caras y limitadas.</v>
      </c>
      <c r="D652" t="str">
        <f>'Historico Valoracion Quejas '!V750</f>
        <v>Calidad comida</v>
      </c>
    </row>
    <row r="653" spans="1:4" x14ac:dyDescent="0.25">
      <c r="A653" s="65" t="str">
        <f>'Historico Valoracion Quejas '!D751</f>
        <v>Sara Parent</v>
      </c>
      <c r="B653" s="12">
        <f>'Historico Valoracion Quejas '!B751</f>
        <v>43204</v>
      </c>
      <c r="C653" s="15" t="str">
        <f>'Historico Valoracion Quejas '!G751</f>
        <v>Horribles e incómodas camas.</v>
      </c>
      <c r="D653" t="str">
        <f>'Historico Valoracion Quejas '!V751</f>
        <v>Colchon duro</v>
      </c>
    </row>
    <row r="654" spans="1:4" ht="30" x14ac:dyDescent="0.25">
      <c r="A654" s="65" t="str">
        <f>'Historico Valoracion Quejas '!D752</f>
        <v>Tim Brinkley</v>
      </c>
      <c r="B654" s="12">
        <f>'Historico Valoracion Quejas '!B752</f>
        <v>43274</v>
      </c>
      <c r="C654" s="15" t="str">
        <f>'Historico Valoracion Quejas '!G752</f>
        <v>La variedad y selección de la comida estuvo muy por debajo del promedio</v>
      </c>
      <c r="D654" t="str">
        <f>'Historico Valoracion Quejas '!V752</f>
        <v>Calidad comida</v>
      </c>
    </row>
    <row r="655" spans="1:4" ht="30" x14ac:dyDescent="0.25">
      <c r="A655" s="65">
        <f>'Historico Valoracion Quejas '!D753</f>
        <v>601</v>
      </c>
      <c r="B655" s="12">
        <f>'Historico Valoracion Quejas '!B753</f>
        <v>43326</v>
      </c>
      <c r="C655" s="15" t="str">
        <f>'Historico Valoracion Quejas '!G753</f>
        <v>Los brazaletes son algo ridículo y ademas incomodos, me sentí como si fuera un ganado que etiquetan.</v>
      </c>
      <c r="D655" t="str">
        <f>'Historico Valoracion Quejas '!V753</f>
        <v>Brazaletes</v>
      </c>
    </row>
    <row r="656" spans="1:4" ht="30" x14ac:dyDescent="0.25">
      <c r="A656" s="65">
        <f>'Historico Valoracion Quejas '!D754</f>
        <v>904</v>
      </c>
      <c r="B656" s="12">
        <f>'Historico Valoracion Quejas '!B754</f>
        <v>43326</v>
      </c>
      <c r="C656" s="15" t="str">
        <f>'Historico Valoracion Quejas '!G754</f>
        <v>Necesita variedad en las opciones de comidas y un menú mas barato en el bar.</v>
      </c>
      <c r="D656" t="str">
        <f>'Historico Valoracion Quejas '!V754</f>
        <v>Calidad comida</v>
      </c>
    </row>
    <row r="657" spans="1:4" ht="30" x14ac:dyDescent="0.25">
      <c r="A657" s="65">
        <f>'Historico Valoracion Quejas '!D755</f>
        <v>401</v>
      </c>
      <c r="B657" s="12">
        <f>'Historico Valoracion Quejas '!B755</f>
        <v>43326</v>
      </c>
      <c r="C657" s="15" t="str">
        <f>'Historico Valoracion Quejas '!G755</f>
        <v>El baño debería tener una superficie no resbaloso como algún tipo de alfombra de hule.</v>
      </c>
      <c r="D657" t="str">
        <f>'Historico Valoracion Quejas '!V755</f>
        <v xml:space="preserve">Baño resbalozo </v>
      </c>
    </row>
    <row r="658" spans="1:4" ht="30" x14ac:dyDescent="0.25">
      <c r="A658" s="65" t="str">
        <f>'Historico Valoracion Quejas '!D756</f>
        <v>414-415</v>
      </c>
      <c r="B658" s="12">
        <f>'Historico Valoracion Quejas '!B756</f>
        <v>43324</v>
      </c>
      <c r="C658" s="15" t="str">
        <f>'Historico Valoracion Quejas '!G756</f>
        <v>Huésped se queja por el funcionamiento del aire y porque en la 415 si hay agua caliente y en la 414 no.</v>
      </c>
      <c r="D658" t="str">
        <f>'Historico Valoracion Quejas '!V756</f>
        <v>Habitaciones</v>
      </c>
    </row>
    <row r="659" spans="1:4" x14ac:dyDescent="0.25">
      <c r="A659" s="65">
        <f>'Historico Valoracion Quejas '!D757</f>
        <v>203</v>
      </c>
      <c r="B659" s="12">
        <f>'Historico Valoracion Quejas '!B757</f>
        <v>43324</v>
      </c>
      <c r="C659" s="15" t="str">
        <f>'Historico Valoracion Quejas '!G757</f>
        <v>Necesitan actividades para huéspedes como música, bailes.</v>
      </c>
      <c r="D659" t="str">
        <f>'Historico Valoracion Quejas '!V757</f>
        <v>Entretenimiento</v>
      </c>
    </row>
    <row r="660" spans="1:4" ht="45" x14ac:dyDescent="0.25">
      <c r="A660" s="65">
        <f>'Historico Valoracion Quejas '!D758</f>
        <v>711</v>
      </c>
      <c r="B660" s="12">
        <f>'Historico Valoracion Quejas '!B758</f>
        <v>43324</v>
      </c>
      <c r="C660" s="15" t="str">
        <f>'Historico Valoracion Quejas '!G758</f>
        <v>El aire acondicionado esta descompuesto y se cambia de temperatura solo, además en la ducha había un tornillo del techo.</v>
      </c>
      <c r="D660" t="str">
        <f>'Historico Valoracion Quejas '!V758</f>
        <v>Habitaciones</v>
      </c>
    </row>
    <row r="661" spans="1:4" x14ac:dyDescent="0.25">
      <c r="A661" s="65">
        <f>'Historico Valoracion Quejas '!D759</f>
        <v>704</v>
      </c>
      <c r="B661" s="12">
        <f>'Historico Valoracion Quejas '!B759</f>
        <v>43324</v>
      </c>
      <c r="C661" s="15" t="str">
        <f>'Historico Valoracion Quejas '!G759</f>
        <v>Spa tiene precios muy elevados.</v>
      </c>
      <c r="D661" t="str">
        <f>'Historico Valoracion Quejas '!V759</f>
        <v>Spa</v>
      </c>
    </row>
    <row r="662" spans="1:4" x14ac:dyDescent="0.25">
      <c r="A662" s="65">
        <f>'Historico Valoracion Quejas '!D760</f>
        <v>704</v>
      </c>
      <c r="B662" s="12">
        <f>'Historico Valoracion Quejas '!B760</f>
        <v>43324</v>
      </c>
      <c r="C662" s="15" t="str">
        <f>'Historico Valoracion Quejas '!G760</f>
        <v>Restaurantes tiene precios muy elevados.</v>
      </c>
      <c r="D662" t="str">
        <f>'Historico Valoracion Quejas '!V760</f>
        <v>Calidad comida</v>
      </c>
    </row>
    <row r="663" spans="1:4" ht="30" x14ac:dyDescent="0.25">
      <c r="A663" s="65">
        <f>'Historico Valoracion Quejas '!D761</f>
        <v>504</v>
      </c>
      <c r="B663" s="12">
        <f>'Historico Valoracion Quejas '!B761</f>
        <v>43323</v>
      </c>
      <c r="C663" s="15" t="str">
        <f>'Historico Valoracion Quejas '!G761</f>
        <v>La comida es muy cara, por favor tener opciones mas cómodas.</v>
      </c>
      <c r="D663" t="str">
        <f>'Historico Valoracion Quejas '!V761</f>
        <v>Calidad comida</v>
      </c>
    </row>
    <row r="664" spans="1:4" ht="30" x14ac:dyDescent="0.25">
      <c r="A664" s="65">
        <f>'Historico Valoracion Quejas '!D762</f>
        <v>0</v>
      </c>
      <c r="B664" s="12">
        <f>'Historico Valoracion Quejas '!B762</f>
        <v>43324</v>
      </c>
      <c r="C664" s="15" t="str">
        <f>'Historico Valoracion Quejas '!G762</f>
        <v>Huésped se queja de los precios excesivos en el Sushi e Italiano.</v>
      </c>
      <c r="D664" t="str">
        <f>'Historico Valoracion Quejas '!V762</f>
        <v>Calidad Sushi</v>
      </c>
    </row>
    <row r="665" spans="1:4" ht="30" x14ac:dyDescent="0.25">
      <c r="A665" s="65">
        <f>'Historico Valoracion Quejas '!D763</f>
        <v>406</v>
      </c>
      <c r="B665" s="12">
        <f>'Historico Valoracion Quejas '!B763</f>
        <v>43323</v>
      </c>
      <c r="C665" s="15" t="str">
        <f>'Historico Valoracion Quejas '!G763</f>
        <v>Huésped reporta que piensan que el colchon tiene bichillos porque al despertar tenían picaduras en todo el cuerpo</v>
      </c>
      <c r="D665" t="str">
        <f>'Historico Valoracion Quejas '!V763</f>
        <v>Plagas Habitaciones</v>
      </c>
    </row>
    <row r="666" spans="1:4" ht="30" x14ac:dyDescent="0.25">
      <c r="A666" s="65">
        <f>'Historico Valoracion Quejas '!D764</f>
        <v>406</v>
      </c>
      <c r="B666" s="12">
        <f>'Historico Valoracion Quejas '!B764</f>
        <v>43323</v>
      </c>
      <c r="C666" s="15" t="str">
        <f>'Historico Valoracion Quejas '!G764</f>
        <v>Huésped se queja al check out, que los tomas no funcionan bien</v>
      </c>
      <c r="D666" t="str">
        <f>'Historico Valoracion Quejas '!V764</f>
        <v>Habitaciones</v>
      </c>
    </row>
    <row r="667" spans="1:4" ht="30" x14ac:dyDescent="0.25">
      <c r="A667" s="65">
        <f>'Historico Valoracion Quejas '!D765</f>
        <v>109</v>
      </c>
      <c r="B667" s="12">
        <f>'Historico Valoracion Quejas '!B765</f>
        <v>43318</v>
      </c>
      <c r="C667" s="15" t="str">
        <f>'Historico Valoracion Quejas '!G765</f>
        <v>Necesitan Mayor variedad en frutas y dulces en el desayuno como pastelitos.</v>
      </c>
      <c r="D667" t="str">
        <f>'Historico Valoracion Quejas '!V765</f>
        <v>Calidad comida</v>
      </c>
    </row>
    <row r="668" spans="1:4" ht="30" x14ac:dyDescent="0.25">
      <c r="A668" s="65">
        <f>'Historico Valoracion Quejas '!D766</f>
        <v>0</v>
      </c>
      <c r="B668" s="12">
        <f>'Historico Valoracion Quejas '!B766</f>
        <v>43318</v>
      </c>
      <c r="C668" s="15" t="str">
        <f>'Historico Valoracion Quejas '!G766</f>
        <v>El hotel requiere actualización en el area de piscinas y en las habitaciones.</v>
      </c>
      <c r="D668" t="str">
        <f>'Historico Valoracion Quejas '!V766</f>
        <v>Piscinas</v>
      </c>
    </row>
    <row r="669" spans="1:4" x14ac:dyDescent="0.25">
      <c r="A669" s="65">
        <f>'Historico Valoracion Quejas '!D767</f>
        <v>508</v>
      </c>
      <c r="B669" s="12">
        <f>'Historico Valoracion Quejas '!B767</f>
        <v>43319</v>
      </c>
      <c r="C669" s="15" t="str">
        <f>'Historico Valoracion Quejas '!G767</f>
        <v>Cambien los menus en ambos restaurantes</v>
      </c>
      <c r="D669" t="str">
        <f>'Historico Valoracion Quejas '!V767</f>
        <v>Calidad comida</v>
      </c>
    </row>
    <row r="670" spans="1:4" ht="30" x14ac:dyDescent="0.25">
      <c r="A670" s="65">
        <f>'Historico Valoracion Quejas '!D768</f>
        <v>508</v>
      </c>
      <c r="B670" s="12">
        <f>'Historico Valoracion Quejas '!B768</f>
        <v>43319</v>
      </c>
      <c r="C670" s="15" t="str">
        <f>'Historico Valoracion Quejas '!G768</f>
        <v>Se necesita ás espacio para almacenar cosas en la habitación y también sillas. Además no había suficientes ganchos.</v>
      </c>
      <c r="D670" t="str">
        <f>'Historico Valoracion Quejas '!V768</f>
        <v>Habitaciones</v>
      </c>
    </row>
    <row r="671" spans="1:4" ht="30" x14ac:dyDescent="0.25">
      <c r="A671" s="65">
        <f>'Historico Valoracion Quejas '!D769</f>
        <v>103</v>
      </c>
      <c r="B671" s="12">
        <f>'Historico Valoracion Quejas '!B769</f>
        <v>43317</v>
      </c>
      <c r="C671" s="15" t="str">
        <f>'Historico Valoracion Quejas '!G769</f>
        <v>Se queja porque no hay clases de yoga en la tarde y porque el gimnasio es muy pequeño</v>
      </c>
      <c r="D671" t="str">
        <f>'Historico Valoracion Quejas '!V769</f>
        <v>N/A</v>
      </c>
    </row>
    <row r="672" spans="1:4" x14ac:dyDescent="0.25">
      <c r="A672" s="65">
        <f>'Historico Valoracion Quejas '!D770</f>
        <v>210</v>
      </c>
      <c r="B672" s="12">
        <f>'Historico Valoracion Quejas '!B770</f>
        <v>43315</v>
      </c>
      <c r="C672" s="15" t="str">
        <f>'Historico Valoracion Quejas '!G770</f>
        <v>Sería muy bueno tener menus en la habitación.</v>
      </c>
      <c r="D672" t="str">
        <f>'Historico Valoracion Quejas '!V770</f>
        <v>Calidad comida</v>
      </c>
    </row>
    <row r="673" spans="1:4" x14ac:dyDescent="0.25">
      <c r="A673" s="65">
        <f>'Historico Valoracion Quejas '!D771</f>
        <v>210</v>
      </c>
      <c r="B673" s="12">
        <f>'Historico Valoracion Quejas '!B771</f>
        <v>43315</v>
      </c>
      <c r="C673" s="15" t="str">
        <f>'Historico Valoracion Quejas '!G771</f>
        <v>Precios elevados.</v>
      </c>
      <c r="D673" t="str">
        <f>'Historico Valoracion Quejas '!V771</f>
        <v>Calidad comida</v>
      </c>
    </row>
    <row r="674" spans="1:4" x14ac:dyDescent="0.25">
      <c r="A674" s="65">
        <f>'Historico Valoracion Quejas '!D772</f>
        <v>307</v>
      </c>
      <c r="B674" s="12">
        <f>'Historico Valoracion Quejas '!B772</f>
        <v>43317</v>
      </c>
      <c r="C674" s="15" t="str">
        <f>'Historico Valoracion Quejas '!G772</f>
        <v>Mejorar el Wi-fi ya que es muy inconsistente</v>
      </c>
      <c r="D674" t="str">
        <f>'Historico Valoracion Quejas '!V772</f>
        <v>Wifi</v>
      </c>
    </row>
    <row r="675" spans="1:4" x14ac:dyDescent="0.25">
      <c r="A675" s="65">
        <f>'Historico Valoracion Quejas '!D773</f>
        <v>611</v>
      </c>
      <c r="B675" s="12">
        <f>'Historico Valoracion Quejas '!B773</f>
        <v>43318</v>
      </c>
      <c r="C675" s="15" t="str">
        <f>'Historico Valoracion Quejas '!G773</f>
        <v>No tenían agua caliente</v>
      </c>
      <c r="D675" t="str">
        <f>'Historico Valoracion Quejas '!V773</f>
        <v>Agua caliente</v>
      </c>
    </row>
    <row r="676" spans="1:4" x14ac:dyDescent="0.25">
      <c r="A676" s="65">
        <f>'Historico Valoracion Quejas '!D774</f>
        <v>610</v>
      </c>
      <c r="B676" s="12">
        <f>'Historico Valoracion Quejas '!B774</f>
        <v>43318</v>
      </c>
      <c r="C676" s="15" t="str">
        <f>'Historico Valoracion Quejas '!G774</f>
        <v>No tenían agua caliente</v>
      </c>
      <c r="D676" t="str">
        <f>'Historico Valoracion Quejas '!V774</f>
        <v>Agua caliente</v>
      </c>
    </row>
    <row r="677" spans="1:4" x14ac:dyDescent="0.25">
      <c r="A677" s="65">
        <f>'Historico Valoracion Quejas '!D775</f>
        <v>108</v>
      </c>
      <c r="B677" s="12">
        <f>'Historico Valoracion Quejas '!B775</f>
        <v>43317</v>
      </c>
      <c r="C677" s="15" t="str">
        <f>'Historico Valoracion Quejas '!G775</f>
        <v>Teléfono no sirve</v>
      </c>
      <c r="D677" t="str">
        <f>'Historico Valoracion Quejas '!V775</f>
        <v>Central telefonica</v>
      </c>
    </row>
    <row r="678" spans="1:4" x14ac:dyDescent="0.25">
      <c r="A678" s="65">
        <f>'Historico Valoracion Quejas '!D776</f>
        <v>202</v>
      </c>
      <c r="B678" s="12">
        <f>'Historico Valoracion Quejas '!B776</f>
        <v>43317</v>
      </c>
      <c r="C678" s="15" t="str">
        <f>'Historico Valoracion Quejas '!G776</f>
        <v>Teléfono no sirve</v>
      </c>
      <c r="D678" t="str">
        <f>'Historico Valoracion Quejas '!V776</f>
        <v>Central telefonica</v>
      </c>
    </row>
    <row r="679" spans="1:4" x14ac:dyDescent="0.25">
      <c r="A679" s="65">
        <f>'Historico Valoracion Quejas '!D777</f>
        <v>102</v>
      </c>
      <c r="B679" s="12">
        <f>'Historico Valoracion Quejas '!B777</f>
        <v>43317</v>
      </c>
      <c r="C679" s="15" t="str">
        <f>'Historico Valoracion Quejas '!G777</f>
        <v>Teléfono no sirve</v>
      </c>
      <c r="D679" t="str">
        <f>'Historico Valoracion Quejas '!V777</f>
        <v>Central telefonica</v>
      </c>
    </row>
    <row r="680" spans="1:4" x14ac:dyDescent="0.25">
      <c r="A680" s="65">
        <f>'Historico Valoracion Quejas '!D778</f>
        <v>101</v>
      </c>
      <c r="B680" s="12">
        <f>'Historico Valoracion Quejas '!B778</f>
        <v>43317</v>
      </c>
      <c r="C680" s="15" t="str">
        <f>'Historico Valoracion Quejas '!G778</f>
        <v>Teléfono no sirve</v>
      </c>
      <c r="D680" t="str">
        <f>'Historico Valoracion Quejas '!V778</f>
        <v>Central telefonica</v>
      </c>
    </row>
    <row r="681" spans="1:4" x14ac:dyDescent="0.25">
      <c r="A681" s="65">
        <f>'Historico Valoracion Quejas '!D779</f>
        <v>706</v>
      </c>
      <c r="B681" s="12">
        <f>'Historico Valoracion Quejas '!B779</f>
        <v>43317</v>
      </c>
      <c r="C681" s="15" t="str">
        <f>'Historico Valoracion Quejas '!G779</f>
        <v>Teléfono no sirve</v>
      </c>
      <c r="D681" t="str">
        <f>'Historico Valoracion Quejas '!V779</f>
        <v>Central telefonica</v>
      </c>
    </row>
    <row r="682" spans="1:4" x14ac:dyDescent="0.25">
      <c r="A682" s="65">
        <f>'Historico Valoracion Quejas '!D780</f>
        <v>106</v>
      </c>
      <c r="B682" s="12">
        <f>'Historico Valoracion Quejas '!B780</f>
        <v>43317</v>
      </c>
      <c r="C682" s="15" t="str">
        <f>'Historico Valoracion Quejas '!G780</f>
        <v>Teléfono no sirve</v>
      </c>
      <c r="D682" t="str">
        <f>'Historico Valoracion Quejas '!V780</f>
        <v>Central telefonica</v>
      </c>
    </row>
    <row r="683" spans="1:4" x14ac:dyDescent="0.25">
      <c r="A683" s="65">
        <f>'Historico Valoracion Quejas '!D781</f>
        <v>110</v>
      </c>
      <c r="B683" s="12">
        <f>'Historico Valoracion Quejas '!B781</f>
        <v>43317</v>
      </c>
      <c r="C683" s="15" t="str">
        <f>'Historico Valoracion Quejas '!G781</f>
        <v>Teléfono no sirve</v>
      </c>
      <c r="D683" t="str">
        <f>'Historico Valoracion Quejas '!V781</f>
        <v>Central telefonica</v>
      </c>
    </row>
    <row r="684" spans="1:4" ht="60" x14ac:dyDescent="0.25">
      <c r="A684" s="65">
        <f>'Historico Valoracion Quejas '!D782</f>
        <v>0</v>
      </c>
      <c r="B684" s="12">
        <f>'Historico Valoracion Quejas '!B782</f>
        <v>43316</v>
      </c>
      <c r="C684" s="15" t="str">
        <f>'Historico Valoracion Quejas '!G782</f>
        <v>Se queja de la comida de los restaurantes los cuales fueron una estafa, muy baja calidad en las comidas. La pizza fue la peor que ha comido, muy mala. Además precios sumamente caros por nada especial a cambio.</v>
      </c>
      <c r="D684" t="str">
        <f>'Historico Valoracion Quejas '!V782</f>
        <v>Calidad comida</v>
      </c>
    </row>
    <row r="685" spans="1:4" ht="75" x14ac:dyDescent="0.25">
      <c r="A685" s="65">
        <f>'Historico Valoracion Quejas '!D783</f>
        <v>0</v>
      </c>
      <c r="B685" s="12">
        <f>'Historico Valoracion Quejas '!B783</f>
        <v>43316</v>
      </c>
      <c r="C685" s="15" t="str">
        <f>'Historico Valoracion Quejas '!G783</f>
        <v xml:space="preserve">Huésped se queja del uso de brazaletes y de los tiquetes para intercambiar toallas y paraguas indicando que le recuerda a los hoteles baratos de Cancún. Además no les gustó escuchar a los vecinos ni tampoco los colchones los cuales consideraron raros e incómodos. </v>
      </c>
      <c r="D685" t="str">
        <f>'Historico Valoracion Quejas '!V783</f>
        <v>Brazaletes</v>
      </c>
    </row>
    <row r="686" spans="1:4" x14ac:dyDescent="0.25">
      <c r="A686" s="65">
        <f>'Historico Valoracion Quejas '!D784</f>
        <v>0</v>
      </c>
      <c r="B686" s="12">
        <f>'Historico Valoracion Quejas '!B784</f>
        <v>43314</v>
      </c>
      <c r="C686" s="15" t="str">
        <f>'Historico Valoracion Quejas '!G784</f>
        <v>Precios del restaurante y de los bares muy elevados</v>
      </c>
      <c r="D686" t="str">
        <f>'Historico Valoracion Quejas '!V784</f>
        <v>Calidad comida</v>
      </c>
    </row>
    <row r="687" spans="1:4" ht="45" x14ac:dyDescent="0.25">
      <c r="A687" s="65">
        <f>'Historico Valoracion Quejas '!D785</f>
        <v>0</v>
      </c>
      <c r="B687" s="12">
        <f>'Historico Valoracion Quejas '!B785</f>
        <v>43313</v>
      </c>
      <c r="C687" s="15" t="str">
        <f>'Historico Valoracion Quejas '!G785</f>
        <v>El hotel parece estar expandiendose y sino estas en algún tour es sumamente molesto el ruido de la construcción mientras estas en la habitación</v>
      </c>
      <c r="D687" t="str">
        <f>'Historico Valoracion Quejas '!V785</f>
        <v>Ruido habitación</v>
      </c>
    </row>
    <row r="688" spans="1:4" ht="30" x14ac:dyDescent="0.25">
      <c r="A688" s="65">
        <f>'Historico Valoracion Quejas '!D786</f>
        <v>109</v>
      </c>
      <c r="B688" s="12">
        <f>'Historico Valoracion Quejas '!B786</f>
        <v>43313</v>
      </c>
      <c r="C688" s="15" t="str">
        <f>'Historico Valoracion Quejas '!G786</f>
        <v xml:space="preserve">Porciones ridiculamente pequeñas y el sushi estaba mediocre, mas arroz que pescado. </v>
      </c>
      <c r="D688" t="str">
        <f>'Historico Valoracion Quejas '!V786</f>
        <v>Calidad Sushi</v>
      </c>
    </row>
    <row r="689" spans="1:4" x14ac:dyDescent="0.25">
      <c r="A689" s="65" t="str">
        <f>'Historico Valoracion Quejas '!D787</f>
        <v>609-610</v>
      </c>
      <c r="B689" s="12">
        <f>'Historico Valoracion Quejas '!B787</f>
        <v>43314</v>
      </c>
      <c r="C689" s="15" t="str">
        <f>'Historico Valoracion Quejas '!G787</f>
        <v>Bastante caro el Italiano.</v>
      </c>
      <c r="D689" t="str">
        <f>'Historico Valoracion Quejas '!V787</f>
        <v>Calidad comida</v>
      </c>
    </row>
    <row r="690" spans="1:4" ht="30" x14ac:dyDescent="0.25">
      <c r="A690" s="65" t="str">
        <f>'Historico Valoracion Quejas '!D788</f>
        <v>201-202</v>
      </c>
      <c r="B690" s="12">
        <f>'Historico Valoracion Quejas '!B788</f>
        <v>43315</v>
      </c>
      <c r="C690" s="15" t="str">
        <f>'Historico Valoracion Quejas '!G788</f>
        <v>Ruidos extraños en el techo ( pájaros o ratas) que nos mantuvo despiertos en la noche.</v>
      </c>
      <c r="D690" t="str">
        <f>'Historico Valoracion Quejas '!V788</f>
        <v>Plagas Habitaciones</v>
      </c>
    </row>
    <row r="691" spans="1:4" ht="45" x14ac:dyDescent="0.25">
      <c r="A691" s="65" t="str">
        <f>'Historico Valoracion Quejas '!D789</f>
        <v>201-202</v>
      </c>
      <c r="B691" s="12">
        <f>'Historico Valoracion Quejas '!B789</f>
        <v>43315</v>
      </c>
      <c r="C691" s="15" t="str">
        <f>'Historico Valoracion Quejas '!G789</f>
        <v>Huésped sugiere que el hotel no promueva Natura Park como una opción ya que es una experiencia mediocre y muy cara.</v>
      </c>
      <c r="D691" t="str">
        <f>'Historico Valoracion Quejas '!V789</f>
        <v>N/A</v>
      </c>
    </row>
    <row r="692" spans="1:4" ht="30" x14ac:dyDescent="0.25">
      <c r="A692" s="65">
        <f>'Historico Valoracion Quejas '!D790</f>
        <v>511</v>
      </c>
      <c r="B692" s="12">
        <f>'Historico Valoracion Quejas '!B790</f>
        <v>43316</v>
      </c>
      <c r="C692" s="15" t="str">
        <f>'Historico Valoracion Quejas '!G790</f>
        <v>Variedad limitada en opciones de glutten, problemas con inocuidad.</v>
      </c>
      <c r="D692" t="str">
        <f>'Historico Valoracion Quejas '!V790</f>
        <v>Menú Celiacos</v>
      </c>
    </row>
    <row r="693" spans="1:4" x14ac:dyDescent="0.25">
      <c r="A693" s="65">
        <f>'Historico Valoracion Quejas '!D791</f>
        <v>512</v>
      </c>
      <c r="B693" s="12">
        <f>'Historico Valoracion Quejas '!B791</f>
        <v>43316</v>
      </c>
      <c r="C693" s="15" t="str">
        <f>'Historico Valoracion Quejas '!G791</f>
        <v>Más opciones libres de glutten son muy necesarias</v>
      </c>
      <c r="D693" t="str">
        <f>'Historico Valoracion Quejas '!V791</f>
        <v>Menú Celiacos</v>
      </c>
    </row>
    <row r="694" spans="1:4" x14ac:dyDescent="0.25">
      <c r="A694" s="65">
        <f>'Historico Valoracion Quejas '!D792</f>
        <v>401</v>
      </c>
      <c r="B694" s="12">
        <f>'Historico Valoracion Quejas '!B792</f>
        <v>43316</v>
      </c>
      <c r="C694" s="15" t="str">
        <f>'Historico Valoracion Quejas '!G792</f>
        <v>La comida en el Italiano muy cara.</v>
      </c>
      <c r="D694" t="str">
        <f>'Historico Valoracion Quejas '!V792</f>
        <v>Calidad comida</v>
      </c>
    </row>
    <row r="695" spans="1:4" x14ac:dyDescent="0.25">
      <c r="A695" s="65">
        <f>'Historico Valoracion Quejas '!D793</f>
        <v>703</v>
      </c>
      <c r="B695" s="12">
        <f>'Historico Valoracion Quejas '!B793</f>
        <v>43316</v>
      </c>
      <c r="C695" s="15" t="str">
        <f>'Historico Valoracion Quejas '!G793</f>
        <v>Huéspedes se quejan de la inconsistencia del agua caliente.</v>
      </c>
      <c r="D695" t="str">
        <f>'Historico Valoracion Quejas '!V793</f>
        <v>Agua caliente</v>
      </c>
    </row>
    <row r="696" spans="1:4" ht="30" x14ac:dyDescent="0.25">
      <c r="A696" s="65">
        <f>'Historico Valoracion Quejas '!D794</f>
        <v>801</v>
      </c>
      <c r="B696" s="12">
        <f>'Historico Valoracion Quejas '!B794</f>
        <v>43314</v>
      </c>
      <c r="C696" s="15" t="str">
        <f>'Historico Valoracion Quejas '!G794</f>
        <v>Huéspedes se quejan que las porciones del restaurante italiano son pequeñas y muy caras.</v>
      </c>
      <c r="D696" t="str">
        <f>'Historico Valoracion Quejas '!V794</f>
        <v>Calidad comida</v>
      </c>
    </row>
    <row r="697" spans="1:4" ht="30" x14ac:dyDescent="0.25">
      <c r="A697" s="65">
        <f>'Historico Valoracion Quejas '!D795</f>
        <v>204</v>
      </c>
      <c r="B697" s="12">
        <f>'Historico Valoracion Quejas '!B795</f>
        <v>43314</v>
      </c>
      <c r="C697" s="15" t="str">
        <f>'Historico Valoracion Quejas '!G795</f>
        <v>Huéspedes se quejan de los precios, reclaman mejores precios.</v>
      </c>
      <c r="D697" t="str">
        <f>'Historico Valoracion Quejas '!V795</f>
        <v>Calidad comida</v>
      </c>
    </row>
    <row r="698" spans="1:4" x14ac:dyDescent="0.25">
      <c r="A698" s="65" t="str">
        <f>'Historico Valoracion Quejas '!D796</f>
        <v>701-904</v>
      </c>
      <c r="B698" s="12">
        <f>'Historico Valoracion Quejas '!B796</f>
        <v>43315</v>
      </c>
      <c r="C698" s="15" t="str">
        <f>'Historico Valoracion Quejas '!G796</f>
        <v>Huéspedes reclaman que no tiene agua en las habitaciones.</v>
      </c>
      <c r="D698" t="str">
        <f>'Historico Valoracion Quejas '!V796</f>
        <v>Agua caliente</v>
      </c>
    </row>
    <row r="699" spans="1:4" ht="165" x14ac:dyDescent="0.25">
      <c r="A699" s="65">
        <f>'Historico Valoracion Quejas '!D797</f>
        <v>708</v>
      </c>
      <c r="B699" s="12">
        <f>'Historico Valoracion Quejas '!B797</f>
        <v>43314</v>
      </c>
      <c r="C699" s="15" t="str">
        <f>'Historico Valoracion Quejas '!G797</f>
        <v>Huéspedes molestos porque se les indicó que al llegar al hotel a las 3:30pm todas las habitaciones de su grupo iban a estar listas, sin embargo la hab 707 presentó problemas con el aire que al final no pudo ser reparado a pesar de que los huéspedes habian decidio esperar a que se reparara con tal de estar en la habitación junto a su familia,  procedimos a cambiarlos de hab sin embargo ellos se enojaron porque no les gustó la situación ni tampoco como fue manejada. El guía Cesar me dice que ellos ya llamaron a Swiss Travel a dar las quejas y que esta agencia quiere respuesta dado que son muy amigos de los dueños de Swiss Travel.</v>
      </c>
      <c r="D699" t="str">
        <f>'Historico Valoracion Quejas '!V797</f>
        <v>A/C</v>
      </c>
    </row>
    <row r="700" spans="1:4" ht="45" x14ac:dyDescent="0.25">
      <c r="A700" s="65">
        <f>'Historico Valoracion Quejas '!D798</f>
        <v>503</v>
      </c>
      <c r="B700" s="12">
        <f>'Historico Valoracion Quejas '!B798</f>
        <v>43314</v>
      </c>
      <c r="C700" s="15" t="str">
        <f>'Historico Valoracion Quejas '!G798</f>
        <v>Huéspedes molestos porque desde las 7 am entregaron lavandería y llegaron a las 7:00pm a preguntar a recepción y aún no estaba lista.</v>
      </c>
      <c r="D700" t="str">
        <f>'Historico Valoracion Quejas '!V798</f>
        <v>Lavanderia</v>
      </c>
    </row>
    <row r="701" spans="1:4" ht="60" x14ac:dyDescent="0.25">
      <c r="A701" s="65">
        <f>'Historico Valoracion Quejas '!D799</f>
        <v>411</v>
      </c>
      <c r="B701" s="12">
        <f>'Historico Valoracion Quejas '!B799</f>
        <v>43313</v>
      </c>
      <c r="C701" s="15" t="str">
        <f>'Historico Valoracion Quejas '!G799</f>
        <v>Huésped se queja que la lista de canales no coincide con los canales que se proyectan en el televisor, molesto primero porque indicá que un hotel en San José si pudo cambiar el audio a Inglés y aquí no.</v>
      </c>
      <c r="D701" t="str">
        <f>'Historico Valoracion Quejas '!V799</f>
        <v>Habitaciones</v>
      </c>
    </row>
    <row r="702" spans="1:4" ht="45" x14ac:dyDescent="0.25">
      <c r="A702" s="65">
        <f>'Historico Valoracion Quejas '!D800</f>
        <v>609</v>
      </c>
      <c r="B702" s="12">
        <f>'Historico Valoracion Quejas '!B800</f>
        <v>43312</v>
      </c>
      <c r="C702" s="15" t="str">
        <f>'Historico Valoracion Quejas '!G800</f>
        <v>Agua caliente del baño sale demasiado caliente al instante además las paredes parecen hechas de papel ya que se escucha absolutamente todo de los vecinos.</v>
      </c>
      <c r="D702" t="str">
        <f>'Historico Valoracion Quejas '!V800</f>
        <v>Habitaciones</v>
      </c>
    </row>
    <row r="703" spans="1:4" ht="45" x14ac:dyDescent="0.25">
      <c r="A703" s="65">
        <f>'Historico Valoracion Quejas '!D801</f>
        <v>107</v>
      </c>
      <c r="B703" s="12">
        <f>'Historico Valoracion Quejas '!B801</f>
        <v>43311</v>
      </c>
      <c r="C703" s="15" t="str">
        <f>'Historico Valoracion Quejas '!G801</f>
        <v>Tortillas del bar húmedo que sirvieron tenían  moho. Además deberían tener opciones para personas alergicas a la lactosa.</v>
      </c>
      <c r="D703" t="str">
        <f>'Historico Valoracion Quejas '!V801</f>
        <v>Calidad comida</v>
      </c>
    </row>
    <row r="704" spans="1:4" x14ac:dyDescent="0.25">
      <c r="A704" s="65">
        <f>'Historico Valoracion Quejas '!D802</f>
        <v>303</v>
      </c>
      <c r="B704" s="12">
        <f>'Historico Valoracion Quejas '!B802</f>
        <v>43311</v>
      </c>
      <c r="C704" s="15" t="str">
        <f>'Historico Valoracion Quejas '!G802</f>
        <v>La habitación es inferior a una junior suite.</v>
      </c>
      <c r="D704" t="str">
        <f>'Historico Valoracion Quejas '!V802</f>
        <v>Habitaciones</v>
      </c>
    </row>
    <row r="705" spans="1:4" x14ac:dyDescent="0.25">
      <c r="A705" s="65">
        <f>'Historico Valoracion Quejas '!D803</f>
        <v>303</v>
      </c>
      <c r="B705" s="12">
        <f>'Historico Valoracion Quejas '!B803</f>
        <v>43311</v>
      </c>
      <c r="C705" s="15" t="str">
        <f>'Historico Valoracion Quejas '!G803</f>
        <v>Precios muy elevados en las comidas.</v>
      </c>
      <c r="D705" t="str">
        <f>'Historico Valoracion Quejas '!V803</f>
        <v>Calidad comida</v>
      </c>
    </row>
    <row r="706" spans="1:4" x14ac:dyDescent="0.25">
      <c r="A706" s="65">
        <f>'Historico Valoracion Quejas '!D804</f>
        <v>604</v>
      </c>
      <c r="B706" s="12">
        <f>'Historico Valoracion Quejas '!B804</f>
        <v>43310</v>
      </c>
      <c r="C706" s="15" t="str">
        <f>'Historico Valoracion Quejas '!G804</f>
        <v>No había agua caliente y el control deo aire no funcionó.</v>
      </c>
      <c r="D706" t="str">
        <f>'Historico Valoracion Quejas '!V804</f>
        <v>A/C</v>
      </c>
    </row>
    <row r="707" spans="1:4" x14ac:dyDescent="0.25">
      <c r="A707" s="65">
        <f>'Historico Valoracion Quejas '!D805</f>
        <v>0</v>
      </c>
      <c r="B707" s="12">
        <f>'Historico Valoracion Quejas '!B805</f>
        <v>43307</v>
      </c>
      <c r="C707" s="15" t="str">
        <f>'Historico Valoracion Quejas '!G805</f>
        <v>La comida del restaurante italiano fue deficiente</v>
      </c>
      <c r="D707" t="str">
        <f>'Historico Valoracion Quejas '!V805</f>
        <v>Calidad comida</v>
      </c>
    </row>
    <row r="708" spans="1:4" ht="90" x14ac:dyDescent="0.25">
      <c r="A708" s="65">
        <f>'Historico Valoracion Quejas '!D806</f>
        <v>0</v>
      </c>
      <c r="B708" s="12">
        <f>'Historico Valoracion Quejas '!B806</f>
        <v>43298</v>
      </c>
      <c r="C708" s="15" t="str">
        <f>'Historico Valoracion Quejas '!G806</f>
        <v>El restaurante principal de la cena en sí es bastante caro y nada especial. No había nada de malo en ello, pero nos habíamos acostumbrado a grandes porciones de Costa Rica, y nuestra cena aquí era mucho más pequeña y no estuvo a la altura de la comida que tuvimos en otro lugar en nuestro viaje.</v>
      </c>
      <c r="D708" t="str">
        <f>'Historico Valoracion Quejas '!V806</f>
        <v>Calidad comida</v>
      </c>
    </row>
    <row r="709" spans="1:4" x14ac:dyDescent="0.25">
      <c r="A709" s="65">
        <f>'Historico Valoracion Quejas '!D807</f>
        <v>0</v>
      </c>
      <c r="B709" s="12">
        <f>'Historico Valoracion Quejas '!B807</f>
        <v>43294</v>
      </c>
      <c r="C709" s="15" t="str">
        <f>'Historico Valoracion Quejas '!G807</f>
        <v>El aire acondicionado no funcionó bien la última noche</v>
      </c>
      <c r="D709" t="str">
        <f>'Historico Valoracion Quejas '!V807</f>
        <v>A/C</v>
      </c>
    </row>
    <row r="710" spans="1:4" ht="45" x14ac:dyDescent="0.25">
      <c r="A710" s="65">
        <f>'Historico Valoracion Quejas '!D808</f>
        <v>0</v>
      </c>
      <c r="B710" s="12">
        <f>'Historico Valoracion Quejas '!B808</f>
        <v>43285</v>
      </c>
      <c r="C710" s="15" t="str">
        <f>'Historico Valoracion Quejas '!G808</f>
        <v>EN el desayuno vimos varias moscas sobre los alimentos, incluso habían 2 ahogadas en el yogurt por lo que evitamos esos alimentos</v>
      </c>
      <c r="D710" t="str">
        <f>'Historico Valoracion Quejas '!V808</f>
        <v>Calida Desayuno</v>
      </c>
    </row>
    <row r="711" spans="1:4" ht="30" x14ac:dyDescent="0.25">
      <c r="A711" s="65">
        <f>'Historico Valoracion Quejas '!D809</f>
        <v>0</v>
      </c>
      <c r="B711" s="12">
        <f>'Historico Valoracion Quejas '!B809</f>
        <v>43285</v>
      </c>
      <c r="C711" s="15" t="str">
        <f>'Historico Valoracion Quejas '!G809</f>
        <v>. Además ojala y pudieran brindar juegos para la habitación o algo para que se entretengan los niños.</v>
      </c>
      <c r="D711" t="str">
        <f>'Historico Valoracion Quejas '!V809</f>
        <v xml:space="preserve">Área  para niños </v>
      </c>
    </row>
    <row r="712" spans="1:4" ht="30" x14ac:dyDescent="0.25">
      <c r="A712" s="65">
        <f>'Historico Valoracion Quejas '!D810</f>
        <v>0</v>
      </c>
      <c r="B712" s="12">
        <f>'Historico Valoracion Quejas '!B810</f>
        <v>43285</v>
      </c>
      <c r="C712" s="15" t="str">
        <f>'Historico Valoracion Quejas '!G810</f>
        <v>LA caja de seguridad es muy pequeña y vieja ( no pude guardar mi laptop)</v>
      </c>
      <c r="D712" t="str">
        <f>'Historico Valoracion Quejas '!V810</f>
        <v>N/A</v>
      </c>
    </row>
    <row r="713" spans="1:4" ht="45" x14ac:dyDescent="0.25">
      <c r="A713" s="65">
        <f>'Historico Valoracion Quejas '!D811</f>
        <v>0</v>
      </c>
      <c r="B713" s="12">
        <f>'Historico Valoracion Quejas '!B811</f>
        <v>43283</v>
      </c>
      <c r="C713" s="15" t="str">
        <f>'Historico Valoracion Quejas '!G811</f>
        <v xml:space="preserve"> la selección de los alimentos en el desayuno es pobre, mi esposo quería salchicha o tocino y no fue posible. Además las cenas son muy caras y las porciones muy pequeñas.</v>
      </c>
      <c r="D713" t="str">
        <f>'Historico Valoracion Quejas '!V811</f>
        <v>Calidad comida</v>
      </c>
    </row>
    <row r="714" spans="1:4" ht="60" x14ac:dyDescent="0.25">
      <c r="A714" s="65">
        <f>'Historico Valoracion Quejas '!D812</f>
        <v>0</v>
      </c>
      <c r="B714" s="12">
        <f>'Historico Valoracion Quejas '!B812</f>
        <v>43282</v>
      </c>
      <c r="C714" s="15" t="str">
        <f>'Historico Valoracion Quejas '!G812</f>
        <v>Como otros comentarios de otros huéspedes también terminamos decepcionados de la cena,  los precios son demasiado elevados y la calidad de la comida en relación a otros hoteles quedó debiendo</v>
      </c>
      <c r="D714" t="str">
        <f>'Historico Valoracion Quejas '!V812</f>
        <v>Calidad comida</v>
      </c>
    </row>
    <row r="715" spans="1:4" ht="30" x14ac:dyDescent="0.25">
      <c r="A715" s="65">
        <f>'Historico Valoracion Quejas '!D813</f>
        <v>112</v>
      </c>
      <c r="B715" s="12">
        <f>'Historico Valoracion Quejas '!B813</f>
        <v>43308</v>
      </c>
      <c r="C715" s="15" t="str">
        <f>'Historico Valoracion Quejas '!G813</f>
        <v>Limpieza en términos de insectos debe mejorar con algún spray en el closet o baño para eliminar insectos.</v>
      </c>
      <c r="D715" t="str">
        <f>'Historico Valoracion Quejas '!V813</f>
        <v>Plagas Habitaciones</v>
      </c>
    </row>
    <row r="716" spans="1:4" x14ac:dyDescent="0.25">
      <c r="A716" s="65">
        <f>'Historico Valoracion Quejas '!D814</f>
        <v>109</v>
      </c>
      <c r="B716" s="12">
        <f>'Historico Valoracion Quejas '!B814</f>
        <v>43309</v>
      </c>
      <c r="C716" s="15" t="str">
        <f>'Historico Valoracion Quejas '!G814</f>
        <v xml:space="preserve">Un Cajero Automático en Recepción sería muy útil </v>
      </c>
      <c r="D716" t="str">
        <f>'Historico Valoracion Quejas '!V814</f>
        <v>N/A</v>
      </c>
    </row>
    <row r="717" spans="1:4" ht="30" x14ac:dyDescent="0.25">
      <c r="A717" s="65">
        <f>'Historico Valoracion Quejas '!D815</f>
        <v>710</v>
      </c>
      <c r="B717" s="12">
        <f>'Historico Valoracion Quejas '!B815</f>
        <v>43309</v>
      </c>
      <c r="C717" s="15" t="str">
        <f>'Historico Valoracion Quejas '!G815</f>
        <v>Cambiar las cajas de seguridad por cajas modernas y fáciles de utilizar. Las que hay son complejas de operar.</v>
      </c>
      <c r="D717" t="str">
        <f>'Historico Valoracion Quejas '!V815</f>
        <v>N/A</v>
      </c>
    </row>
    <row r="718" spans="1:4" ht="30" x14ac:dyDescent="0.25">
      <c r="A718" s="65">
        <f>'Historico Valoracion Quejas '!D816</f>
        <v>308</v>
      </c>
      <c r="B718" s="12">
        <f>'Historico Valoracion Quejas '!B816</f>
        <v>43309</v>
      </c>
      <c r="C718" s="15" t="str">
        <f>'Historico Valoracion Quejas '!G816</f>
        <v>La conexión a Internet debería ser mejor y más estable. Conexión buena es lo que falta</v>
      </c>
      <c r="D718" t="str">
        <f>'Historico Valoracion Quejas '!V816</f>
        <v>Wifi</v>
      </c>
    </row>
    <row r="719" spans="1:4" x14ac:dyDescent="0.25">
      <c r="A719" s="65">
        <f>'Historico Valoracion Quejas '!D817</f>
        <v>307</v>
      </c>
      <c r="B719" s="12">
        <f>'Historico Valoracion Quejas '!B817</f>
        <v>43309</v>
      </c>
      <c r="C719" s="15" t="str">
        <f>'Historico Valoracion Quejas '!G817</f>
        <v>Internet no funcionó bien en la habitación.</v>
      </c>
      <c r="D719" t="str">
        <f>'Historico Valoracion Quejas '!V817</f>
        <v>Wifi</v>
      </c>
    </row>
    <row r="720" spans="1:4" ht="30" x14ac:dyDescent="0.25">
      <c r="A720" s="65">
        <f>'Historico Valoracion Quejas '!D818</f>
        <v>801</v>
      </c>
      <c r="B720" s="12">
        <f>'Historico Valoracion Quejas '!B818</f>
        <v>43308</v>
      </c>
      <c r="C720" s="15" t="str">
        <f>'Historico Valoracion Quejas '!G818</f>
        <v>Poner precios mas bajos en los restaurantes ya que son muy caros.</v>
      </c>
      <c r="D720" t="str">
        <f>'Historico Valoracion Quejas '!V818</f>
        <v>Calidad comida</v>
      </c>
    </row>
    <row r="721" spans="1:4" ht="90" x14ac:dyDescent="0.25">
      <c r="A721" s="65">
        <f>'Historico Valoracion Quejas '!D819</f>
        <v>404</v>
      </c>
      <c r="B721" s="12">
        <f>'Historico Valoracion Quejas '!B819</f>
        <v>43309</v>
      </c>
      <c r="C721" s="15" t="str">
        <f>'Historico Valoracion Quejas '!G819</f>
        <v>la limpieza de la habitación el día de ayer no las satisfizo, me muestran que no les reemplazaron los vasos sucios, las camas no fueron bien acomodadas, que no se les agrego más bolsitas de té, y que no se les hizo tampoco ninguna decoración con las toallas como sí se les hizo a las otras habitaciones (405-406) que vienen con ellos</v>
      </c>
      <c r="D721" t="str">
        <f>'Historico Valoracion Quejas '!V819</f>
        <v>Limpieza en habitación</v>
      </c>
    </row>
    <row r="722" spans="1:4" ht="45" x14ac:dyDescent="0.25">
      <c r="A722" s="65">
        <f>'Historico Valoracion Quejas '!D820</f>
        <v>801</v>
      </c>
      <c r="B722" s="12">
        <f>'Historico Valoracion Quejas '!B820</f>
        <v>43308</v>
      </c>
      <c r="C722" s="15" t="str">
        <f>'Historico Valoracion Quejas '!G820</f>
        <v xml:space="preserve">  también que existe un gran espacio entre el marco y la puerta misma que permite ingresar mosquitos y demás insectos</v>
      </c>
      <c r="D722" t="str">
        <f>'Historico Valoracion Quejas '!V820</f>
        <v>Plagas Habitaciones</v>
      </c>
    </row>
    <row r="723" spans="1:4" x14ac:dyDescent="0.25">
      <c r="A723" s="65">
        <f>'Historico Valoracion Quejas '!D821</f>
        <v>801</v>
      </c>
      <c r="B723" s="12">
        <f>'Historico Valoracion Quejas '!B821</f>
        <v>43307</v>
      </c>
      <c r="C723" s="15" t="str">
        <f>'Historico Valoracion Quejas '!G821</f>
        <v xml:space="preserve"> además del teléfono que no funciona, </v>
      </c>
      <c r="D723" t="str">
        <f>'Historico Valoracion Quejas '!V821</f>
        <v>Teléfonos</v>
      </c>
    </row>
    <row r="724" spans="1:4" ht="45" x14ac:dyDescent="0.25">
      <c r="A724" s="65">
        <f>'Historico Valoracion Quejas '!D822</f>
        <v>801</v>
      </c>
      <c r="B724" s="12">
        <f>'Historico Valoracion Quejas '!B822</f>
        <v>43307</v>
      </c>
      <c r="C724" s="15" t="str">
        <f>'Historico Valoracion Quejas '!G822</f>
        <v>los huéspedes expresaron su disconformidad y molestia debido a los problemas ocasionados por el aire acondicionado de la habitación</v>
      </c>
      <c r="D724" t="str">
        <f>'Historico Valoracion Quejas '!V822</f>
        <v>A/C</v>
      </c>
    </row>
    <row r="725" spans="1:4" ht="30" x14ac:dyDescent="0.25">
      <c r="A725" s="65">
        <f>'Historico Valoracion Quejas '!D823</f>
        <v>904</v>
      </c>
      <c r="B725" s="12">
        <f>'Historico Valoracion Quejas '!B823</f>
        <v>43306</v>
      </c>
      <c r="C725" s="15" t="str">
        <f>'Historico Valoracion Quejas '!G823</f>
        <v>Baño huele muy mal como a cañería, además habían insectos, hormigas y lagartijas en la habitación</v>
      </c>
      <c r="D725" t="str">
        <f>'Historico Valoracion Quejas '!V823</f>
        <v>Plagas Habitaciones</v>
      </c>
    </row>
    <row r="726" spans="1:4" ht="30" x14ac:dyDescent="0.25">
      <c r="A726" s="65">
        <f>'Historico Valoracion Quejas '!D824</f>
        <v>409</v>
      </c>
      <c r="B726" s="12">
        <f>'Historico Valoracion Quejas '!B824</f>
        <v>43304</v>
      </c>
      <c r="C726" s="15" t="str">
        <f>'Historico Valoracion Quejas '!G824</f>
        <v>Huésped se queja que durante el buffet del sábado vió muy poca etiquetas en las comidas y hace falta rotulación.</v>
      </c>
      <c r="D726" t="str">
        <f>'Historico Valoracion Quejas '!V824</f>
        <v>Rotulación cena</v>
      </c>
    </row>
    <row r="727" spans="1:4" x14ac:dyDescent="0.25">
      <c r="A727" s="65">
        <f>'Historico Valoracion Quejas '!D825</f>
        <v>411</v>
      </c>
      <c r="B727" s="12">
        <f>'Historico Valoracion Quejas '!B825</f>
        <v>43303</v>
      </c>
      <c r="C727" s="15" t="str">
        <f>'Historico Valoracion Quejas '!G825</f>
        <v>En las habitaciones hay polvo, mejorar la limpieza</v>
      </c>
      <c r="D727" t="str">
        <f>'Historico Valoracion Quejas '!V825</f>
        <v>Aseo en habitación</v>
      </c>
    </row>
    <row r="728" spans="1:4" x14ac:dyDescent="0.25">
      <c r="A728" s="65">
        <f>'Historico Valoracion Quejas '!D826</f>
        <v>312</v>
      </c>
      <c r="B728" s="12">
        <f>'Historico Valoracion Quejas '!B826</f>
        <v>43304</v>
      </c>
      <c r="C728" s="15" t="str">
        <f>'Historico Valoracion Quejas '!G826</f>
        <v>Huésped se queja de gotera en la ventana.</v>
      </c>
      <c r="D728" t="str">
        <f>'Historico Valoracion Quejas '!V826</f>
        <v>Goteras</v>
      </c>
    </row>
    <row r="729" spans="1:4" ht="60" x14ac:dyDescent="0.25">
      <c r="A729" s="65">
        <f>'Historico Valoracion Quejas '!D827</f>
        <v>0</v>
      </c>
      <c r="B729" s="12">
        <f>'Historico Valoracion Quejas '!B827</f>
        <v>43305</v>
      </c>
      <c r="C729" s="15" t="str">
        <f>'Historico Valoracion Quejas '!G827</f>
        <v>La impresora de comandas da problemas porque no imprime de manera correcta las amenidades que se comandan a cocina, presenta un error al parecer que provoca que se imprima en blanco gran cantidad de papel en blanco.</v>
      </c>
      <c r="D729" t="str">
        <f>'Historico Valoracion Quejas '!V827</f>
        <v>Desestimado</v>
      </c>
    </row>
    <row r="730" spans="1:4" ht="390" x14ac:dyDescent="0.25">
      <c r="A730" s="65" t="str">
        <f>'Historico Valoracion Quejas '!D828</f>
        <v>403-211</v>
      </c>
      <c r="B730" s="12">
        <f>'Historico Valoracion Quejas '!B828</f>
        <v>43304</v>
      </c>
      <c r="C730" s="15" t="str">
        <f>'Historico Valoracion Quejas '!G828</f>
        <v>El siguiente correo es para notificar acerca de una misma situación en la cual se  vieron afectadas 2 habitaciones, las mismas serian 403 – 211 , alrededor de las 6 pm se recibe el informe de ambas habitaciones en el cual los huéspedes informan que desde sus baños provienen olores muy fuertes y desagradables y ambos lo describen como un olor a cloaca y humedad y que les perturba su estadía en el hotel, inmediatamente se coordina con las compañeras de áreas públicas para verificar el estado de la situación, ellas nos informan que dichos olores efectivamente provienen del desagüe del baño de las duchas, ellas hacen la limpieza respectiva y de igual forma dejan fragancias en las habitaciones para disminuir dichos olores, se esperan alrededor de 30 min y mi persona juntamente con la compañera nos dirigimos para corroborar que todo se encuentre en orden, la hab 211 no posee ningún inconveniente, sin embargo la hab 403 aun contaba con un poco de olor. A los huéspedes se les ofrece el traslado de habitaciones pero ellos desean permanecer en sus habitaciones respectivas e indican que si el problema persiste aceptarán dichos cambios. Quiero hacer la connotación de que dichas situaciones al parecer es producto de las constantes lluvias y por este motivo los desagües se rebalsan emitiendo dichos olores. Favor darle el seguimiento respectivo a la situación ocurrida, cualquier consulta estoy para servirles.</v>
      </c>
      <c r="D730" t="str">
        <f>'Historico Valoracion Quejas '!V828</f>
        <v>Mal olor habitación</v>
      </c>
    </row>
    <row r="731" spans="1:4" ht="405" x14ac:dyDescent="0.25">
      <c r="A731" s="65" t="str">
        <f>'Historico Valoracion Quejas '!D829</f>
        <v>209-210</v>
      </c>
      <c r="B731" s="12">
        <f>'Historico Valoracion Quejas '!B829</f>
        <v>43303</v>
      </c>
      <c r="C731" s="15" t="str">
        <f>'Historico Valoracion Quejas '!G829</f>
        <v xml:space="preserve">fuerte reclamo de su parte por el hecho de que se les dieron habitaciones diferentes a las que se les prometió cuando reservaron. Cuando se les realizó el check-in los huéspedes daban por hecho que se les iban a otorgar las habitaciones 311 y 312 debido a que en frente de estas habitaciones hay jardines y zonas verdes que básicamente a lo que nos dicen fue por esa la razón principal de su visita. A la hora de abordar la queja, a la señora se le explica que las habitaciones 209-210 tienen exactamente las mismas características ( Puertas Conectadas, 1 cama King y 2 camas Queen), sin embargo ella muy decepcionada y molesta nos insiste en un explicación del porque se le está entregando algo diferente si eso no fue lo acordado. Por más que se le intentó explicar la similitud de las habitaciones ella solicitó hablar con los encargados de las reservas, pero esto no fue posible debido a que no se encontraban. Les expliqué que no podríamos cumplir su solicitud ni hoy ni mañana porque no podíamos sacar a los huéspedes de las habitaciones 311-312 y que estos salían hasta el día 24/07/2018. La opción más viable fue compensarles con la cena carta paquete cortesía. Quisiera resaltar que fue necesario hablar con ellos en dos ocasiones frente a frente y una por teléfono para poder llegar a un acuerdo y que aceptaran la compensación. Me di a la tarea de ofrecerles las disculpas porque no se pudo cumplir lo que solicitaron e indiqué que nos hacíamos responsables de la situación y que esperábamos pudieran pasar una muy buena estadía . </v>
      </c>
      <c r="D731" t="str">
        <f>'Historico Valoracion Quejas '!V829</f>
        <v>Proceso de reservas</v>
      </c>
    </row>
    <row r="732" spans="1:4" ht="30" x14ac:dyDescent="0.25">
      <c r="A732" s="65">
        <f>'Historico Valoracion Quejas '!D830</f>
        <v>511</v>
      </c>
      <c r="B732" s="12">
        <f>'Historico Valoracion Quejas '!B830</f>
        <v>43303</v>
      </c>
      <c r="C732" s="15" t="str">
        <f>'Historico Valoracion Quejas '!G830</f>
        <v>Huéspedes se quejan de gotera justo arriba de su cama, debido a esto se les mojó su ropa de cama.</v>
      </c>
      <c r="D732" t="str">
        <f>'Historico Valoracion Quejas '!V830</f>
        <v>Goteras</v>
      </c>
    </row>
    <row r="733" spans="1:4" ht="135" x14ac:dyDescent="0.25">
      <c r="A733" s="65" t="str">
        <f>'Historico Valoracion Quejas '!D831</f>
        <v>Grupo Patty Searcy</v>
      </c>
      <c r="B733" s="12">
        <f>'Historico Valoracion Quejas '!B831</f>
        <v>43303</v>
      </c>
      <c r="C733" s="15" t="str">
        <f>'Historico Valoracion Quejas '!G831</f>
        <v>Señoras se quejan de la oscuridad y peligro que existe cuando los huéspedes caminan de noche por el hotel, una de las señoras del grupo sufrió una caída doblandose uno de sus tobillos y cayendo estrepitosamente en unos de los caños, el problema que ellas me indican es el desnivel que existe entre el pavimento y el caño. La caída se dió por las habitaciones 501-502 donde se confirma que la visibilidad es casi nula y no es posible apreciar el desnivel que causó caída.</v>
      </c>
      <c r="D733" t="str">
        <f>'Historico Valoracion Quejas '!V831</f>
        <v xml:space="preserve">Acera para transitar </v>
      </c>
    </row>
    <row r="734" spans="1:4" ht="285" x14ac:dyDescent="0.25">
      <c r="A734" s="65" t="str">
        <f>'Historico Valoracion Quejas '!D832</f>
        <v>Recepción</v>
      </c>
      <c r="B734" s="12">
        <f>'Historico Valoracion Quejas '!B832</f>
        <v>43303</v>
      </c>
      <c r="C734" s="15" t="str">
        <f>'Historico Valoracion Quejas '!G832</f>
        <v xml:space="preserve">Buenos días compañeros
Espero se encuentren bien, quiero hacer de su conocimiento un problema que hemos tenido en reiteradas ocasiones y ha estado entorpeciendo nuestra labor al momento de realizar un cobro:
En primera instancia el datafono de Credomatic de recepción comenzó a duplicar montos y solo podemos usarlo para tarjetas American Express dado que es la única a la que no duplica, está mañana también comenzamos a tener problemas con los 2 datafonos del banco nacional, tuvimos que hacer uso del datafono del departamento de reservas, esto provoca que nuestro servicio sea lento y mediocre, dado que tenemos que pedirle a los huéspedes pasar a la oficina de reservas cuando la  tarjeta necesita un código pin para poder realizar un cargo, les solicitamos que por favor nos ayuden los más pronto posible con el tema para poder brindar un mejor y más rápido servicio, muchas gracias.
</v>
      </c>
      <c r="D734" t="str">
        <f>'Historico Valoracion Quejas '!V832</f>
        <v>Datafonos</v>
      </c>
    </row>
    <row r="735" spans="1:4" ht="30" x14ac:dyDescent="0.25">
      <c r="A735" s="65">
        <f>'Historico Valoracion Quejas '!D833</f>
        <v>902</v>
      </c>
      <c r="B735" s="12">
        <f>'Historico Valoracion Quejas '!B833</f>
        <v>43302</v>
      </c>
      <c r="C735" s="15" t="str">
        <f>'Historico Valoracion Quejas '!G833</f>
        <v>Huésped reporta un fuerte olor en la habitación que los mantiene inconformes</v>
      </c>
      <c r="D735" t="str">
        <f>'Historico Valoracion Quejas '!V833</f>
        <v>Mal olor habitación</v>
      </c>
    </row>
    <row r="736" spans="1:4" ht="45" x14ac:dyDescent="0.25">
      <c r="A736" s="65">
        <f>'Historico Valoracion Quejas '!D834</f>
        <v>705</v>
      </c>
      <c r="B736" s="12">
        <f>'Historico Valoracion Quejas '!B834</f>
        <v>43300</v>
      </c>
      <c r="C736" s="15" t="str">
        <f>'Historico Valoracion Quejas '!G834</f>
        <v>Huésped no pudo dormir durante dos horas a partir de las 3 am, debido a que se había ido la electricidad y el generador producía mucho ruido.</v>
      </c>
      <c r="D736" t="str">
        <f>'Historico Valoracion Quejas '!V834</f>
        <v>Ruido generadores</v>
      </c>
    </row>
    <row r="737" spans="1:4" ht="30" x14ac:dyDescent="0.25">
      <c r="A737" s="65" t="str">
        <f>'Historico Valoracion Quejas '!D835</f>
        <v>207-208</v>
      </c>
      <c r="B737" s="12">
        <f>'Historico Valoracion Quejas '!B835</f>
        <v>43300</v>
      </c>
      <c r="C737" s="15" t="str">
        <f>'Historico Valoracion Quejas '!G835</f>
        <v>Telefonos no funcionan y huéspedes no pudieron recibir el wake up call</v>
      </c>
      <c r="D737" t="str">
        <f>'Historico Valoracion Quejas '!V835</f>
        <v>Teléfonos</v>
      </c>
    </row>
    <row r="738" spans="1:4" x14ac:dyDescent="0.25">
      <c r="A738" s="65">
        <f>'Historico Valoracion Quejas '!D836</f>
        <v>208</v>
      </c>
      <c r="B738" s="12">
        <f>'Historico Valoracion Quejas '!B836</f>
        <v>43299</v>
      </c>
      <c r="C738" s="15" t="str">
        <f>'Historico Valoracion Quejas '!G836</f>
        <v>Mal olor en habitación</v>
      </c>
      <c r="D738" t="str">
        <f>'Historico Valoracion Quejas '!V836</f>
        <v>Mal olor habitación</v>
      </c>
    </row>
    <row r="739" spans="1:4" ht="60" x14ac:dyDescent="0.25">
      <c r="A739" s="65" t="str">
        <f>'Historico Valoracion Quejas '!D837</f>
        <v>204-210-304,,,</v>
      </c>
      <c r="B739" s="12">
        <f>'Historico Valoracion Quejas '!B837</f>
        <v>43302</v>
      </c>
      <c r="C739" s="15" t="str">
        <f>'Historico Valoracion Quejas '!G837</f>
        <v>Las puertas principales en estos días, seguramente por el clima, han estado presentando fallas a la hora de cerrar, esto de dos formas, la primera cuesta queda como baja y cuesta mucho abrirla, y la segunda es que cuesta que cierre bien.</v>
      </c>
      <c r="D739" t="str">
        <f>'Historico Valoracion Quejas '!V837</f>
        <v>Puerta de habitación</v>
      </c>
    </row>
    <row r="740" spans="1:4" ht="45" x14ac:dyDescent="0.25">
      <c r="A740" s="65">
        <f>'Historico Valoracion Quejas '!D838</f>
        <v>302</v>
      </c>
      <c r="B740" s="12">
        <f>'Historico Valoracion Quejas '!B838</f>
        <v>43302</v>
      </c>
      <c r="C740" s="15" t="str">
        <f>'Historico Valoracion Quejas '!G838</f>
        <v>Al realizar la llamada de bienvenida el huésped molesto reporta su malestar por que se duró mucho tiempo en entregarle la habitación</v>
      </c>
      <c r="D740" t="str">
        <f>'Historico Valoracion Quejas '!V838</f>
        <v>Room service</v>
      </c>
    </row>
    <row r="741" spans="1:4" x14ac:dyDescent="0.25">
      <c r="A741" s="65">
        <f>'Historico Valoracion Quejas '!D839</f>
        <v>708</v>
      </c>
      <c r="B741" s="12">
        <f>'Historico Valoracion Quejas '!B839</f>
        <v>43302</v>
      </c>
      <c r="C741" s="15" t="str">
        <f>'Historico Valoracion Quejas '!G839</f>
        <v>Huésped reporta hormigas en la habitación</v>
      </c>
      <c r="D741" t="str">
        <f>'Historico Valoracion Quejas '!V839</f>
        <v>Plagas Habitaciones</v>
      </c>
    </row>
    <row r="742" spans="1:4" ht="45" x14ac:dyDescent="0.25">
      <c r="A742" s="65">
        <f>'Historico Valoracion Quejas '!D840</f>
        <v>706</v>
      </c>
      <c r="B742" s="12">
        <f>'Historico Valoracion Quejas '!B840</f>
        <v>43301</v>
      </c>
      <c r="C742" s="15" t="str">
        <f>'Historico Valoracion Quejas '!G840</f>
        <v>Huésped se queja del ruido generado en la construcción, nos comenta que el problema es que inicia muy temprano a realizar los trabajos.</v>
      </c>
      <c r="D742" t="str">
        <f>'Historico Valoracion Quejas '!V840</f>
        <v>Construcción</v>
      </c>
    </row>
    <row r="743" spans="1:4" ht="409.5" x14ac:dyDescent="0.25">
      <c r="A743" s="65">
        <f>'Historico Valoracion Quejas '!D841</f>
        <v>0</v>
      </c>
      <c r="B743" s="12">
        <f>'Historico Valoracion Quejas '!B841</f>
        <v>43299</v>
      </c>
      <c r="C743" s="15" t="str">
        <f>'Historico Valoracion Quejas '!G841</f>
        <v>Buen día Jefa!
Es para informarte que la noche de hoy al check-in de 5 personas (Habitaciones 101 y 102) no se les entrego coctel de bienvenida pues no habían disponibles.
No hizo mucha falta a decir verdad dado que los clientes venían muy cansados sin embargo, si me manifestaron que tenían mucha hambre.
Hoy en particular venía muy lleno por lo que les ofrecí mi cena. Estaba un poco “seca” entonces le agregue un poco de chimichurri y aguacate que fue lo que encontré en el restaurante italiano. Además les di  5 manzanas que tome de la cámara del barril.
Pasado el tiempo me llamo la cliente diciendo que si podía tener agua, que no había en la habitación a lo q le respondí que en el mini-bar debía tener pero me dijo que no vio ninguna.
Por esta razón tome 5 botellas de la bodega de los botones y las envié pero una vez entregadas me dijo que la disculpara. Que ya había encontrado las botellas de agua.
Como vez es un reporte informativo más que cualquier otra cosa, no sé por el tema de control de inventarios si debe esto ser del conocimiento de alguien más pero lo dejo a tu criterio.
Además de la oportunidad de mejorar en algunos detalles sin embargo los clientes muy contentos y agradecidos con la empatía y el servicio.
Cualquier consulta estoy para servirte!
Gelipe</v>
      </c>
      <c r="D743" t="str">
        <f>'Historico Valoracion Quejas '!V841</f>
        <v>Refrigerio nocturno</v>
      </c>
    </row>
    <row r="744" spans="1:4" ht="409.5" x14ac:dyDescent="0.25">
      <c r="A744" s="65">
        <f>'Historico Valoracion Quejas '!D842</f>
        <v>0</v>
      </c>
      <c r="B744" s="12">
        <f>'Historico Valoracion Quejas '!B842</f>
        <v>43299</v>
      </c>
      <c r="C744" s="15" t="str">
        <f>'Historico Valoracion Quejas '!G842</f>
        <v xml:space="preserve">Buenos Días Diego,
Espero se encuentre bien. 
Le escribo para solicitarle ayuda con algo que a mi parecer se ha vuelto reiterado y hasta desgastante para recepción, botones, ama de llaves y servicio al cliente. 
El tema aquí tiene que ver con las amenidades y los detalles especiales que Servicio al Cliente se encarga de solicitar a cocina con un día de anticipación por dos medios ( correo y en físico ). Yo mismo he sido testigo que existe un claro desorden de comunicación o de asignación de funciones ya que unos días si se le da seguimiento al reporte de detalles especiales y otros al parecer nadie se quiere hacer cargo. En este sentido yo me apego al procedimiento que mi superior Liz Aguilar nos ha solicitado, sin embargo mi duda es si el 100% de su departamento conoce el procedimiento? 
Hablando con los botones ellos me indican que los han devuelto varias veces diciendo que nadie les ha pedido amenidades, y ellos ante esta respuesta acuden a mi persona en donde yo he tenido que llamar y solicitar que por favor revisen la hoja que se deja pegada en la pizarra de cocina. Muchas veces he tenido que acudir a Don Gerardo Meléndez el cual muy amablemente ha tratado de que se mejore en este aspecto, de hecho cuando se encuentra en el hotel, es el único que responde los correos en donde me hace ver que ya conocen de las amenidades requeridas y que le darán seguimiento, él hasta me ha sugerido que yo pida una firma de entregado pero creo que esto no es necesario cuando existe un compromiso por el trabajo.  La intención de compartirle todo esto es con el único fin de mejorar siempre pensando en nuestros huéspedes, hablando con Melissa ella me sugiere la posibilidad de dejar las bolsas de frutas listas la noche antes o que exista una hora de la mañana en donde se tengan listas siempre y cuando sea temprano.  Como usted puede ver es algo que está afectando a más de un departamento y como se lo pedí al inicio me gustaría contar con su ayuda para mejorar estos detalles que aunque parezcan simples tienen peso a la hora de que no se prepara un queque, de que no mandamos las bolsas de frutas correctamente, entre otras cosas que han pasado. 
Muchas gracias de antemano y cualquier consulta estoy a la orden.
Saludos!
</v>
      </c>
      <c r="D744" t="str">
        <f>'Historico Valoracion Quejas '!V842</f>
        <v>Servicio cliente cocina</v>
      </c>
    </row>
    <row r="745" spans="1:4" ht="409.5" x14ac:dyDescent="0.25">
      <c r="A745" s="65">
        <f>'Historico Valoracion Quejas '!D843</f>
        <v>403</v>
      </c>
      <c r="B745" s="12">
        <f>'Historico Valoracion Quejas '!B843</f>
        <v>43299</v>
      </c>
      <c r="C745" s="15" t="str">
        <f>'Historico Valoracion Quejas '!G843</f>
        <v xml:space="preserve">Muy señores nuestros, 
Mi nombre es Naresh Lakhwani y estuvimos alojados en la habitacion 403 de su hotel del 13 al 15 de este mes (Julio) junto a mi esposa Juliana Sánchez a cuyo nombre estaba la reserva , al check out del hotel tuvimos la desgracia de dejar olvidado una carpeta con nuestra documentación, itinerario de viaje y 950 euros en efectivo.
Al llegar a nuestro hotel en Monteverde llamamos a vuestro hotel y nos dijeron que estaba allí, supuestamente intacta, y que la mandarian por empresa de transporte al nuevo destino. Hoy día 16 hemos recibido el envío que nos han entregado en un sobre cerrado y al abrirlo nos hemos dado cuenta que han sustraído 200 euros del efectivo además de haber cambiado el dinero de compartimento (sabíamos exactamente la cantidad que había y donde estaba guardado porque era exactamente el importe de algo que íbamos a comprar)
He llamado personalmente y hablado con atención al cliente de ustedes y me comentan que entregaron a la empresa de transporte el paquete ya cerrado con lo cual en algún momento se ha sustraído ese dinero.
El motivo de ponerme en contacto con ustedes es hacerles saber que no tanto por la cuantía económica, que también, sino más por el agravio, hemos decidido denunciar lo ocurrido a la policía y postear todo lo ocurrido y la denuncia en todos los medios a nuestro alcance. Seguramente no recuperemos nada puesto que solo nos quedamos en el pais 4 dias mas, pero por lo menos daremos a conocer lo ocurrido a la mayor cantidad de gente posible nombrandolos tanto a ustedes como a la empresa de transporte.
Lo ocurrido ha sido la única mancha en nuestra luna de miel ya que su país tanto como la mayor parte de su gente son encantadores pero no nos parece justo lo sucedido!!
Sin otro particular, le saluda atentamente: 
Naresh Lakhwani 
</v>
      </c>
      <c r="D745" t="str">
        <f>'Historico Valoracion Quejas '!V843</f>
        <v>Servicio cliente recepción</v>
      </c>
    </row>
    <row r="746" spans="1:4" x14ac:dyDescent="0.25">
      <c r="A746" s="65">
        <f>'Historico Valoracion Quejas '!D844</f>
        <v>208</v>
      </c>
      <c r="B746" s="12">
        <f>'Historico Valoracion Quejas '!B844</f>
        <v>43299</v>
      </c>
      <c r="C746" s="15" t="str">
        <f>'Historico Valoracion Quejas '!G844</f>
        <v>Huéspedes se quejan por mal olor.</v>
      </c>
      <c r="D746" t="str">
        <f>'Historico Valoracion Quejas '!V844</f>
        <v>Mal olor habitación</v>
      </c>
    </row>
    <row r="747" spans="1:4" x14ac:dyDescent="0.25">
      <c r="A747" s="65">
        <f>'Historico Valoracion Quejas '!D845</f>
        <v>512</v>
      </c>
      <c r="B747" s="12">
        <f>'Historico Valoracion Quejas '!B845</f>
        <v>43299</v>
      </c>
      <c r="C747" s="15" t="str">
        <f>'Historico Valoracion Quejas '!G845</f>
        <v>Gotera justo encima de la cama</v>
      </c>
      <c r="D747" t="str">
        <f>'Historico Valoracion Quejas '!V845</f>
        <v>Goteras</v>
      </c>
    </row>
    <row r="748" spans="1:4" ht="30" x14ac:dyDescent="0.25">
      <c r="A748" s="65">
        <f>'Historico Valoracion Quejas '!D846</f>
        <v>201</v>
      </c>
      <c r="B748" s="12">
        <f>'Historico Valoracion Quejas '!B846</f>
        <v>43298</v>
      </c>
      <c r="C748" s="15" t="str">
        <f>'Historico Valoracion Quejas '!G846</f>
        <v>Huésped se queja de fuerte ruido en el techo del lado del panel</v>
      </c>
      <c r="D748" t="str">
        <f>'Historico Valoracion Quejas '!V846</f>
        <v xml:space="preserve">Alarmas </v>
      </c>
    </row>
    <row r="749" spans="1:4" ht="30" x14ac:dyDescent="0.25">
      <c r="A749" s="65">
        <f>'Historico Valoracion Quejas '!D847</f>
        <v>0</v>
      </c>
      <c r="B749" s="12">
        <f>'Historico Valoracion Quejas '!B847</f>
        <v>43299</v>
      </c>
      <c r="C749" s="15" t="str">
        <f>'Historico Valoracion Quejas '!G847</f>
        <v>Teléfonos de las habitaciones no funcionan correctamente ni tampoco el de caseta</v>
      </c>
      <c r="D749" t="str">
        <f>'Historico Valoracion Quejas '!V847</f>
        <v>Teléfonos</v>
      </c>
    </row>
    <row r="750" spans="1:4" ht="30" x14ac:dyDescent="0.25">
      <c r="A750" s="65">
        <f>'Historico Valoracion Quejas '!D848</f>
        <v>901</v>
      </c>
      <c r="B750" s="12">
        <f>'Historico Valoracion Quejas '!B848</f>
        <v>43297</v>
      </c>
      <c r="C750" s="15" t="str">
        <f>'Historico Valoracion Quejas '!G848</f>
        <v>Canoa en el balcón tiene fuga, y por esto se mete mucha agua al balcón.</v>
      </c>
      <c r="D750" t="str">
        <f>'Historico Valoracion Quejas '!V848</f>
        <v>Goteras</v>
      </c>
    </row>
    <row r="751" spans="1:4" x14ac:dyDescent="0.25">
      <c r="A751" s="65">
        <f>'Historico Valoracion Quejas '!D849</f>
        <v>901</v>
      </c>
      <c r="B751" s="12">
        <f>'Historico Valoracion Quejas '!B849</f>
        <v>43297</v>
      </c>
      <c r="C751" s="15" t="str">
        <f>'Historico Valoracion Quejas '!G849</f>
        <v>Fuerto olor a agua estancada en el baño</v>
      </c>
      <c r="D751" t="str">
        <f>'Historico Valoracion Quejas '!V849</f>
        <v>Mal olor habitación</v>
      </c>
    </row>
    <row r="752" spans="1:4" ht="60" x14ac:dyDescent="0.25">
      <c r="A752" s="65">
        <f>'Historico Valoracion Quejas '!D850</f>
        <v>904</v>
      </c>
      <c r="B752" s="12">
        <f>'Historico Valoracion Quejas '!B850</f>
        <v>43294</v>
      </c>
      <c r="C752" s="15" t="str">
        <f>'Historico Valoracion Quejas '!G850</f>
        <v>Huéspedes muy molestos por transfer contratado con nosotros que no llegó a recogerlos a la hora y el día acordado, por lo que los huéspedes pagaron una transfer privado hasta el hotel.</v>
      </c>
      <c r="D752" t="str">
        <f>'Historico Valoracion Quejas '!V850</f>
        <v>Transfer</v>
      </c>
    </row>
    <row r="753" spans="1:4" x14ac:dyDescent="0.25">
      <c r="A753" s="65">
        <f>'Historico Valoracion Quejas '!D851</f>
        <v>406</v>
      </c>
      <c r="B753" s="12">
        <f>'Historico Valoracion Quejas '!B851</f>
        <v>43294</v>
      </c>
      <c r="C753" s="15" t="str">
        <f>'Historico Valoracion Quejas '!G851</f>
        <v>NO hay variedad en menú para niños.</v>
      </c>
      <c r="D753" t="str">
        <f>'Historico Valoracion Quejas '!V851</f>
        <v>Menú niños</v>
      </c>
    </row>
    <row r="754" spans="1:4" ht="60" x14ac:dyDescent="0.25">
      <c r="A754" s="65">
        <f>'Historico Valoracion Quejas '!D852</f>
        <v>107</v>
      </c>
      <c r="B754" s="12">
        <f>'Historico Valoracion Quejas '!B852</f>
        <v>43291</v>
      </c>
      <c r="C754" s="15" t="str">
        <f>'Historico Valoracion Quejas '!G852</f>
        <v>Las instrucciones del coffee maker no están claras, es para hervir agua o solo calentarla? Si no lo dice no lo sabran los huéspedes. Además las instrucciones de como encender el ventilador de techo no se ven.</v>
      </c>
      <c r="D754" t="str">
        <f>'Historico Valoracion Quejas '!V852</f>
        <v>Rotulación ventilador</v>
      </c>
    </row>
    <row r="755" spans="1:4" ht="45" x14ac:dyDescent="0.25">
      <c r="A755" s="65">
        <f>'Historico Valoracion Quejas '!D853</f>
        <v>107</v>
      </c>
      <c r="B755" s="12">
        <f>'Historico Valoracion Quejas '!B853</f>
        <v>43291</v>
      </c>
      <c r="C755" s="15" t="str">
        <f>'Historico Valoracion Quejas '!G853</f>
        <v>Caminos cruzando por el pasto muy húmedos y resbalosos que podrían causar una caída, talvez colocar piedras para facilitar caminar por ahí.</v>
      </c>
      <c r="D755" t="str">
        <f>'Historico Valoracion Quejas '!V853</f>
        <v>Desestimado</v>
      </c>
    </row>
    <row r="756" spans="1:4" x14ac:dyDescent="0.25">
      <c r="A756" s="65">
        <f>'Historico Valoracion Quejas '!D854</f>
        <v>502</v>
      </c>
      <c r="B756" s="12">
        <f>'Historico Valoracion Quejas '!B854</f>
        <v>43294</v>
      </c>
      <c r="C756" s="15" t="str">
        <f>'Historico Valoracion Quejas '!G854</f>
        <v>Poner espejo fuera del baño.</v>
      </c>
      <c r="D756" t="str">
        <f>'Historico Valoracion Quejas '!V854</f>
        <v>Desestimado</v>
      </c>
    </row>
    <row r="757" spans="1:4" ht="30" x14ac:dyDescent="0.25">
      <c r="A757" s="65">
        <f>'Historico Valoracion Quejas '!D855</f>
        <v>509</v>
      </c>
      <c r="B757" s="12">
        <f>'Historico Valoracion Quejas '!B855</f>
        <v>43295</v>
      </c>
      <c r="C757" s="15" t="str">
        <f>'Historico Valoracion Quejas '!G855</f>
        <v>Huespedes molestos tuvieron que cancelar masaje de luna de miel por jacuzzi en mal estado (tapon dañado)</v>
      </c>
      <c r="D757" t="str">
        <f>'Historico Valoracion Quejas '!V855</f>
        <v>Rotulación Jacuzzi</v>
      </c>
    </row>
    <row r="758" spans="1:4" x14ac:dyDescent="0.25">
      <c r="A758" s="65">
        <f>'Historico Valoracion Quejas '!D856</f>
        <v>202</v>
      </c>
      <c r="B758" s="12">
        <f>'Historico Valoracion Quejas '!B856</f>
        <v>43294</v>
      </c>
      <c r="C758" s="15" t="str">
        <f>'Historico Valoracion Quejas '!G856</f>
        <v>Habitación sin agua caliente</v>
      </c>
      <c r="D758" t="str">
        <f>'Historico Valoracion Quejas '!V856</f>
        <v>Agua caliente</v>
      </c>
    </row>
    <row r="759" spans="1:4" ht="45" x14ac:dyDescent="0.25">
      <c r="A759" s="65">
        <f>'Historico Valoracion Quejas '!D857</f>
        <v>302</v>
      </c>
      <c r="B759" s="12">
        <f>'Historico Valoracion Quejas '!B857</f>
        <v>43293</v>
      </c>
      <c r="C759" s="15" t="str">
        <f>'Historico Valoracion Quejas '!G857</f>
        <v xml:space="preserve">Colocar rotulación llamativa o colorida que indique por ejemplo cual es el Souvenir, cual es el Tour Operador, cual es Servicio al cliente, cual es la recepción, etc. </v>
      </c>
      <c r="D759" t="str">
        <f>'Historico Valoracion Quejas '!V857</f>
        <v>N/A</v>
      </c>
    </row>
    <row r="760" spans="1:4" ht="30" x14ac:dyDescent="0.25">
      <c r="A760" s="65">
        <f>'Historico Valoracion Quejas '!D858</f>
        <v>302</v>
      </c>
      <c r="B760" s="12">
        <f>'Historico Valoracion Quejas '!B858</f>
        <v>43293</v>
      </c>
      <c r="C760" s="15" t="str">
        <f>'Historico Valoracion Quejas '!G858</f>
        <v>Renovar la recepción que es anticuada, fea y no va acorde con el hotel.</v>
      </c>
      <c r="D760" t="str">
        <f>'Historico Valoracion Quejas '!V858</f>
        <v>N/A</v>
      </c>
    </row>
    <row r="761" spans="1:4" x14ac:dyDescent="0.25">
      <c r="A761" s="65">
        <f>'Historico Valoracion Quejas '!D859</f>
        <v>312</v>
      </c>
      <c r="B761" s="12">
        <f>'Historico Valoracion Quejas '!B859</f>
        <v>43292</v>
      </c>
      <c r="C761" s="15" t="str">
        <f>'Historico Valoracion Quejas '!G859</f>
        <v>En la Habitación hay una gotera</v>
      </c>
      <c r="D761" t="str">
        <f>'Historico Valoracion Quejas '!V859</f>
        <v>Goteras</v>
      </c>
    </row>
    <row r="762" spans="1:4" ht="60" x14ac:dyDescent="0.25">
      <c r="A762" s="65">
        <f>'Historico Valoracion Quejas '!D860</f>
        <v>309</v>
      </c>
      <c r="B762" s="12">
        <f>'Historico Valoracion Quejas '!B860</f>
        <v>43292</v>
      </c>
      <c r="C762" s="15" t="str">
        <f>'Historico Valoracion Quejas '!G860</f>
        <v>Huéspedes se quejan de las computadoras del lobby las cuales no les funciona la unidad de CD-Room y no fue posible leer un disco de fotos que necesitaban compartir entre ellos.</v>
      </c>
      <c r="D762" t="str">
        <f>'Historico Valoracion Quejas '!V860</f>
        <v>Computadoras de recepción</v>
      </c>
    </row>
    <row r="763" spans="1:4" ht="330" x14ac:dyDescent="0.25">
      <c r="A763" s="65">
        <f>'Historico Valoracion Quejas '!D861</f>
        <v>0</v>
      </c>
      <c r="B763" s="12">
        <f>'Historico Valoracion Quejas '!B861</f>
        <v>43352</v>
      </c>
      <c r="C763" s="15" t="str">
        <f>'Historico Valoracion Quejas '!G861</f>
        <v>Por este medio le comunico que hoy tuve una situación con Katia debido a un cambio que se hizo a última hora. 
Teníamos una reserva del señor Oscar Molina quien es un cliente frecuente en la 104 y él dijo que si la habitación 105 estaba disponible le gustaría esa en vez de la 104. 
Al venir todos los años se le hizo un arreglo el cual teníamos que mover a la 105 – esta habitación ya estaba lista- era solo de mover las cosas. Solicite un 21 a Katia ya que el cliente estaba en frente de mí, pero la compañera se alteró de una manera muy inadecuada diciendo que la habitación estaba lista y que como la íbamos a poner a correr “estamos en el agua”, y que además no le estaba dando una explicación de por qué moverlos. Y de la misma manera molesta me dijo que iba a estar en 20 minutos, le dije que porque si ya estaba lista, y era solo de pasar las cosas, ella me repitió lo mismo muy alterada y que si quería que fuera adentro para que viera como estaban ellas. 
Simplemente le dije que no había razón para que me alzara la voz de esta manera, y decidí colgar el teléfono. 
Luego a los 5 minutos me pasó la habitación lista el compañero Oscar, me dijo que él fue y movió las cosas ya que era lo único que había que hacer.</v>
      </c>
      <c r="D763" t="str">
        <f>'Historico Valoracion Quejas '!V861</f>
        <v>Servicio cliente mucamas</v>
      </c>
    </row>
    <row r="764" spans="1:4" ht="165" x14ac:dyDescent="0.25">
      <c r="A764" s="65">
        <f>'Historico Valoracion Quejas '!D862</f>
        <v>0</v>
      </c>
      <c r="B764" s="12">
        <f>'Historico Valoracion Quejas '!B862</f>
        <v>43291</v>
      </c>
      <c r="C764" s="15" t="str">
        <f>'Historico Valoracion Quejas '!G862</f>
        <v xml:space="preserve">Le informo que le día de hoy , durante3 el desayuno, pudimos detectar a tiempo la presencia de una cucaracha.
En realidad una huésped de la habitación 402, fue quien alerto al compañero José Quirós. M la misma se encontraba sobre la mesa y esta estaba desocupada. El compañero la retiro rápida y discretamente.
Puedo decir que dicho evento, no causo mayor relevancia, nadie más se dio cuenta y no tuvo mayor repercusión.
</v>
      </c>
      <c r="D764" t="str">
        <f>'Historico Valoracion Quejas '!V862</f>
        <v>Habitaciones</v>
      </c>
    </row>
    <row r="765" spans="1:4" x14ac:dyDescent="0.25">
      <c r="A765" s="65">
        <f>'Historico Valoracion Quejas '!D863</f>
        <v>107</v>
      </c>
      <c r="B765" s="12">
        <f>'Historico Valoracion Quejas '!B863</f>
        <v>43291</v>
      </c>
      <c r="C765" s="15" t="str">
        <f>'Historico Valoracion Quejas '!G863</f>
        <v>Cajas fuertes más grandes, que puedan caber laptops</v>
      </c>
      <c r="D765" t="str">
        <f>'Historico Valoracion Quejas '!V863</f>
        <v>Desestimado</v>
      </c>
    </row>
    <row r="766" spans="1:4" ht="30" x14ac:dyDescent="0.25">
      <c r="A766" s="65">
        <f>'Historico Valoracion Quejas '!D864</f>
        <v>401</v>
      </c>
      <c r="B766" s="12">
        <f>'Historico Valoracion Quejas '!B864</f>
        <v>43290</v>
      </c>
      <c r="C766" s="15" t="str">
        <f>'Historico Valoracion Quejas '!G864</f>
        <v>Promover actividades para adolescentes donde se reúnan, compartan y se conozcan.</v>
      </c>
      <c r="D766" t="str">
        <f>'Historico Valoracion Quejas '!V864</f>
        <v>Sala de juegos</v>
      </c>
    </row>
    <row r="767" spans="1:4" x14ac:dyDescent="0.25">
      <c r="A767" s="65">
        <f>'Historico Valoracion Quejas '!D865</f>
        <v>0</v>
      </c>
      <c r="B767" s="12">
        <f>'Historico Valoracion Quejas '!B865</f>
        <v>43291</v>
      </c>
      <c r="C767" s="15" t="str">
        <f>'Historico Valoracion Quejas '!G865</f>
        <v xml:space="preserve">Debería haber más variedad de opciones en el desayuno </v>
      </c>
      <c r="D767" t="str">
        <f>'Historico Valoracion Quejas '!V865</f>
        <v>Calida Desayuno</v>
      </c>
    </row>
    <row r="768" spans="1:4" x14ac:dyDescent="0.25">
      <c r="A768" s="65">
        <f>'Historico Valoracion Quejas '!D866</f>
        <v>707</v>
      </c>
      <c r="B768" s="12">
        <f>'Historico Valoracion Quejas '!B866</f>
        <v>43291</v>
      </c>
      <c r="C768" s="15" t="str">
        <f>'Historico Valoracion Quejas '!G866</f>
        <v>Deberían haber ganchos para poder colgar las capas</v>
      </c>
      <c r="D768" t="str">
        <f>'Historico Valoracion Quejas '!V866</f>
        <v>Desestimado</v>
      </c>
    </row>
    <row r="769" spans="1:4" ht="30" x14ac:dyDescent="0.25">
      <c r="A769" s="65">
        <f>'Historico Valoracion Quejas '!D867</f>
        <v>707</v>
      </c>
      <c r="B769" s="12">
        <f>'Historico Valoracion Quejas '!B867</f>
        <v>43291</v>
      </c>
      <c r="C769" s="15" t="str">
        <f>'Historico Valoracion Quejas '!G867</f>
        <v>Deben haber más ganchos para poder colgar las toallas en el baño</v>
      </c>
      <c r="D769" t="str">
        <f>'Historico Valoracion Quejas '!V867</f>
        <v>Desestimado</v>
      </c>
    </row>
    <row r="770" spans="1:4" x14ac:dyDescent="0.25">
      <c r="A770" s="65">
        <f>'Historico Valoracion Quejas '!D868</f>
        <v>405</v>
      </c>
      <c r="B770" s="12">
        <f>'Historico Valoracion Quejas '!B868</f>
        <v>43291</v>
      </c>
      <c r="C770" s="15" t="str">
        <f>'Historico Valoracion Quejas '!G868</f>
        <v>El refrigerador de la habitación tiene un ruido muy fuerte</v>
      </c>
      <c r="D770" t="str">
        <f>'Historico Valoracion Quejas '!V868</f>
        <v>Ruido habitación</v>
      </c>
    </row>
    <row r="771" spans="1:4" ht="105" x14ac:dyDescent="0.25">
      <c r="A771" s="65" t="str">
        <f>'Historico Valoracion Quejas '!D869</f>
        <v>103-502</v>
      </c>
      <c r="B771" s="12">
        <f>'Historico Valoracion Quejas '!B869</f>
        <v>43290</v>
      </c>
      <c r="C771" s="15" t="str">
        <f>'Historico Valoracion Quejas '!G869</f>
        <v>Habitaciones fumigadas con el piso resbaloso y fuerte olor. Al parecer no hubo comunicación entre los compañeros de fumigación y las mucamas por lo que en recepción se nos informó que estas habitaciones estaban listas para entregar lo cual fue vergonzoso ya que al llevar a los huéspedes a las habitaciones se toparon con la sorpresa de que las habitaciones no estaban aptas debido al humo y olor.</v>
      </c>
      <c r="D771" t="str">
        <f>'Historico Valoracion Quejas '!V869</f>
        <v>Plagas Habitaciones</v>
      </c>
    </row>
    <row r="772" spans="1:4" ht="30" x14ac:dyDescent="0.25">
      <c r="A772" s="65">
        <f>'Historico Valoracion Quejas '!D870</f>
        <v>201</v>
      </c>
      <c r="B772" s="12">
        <f>'Historico Valoracion Quejas '!B870</f>
        <v>43290</v>
      </c>
      <c r="C772" s="15" t="str">
        <f>'Historico Valoracion Quejas '!G870</f>
        <v xml:space="preserve">Cliente llama para informar que no tienen agua caliente en la habitacion, y que son 5 personas en la habitación. </v>
      </c>
      <c r="D772" t="str">
        <f>'Historico Valoracion Quejas '!V870</f>
        <v>Agua caliente</v>
      </c>
    </row>
    <row r="773" spans="1:4" ht="30" x14ac:dyDescent="0.25">
      <c r="A773" s="65">
        <f>'Historico Valoracion Quejas '!D871</f>
        <v>609</v>
      </c>
      <c r="B773" s="12">
        <f>'Historico Valoracion Quejas '!B871</f>
        <v>43290</v>
      </c>
      <c r="C773" s="15" t="str">
        <f>'Historico Valoracion Quejas '!G871</f>
        <v xml:space="preserve">Cliente de caravan comunica que no tiene electricidad en la habitación, al parecer no estaba sirviendo el tarjetero. </v>
      </c>
      <c r="D773" t="str">
        <f>'Historico Valoracion Quejas '!V871</f>
        <v>Habitaciones</v>
      </c>
    </row>
    <row r="774" spans="1:4" ht="75" x14ac:dyDescent="0.25">
      <c r="A774" s="65">
        <f>'Historico Valoracion Quejas '!D872</f>
        <v>306</v>
      </c>
      <c r="B774" s="12">
        <f>'Historico Valoracion Quejas '!B872</f>
        <v>43290</v>
      </c>
      <c r="C774" s="15" t="str">
        <f>'Historico Valoracion Quejas '!G872</f>
        <v xml:space="preserve">Huésped se queja de la hoja de evaluación que se deja en las habitaciones para que los huéspedes la llenen antes de irse, el mismo indica que tiene errores gramaticales tanto en Inglés como en Alemán y que eso es mal visto ya que el hotel debería de ser profesional en ese aspecto. </v>
      </c>
      <c r="D774" t="str">
        <f>'Historico Valoracion Quejas '!V872</f>
        <v>Hojas de evaluación</v>
      </c>
    </row>
    <row r="775" spans="1:4" x14ac:dyDescent="0.25">
      <c r="A775" s="65">
        <f>'Historico Valoracion Quejas '!D873</f>
        <v>104</v>
      </c>
      <c r="B775" s="12">
        <f>'Historico Valoracion Quejas '!B873</f>
        <v>43288</v>
      </c>
      <c r="C775" s="15" t="str">
        <f>'Historico Valoracion Quejas '!G873</f>
        <v>aiRE ACONDICIONADO nunca funcionó.</v>
      </c>
      <c r="D775" t="str">
        <f>'Historico Valoracion Quejas '!V873</f>
        <v>A/C</v>
      </c>
    </row>
    <row r="776" spans="1:4" ht="30" x14ac:dyDescent="0.25">
      <c r="A776" s="65">
        <f>'Historico Valoracion Quejas '!D874</f>
        <v>110</v>
      </c>
      <c r="B776" s="12">
        <f>'Historico Valoracion Quejas '!B874</f>
        <v>43288</v>
      </c>
      <c r="C776" s="15" t="str">
        <f>'Historico Valoracion Quejas '!G874</f>
        <v>Red WiFi funcionaba bien en restaurantes pero en el cuarto nunca funcionó bien</v>
      </c>
      <c r="D776" t="str">
        <f>'Historico Valoracion Quejas '!V874</f>
        <v>Wifi</v>
      </c>
    </row>
    <row r="777" spans="1:4" ht="60" x14ac:dyDescent="0.25">
      <c r="A777" s="65">
        <f>'Historico Valoracion Quejas '!D875</f>
        <v>110</v>
      </c>
      <c r="B777" s="12">
        <f>'Historico Valoracion Quejas '!B875</f>
        <v>43288</v>
      </c>
      <c r="C777" s="15" t="str">
        <f>'Historico Valoracion Quejas '!G875</f>
        <v>Por favor modernizar instalaciones del gimnasio. Como pueden ver, todo fue calificado como excelente pero las maquinas del gimnasio no estan acordes con la calidad del hotel.</v>
      </c>
      <c r="D777" t="str">
        <f>'Historico Valoracion Quejas '!V875</f>
        <v>Gimnasio</v>
      </c>
    </row>
    <row r="778" spans="1:4" ht="30" x14ac:dyDescent="0.25">
      <c r="A778" s="65">
        <f>'Historico Valoracion Quejas '!D876</f>
        <v>505</v>
      </c>
      <c r="B778" s="12">
        <f>'Historico Valoracion Quejas '!B876</f>
        <v>43288</v>
      </c>
      <c r="C778" s="15" t="str">
        <f>'Historico Valoracion Quejas '!G876</f>
        <v>Espejo frente al inodoro es raro y además las sabanas no son cómodas.</v>
      </c>
      <c r="D778" t="str">
        <f>'Historico Valoracion Quejas '!V876</f>
        <v>Espejo grande fuera del baño</v>
      </c>
    </row>
    <row r="779" spans="1:4" ht="135" x14ac:dyDescent="0.25">
      <c r="A779" s="65" t="str">
        <f>'Historico Valoracion Quejas '!D877</f>
        <v>205-206</v>
      </c>
      <c r="B779" s="12">
        <f>'Historico Valoracion Quejas '!B877</f>
        <v>43289</v>
      </c>
      <c r="C779" s="15" t="str">
        <f>'Historico Valoracion Quejas '!G877</f>
        <v>Huésped se queja de la mala actitud de uno de nuestros empleados llamado Marco del bar húmedo, el mismo indica que no le gustó la manera en que lo atendió y que cuando le pidió le cambiara un vaso caliente por uno frío la solución no fue la que esperaba además de que ni empatía le mostró, lo cual indica el señor debe ser indispensable en esa área. Se le ofrecieron disculpas al señor y se le agradeció por la retroalimentación, que iba ser tomada en cuenta para mejorar.</v>
      </c>
      <c r="D779" t="str">
        <f>'Historico Valoracion Quejas '!V877</f>
        <v xml:space="preserve">Servicio cliente restaurante </v>
      </c>
    </row>
    <row r="780" spans="1:4" ht="30" x14ac:dyDescent="0.25">
      <c r="A780" s="65">
        <f>'Historico Valoracion Quejas '!D878</f>
        <v>602</v>
      </c>
      <c r="B780" s="12">
        <f>'Historico Valoracion Quejas '!B878</f>
        <v>43286</v>
      </c>
      <c r="C780" s="15" t="str">
        <f>'Historico Valoracion Quejas '!G878</f>
        <v>El espejo del baño debe ser mas grande ya que no me gusta sentarme en el sanitario para mirarme en el espejo.</v>
      </c>
      <c r="D780" t="str">
        <f>'Historico Valoracion Quejas '!V878</f>
        <v>Espejo grande fuera del baño</v>
      </c>
    </row>
    <row r="781" spans="1:4" x14ac:dyDescent="0.25">
      <c r="A781" s="65">
        <f>'Historico Valoracion Quejas '!D879</f>
        <v>505</v>
      </c>
      <c r="B781" s="12">
        <f>'Historico Valoracion Quejas '!B879</f>
        <v>43286</v>
      </c>
      <c r="C781" s="15" t="str">
        <f>'Historico Valoracion Quejas '!G879</f>
        <v>El internet está muy mal, no sirve en la habitación</v>
      </c>
      <c r="D781" t="str">
        <f>'Historico Valoracion Quejas '!V879</f>
        <v>Wifi</v>
      </c>
    </row>
    <row r="782" spans="1:4" x14ac:dyDescent="0.25">
      <c r="A782" s="65">
        <f>'Historico Valoracion Quejas '!D880</f>
        <v>902</v>
      </c>
      <c r="B782" s="12">
        <f>'Historico Valoracion Quejas '!B880</f>
        <v>43286</v>
      </c>
      <c r="C782" s="15" t="str">
        <f>'Historico Valoracion Quejas '!G880</f>
        <v>Mejorar el internet</v>
      </c>
      <c r="D782" t="str">
        <f>'Historico Valoracion Quejas '!V880</f>
        <v>Wifi</v>
      </c>
    </row>
    <row r="783" spans="1:4" ht="90" x14ac:dyDescent="0.25">
      <c r="A783" s="65">
        <f>'Historico Valoracion Quejas '!D881</f>
        <v>405</v>
      </c>
      <c r="B783" s="12">
        <f>'Historico Valoracion Quejas '!B881</f>
        <v>43285</v>
      </c>
      <c r="C783" s="15" t="str">
        <f>'Historico Valoracion Quejas '!G881</f>
        <v>Se activa el panel de la 403, indican que las alarma se activó en la habitacion  405  procedemos a llamar a la habitacion para consultarle a los clientes si todo estaba bien, los mismos nos indican que todo está en orden, una vez verificado el estado de las habitaciones con los huéspedes  el compañero Kenneth procede a  apagar el panel</v>
      </c>
      <c r="D783" t="str">
        <f>'Historico Valoracion Quejas '!V881</f>
        <v>Desestimado</v>
      </c>
    </row>
    <row r="784" spans="1:4" ht="150" x14ac:dyDescent="0.25">
      <c r="A784" s="65">
        <f>'Historico Valoracion Quejas '!D882</f>
        <v>207</v>
      </c>
      <c r="B784" s="12">
        <f>'Historico Valoracion Quejas '!B882</f>
        <v>43285</v>
      </c>
      <c r="C784" s="15" t="str">
        <f>'Historico Valoracion Quejas '!G882</f>
        <v>Al ser las 6:45pm de hoy 04/07/2018 el compañero Kenneth de seguridad reporta que se activaron las alarmas, específicamente  los paneles de las habitaciones  203 y 403, estos indican que las alarmas se activaron en las habitaciones 207 y 405 respectivamente, procedemos a llamar a las habitaciones para consultarle a los clientes si todo estaba bien en las habitaciones, los mismos nos indican que todo está en orden, una vez verificado el estado de las habitaciones con los huéspedes  el compañero Kenneth procede a  desactivar las alarmas.</v>
      </c>
      <c r="D784" t="str">
        <f>'Historico Valoracion Quejas '!V882</f>
        <v>Desestimado</v>
      </c>
    </row>
    <row r="785" spans="1:4" ht="30" x14ac:dyDescent="0.25">
      <c r="A785" s="65">
        <f>'Historico Valoracion Quejas '!D883</f>
        <v>904</v>
      </c>
      <c r="B785" s="12">
        <f>'Historico Valoracion Quejas '!B883</f>
        <v>43285</v>
      </c>
      <c r="C785" s="15" t="str">
        <f>'Historico Valoracion Quejas '!G883</f>
        <v>Poner alfombra a la entrada de las escaleras, ya que el piso es resbaloso</v>
      </c>
      <c r="D785" t="str">
        <f>'Historico Valoracion Quejas '!V883</f>
        <v>Alfombra en escaleras</v>
      </c>
    </row>
    <row r="786" spans="1:4" ht="45" x14ac:dyDescent="0.25">
      <c r="A786" s="65">
        <f>'Historico Valoracion Quejas '!D884</f>
        <v>202</v>
      </c>
      <c r="B786" s="12">
        <f>'Historico Valoracion Quejas '!B884</f>
        <v>43285</v>
      </c>
      <c r="C786" s="15" t="str">
        <f>'Historico Valoracion Quejas '!G884</f>
        <v>Al ser las 8:15pm los huéspedes llaman indicando que hay una víbora en su habitación y que por favor les ayuden ya que no quieren que los niños se den cuenta.</v>
      </c>
      <c r="D786" t="str">
        <f>'Historico Valoracion Quejas '!V884</f>
        <v>Desestimado</v>
      </c>
    </row>
    <row r="787" spans="1:4" ht="60" x14ac:dyDescent="0.25">
      <c r="A787" s="65">
        <f>'Historico Valoracion Quejas '!D885</f>
        <v>0</v>
      </c>
      <c r="B787" s="12">
        <f>'Historico Valoracion Quejas '!B885</f>
        <v>43285</v>
      </c>
      <c r="C787" s="15" t="str">
        <f>'Historico Valoracion Quejas '!G885</f>
        <v>Huéspedes se quejan que en el desayuno habían moscas dentro del yogurt y además en algunas otras comidas que estaban en el buffet, dicen que nunca habían sido testigos de esto en los paseos que han realizado.</v>
      </c>
      <c r="D787" t="str">
        <f>'Historico Valoracion Quejas '!V885</f>
        <v>Plagas Habitaciones</v>
      </c>
    </row>
    <row r="788" spans="1:4" ht="45" x14ac:dyDescent="0.25">
      <c r="A788" s="65">
        <f>'Historico Valoracion Quejas '!D886</f>
        <v>201</v>
      </c>
      <c r="B788" s="12">
        <f>'Historico Valoracion Quejas '!B886</f>
        <v>43285</v>
      </c>
      <c r="C788" s="15" t="str">
        <f>'Historico Valoracion Quejas '!G886</f>
        <v>Huésped se queja que durante la noche de ayer 03-07-18, hubo un ruido que los pertubó, el ruido al parecer venía del techo</v>
      </c>
      <c r="D788" t="str">
        <f>'Historico Valoracion Quejas '!V886</f>
        <v>Ruido habitación</v>
      </c>
    </row>
    <row r="789" spans="1:4" ht="30" x14ac:dyDescent="0.25">
      <c r="A789" s="65">
        <f>'Historico Valoracion Quejas '!D887</f>
        <v>312</v>
      </c>
      <c r="B789" s="12">
        <f>'Historico Valoracion Quejas '!B887</f>
        <v>43284</v>
      </c>
      <c r="C789" s="15" t="str">
        <f>'Historico Valoracion Quejas '!G887</f>
        <v>Huésped se encuentra enfermo según ellos esto les pasó después de almorzar en el hotel unos fetuccini di mari, </v>
      </c>
      <c r="D789" t="str">
        <f>'Historico Valoracion Quejas '!V887</f>
        <v>Desestimado</v>
      </c>
    </row>
    <row r="790" spans="1:4" x14ac:dyDescent="0.25">
      <c r="A790" s="65">
        <f>'Historico Valoracion Quejas '!D888</f>
        <v>0</v>
      </c>
      <c r="B790" s="12">
        <f>'Historico Valoracion Quejas '!B888</f>
        <v>43284</v>
      </c>
      <c r="C790" s="15" t="str">
        <f>'Historico Valoracion Quejas '!G888</f>
        <v>Precios de la cena muy elevados</v>
      </c>
      <c r="D790" t="str">
        <f>'Historico Valoracion Quejas '!V888</f>
        <v>Calidad comida</v>
      </c>
    </row>
    <row r="791" spans="1:4" ht="90" x14ac:dyDescent="0.25">
      <c r="A791" s="65">
        <f>'Historico Valoracion Quejas '!D889</f>
        <v>0</v>
      </c>
      <c r="B791" s="12">
        <f>'Historico Valoracion Quejas '!B889</f>
        <v>43284</v>
      </c>
      <c r="C791" s="15" t="str">
        <f>'Historico Valoracion Quejas '!G889</f>
        <v>Al ser las 10:15 am aproximadamente el servicio de Internet del hotel se cae imposibilitando realizar cobros con el datafono, entre otras cosas. Varios huéspedes se vieron afectados tanto haciendo check-out como otros que llamaban preguntando por el Wi-Fi del hotel ya que no les servía.</v>
      </c>
      <c r="D791" t="str">
        <f>'Historico Valoracion Quejas '!V889</f>
        <v>Wifi</v>
      </c>
    </row>
    <row r="792" spans="1:4" ht="90" x14ac:dyDescent="0.25">
      <c r="A792" s="65">
        <f>'Historico Valoracion Quejas '!D890</f>
        <v>504</v>
      </c>
      <c r="B792" s="12">
        <f>'Historico Valoracion Quejas '!B890</f>
        <v>43284</v>
      </c>
      <c r="C792" s="15" t="str">
        <f>'Historico Valoracion Quejas '!G890</f>
        <v>Huéspedes se quejan ya que el documento que le envió la agencia a recepción para ser entregado a los huéspedes no se les dió, los señores no pudieron ir a un tour ya que no fueron informados y se encontraban inconformes con el error que se dió en recepción al enviar un documento en español que no correspondía con el que envió la agencia.</v>
      </c>
      <c r="D792" t="str">
        <f>'Historico Valoracion Quejas '!V890</f>
        <v xml:space="preserve">Servicio al cliente </v>
      </c>
    </row>
    <row r="793" spans="1:4" ht="30" x14ac:dyDescent="0.25">
      <c r="A793" s="65">
        <f>'Historico Valoracion Quejas '!D891</f>
        <v>512</v>
      </c>
      <c r="B793" s="12">
        <f>'Historico Valoracion Quejas '!B891</f>
        <v>43283</v>
      </c>
      <c r="C793" s="15" t="str">
        <f>'Historico Valoracion Quejas '!G891</f>
        <v xml:space="preserve">Cliente indica el agua del baño apenas es tibia incluso abriendola toda. Y necesitaban tomar un baño. </v>
      </c>
      <c r="D793" t="str">
        <f>'Historico Valoracion Quejas '!V891</f>
        <v>Agua caliente</v>
      </c>
    </row>
    <row r="794" spans="1:4" ht="30" x14ac:dyDescent="0.25">
      <c r="A794" s="65">
        <f>'Historico Valoracion Quejas '!D892</f>
        <v>107</v>
      </c>
      <c r="B794" s="12">
        <f>'Historico Valoracion Quejas '!B892</f>
        <v>43283</v>
      </c>
      <c r="C794" s="15" t="str">
        <f>'Historico Valoracion Quejas '!G892</f>
        <v>Cuando se le aborda al huésped mediante la llamada de bienvenida reporta un olor desagradable y muy fuerte.</v>
      </c>
      <c r="D794" t="str">
        <f>'Historico Valoracion Quejas '!V892</f>
        <v>Malos olores</v>
      </c>
    </row>
    <row r="795" spans="1:4" ht="30" x14ac:dyDescent="0.25">
      <c r="A795" s="65">
        <f>'Historico Valoracion Quejas '!D893</f>
        <v>606</v>
      </c>
      <c r="B795" s="12">
        <f>'Historico Valoracion Quejas '!B893</f>
        <v>43282</v>
      </c>
      <c r="C795" s="15" t="str">
        <f>'Historico Valoracion Quejas '!G893</f>
        <v>Huésped molesto porque no hay servicio de desayuno a la habitación.</v>
      </c>
      <c r="D795" t="str">
        <f>'Historico Valoracion Quejas '!V893</f>
        <v>Desestimado</v>
      </c>
    </row>
    <row r="796" spans="1:4" ht="60" x14ac:dyDescent="0.25">
      <c r="A796" s="65">
        <f>'Historico Valoracion Quejas '!D894</f>
        <v>515</v>
      </c>
      <c r="B796" s="12">
        <f>'Historico Valoracion Quejas '!B894</f>
        <v>43281</v>
      </c>
      <c r="C796" s="15" t="str">
        <f>'Historico Valoracion Quejas '!G894</f>
        <v>Todos los días que estuvimos hospedados tuvimos problemas con cucarachas grandes y pequeñas, el veneno hizo que salieran cada día más, por las noches la situación era peor.</v>
      </c>
      <c r="D796" t="str">
        <f>'Historico Valoracion Quejas '!V894</f>
        <v>Plagas Habitaciones</v>
      </c>
    </row>
    <row r="797" spans="1:4" x14ac:dyDescent="0.25">
      <c r="A797" s="65">
        <f>'Historico Valoracion Quejas '!D895</f>
        <v>411</v>
      </c>
      <c r="B797" s="12">
        <f>'Historico Valoracion Quejas '!B895</f>
        <v>43280</v>
      </c>
      <c r="C797" s="15" t="str">
        <f>'Historico Valoracion Quejas '!G895</f>
        <v>Mejor selección en calidad de las comidas.</v>
      </c>
      <c r="D797" t="str">
        <f>'Historico Valoracion Quejas '!V895</f>
        <v>Calidad comida</v>
      </c>
    </row>
    <row r="798" spans="1:4" x14ac:dyDescent="0.25">
      <c r="A798" s="65">
        <f>'Historico Valoracion Quejas '!D896</f>
        <v>203</v>
      </c>
      <c r="B798" s="12">
        <f>'Historico Valoracion Quejas '!B896</f>
        <v>43281</v>
      </c>
      <c r="C798" s="15" t="str">
        <f>'Historico Valoracion Quejas '!G896</f>
        <v>La refrigeradora hace mucho ruido</v>
      </c>
      <c r="D798" t="str">
        <f>'Historico Valoracion Quejas '!V896</f>
        <v>Habitaciones</v>
      </c>
    </row>
    <row r="799" spans="1:4" x14ac:dyDescent="0.25">
      <c r="A799" s="65">
        <f>'Historico Valoracion Quejas '!D897</f>
        <v>0</v>
      </c>
      <c r="B799" s="12">
        <f>'Historico Valoracion Quejas '!B897</f>
        <v>43283</v>
      </c>
      <c r="C799" s="15" t="str">
        <f>'Historico Valoracion Quejas '!G897</f>
        <v>Cena muy limitada y con precio elevado.</v>
      </c>
      <c r="D799" t="str">
        <f>'Historico Valoracion Quejas '!V897</f>
        <v>Calidad comida</v>
      </c>
    </row>
    <row r="800" spans="1:4" ht="30" x14ac:dyDescent="0.25">
      <c r="A800" s="65">
        <f>'Historico Valoracion Quejas '!D898</f>
        <v>0</v>
      </c>
      <c r="B800" s="12">
        <f>'Historico Valoracion Quejas '!B898</f>
        <v>43283</v>
      </c>
      <c r="C800" s="15" t="str">
        <f>'Historico Valoracion Quejas '!G898</f>
        <v xml:space="preserve">La selección de opciones de desayuno no es buena, no hay tocino. </v>
      </c>
      <c r="D800" t="str">
        <f>'Historico Valoracion Quejas '!V898</f>
        <v>Desestimado</v>
      </c>
    </row>
    <row r="801" spans="1:4" ht="45" x14ac:dyDescent="0.25">
      <c r="A801" s="65">
        <f>'Historico Valoracion Quejas '!D899</f>
        <v>0</v>
      </c>
      <c r="B801" s="12">
        <f>'Historico Valoracion Quejas '!B899</f>
        <v>43282</v>
      </c>
      <c r="C801" s="15" t="str">
        <f>'Historico Valoracion Quejas '!G899</f>
        <v>Muy decepcionados con la cena, precios muy caros y calidad de la comida no es equivalente a los que cobran en comparación con otros hoteles de la zona.</v>
      </c>
      <c r="D801" t="str">
        <f>'Historico Valoracion Quejas '!V899</f>
        <v>Calidad comida</v>
      </c>
    </row>
    <row r="802" spans="1:4" ht="30" x14ac:dyDescent="0.25">
      <c r="A802" s="65">
        <f>'Historico Valoracion Quejas '!D900</f>
        <v>0</v>
      </c>
      <c r="B802" s="12">
        <f>'Historico Valoracion Quejas '!B900</f>
        <v>43270</v>
      </c>
      <c r="C802" s="15" t="str">
        <f>'Historico Valoracion Quejas '!G900</f>
        <v>El costo de las comidas es muy caro y es mejor ir a alguna soda en el pueblo.</v>
      </c>
      <c r="D802" t="str">
        <f>'Historico Valoracion Quejas '!V900</f>
        <v>Calidad comida</v>
      </c>
    </row>
    <row r="803" spans="1:4" x14ac:dyDescent="0.25">
      <c r="A803" s="65">
        <f>'Historico Valoracion Quejas '!D901</f>
        <v>0</v>
      </c>
      <c r="B803" s="12">
        <f>'Historico Valoracion Quejas '!B901</f>
        <v>43267</v>
      </c>
      <c r="C803" s="15" t="str">
        <f>'Historico Valoracion Quejas '!G901</f>
        <v>Cenas y bar de la piscina con precios muy elevados.</v>
      </c>
      <c r="D803" t="str">
        <f>'Historico Valoracion Quejas '!V901</f>
        <v>Calidad comida</v>
      </c>
    </row>
    <row r="804" spans="1:4" ht="90" x14ac:dyDescent="0.25">
      <c r="A804" s="65">
        <f>'Historico Valoracion Quejas '!D902</f>
        <v>0</v>
      </c>
      <c r="B804" s="12">
        <f>'Historico Valoracion Quejas '!B902</f>
        <v>43264</v>
      </c>
      <c r="C804" s="15" t="str">
        <f>'Historico Valoracion Quejas '!G902</f>
        <v xml:space="preserve">El sushi es pésimo, la calidad de los ingredientes es terrible (cero frescos), las combinaciones de sabor fatal, el arroz no tiene la textura adecuada y tampoco buena presentación. _x000D_
No entiendo como un hotel tan bello puede ofrecer un sushi tan terrible :(_x000D_
</v>
      </c>
      <c r="D804" t="str">
        <f>'Historico Valoracion Quejas '!V902</f>
        <v>Calidad Sushi</v>
      </c>
    </row>
    <row r="805" spans="1:4" x14ac:dyDescent="0.25">
      <c r="A805" s="65">
        <f>'Historico Valoracion Quejas '!D903</f>
        <v>710</v>
      </c>
      <c r="B805" s="12">
        <f>'Historico Valoracion Quejas '!B903</f>
        <v>43280</v>
      </c>
      <c r="C805" s="15" t="str">
        <f>'Historico Valoracion Quejas '!G903</f>
        <v>Huésped reporta que hay cucarachas en la habitación</v>
      </c>
      <c r="D805" t="str">
        <f>'Historico Valoracion Quejas '!V903</f>
        <v>Plagas Habitaciones</v>
      </c>
    </row>
    <row r="806" spans="1:4" ht="90" x14ac:dyDescent="0.25">
      <c r="A806" s="65" t="str">
        <f>'Historico Valoracion Quejas '!D904</f>
        <v>111-112</v>
      </c>
      <c r="B806" s="12">
        <f>'Historico Valoracion Quejas '!B904</f>
        <v>43280</v>
      </c>
      <c r="C806" s="15" t="str">
        <f>'Historico Valoracion Quejas '!G904</f>
        <v>Huéspedes se quejan que se les hizo entrega de l acajaita de desayuno y no incluía cucharas o tenedores para comer. Tuvieron que bajarse del carro y venir a recepción porque se les había indicado que si llevaban cucharas de acuerdo a lo que se indicó de parte de los compañeros de salón a recepción.</v>
      </c>
      <c r="D806" t="str">
        <f>'Historico Valoracion Quejas '!V904</f>
        <v>Calida Desayuno</v>
      </c>
    </row>
    <row r="807" spans="1:4" ht="120" x14ac:dyDescent="0.25">
      <c r="A807" s="65" t="str">
        <f>'Historico Valoracion Quejas '!D905</f>
        <v>514-515</v>
      </c>
      <c r="B807" s="12">
        <f>'Historico Valoracion Quejas '!B905</f>
        <v>43279</v>
      </c>
      <c r="C807" s="15" t="str">
        <f>'Historico Valoracion Quejas '!G905</f>
        <v>Huésped bastante decepcionado y molesto ya que en su habitación no dejan de salir cucarachas principalmente del lado del mueble cerca del televisor, el muchacho se acercó a recepción indicando que está cansado de esto y que jamás pensó que el hotel fuera un cucarachero, se fumigó horas antes y debido a eso salen las cucarachas atontadas y esto molestó más al huésped. El dice que va estar 2 noches más en el hotel y que no esperaba vivir esto.</v>
      </c>
      <c r="D807" t="str">
        <f>'Historico Valoracion Quejas '!V905</f>
        <v>Plagas Habitaciones</v>
      </c>
    </row>
    <row r="808" spans="1:4" ht="45" x14ac:dyDescent="0.25">
      <c r="A808" s="65">
        <f>'Historico Valoracion Quejas '!D906</f>
        <v>105</v>
      </c>
      <c r="B808" s="12">
        <f>'Historico Valoracion Quejas '!B906</f>
        <v>43279</v>
      </c>
      <c r="C808" s="15" t="str">
        <f>'Historico Valoracion Quejas '!G906</f>
        <v>Precios sumamente caros en las comidas, deberían poner un transporte a la fortuna donde se pueda ir y comer y que ofrezcan precios razonables</v>
      </c>
      <c r="D808" t="str">
        <f>'Historico Valoracion Quejas '!V906</f>
        <v>Calidad comida</v>
      </c>
    </row>
    <row r="809" spans="1:4" ht="45" x14ac:dyDescent="0.25">
      <c r="A809" s="65">
        <f>'Historico Valoracion Quejas '!D907</f>
        <v>105</v>
      </c>
      <c r="B809" s="12">
        <f>'Historico Valoracion Quejas '!B907</f>
        <v>43279</v>
      </c>
      <c r="C809" s="15" t="str">
        <f>'Historico Valoracion Quejas '!G907</f>
        <v>Huéspedes se quejan que el servicio de internet no les funciona y aunque aparecen conectados no es posible usar el internet.</v>
      </c>
      <c r="D809" t="str">
        <f>'Historico Valoracion Quejas '!V907</f>
        <v>Wifi</v>
      </c>
    </row>
    <row r="810" spans="1:4" ht="30" x14ac:dyDescent="0.25">
      <c r="A810" s="65">
        <f>'Historico Valoracion Quejas '!D908</f>
        <v>801</v>
      </c>
      <c r="B810" s="12">
        <f>'Historico Valoracion Quejas '!B908</f>
        <v>43279</v>
      </c>
      <c r="C810" s="15" t="str">
        <f>'Historico Valoracion Quejas '!G908</f>
        <v>Las instrucciones en alemán están mal redactadas y con mala ortografía también.</v>
      </c>
      <c r="D810" t="str">
        <f>'Historico Valoracion Quejas '!V908</f>
        <v>Encuentas de satisfacción</v>
      </c>
    </row>
    <row r="811" spans="1:4" x14ac:dyDescent="0.25">
      <c r="A811" s="65">
        <f>'Historico Valoracion Quejas '!D909</f>
        <v>504</v>
      </c>
      <c r="B811" s="12">
        <f>'Historico Valoracion Quejas '!B909</f>
        <v>43275</v>
      </c>
      <c r="C811" s="15" t="str">
        <f>'Historico Valoracion Quejas '!G909</f>
        <v>El baño de la habitación expide un olor desagradable</v>
      </c>
      <c r="D811" t="str">
        <f>'Historico Valoracion Quejas '!V909</f>
        <v>Habitaciones</v>
      </c>
    </row>
    <row r="812" spans="1:4" x14ac:dyDescent="0.25">
      <c r="A812" s="65">
        <f>'Historico Valoracion Quejas '!D910</f>
        <v>301</v>
      </c>
      <c r="B812" s="12">
        <f>'Historico Valoracion Quejas '!B910</f>
        <v>43278</v>
      </c>
      <c r="C812" s="15" t="str">
        <f>'Historico Valoracion Quejas '!G910</f>
        <v>Tener productos que sean organicos</v>
      </c>
      <c r="D812" t="str">
        <f>'Historico Valoracion Quejas '!V910</f>
        <v>Calidad comida</v>
      </c>
    </row>
    <row r="813" spans="1:4" x14ac:dyDescent="0.25">
      <c r="A813" s="65">
        <f>'Historico Valoracion Quejas '!D911</f>
        <v>301</v>
      </c>
      <c r="B813" s="12">
        <f>'Historico Valoracion Quejas '!B911</f>
        <v>43278</v>
      </c>
      <c r="C813" s="15" t="str">
        <f>'Historico Valoracion Quejas '!G911</f>
        <v>Menú para niños</v>
      </c>
      <c r="D813" t="str">
        <f>'Historico Valoracion Quejas '!V911</f>
        <v>Menú niños</v>
      </c>
    </row>
    <row r="814" spans="1:4" ht="45" x14ac:dyDescent="0.25">
      <c r="A814" s="65">
        <f>'Historico Valoracion Quejas '!D912</f>
        <v>602</v>
      </c>
      <c r="B814" s="12">
        <f>'Historico Valoracion Quejas '!B912</f>
        <v>43278</v>
      </c>
      <c r="C814" s="15" t="str">
        <f>'Historico Valoracion Quejas '!G912</f>
        <v>El restaurante nacional debería de tener más decoración costarricense, más musica típica para el desayuno e instrumental para la noche</v>
      </c>
      <c r="D814" t="str">
        <f>'Historico Valoracion Quejas '!V912</f>
        <v>Menú típico</v>
      </c>
    </row>
    <row r="815" spans="1:4" x14ac:dyDescent="0.25">
      <c r="A815" s="65">
        <f>'Historico Valoracion Quejas '!D913</f>
        <v>515</v>
      </c>
      <c r="B815" s="12">
        <f>'Historico Valoracion Quejas '!B913</f>
        <v>43278</v>
      </c>
      <c r="C815" s="15" t="str">
        <f>'Historico Valoracion Quejas '!G913</f>
        <v xml:space="preserve">Cucarachas en la habitación </v>
      </c>
      <c r="D815" t="str">
        <f>'Historico Valoracion Quejas '!V913</f>
        <v>Plagas Habitaciones</v>
      </c>
    </row>
    <row r="816" spans="1:4" ht="30" x14ac:dyDescent="0.25">
      <c r="A816" s="65">
        <f>'Historico Valoracion Quejas '!D914</f>
        <v>408</v>
      </c>
      <c r="B816" s="12">
        <f>'Historico Valoracion Quejas '!B914</f>
        <v>43276</v>
      </c>
      <c r="C816" s="15" t="str">
        <f>'Historico Valoracion Quejas '!G914</f>
        <v>Más opciones en las comidas y mejorar servicio en el bar de psicinas.</v>
      </c>
      <c r="D816" t="str">
        <f>'Historico Valoracion Quejas '!V914</f>
        <v xml:space="preserve">Servicio cliente restaurante </v>
      </c>
    </row>
    <row r="817" spans="1:4" ht="30" x14ac:dyDescent="0.25">
      <c r="A817" s="65">
        <f>'Historico Valoracion Quejas '!D915</f>
        <v>304</v>
      </c>
      <c r="B817" s="12">
        <f>'Historico Valoracion Quejas '!B915</f>
        <v>43276</v>
      </c>
      <c r="C817" s="15" t="str">
        <f>'Historico Valoracion Quejas '!G915</f>
        <v>Solo hay una mesa de noche y deberían haber dos para poner cosas.</v>
      </c>
      <c r="D817" t="str">
        <f>'Historico Valoracion Quejas '!V915</f>
        <v>Habitaciones</v>
      </c>
    </row>
    <row r="818" spans="1:4" ht="30" x14ac:dyDescent="0.25">
      <c r="A818" s="65">
        <f>'Historico Valoracion Quejas '!D916</f>
        <v>304</v>
      </c>
      <c r="B818" s="12">
        <f>'Historico Valoracion Quejas '!B916</f>
        <v>43275</v>
      </c>
      <c r="C818" s="15" t="str">
        <f>'Historico Valoracion Quejas '!G916</f>
        <v>Alrededor del hotel deberían haber mas senderos o areas para ver aves y flores.</v>
      </c>
      <c r="D818" t="str">
        <f>'Historico Valoracion Quejas '!V916</f>
        <v>Desestimado</v>
      </c>
    </row>
    <row r="819" spans="1:4" x14ac:dyDescent="0.25">
      <c r="A819" s="65">
        <f>'Historico Valoracion Quejas '!D917</f>
        <v>211</v>
      </c>
      <c r="B819" s="12">
        <f>'Historico Valoracion Quejas '!B917</f>
        <v>43214</v>
      </c>
      <c r="C819" s="15" t="str">
        <f>'Historico Valoracion Quejas '!G917</f>
        <v>Es necesario tener mas opciones para personas diabéticas.</v>
      </c>
      <c r="D819" t="str">
        <f>'Historico Valoracion Quejas '!V917</f>
        <v>Desestimado</v>
      </c>
    </row>
    <row r="820" spans="1:4" x14ac:dyDescent="0.25">
      <c r="A820" s="65">
        <f>'Historico Valoracion Quejas '!D918</f>
        <v>407</v>
      </c>
      <c r="B820" s="12">
        <f>'Historico Valoracion Quejas '!B918</f>
        <v>43275</v>
      </c>
      <c r="C820" s="15" t="str">
        <f>'Historico Valoracion Quejas '!G918</f>
        <v>El espejo con aumento en el baño esta muy alto.</v>
      </c>
      <c r="D820" t="str">
        <f>'Historico Valoracion Quejas '!V918</f>
        <v>Desestimado</v>
      </c>
    </row>
    <row r="821" spans="1:4" ht="30" x14ac:dyDescent="0.25">
      <c r="A821" s="65">
        <f>'Historico Valoracion Quejas '!D919</f>
        <v>705</v>
      </c>
      <c r="B821" s="12">
        <f>'Historico Valoracion Quejas '!B919</f>
        <v>43274</v>
      </c>
      <c r="C821" s="15" t="str">
        <f>'Historico Valoracion Quejas '!G919</f>
        <v>Sería bueno tener un espejo grande en la habitación fuera del baño</v>
      </c>
      <c r="D821" t="str">
        <f>'Historico Valoracion Quejas '!V919</f>
        <v>Habitaciones</v>
      </c>
    </row>
    <row r="822" spans="1:4" ht="60" x14ac:dyDescent="0.25">
      <c r="A822" s="65">
        <f>'Historico Valoracion Quejas '!D920</f>
        <v>111</v>
      </c>
      <c r="B822" s="12">
        <f>'Historico Valoracion Quejas '!B920</f>
        <v>43274</v>
      </c>
      <c r="C822" s="15" t="str">
        <f>'Historico Valoracion Quejas '!G920</f>
        <v>El huésped menciona que el día miercoles 20 al ser las 9 de la mañana cuando fueron al desayuno, los muchachos del restaurante se veían más apurado por limpiar y terminar que por servir al huésped</v>
      </c>
      <c r="D822" t="str">
        <f>'Historico Valoracion Quejas '!V920</f>
        <v xml:space="preserve">Servicio cliente restaurante </v>
      </c>
    </row>
    <row r="823" spans="1:4" x14ac:dyDescent="0.25">
      <c r="A823" s="65">
        <f>'Historico Valoracion Quejas '!D921</f>
        <v>612</v>
      </c>
      <c r="B823" s="12">
        <f>'Historico Valoracion Quejas '!B921</f>
        <v>43273</v>
      </c>
      <c r="C823" s="15" t="str">
        <f>'Historico Valoracion Quejas '!G921</f>
        <v xml:space="preserve">Tienen muchos bichos en la habitación, </v>
      </c>
      <c r="D823" t="str">
        <f>'Historico Valoracion Quejas '!V921</f>
        <v>Plagas Habitaciones</v>
      </c>
    </row>
    <row r="824" spans="1:4" ht="30" x14ac:dyDescent="0.25">
      <c r="A824" s="65" t="str">
        <f>'Historico Valoracion Quejas '!D922</f>
        <v>309-310</v>
      </c>
      <c r="B824" s="12">
        <f>'Historico Valoracion Quejas '!B922</f>
        <v>43273</v>
      </c>
      <c r="C824" s="15" t="str">
        <f>'Historico Valoracion Quejas '!G922</f>
        <v xml:space="preserve">Tienen muchas hormigas y bichos en la habitación. Es el segundo reporte durante la estadía. </v>
      </c>
      <c r="D824" t="str">
        <f>'Historico Valoracion Quejas '!V922</f>
        <v>Plagas Habitaciones</v>
      </c>
    </row>
    <row r="825" spans="1:4" ht="60" x14ac:dyDescent="0.25">
      <c r="A825" s="65">
        <f>'Historico Valoracion Quejas '!D923</f>
        <v>502</v>
      </c>
      <c r="B825" s="12">
        <f>'Historico Valoracion Quejas '!B923</f>
        <v>43271</v>
      </c>
      <c r="C825" s="15" t="str">
        <f>'Historico Valoracion Quejas '!G923</f>
        <v>Huésped muy decepcionado del servicio de Internet que le ofrecemos, el mismo no puede utilizar un celular que usa para negocios ya que a pesar de que le sale conectado no es posible hacer uso del internet.</v>
      </c>
      <c r="D825" t="str">
        <f>'Historico Valoracion Quejas '!V923</f>
        <v>Wifi</v>
      </c>
    </row>
    <row r="826" spans="1:4" x14ac:dyDescent="0.25">
      <c r="A826" s="65">
        <f>'Historico Valoracion Quejas '!D924</f>
        <v>602</v>
      </c>
      <c r="B826" s="12">
        <f>'Historico Valoracion Quejas '!B924</f>
        <v>43271</v>
      </c>
      <c r="C826" s="15" t="str">
        <f>'Historico Valoracion Quejas '!G924</f>
        <v>Equipo del gym no funciona apropiadamente.</v>
      </c>
      <c r="D826" t="str">
        <f>'Historico Valoracion Quejas '!V924</f>
        <v>Gimnasio</v>
      </c>
    </row>
    <row r="827" spans="1:4" x14ac:dyDescent="0.25">
      <c r="A827" s="65">
        <f>'Historico Valoracion Quejas '!D925</f>
        <v>512</v>
      </c>
      <c r="B827" s="12">
        <f>'Historico Valoracion Quejas '!B925</f>
        <v>43270</v>
      </c>
      <c r="C827" s="15" t="str">
        <f>'Historico Valoracion Quejas '!G925</f>
        <v>El jacuzzi de la habitación no le funciona el agua termal</v>
      </c>
      <c r="D827" t="str">
        <f>'Historico Valoracion Quejas '!V925</f>
        <v>Rotulación Jacuzzi</v>
      </c>
    </row>
    <row r="828" spans="1:4" x14ac:dyDescent="0.25">
      <c r="A828" s="65">
        <f>'Historico Valoracion Quejas '!D926</f>
        <v>103</v>
      </c>
      <c r="B828" s="12">
        <f>'Historico Valoracion Quejas '!B926</f>
        <v>43270</v>
      </c>
      <c r="C828" s="15" t="str">
        <f>'Historico Valoracion Quejas '!G926</f>
        <v>El basurero del servicio de la habitación debería tener tapa</v>
      </c>
      <c r="D828" t="str">
        <f>'Historico Valoracion Quejas '!V926</f>
        <v>Habitaciones</v>
      </c>
    </row>
    <row r="829" spans="1:4" x14ac:dyDescent="0.25">
      <c r="A829" s="65">
        <f>'Historico Valoracion Quejas '!D927</f>
        <v>104</v>
      </c>
      <c r="B829" s="12">
        <f>'Historico Valoracion Quejas '!B927</f>
        <v>43271</v>
      </c>
      <c r="C829" s="15" t="str">
        <f>'Historico Valoracion Quejas '!G927</f>
        <v>Sería bueno tener gavetas más amplias en el baño</v>
      </c>
      <c r="D829" t="str">
        <f>'Historico Valoracion Quejas '!V927</f>
        <v>Desestimado</v>
      </c>
    </row>
    <row r="830" spans="1:4" x14ac:dyDescent="0.25">
      <c r="A830" s="65">
        <f>'Historico Valoracion Quejas '!D928</f>
        <v>407</v>
      </c>
      <c r="B830" s="12">
        <f>'Historico Valoracion Quejas '!B928</f>
        <v>43271</v>
      </c>
      <c r="C830" s="15" t="str">
        <f>'Historico Valoracion Quejas '!G928</f>
        <v>Algunos insectos en la habitación</v>
      </c>
      <c r="D830" t="str">
        <f>'Historico Valoracion Quejas '!V928</f>
        <v>Plagas Habitaciones</v>
      </c>
    </row>
    <row r="831" spans="1:4" x14ac:dyDescent="0.25">
      <c r="A831" s="65">
        <f>'Historico Valoracion Quejas '!D929</f>
        <v>603</v>
      </c>
      <c r="B831" s="12">
        <f>'Historico Valoracion Quejas '!B929</f>
        <v>43268</v>
      </c>
      <c r="C831" s="15" t="str">
        <f>'Historico Valoracion Quejas '!G929</f>
        <v>Muchas Hormigas en la habitación.</v>
      </c>
      <c r="D831" t="str">
        <f>'Historico Valoracion Quejas '!V929</f>
        <v>Plagas Habitaciones</v>
      </c>
    </row>
    <row r="832" spans="1:4" ht="150" x14ac:dyDescent="0.25">
      <c r="A832" s="65">
        <f>'Historico Valoracion Quejas '!D930</f>
        <v>403</v>
      </c>
      <c r="B832" s="12">
        <f>'Historico Valoracion Quejas '!B930</f>
        <v>43268</v>
      </c>
      <c r="C832" s="15" t="str">
        <f>'Historico Valoracion Quejas '!G930</f>
        <v xml:space="preserve">Huésped se queja de que a la hora de reservar en el hotel acordó una cena romántica especial  cual le vendieron y prometieron y no se cumplió, el señor estaba bastante molesto porque pagó más de 100 dólares por la cena y el menú que le brindaron era el mismo menú que se le ofrece a todos los clientes, el señor argumenta que  no hay nada especial en lo que se le ofreció y lo que le molesta es que le hayan mentido, el mismo prefirió que se le reintegrara el dinero y que iba a pagar lo que consumiera como otro huésped más común y corriente. </v>
      </c>
      <c r="D832" t="str">
        <f>'Historico Valoracion Quejas '!V930</f>
        <v>Calidad comida</v>
      </c>
    </row>
    <row r="833" spans="1:4" ht="45" x14ac:dyDescent="0.25">
      <c r="A833" s="65">
        <f>'Historico Valoracion Quejas '!D931</f>
        <v>503</v>
      </c>
      <c r="B833" s="12">
        <f>'Historico Valoracion Quejas '!B931</f>
        <v>43268</v>
      </c>
      <c r="C833" s="15" t="str">
        <f>'Historico Valoracion Quejas '!G931</f>
        <v>Huésped se queja que el internet le funciona en la hab 503 pero en la de la par no le sirve del todo lo cual le parece bastante extraño.</v>
      </c>
      <c r="D833" t="str">
        <f>'Historico Valoracion Quejas '!V931</f>
        <v>Wifi</v>
      </c>
    </row>
    <row r="834" spans="1:4" ht="195" x14ac:dyDescent="0.25">
      <c r="A834" s="65" t="str">
        <f>'Historico Valoracion Quejas '!D932</f>
        <v>Grupo de la Mora</v>
      </c>
      <c r="B834" s="12">
        <f>'Historico Valoracion Quejas '!B932</f>
        <v>43268</v>
      </c>
      <c r="C834" s="15" t="str">
        <f>'Historico Valoracion Quejas '!G932</f>
        <v xml:space="preserve">A continuación hacemos de su conocimiento una situación que se presentó en el restaurante Ti-Cain durante la cena del “Grupo de La Mora”.
Al ser las 9:20pm se aproximó a recepción  el encargado del Grupo de La Mora, el mismo nos preguntó si se encontraba Miguel Munera en el hotel, ya que deseaba externarle el malestar por la mala atención que recibieron a la hora de la cena, nos comenta que el servicio fue lento y que la comida simplemente no estuvo bien, también nos hace saber que la tour leader le pidió por favor para la cena de mañana buscar un restaurante en el centro en el cual les brinden un buen servicio rápido y oportuno.
</v>
      </c>
      <c r="D834" t="str">
        <f>'Historico Valoracion Quejas '!V932</f>
        <v>Calidad comida</v>
      </c>
    </row>
    <row r="835" spans="1:4" ht="45" x14ac:dyDescent="0.25">
      <c r="A835" s="65">
        <f>'Historico Valoracion Quejas '!D933</f>
        <v>607</v>
      </c>
      <c r="B835" s="12">
        <f>'Historico Valoracion Quejas '!B933</f>
        <v>43264</v>
      </c>
      <c r="C835" s="15" t="str">
        <f>'Historico Valoracion Quejas '!G933</f>
        <v>"Una cuchara pequeña que utilicé para endulzar mi café, no me di cuenta pero estaba sucia con huevo" huésped nos recomienda entonces tener más cuidado con esto</v>
      </c>
      <c r="D835" t="str">
        <f>'Historico Valoracion Quejas '!V933</f>
        <v>Plagas Habitaciones</v>
      </c>
    </row>
    <row r="836" spans="1:4" ht="30" x14ac:dyDescent="0.25">
      <c r="A836" s="65">
        <f>'Historico Valoracion Quejas '!D934</f>
        <v>709</v>
      </c>
      <c r="B836" s="12">
        <f>'Historico Valoracion Quejas '!B934</f>
        <v>43264</v>
      </c>
      <c r="C836" s="15" t="str">
        <f>'Historico Valoracion Quejas '!G934</f>
        <v>El baño necesita mejor iluminación // Coordinar poner dos bombillos por lámpara</v>
      </c>
      <c r="D836" t="str">
        <f>'Historico Valoracion Quejas '!V934</f>
        <v>Habitaciones</v>
      </c>
    </row>
    <row r="837" spans="1:4" x14ac:dyDescent="0.25">
      <c r="A837" s="65">
        <f>'Historico Valoracion Quejas '!D935</f>
        <v>109</v>
      </c>
      <c r="B837" s="12">
        <f>'Historico Valoracion Quejas '!B935</f>
        <v>43267</v>
      </c>
      <c r="C837" s="15" t="str">
        <f>'Historico Valoracion Quejas '!G935</f>
        <v>Hormigas en la habitacion</v>
      </c>
      <c r="D837" t="str">
        <f>'Historico Valoracion Quejas '!V935</f>
        <v>Plagas Habitaciones</v>
      </c>
    </row>
    <row r="838" spans="1:4" x14ac:dyDescent="0.25">
      <c r="A838" s="65">
        <f>'Historico Valoracion Quejas '!D936</f>
        <v>504</v>
      </c>
      <c r="B838" s="12">
        <f>'Historico Valoracion Quejas '!B936</f>
        <v>43267</v>
      </c>
      <c r="C838" s="15" t="str">
        <f>'Historico Valoracion Quejas '!G936</f>
        <v>Huesped  se queja de hormigas en la habitación.</v>
      </c>
      <c r="D838" t="str">
        <f>'Historico Valoracion Quejas '!V936</f>
        <v>Plagas Habitaciones</v>
      </c>
    </row>
    <row r="839" spans="1:4" x14ac:dyDescent="0.25">
      <c r="A839" s="65" t="str">
        <f>'Historico Valoracion Quejas '!D937</f>
        <v>111-112</v>
      </c>
      <c r="B839" s="12">
        <f>'Historico Valoracion Quejas '!B937</f>
        <v>43266</v>
      </c>
      <c r="C839" s="15" t="str">
        <f>'Historico Valoracion Quejas '!G937</f>
        <v>Huesped  se queja de hormigas en la habitación.</v>
      </c>
      <c r="D839" t="str">
        <f>'Historico Valoracion Quejas '!V937</f>
        <v>Plagas Habitaciones</v>
      </c>
    </row>
    <row r="840" spans="1:4" x14ac:dyDescent="0.25">
      <c r="A840" s="65">
        <f>'Historico Valoracion Quejas '!D938</f>
        <v>302</v>
      </c>
      <c r="B840" s="12">
        <f>'Historico Valoracion Quejas '!B938</f>
        <v>43265</v>
      </c>
      <c r="C840" s="15" t="str">
        <f>'Historico Valoracion Quejas '!G938</f>
        <v>Huesped se queja de hormigas en toda la habitación.</v>
      </c>
      <c r="D840" t="str">
        <f>'Historico Valoracion Quejas '!V938</f>
        <v>Plagas Habitaciones</v>
      </c>
    </row>
    <row r="841" spans="1:4" ht="30" x14ac:dyDescent="0.25">
      <c r="A841" s="65">
        <f>'Historico Valoracion Quejas '!D939</f>
        <v>307</v>
      </c>
      <c r="B841" s="12">
        <f>'Historico Valoracion Quejas '!B939</f>
        <v>43264</v>
      </c>
      <c r="C841" s="15" t="str">
        <f>'Historico Valoracion Quejas '!G939</f>
        <v>Se queja de la altura de la cama ya que es de baja estatura y le fue muy dificil bajarse.</v>
      </c>
      <c r="D841" t="str">
        <f>'Historico Valoracion Quejas '!V939</f>
        <v xml:space="preserve">Camas altas </v>
      </c>
    </row>
    <row r="842" spans="1:4" ht="45" x14ac:dyDescent="0.25">
      <c r="A842" s="65">
        <f>'Historico Valoracion Quejas '!D940</f>
        <v>902</v>
      </c>
      <c r="B842" s="12">
        <f>'Historico Valoracion Quejas '!B940</f>
        <v>43265</v>
      </c>
      <c r="C842" s="15" t="str">
        <f>'Historico Valoracion Quejas '!G940</f>
        <v>Huésped se queja que ellos nunca pusieron letrero de no molestar en la habitación, y que alguien lo hizo, lo cual esto provocó que no les hicieran la limpieza.</v>
      </c>
      <c r="D842" t="str">
        <f>'Historico Valoracion Quejas '!V940</f>
        <v>Desestimado</v>
      </c>
    </row>
    <row r="843" spans="1:4" ht="30" x14ac:dyDescent="0.25">
      <c r="A843" s="65">
        <f>'Historico Valoracion Quejas '!D941</f>
        <v>303</v>
      </c>
      <c r="B843" s="12">
        <f>'Historico Valoracion Quejas '!B941</f>
        <v>43265</v>
      </c>
      <c r="C843" s="15" t="str">
        <f>'Historico Valoracion Quejas '!G941</f>
        <v>Huésped se queja que su teléfono no conecta a internet de ninguna manera.</v>
      </c>
      <c r="D843" t="str">
        <f>'Historico Valoracion Quejas '!V941</f>
        <v>Wifi</v>
      </c>
    </row>
    <row r="844" spans="1:4" ht="30" x14ac:dyDescent="0.25">
      <c r="A844" s="65">
        <f>'Historico Valoracion Quejas '!D942</f>
        <v>202</v>
      </c>
      <c r="B844" s="12">
        <f>'Historico Valoracion Quejas '!B942</f>
        <v>43262</v>
      </c>
      <c r="C844" s="15" t="str">
        <f>'Historico Valoracion Quejas '!G942</f>
        <v>Promover una noche para bailar, o bien tener más buena música.</v>
      </c>
      <c r="D844" t="str">
        <f>'Historico Valoracion Quejas '!V942</f>
        <v>Entretenimiento</v>
      </c>
    </row>
    <row r="845" spans="1:4" x14ac:dyDescent="0.25">
      <c r="A845" s="65">
        <f>'Historico Valoracion Quejas '!D943</f>
        <v>202</v>
      </c>
      <c r="B845" s="12">
        <f>'Historico Valoracion Quejas '!B943</f>
        <v>43262</v>
      </c>
      <c r="C845" s="15" t="str">
        <f>'Historico Valoracion Quejas '!G943</f>
        <v>Más botellas de agua en la habitación sería un buen detalle</v>
      </c>
      <c r="D845" t="str">
        <f>'Historico Valoracion Quejas '!V943</f>
        <v>Desestimado</v>
      </c>
    </row>
    <row r="846" spans="1:4" x14ac:dyDescent="0.25">
      <c r="A846" s="65">
        <f>'Historico Valoracion Quejas '!D944</f>
        <v>202</v>
      </c>
      <c r="B846" s="12">
        <f>'Historico Valoracion Quejas '!B944</f>
        <v>43262</v>
      </c>
      <c r="C846" s="15" t="str">
        <f>'Historico Valoracion Quejas '!G944</f>
        <v>Sería genial tener una silla en la habitación</v>
      </c>
      <c r="D846" t="str">
        <f>'Historico Valoracion Quejas '!V944</f>
        <v>Silla en habitación</v>
      </c>
    </row>
    <row r="847" spans="1:4" x14ac:dyDescent="0.25">
      <c r="A847" s="65">
        <f>'Historico Valoracion Quejas '!D945</f>
        <v>202</v>
      </c>
      <c r="B847" s="12">
        <f>'Historico Valoracion Quejas '!B945</f>
        <v>43262</v>
      </c>
      <c r="C847" s="15" t="str">
        <f>'Historico Valoracion Quejas '!G945</f>
        <v>El shampoo podría ser mejor</v>
      </c>
      <c r="D847" t="str">
        <f>'Historico Valoracion Quejas '!V945</f>
        <v>Amenidades</v>
      </c>
    </row>
    <row r="848" spans="1:4" ht="45" x14ac:dyDescent="0.25">
      <c r="A848" s="65">
        <f>'Historico Valoracion Quejas '!D946</f>
        <v>0</v>
      </c>
      <c r="B848" s="12">
        <f>'Historico Valoracion Quejas '!B946</f>
        <v>43262</v>
      </c>
      <c r="C848" s="15" t="str">
        <f>'Historico Valoracion Quejas '!G946</f>
        <v>Más comida tradicional de Costa Rica en los menú, ya que cuando estuvimos hospedados solo estaba abierto el restaurante italiano y japones.</v>
      </c>
      <c r="D848" t="str">
        <f>'Historico Valoracion Quejas '!V946</f>
        <v>Menú típico</v>
      </c>
    </row>
    <row r="849" spans="1:4" ht="30" x14ac:dyDescent="0.25">
      <c r="A849" s="65">
        <f>'Historico Valoracion Quejas '!D947</f>
        <v>403</v>
      </c>
      <c r="B849" s="12">
        <f>'Historico Valoracion Quejas '!B947</f>
        <v>43262</v>
      </c>
      <c r="C849" s="15" t="str">
        <f>'Historico Valoracion Quejas '!G947</f>
        <v>Huésped se queja de un ruido constante como un pito justo detrás de su habitación que no le permite dormir.</v>
      </c>
      <c r="D849" t="str">
        <f>'Historico Valoracion Quejas '!V947</f>
        <v xml:space="preserve">Alarmas </v>
      </c>
    </row>
    <row r="850" spans="1:4" ht="30" x14ac:dyDescent="0.25">
      <c r="A850" s="65">
        <f>'Historico Valoracion Quejas '!D948</f>
        <v>610</v>
      </c>
      <c r="B850" s="12">
        <f>'Historico Valoracion Quejas '!B948</f>
        <v>43262</v>
      </c>
      <c r="C850" s="15" t="str">
        <f>'Historico Valoracion Quejas '!G948</f>
        <v>Huéspedes se quejan de hormigas y cucarachas en la habitación.</v>
      </c>
      <c r="D850" t="str">
        <f>'Historico Valoracion Quejas '!V948</f>
        <v>Plagas Habitaciones</v>
      </c>
    </row>
    <row r="851" spans="1:4" ht="30" x14ac:dyDescent="0.25">
      <c r="A851" s="65">
        <f>'Historico Valoracion Quejas '!D949</f>
        <v>510</v>
      </c>
      <c r="B851" s="12">
        <f>'Historico Valoracion Quejas '!B949</f>
        <v>43260</v>
      </c>
      <c r="C851" s="15" t="str">
        <f>'Historico Valoracion Quejas '!G949</f>
        <v>Al bañarse la segunda persona el agua era muy fria. El agua caliete solo dura dos minutos</v>
      </c>
      <c r="D851" t="str">
        <f>'Historico Valoracion Quejas '!V949</f>
        <v>Agua caliente</v>
      </c>
    </row>
    <row r="852" spans="1:4" x14ac:dyDescent="0.25">
      <c r="A852" s="65">
        <f>'Historico Valoracion Quejas '!D950</f>
        <v>510</v>
      </c>
      <c r="B852" s="12">
        <f>'Historico Valoracion Quejas '!B950</f>
        <v>43260</v>
      </c>
      <c r="C852" s="15" t="str">
        <f>'Historico Valoracion Quejas '!G950</f>
        <v>El wifi o es muy lento o no funciona en la habitación</v>
      </c>
      <c r="D852" t="str">
        <f>'Historico Valoracion Quejas '!V950</f>
        <v>Wifi</v>
      </c>
    </row>
    <row r="853" spans="1:4" x14ac:dyDescent="0.25">
      <c r="A853" s="65">
        <f>'Historico Valoracion Quejas '!D951</f>
        <v>509</v>
      </c>
      <c r="B853" s="12">
        <f>'Historico Valoracion Quejas '!B951</f>
        <v>43260</v>
      </c>
      <c r="C853" s="15" t="str">
        <f>'Historico Valoracion Quejas '!G951</f>
        <v>El agua caliente a veces no funciona bien.</v>
      </c>
      <c r="D853" t="str">
        <f>'Historico Valoracion Quejas '!V951</f>
        <v>Agua caliente</v>
      </c>
    </row>
    <row r="854" spans="1:4" x14ac:dyDescent="0.25">
      <c r="A854" s="65">
        <f>'Historico Valoracion Quejas '!D952</f>
        <v>509</v>
      </c>
      <c r="B854" s="12">
        <f>'Historico Valoracion Quejas '!B952</f>
        <v>43260</v>
      </c>
      <c r="C854" s="15" t="str">
        <f>'Historico Valoracion Quejas '!G952</f>
        <v>El wifi no funciona bien</v>
      </c>
      <c r="D854" t="str">
        <f>'Historico Valoracion Quejas '!V952</f>
        <v>Wifi</v>
      </c>
    </row>
    <row r="855" spans="1:4" ht="30" x14ac:dyDescent="0.25">
      <c r="A855" s="65">
        <f>'Historico Valoracion Quejas '!D953</f>
        <v>312</v>
      </c>
      <c r="B855" s="12">
        <f>'Historico Valoracion Quejas '!B953</f>
        <v>43260</v>
      </c>
      <c r="C855" s="15" t="str">
        <f>'Historico Valoracion Quejas '!G953</f>
        <v>El jacuzzi debería tener rotulos para saber donde se debe presionar para obtener las burbujas</v>
      </c>
      <c r="D855" t="str">
        <f>'Historico Valoracion Quejas '!V953</f>
        <v>Rotulación Jacuzzi</v>
      </c>
    </row>
    <row r="856" spans="1:4" x14ac:dyDescent="0.25">
      <c r="A856" s="65">
        <f>'Historico Valoracion Quejas '!D954</f>
        <v>712</v>
      </c>
      <c r="B856" s="12">
        <f>'Historico Valoracion Quejas '!B954</f>
        <v>43256</v>
      </c>
      <c r="C856" s="15" t="str">
        <f>'Historico Valoracion Quejas '!G954</f>
        <v>Unos cuantos insectos en la habitación</v>
      </c>
      <c r="D856" t="str">
        <f>'Historico Valoracion Quejas '!V954</f>
        <v>Plagas Habitaciones</v>
      </c>
    </row>
    <row r="857" spans="1:4" x14ac:dyDescent="0.25">
      <c r="A857" s="65">
        <f>'Historico Valoracion Quejas '!D955</f>
        <v>610</v>
      </c>
      <c r="B857" s="12">
        <f>'Historico Valoracion Quejas '!B955</f>
        <v>43258</v>
      </c>
      <c r="C857" s="15" t="str">
        <f>'Historico Valoracion Quejas '!G955</f>
        <v>Las porciones de comida no están acorde con el precio</v>
      </c>
      <c r="D857" t="str">
        <f>'Historico Valoracion Quejas '!V955</f>
        <v>Calidad comida</v>
      </c>
    </row>
    <row r="858" spans="1:4" ht="30" x14ac:dyDescent="0.25">
      <c r="A858" s="65">
        <f>'Historico Valoracion Quejas '!D956</f>
        <v>705</v>
      </c>
      <c r="B858" s="12">
        <f>'Historico Valoracion Quejas '!B956</f>
        <v>43258</v>
      </c>
      <c r="C858" s="15" t="str">
        <f>'Historico Valoracion Quejas '!G956</f>
        <v>Más opciones de comida vegetariana en el restaurante principal.</v>
      </c>
      <c r="D858" t="str">
        <f>'Historico Valoracion Quejas '!V956</f>
        <v>MENÚ VEGETARIANO</v>
      </c>
    </row>
    <row r="859" spans="1:4" ht="30" x14ac:dyDescent="0.25">
      <c r="A859" s="65">
        <f>'Historico Valoracion Quejas '!D957</f>
        <v>712</v>
      </c>
      <c r="B859" s="12">
        <f>'Historico Valoracion Quejas '!B957</f>
        <v>43259</v>
      </c>
      <c r="C859" s="15" t="str">
        <f>'Historico Valoracion Quejas '!G957</f>
        <v>El internet no funcionó bien, muy lento cuando pudimos recibir algo de señal.</v>
      </c>
      <c r="D859" t="str">
        <f>'Historico Valoracion Quejas '!V957</f>
        <v>Wifi</v>
      </c>
    </row>
    <row r="860" spans="1:4" x14ac:dyDescent="0.25">
      <c r="A860" s="65">
        <f>'Historico Valoracion Quejas '!D958</f>
        <v>712</v>
      </c>
      <c r="B860" s="12">
        <f>'Historico Valoracion Quejas '!B958</f>
        <v>43259</v>
      </c>
      <c r="C860" s="15" t="str">
        <f>'Historico Valoracion Quejas '!G958</f>
        <v>El refrigerador produce demasiado ruido</v>
      </c>
      <c r="D860" t="str">
        <f>'Historico Valoracion Quejas '!V958</f>
        <v>Habitaciones</v>
      </c>
    </row>
    <row r="861" spans="1:4" ht="45" x14ac:dyDescent="0.25">
      <c r="A861" s="65" t="str">
        <f>'Historico Valoracion Quejas '!D959</f>
        <v>414-415</v>
      </c>
      <c r="B861" s="12">
        <f>'Historico Valoracion Quejas '!B959</f>
        <v>43258</v>
      </c>
      <c r="C861" s="15" t="str">
        <f>'Historico Valoracion Quejas '!G959</f>
        <v xml:space="preserve">Cliente indica que no puede conectarse al Wifi, y luego cuando logró la conexion, la misma es muy debil y no le permite accesar correctamente. </v>
      </c>
      <c r="D861" t="str">
        <f>'Historico Valoracion Quejas '!V959</f>
        <v>Wifi</v>
      </c>
    </row>
    <row r="862" spans="1:4" ht="30" x14ac:dyDescent="0.25">
      <c r="A862" s="65">
        <f>'Historico Valoracion Quejas '!D960</f>
        <v>305</v>
      </c>
      <c r="B862" s="12">
        <f>'Historico Valoracion Quejas '!B960</f>
        <v>43256</v>
      </c>
      <c r="C862" s="15" t="str">
        <f>'Historico Valoracion Quejas '!G960</f>
        <v xml:space="preserve">Huésped se queja de los precios de los restaurantes, muy altos </v>
      </c>
      <c r="D862" t="str">
        <f>'Historico Valoracion Quejas '!V960</f>
        <v>Calidad comida</v>
      </c>
    </row>
    <row r="863" spans="1:4" ht="45" x14ac:dyDescent="0.25">
      <c r="A863" s="65">
        <f>'Historico Valoracion Quejas '!D961</f>
        <v>305</v>
      </c>
      <c r="B863" s="12">
        <f>'Historico Valoracion Quejas '!B961</f>
        <v>43256</v>
      </c>
      <c r="C863" s="15" t="str">
        <f>'Historico Valoracion Quejas '!G961</f>
        <v>Huésped se queja que reservó 22 días antes y solicitó una hab para adulta mayor y cerca a todas las areas comunes, sin embargo no tuvo respuesta.</v>
      </c>
      <c r="D863" t="str">
        <f>'Historico Valoracion Quejas '!V961</f>
        <v>Proceso de reservas</v>
      </c>
    </row>
    <row r="864" spans="1:4" ht="60" x14ac:dyDescent="0.25">
      <c r="A864" s="65">
        <f>'Historico Valoracion Quejas '!D962</f>
        <v>206</v>
      </c>
      <c r="B864" s="12">
        <f>'Historico Valoracion Quejas '!B962</f>
        <v>43253</v>
      </c>
      <c r="C864" s="15" t="str">
        <f>'Historico Valoracion Quejas '!G962</f>
        <v>Huésped se queja de las limitadas opciones en las comidas del bar de la piscina, le gustaria como hamburguesas. Además se queja del mal servicio recibido especialmente en el Italiano.</v>
      </c>
      <c r="D864" t="str">
        <f>'Historico Valoracion Quejas '!V962</f>
        <v>Calidad comida</v>
      </c>
    </row>
    <row r="865" spans="1:4" ht="30" x14ac:dyDescent="0.25">
      <c r="A865" s="65">
        <f>'Historico Valoracion Quejas '!D963</f>
        <v>504</v>
      </c>
      <c r="B865" s="12">
        <f>'Historico Valoracion Quejas '!B963</f>
        <v>43256</v>
      </c>
      <c r="C865" s="15" t="str">
        <f>'Historico Valoracion Quejas '!G963</f>
        <v>Hubieramos podido usar los vasos, si estos estuviesen limpios.</v>
      </c>
      <c r="D865" t="str">
        <f>'Historico Valoracion Quejas '!V963</f>
        <v>Habitaciones</v>
      </c>
    </row>
    <row r="866" spans="1:4" x14ac:dyDescent="0.25">
      <c r="A866" s="65">
        <f>'Historico Valoracion Quejas '!D964</f>
        <v>504</v>
      </c>
      <c r="B866" s="12">
        <f>'Historico Valoracion Quejas '!B964</f>
        <v>43256</v>
      </c>
      <c r="C866" s="15" t="str">
        <f>'Historico Valoracion Quejas '!G964</f>
        <v>Huesped se queja de hormigas en el area del baño.</v>
      </c>
      <c r="D866" t="str">
        <f>'Historico Valoracion Quejas '!V964</f>
        <v>Plagas Habitaciones</v>
      </c>
    </row>
    <row r="867" spans="1:4" ht="30" x14ac:dyDescent="0.25">
      <c r="A867" s="65">
        <f>'Historico Valoracion Quejas '!D965</f>
        <v>111</v>
      </c>
      <c r="B867" s="12">
        <f>'Historico Valoracion Quejas '!B965</f>
        <v>43255</v>
      </c>
      <c r="C867" s="15" t="str">
        <f>'Historico Valoracion Quejas '!G965</f>
        <v xml:space="preserve">Huesped se queja de hormigas dentro de la  habitación y fuera. </v>
      </c>
      <c r="D867" t="str">
        <f>'Historico Valoracion Quejas '!V965</f>
        <v>Plagas Habitaciones</v>
      </c>
    </row>
    <row r="868" spans="1:4" x14ac:dyDescent="0.25">
      <c r="A868" s="65">
        <f>'Historico Valoracion Quejas '!D966</f>
        <v>608</v>
      </c>
      <c r="B868" s="12">
        <f>'Historico Valoracion Quejas '!B966</f>
        <v>43255</v>
      </c>
      <c r="C868" s="15" t="str">
        <f>'Historico Valoracion Quejas '!G966</f>
        <v>NO hay silla en la habitación y es necesaria</v>
      </c>
      <c r="D868" t="str">
        <f>'Historico Valoracion Quejas '!V966</f>
        <v>Silla en habitación</v>
      </c>
    </row>
    <row r="869" spans="1:4" ht="30" x14ac:dyDescent="0.25">
      <c r="A869" s="65">
        <f>'Historico Valoracion Quejas '!D967</f>
        <v>605</v>
      </c>
      <c r="B869" s="12">
        <f>'Historico Valoracion Quejas '!B967</f>
        <v>43255</v>
      </c>
      <c r="C869" s="15" t="str">
        <f>'Historico Valoracion Quejas '!G967</f>
        <v>Se quejan porque no hay coca cola zero ni tampoco menú para celiacos.</v>
      </c>
      <c r="D869" t="str">
        <f>'Historico Valoracion Quejas '!V967</f>
        <v>Calidad comida</v>
      </c>
    </row>
    <row r="870" spans="1:4" ht="90" x14ac:dyDescent="0.25">
      <c r="A870" s="65">
        <f>'Historico Valoracion Quejas '!D968</f>
        <v>309</v>
      </c>
      <c r="B870" s="12">
        <f>'Historico Valoracion Quejas '!B968</f>
        <v>43253</v>
      </c>
      <c r="C870" s="15" t="str">
        <f>'Historico Valoracion Quejas '!G968</f>
        <v>Huésped se queja del restaurante Italiano el cual en ese momento se encontraba trabajando como el restaurante principal debido al cierre del Ti-Cain, se queja de que no hay en realidad opciones de comida costarricense, los precios muy altos en comparación con la cantidad y calidad de la comida.</v>
      </c>
      <c r="D870" t="str">
        <f>'Historico Valoracion Quejas '!V968</f>
        <v>Calidad comida</v>
      </c>
    </row>
    <row r="871" spans="1:4" ht="90" x14ac:dyDescent="0.25">
      <c r="A871" s="65">
        <f>'Historico Valoracion Quejas '!D969</f>
        <v>211</v>
      </c>
      <c r="B871" s="12">
        <f>'Historico Valoracion Quejas '!B969</f>
        <v>43254</v>
      </c>
      <c r="C871" s="15" t="str">
        <f>'Historico Valoracion Quejas '!G969</f>
        <v>Probamos dos rollos de sushi y un sashimi y la calidad fue muy mala, el pescado no estaba fresco y la combinación de sabores no era la mejor, además la presentación de los rollos deficiente y la calidad del arroz no estaba al nivel de un restaurante aceptable de sushi. Y precios sumamente elevados en relación a la calidad.</v>
      </c>
      <c r="D871" t="str">
        <f>'Historico Valoracion Quejas '!V969</f>
        <v>Calidad comida</v>
      </c>
    </row>
    <row r="872" spans="1:4" ht="30" x14ac:dyDescent="0.25">
      <c r="A872" s="65">
        <f>'Historico Valoracion Quejas '!D970</f>
        <v>104</v>
      </c>
      <c r="B872" s="12">
        <f>'Historico Valoracion Quejas '!B970</f>
        <v>43251</v>
      </c>
      <c r="C872" s="15" t="str">
        <f>'Historico Valoracion Quejas '!G970</f>
        <v>Muchas hormigas pequeñas en el baño y el  teléfono no funcionaba.</v>
      </c>
      <c r="D872" t="str">
        <f>'Historico Valoracion Quejas '!V970</f>
        <v>Plagas Habitaciones</v>
      </c>
    </row>
    <row r="873" spans="1:4" ht="30" x14ac:dyDescent="0.25">
      <c r="A873" s="65">
        <f>'Historico Valoracion Quejas '!D971</f>
        <v>406</v>
      </c>
      <c r="B873" s="12">
        <f>'Historico Valoracion Quejas '!B971</f>
        <v>43254</v>
      </c>
      <c r="C873" s="15" t="str">
        <f>'Historico Valoracion Quejas '!G971</f>
        <v>Huésped indica que sería muy bueno tener sombrillas en la habitación.</v>
      </c>
      <c r="D873" t="str">
        <f>'Historico Valoracion Quejas '!V971</f>
        <v>Desestimado</v>
      </c>
    </row>
    <row r="874" spans="1:4" ht="30" x14ac:dyDescent="0.25">
      <c r="A874" s="65">
        <f>'Historico Valoracion Quejas '!D972</f>
        <v>108</v>
      </c>
      <c r="B874" s="12">
        <f>'Historico Valoracion Quejas '!B972</f>
        <v>43253</v>
      </c>
      <c r="C874" s="15" t="str">
        <f>'Historico Valoracion Quejas '!G972</f>
        <v>Hormigas en la habitación, hormigas en el coffee maker, hormigas en la cama.</v>
      </c>
      <c r="D874" t="str">
        <f>'Historico Valoracion Quejas '!V972</f>
        <v>Plagas Habitaciones</v>
      </c>
    </row>
    <row r="875" spans="1:4" ht="90" x14ac:dyDescent="0.25">
      <c r="A875" s="65">
        <f>'Historico Valoracion Quejas '!D973</f>
        <v>510</v>
      </c>
      <c r="B875" s="12">
        <f>'Historico Valoracion Quejas '!B973</f>
        <v>43254</v>
      </c>
      <c r="C875" s="15" t="str">
        <f>'Historico Valoracion Quejas '!G973</f>
        <v>Huésped comenta a modo de recomendación que los compañeros de los bares en la piscina, deberían utilizar siempre guantes al realizar las distintas labores que realizan ahí, dado que muchas veces se limpian las manos en sus camisas y por el tipo de camisas y el calor que se produce ahí, pasan sudando por lo que es anti higienico</v>
      </c>
      <c r="D875" t="str">
        <f>'Historico Valoracion Quejas '!V973</f>
        <v>Higiene en restaurante</v>
      </c>
    </row>
    <row r="876" spans="1:4" ht="30" x14ac:dyDescent="0.25">
      <c r="A876" s="65">
        <f>'Historico Valoracion Quejas '!D974</f>
        <v>103</v>
      </c>
      <c r="B876" s="12">
        <f>'Historico Valoracion Quejas '!B974</f>
        <v>43254</v>
      </c>
      <c r="C876" s="15" t="str">
        <f>'Historico Valoracion Quejas '!G974</f>
        <v xml:space="preserve">Huesped reporta que tiene cucarachas en la habitación en la noche. </v>
      </c>
      <c r="D876" t="str">
        <f>'Historico Valoracion Quejas '!V974</f>
        <v>Plagas Habitaciones</v>
      </c>
    </row>
    <row r="877" spans="1:4" x14ac:dyDescent="0.25">
      <c r="A877" s="65">
        <f>'Historico Valoracion Quejas '!D975</f>
        <v>107</v>
      </c>
      <c r="B877" s="12">
        <f>'Historico Valoracion Quejas '!B975</f>
        <v>43254</v>
      </c>
      <c r="C877" s="15" t="str">
        <f>'Historico Valoracion Quejas '!G975</f>
        <v xml:space="preserve">Huesped reporta hormigas en la habitación. </v>
      </c>
      <c r="D877" t="str">
        <f>'Historico Valoracion Quejas '!V975</f>
        <v>Plagas Habitaciones</v>
      </c>
    </row>
    <row r="878" spans="1:4" ht="45" x14ac:dyDescent="0.25">
      <c r="A878" s="65">
        <f>'Historico Valoracion Quejas '!D976</f>
        <v>205</v>
      </c>
      <c r="B878" s="12">
        <f>'Historico Valoracion Quejas '!B976</f>
        <v>43253</v>
      </c>
      <c r="C878" s="15" t="str">
        <f>'Historico Valoracion Quejas '!G976</f>
        <v>Huésped reporta que tenía una pizza en la habitación, y que la compañera mucama al realizar la limpieza la tiró a la basura.</v>
      </c>
      <c r="D878" t="str">
        <f>'Historico Valoracion Quejas '!V976</f>
        <v>Desestimado</v>
      </c>
    </row>
    <row r="879" spans="1:4" ht="30" x14ac:dyDescent="0.25">
      <c r="A879" s="65">
        <f>'Historico Valoracion Quejas '!D977</f>
        <v>601</v>
      </c>
      <c r="B879" s="12">
        <f>'Historico Valoracion Quejas '!B977</f>
        <v>43251</v>
      </c>
      <c r="C879" s="15" t="str">
        <f>'Historico Valoracion Quejas '!G977</f>
        <v>El hotel debería de tener un area designada para juegos de mesa con sillas y mesas para juegos mientras llueve.</v>
      </c>
      <c r="D879" t="str">
        <f>'Historico Valoracion Quejas '!V977</f>
        <v>Sala de juegos</v>
      </c>
    </row>
    <row r="880" spans="1:4" ht="30" x14ac:dyDescent="0.25">
      <c r="A880" s="65">
        <f>'Historico Valoracion Quejas '!D978</f>
        <v>505</v>
      </c>
      <c r="B880" s="12">
        <f>'Historico Valoracion Quejas '!B978</f>
        <v>43250</v>
      </c>
      <c r="C880" s="15" t="str">
        <f>'Historico Valoracion Quejas '!G978</f>
        <v>La señal de Internet es mala y débil especialmente en las habitaciones.</v>
      </c>
      <c r="D880" t="str">
        <f>'Historico Valoracion Quejas '!V978</f>
        <v>Wifi</v>
      </c>
    </row>
    <row r="881" spans="1:4" ht="30" x14ac:dyDescent="0.25">
      <c r="A881" s="65">
        <f>'Historico Valoracion Quejas '!D979</f>
        <v>310</v>
      </c>
      <c r="B881" s="12">
        <f>'Historico Valoracion Quejas '!B979</f>
        <v>43251</v>
      </c>
      <c r="C881" s="15" t="str">
        <f>'Historico Valoracion Quejas '!G979</f>
        <v>En la noche debería haber alguna actividad nocturna de entretenimiento.</v>
      </c>
      <c r="D881" t="str">
        <f>'Historico Valoracion Quejas '!V979</f>
        <v>Desestimado</v>
      </c>
    </row>
    <row r="882" spans="1:4" x14ac:dyDescent="0.25">
      <c r="A882" s="65">
        <f>'Historico Valoracion Quejas '!D980</f>
        <v>111</v>
      </c>
      <c r="B882" s="12">
        <f>'Historico Valoracion Quejas '!B980</f>
        <v>43251</v>
      </c>
      <c r="C882" s="15" t="str">
        <f>'Historico Valoracion Quejas '!G980</f>
        <v>No hay paraguas en la habitación.</v>
      </c>
      <c r="D882" t="str">
        <f>'Historico Valoracion Quejas '!V980</f>
        <v>Desestimado</v>
      </c>
    </row>
    <row r="883" spans="1:4" ht="30" x14ac:dyDescent="0.25">
      <c r="A883" s="65">
        <f>'Historico Valoracion Quejas '!D981</f>
        <v>305</v>
      </c>
      <c r="B883" s="12">
        <f>'Historico Valoracion Quejas '!B981</f>
        <v>43251</v>
      </c>
      <c r="C883" s="15" t="str">
        <f>'Historico Valoracion Quejas '!G981</f>
        <v>No hay opciones en el desayuno libres de glutten y el restaurante Italiano muy bajo en servicio.</v>
      </c>
      <c r="D883" t="str">
        <f>'Historico Valoracion Quejas '!V981</f>
        <v>Desestimado</v>
      </c>
    </row>
    <row r="884" spans="1:4" x14ac:dyDescent="0.25">
      <c r="A884" s="65">
        <f>'Historico Valoracion Quejas '!D982</f>
        <v>506</v>
      </c>
      <c r="B884" s="12">
        <f>'Historico Valoracion Quejas '!B982</f>
        <v>43251</v>
      </c>
      <c r="C884" s="15" t="str">
        <f>'Historico Valoracion Quejas '!G982</f>
        <v>Una silla en la habitación es necesaria</v>
      </c>
      <c r="D884" t="str">
        <f>'Historico Valoracion Quejas '!V982</f>
        <v>Silla en habitación</v>
      </c>
    </row>
    <row r="885" spans="1:4" x14ac:dyDescent="0.25">
      <c r="A885" s="65">
        <f>'Historico Valoracion Quejas '!D983</f>
        <v>506</v>
      </c>
      <c r="B885" s="12">
        <f>'Historico Valoracion Quejas '!B983</f>
        <v>43251</v>
      </c>
      <c r="C885" s="15" t="str">
        <f>'Historico Valoracion Quejas '!G983</f>
        <v>Pan fresco todas las mañanas.</v>
      </c>
      <c r="D885" t="str">
        <f>'Historico Valoracion Quejas '!V983</f>
        <v>Calida Desayuno</v>
      </c>
    </row>
    <row r="886" spans="1:4" x14ac:dyDescent="0.25">
      <c r="A886" s="65">
        <f>'Historico Valoracion Quejas '!D984</f>
        <v>0</v>
      </c>
      <c r="B886" s="12">
        <f>'Historico Valoracion Quejas '!B984</f>
        <v>43250</v>
      </c>
      <c r="C886" s="15" t="str">
        <f>'Historico Valoracion Quejas '!G984</f>
        <v>Menú limitado en el Italiano</v>
      </c>
      <c r="D886" t="str">
        <f>'Historico Valoracion Quejas '!V984</f>
        <v>Calidad comida</v>
      </c>
    </row>
    <row r="887" spans="1:4" ht="75" x14ac:dyDescent="0.25">
      <c r="A887" s="65">
        <f>'Historico Valoracion Quejas '!D985</f>
        <v>303</v>
      </c>
      <c r="B887" s="12">
        <f>'Historico Valoracion Quejas '!B985</f>
        <v>43250</v>
      </c>
      <c r="C887" s="15" t="str">
        <f>'Historico Valoracion Quejas '!G985</f>
        <v>Huespedes se quejan que ante el mal clima y que desde las 2:30pm comenzó a llover el hotel debería tener alguna opcion de entretenimiento como sala de peliculas, bingo, karaoke, juegos de trivia ya que es aburrido estar en la habitación encerrados.</v>
      </c>
      <c r="D887" t="str">
        <f>'Historico Valoracion Quejas '!V985</f>
        <v>Sala de juegos</v>
      </c>
    </row>
    <row r="888" spans="1:4" x14ac:dyDescent="0.25">
      <c r="A888" s="65">
        <f>'Historico Valoracion Quejas '!D986</f>
        <v>309</v>
      </c>
      <c r="B888" s="12">
        <f>'Historico Valoracion Quejas '!B986</f>
        <v>43250</v>
      </c>
      <c r="C888" s="15" t="str">
        <f>'Historico Valoracion Quejas '!G986</f>
        <v>Hormigas e insectos en la habitción.</v>
      </c>
      <c r="D888" t="str">
        <f>'Historico Valoracion Quejas '!V986</f>
        <v>Plagas Habitaciones</v>
      </c>
    </row>
    <row r="889" spans="1:4" ht="30" x14ac:dyDescent="0.25">
      <c r="A889" s="65">
        <f>'Historico Valoracion Quejas '!D987</f>
        <v>104</v>
      </c>
      <c r="B889" s="12">
        <f>'Historico Valoracion Quejas '!B987</f>
        <v>43250</v>
      </c>
      <c r="C889" s="15" t="str">
        <f>'Historico Valoracion Quejas '!G987</f>
        <v>Reduzcan los precios de los los bares y restaurantes porque son muy elevados.</v>
      </c>
      <c r="D889" t="str">
        <f>'Historico Valoracion Quejas '!V987</f>
        <v>Calidad comida</v>
      </c>
    </row>
    <row r="890" spans="1:4" ht="30" x14ac:dyDescent="0.25">
      <c r="A890" s="65">
        <f>'Historico Valoracion Quejas '!D988</f>
        <v>709</v>
      </c>
      <c r="B890" s="12">
        <f>'Historico Valoracion Quejas '!B988</f>
        <v>43250</v>
      </c>
      <c r="C890" s="15" t="str">
        <f>'Historico Valoracion Quejas '!G988</f>
        <v>Una silla en la habitación para ponerse zapatos y pantalon, la cama es muy alta.</v>
      </c>
      <c r="D890" t="str">
        <f>'Historico Valoracion Quejas '!V988</f>
        <v>Silla en habitación</v>
      </c>
    </row>
    <row r="891" spans="1:4" ht="30" x14ac:dyDescent="0.25">
      <c r="A891" s="65">
        <f>'Historico Valoracion Quejas '!D989</f>
        <v>515</v>
      </c>
      <c r="B891" s="12">
        <f>'Historico Valoracion Quejas '!B989</f>
        <v>43249</v>
      </c>
      <c r="C891" s="15" t="str">
        <f>'Historico Valoracion Quejas '!G989</f>
        <v>Huésped comenta que dos veces han solicitado room service y al entregarlo no les llevan platos ni cubertería.</v>
      </c>
      <c r="D891" t="str">
        <f>'Historico Valoracion Quejas '!V989</f>
        <v>Room service</v>
      </c>
    </row>
    <row r="892" spans="1:4" ht="30" x14ac:dyDescent="0.25">
      <c r="A892" s="65">
        <f>'Historico Valoracion Quejas '!D990</f>
        <v>410</v>
      </c>
      <c r="B892" s="12">
        <f>'Historico Valoracion Quejas '!B990</f>
        <v>43248</v>
      </c>
      <c r="C892" s="15" t="str">
        <f>'Historico Valoracion Quejas '!G990</f>
        <v>Sería bueno tener una banca en el gimnasio para poder hacer las pesas</v>
      </c>
      <c r="D892" t="str">
        <f>'Historico Valoracion Quejas '!V990</f>
        <v>Desestimado</v>
      </c>
    </row>
    <row r="893" spans="1:4" x14ac:dyDescent="0.25">
      <c r="A893" s="65">
        <f>'Historico Valoracion Quejas '!D991</f>
        <v>410</v>
      </c>
      <c r="B893" s="12">
        <f>'Historico Valoracion Quejas '!B991</f>
        <v>43248</v>
      </c>
      <c r="C893" s="15" t="str">
        <f>'Historico Valoracion Quejas '!G991</f>
        <v>Yoga sería mejor si las clases fueran avanzadas</v>
      </c>
      <c r="D893" t="str">
        <f>'Historico Valoracion Quejas '!V991</f>
        <v>Desestimado</v>
      </c>
    </row>
    <row r="894" spans="1:4" ht="30" x14ac:dyDescent="0.25">
      <c r="A894" s="65">
        <f>'Historico Valoracion Quejas '!D992</f>
        <v>0</v>
      </c>
      <c r="B894" s="12">
        <f>'Historico Valoracion Quejas '!B992</f>
        <v>43246</v>
      </c>
      <c r="C894" s="15" t="str">
        <f>'Historico Valoracion Quejas '!G992</f>
        <v>Menu limitado especialmente si el restaurante principal está cerrado,  no hay variedad de comida costarricense.</v>
      </c>
      <c r="D894" t="str">
        <f>'Historico Valoracion Quejas '!V992</f>
        <v>Calidad comida</v>
      </c>
    </row>
    <row r="895" spans="1:4" x14ac:dyDescent="0.25">
      <c r="A895" s="65">
        <f>'Historico Valoracion Quejas '!D993</f>
        <v>0</v>
      </c>
      <c r="B895" s="12">
        <f>'Historico Valoracion Quejas '!B993</f>
        <v>43243</v>
      </c>
      <c r="C895" s="15" t="str">
        <f>'Historico Valoracion Quejas '!G993</f>
        <v>Opciones limitadas en los restaurantes.</v>
      </c>
      <c r="D895" t="str">
        <f>'Historico Valoracion Quejas '!V993</f>
        <v>Calidad comida</v>
      </c>
    </row>
    <row r="896" spans="1:4" x14ac:dyDescent="0.25">
      <c r="A896" s="65">
        <f>'Historico Valoracion Quejas '!D994</f>
        <v>0</v>
      </c>
      <c r="B896" s="12">
        <f>'Historico Valoracion Quejas '!B994</f>
        <v>43243</v>
      </c>
      <c r="C896" s="15" t="str">
        <f>'Historico Valoracion Quejas '!G994</f>
        <v>Comidas limitadas y menú de ensaladas no es amplio.</v>
      </c>
      <c r="D896" t="str">
        <f>'Historico Valoracion Quejas '!V994</f>
        <v>Calidad comida</v>
      </c>
    </row>
    <row r="897" spans="1:4" ht="60" x14ac:dyDescent="0.25">
      <c r="A897" s="65">
        <f>'Historico Valoracion Quejas '!D995</f>
        <v>0</v>
      </c>
      <c r="B897" s="12">
        <f>'Historico Valoracion Quejas '!B995</f>
        <v>43242</v>
      </c>
      <c r="C897" s="15" t="str">
        <f>'Historico Valoracion Quejas '!G995</f>
        <v>Habitación pequeña y con pequeños insectos , las paredes son delgadas y se escucha todo además durante la noche había un ruido extraño en el techo que interrumpía el sueño.</v>
      </c>
      <c r="D897" t="str">
        <f>'Historico Valoracion Quejas '!V995</f>
        <v>Ruido habitación</v>
      </c>
    </row>
    <row r="898" spans="1:4" x14ac:dyDescent="0.25">
      <c r="A898" s="65">
        <f>'Historico Valoracion Quejas '!D996</f>
        <v>0</v>
      </c>
      <c r="B898" s="12">
        <f>'Historico Valoracion Quejas '!B996</f>
        <v>43242</v>
      </c>
      <c r="C898" s="15" t="str">
        <f>'Historico Valoracion Quejas '!G996</f>
        <v xml:space="preserve">Precios increiblemente elevados </v>
      </c>
      <c r="D898" t="str">
        <f>'Historico Valoracion Quejas '!V996</f>
        <v>Calidad comida</v>
      </c>
    </row>
    <row r="899" spans="1:4" x14ac:dyDescent="0.25">
      <c r="A899" s="65">
        <f>'Historico Valoracion Quejas '!D997</f>
        <v>0</v>
      </c>
      <c r="B899" s="12">
        <f>'Historico Valoracion Quejas '!B997</f>
        <v>43234</v>
      </c>
      <c r="C899" s="15" t="str">
        <f>'Historico Valoracion Quejas '!G997</f>
        <v>Precio elevado de los restaurantes</v>
      </c>
      <c r="D899" t="str">
        <f>'Historico Valoracion Quejas '!V997</f>
        <v>Calidad comida</v>
      </c>
    </row>
    <row r="900" spans="1:4" ht="45" x14ac:dyDescent="0.25">
      <c r="A900" s="65">
        <f>'Historico Valoracion Quejas '!D998</f>
        <v>0</v>
      </c>
      <c r="B900" s="12">
        <f>'Historico Valoracion Quejas '!B998</f>
        <v>43234</v>
      </c>
      <c r="C900" s="15" t="str">
        <f>'Historico Valoracion Quejas '!G998</f>
        <v>El desayuno puede mejorar, Costa Rica tiene muchas frutas y deberían incluirse en el desayuno ya que solamente había piña y banano como únicas opciones.</v>
      </c>
      <c r="D900" t="str">
        <f>'Historico Valoracion Quejas '!V998</f>
        <v>Calidad comida</v>
      </c>
    </row>
    <row r="901" spans="1:4" x14ac:dyDescent="0.25">
      <c r="A901" s="65">
        <f>'Historico Valoracion Quejas '!D999</f>
        <v>0</v>
      </c>
      <c r="B901" s="12">
        <f>'Historico Valoracion Quejas '!B999</f>
        <v>43232</v>
      </c>
      <c r="C901" s="15" t="str">
        <f>'Historico Valoracion Quejas '!G999</f>
        <v>Variedad de opciones en el desayuno no es muy amplia.</v>
      </c>
      <c r="D901" t="str">
        <f>'Historico Valoracion Quejas '!V999</f>
        <v>Calidad comida</v>
      </c>
    </row>
    <row r="902" spans="1:4" ht="30" x14ac:dyDescent="0.25">
      <c r="A902" s="65">
        <f>'Historico Valoracion Quejas '!D1000</f>
        <v>0</v>
      </c>
      <c r="B902" s="12">
        <f>'Historico Valoracion Quejas '!B1000</f>
        <v>43229</v>
      </c>
      <c r="C902" s="15" t="str">
        <f>'Historico Valoracion Quejas '!G1000</f>
        <v>El costo de las bebidas de los bares y las cmoidas en restaurantes es elevado.</v>
      </c>
      <c r="D902" t="str">
        <f>'Historico Valoracion Quejas '!V1000</f>
        <v>Calidad comida</v>
      </c>
    </row>
    <row r="903" spans="1:4" x14ac:dyDescent="0.25">
      <c r="A903" s="65">
        <f>'Historico Valoracion Quejas '!D1001</f>
        <v>0</v>
      </c>
      <c r="B903" s="12">
        <f>'Historico Valoracion Quejas '!B1001</f>
        <v>43228</v>
      </c>
      <c r="C903" s="15" t="str">
        <f>'Historico Valoracion Quejas '!G1001</f>
        <v>Los precios de los restaurantes son un poco caros.</v>
      </c>
      <c r="D903" t="str">
        <f>'Historico Valoracion Quejas '!V1001</f>
        <v>Calidad comida</v>
      </c>
    </row>
    <row r="904" spans="1:4" ht="30" x14ac:dyDescent="0.25">
      <c r="A904" s="65">
        <f>'Historico Valoracion Quejas '!D1002</f>
        <v>0</v>
      </c>
      <c r="B904" s="12">
        <f>'Historico Valoracion Quejas '!B1002</f>
        <v>43228</v>
      </c>
      <c r="C904" s="15" t="str">
        <f>'Historico Valoracion Quejas '!G1002</f>
        <v>El ventilador no se puede apagar a menos que se desactive la electricidad de toda la habitación.</v>
      </c>
      <c r="D904" t="str">
        <f>'Historico Valoracion Quejas '!V1002</f>
        <v>Etiquetas en apagadores</v>
      </c>
    </row>
    <row r="905" spans="1:4" ht="45" x14ac:dyDescent="0.25">
      <c r="A905" s="65">
        <f>'Historico Valoracion Quejas '!D1003</f>
        <v>0</v>
      </c>
      <c r="B905" s="12">
        <f>'Historico Valoracion Quejas '!B1003</f>
        <v>43228</v>
      </c>
      <c r="C905" s="15" t="str">
        <f>'Historico Valoracion Quejas '!G1003</f>
        <v>El hotel es bueno excepto por la comida (de regular a mediocre) y algunos empleados, como por ejemplo la persona en recepción que no quiso cambiar dólares. </v>
      </c>
      <c r="D905" t="str">
        <f>'Historico Valoracion Quejas '!V1003</f>
        <v>Calidad comida</v>
      </c>
    </row>
    <row r="906" spans="1:4" ht="30" x14ac:dyDescent="0.25">
      <c r="A906" s="65">
        <f>'Historico Valoracion Quejas '!D1004</f>
        <v>0</v>
      </c>
      <c r="B906" s="12">
        <f>'Historico Valoracion Quejas '!B1004</f>
        <v>43228</v>
      </c>
      <c r="C906" s="15" t="str">
        <f>'Historico Valoracion Quejas '!G1004</f>
        <v>Comida y servicios no se comparan con precio, esperaba más para el dinero que cuesta el hospedaje.</v>
      </c>
      <c r="D906" t="str">
        <f>'Historico Valoracion Quejas '!V1004</f>
        <v>Calidad comida</v>
      </c>
    </row>
    <row r="907" spans="1:4" ht="30" x14ac:dyDescent="0.25">
      <c r="A907" s="65">
        <f>'Historico Valoracion Quejas '!D1005</f>
        <v>0</v>
      </c>
      <c r="B907" s="12">
        <f>'Historico Valoracion Quejas '!B1005</f>
        <v>43227</v>
      </c>
      <c r="C907" s="15" t="str">
        <f>'Historico Valoracion Quejas '!G1005</f>
        <v>Opciones en las comidas de los restaurantes son muy limitadas.</v>
      </c>
      <c r="D907" t="str">
        <f>'Historico Valoracion Quejas '!V1005</f>
        <v>Calidad comida</v>
      </c>
    </row>
    <row r="908" spans="1:4" x14ac:dyDescent="0.25">
      <c r="A908" s="65">
        <f>'Historico Valoracion Quejas '!D1006</f>
        <v>0</v>
      </c>
      <c r="B908" s="12">
        <f>'Historico Valoracion Quejas '!B1006</f>
        <v>43227</v>
      </c>
      <c r="C908" s="15" t="str">
        <f>'Historico Valoracion Quejas '!G1006</f>
        <v>Limitadas y pequeñas areas de piscina</v>
      </c>
      <c r="D908" t="str">
        <f>'Historico Valoracion Quejas '!V1006</f>
        <v>Piscinas</v>
      </c>
    </row>
    <row r="909" spans="1:4" ht="60" x14ac:dyDescent="0.25">
      <c r="A909" s="65">
        <f>'Historico Valoracion Quejas '!D1007</f>
        <v>0</v>
      </c>
      <c r="B909" s="12">
        <f>'Historico Valoracion Quejas '!B1007</f>
        <v>43227</v>
      </c>
      <c r="C909" s="15" t="str">
        <f>'Historico Valoracion Quejas '!G1007</f>
        <v>Los alimentos no son de buena calidad y muy básicos, el desayuno es muy rutinario y es necesario tener mas variedad de opciones.  Además el precio no se compara con el servicio y calidad.</v>
      </c>
      <c r="D909" t="str">
        <f>'Historico Valoracion Quejas '!V1007</f>
        <v>Calidad comida</v>
      </c>
    </row>
    <row r="910" spans="1:4" x14ac:dyDescent="0.25">
      <c r="A910" s="65">
        <f>'Historico Valoracion Quejas '!D1008</f>
        <v>0</v>
      </c>
      <c r="B910" s="12">
        <f>'Historico Valoracion Quejas '!B1008</f>
        <v>43223</v>
      </c>
      <c r="C910" s="15" t="str">
        <f>'Historico Valoracion Quejas '!G1008</f>
        <v>Opciones de almuerzo y cena muy limitadas</v>
      </c>
      <c r="D910" t="str">
        <f>'Historico Valoracion Quejas '!V1008</f>
        <v>Calidad comida</v>
      </c>
    </row>
    <row r="911" spans="1:4" x14ac:dyDescent="0.25">
      <c r="A911" s="65">
        <f>'Historico Valoracion Quejas '!D1009</f>
        <v>504</v>
      </c>
      <c r="B911" s="12">
        <f>'Historico Valoracion Quejas '!B1009</f>
        <v>43246</v>
      </c>
      <c r="C911" s="15" t="str">
        <f>'Historico Valoracion Quejas '!G1009</f>
        <v>Hab necesita mejor luz</v>
      </c>
      <c r="D911" t="str">
        <f>'Historico Valoracion Quejas '!V1009</f>
        <v>Iluminación hab closet</v>
      </c>
    </row>
    <row r="912" spans="1:4" ht="30" x14ac:dyDescent="0.25">
      <c r="A912" s="65">
        <f>'Historico Valoracion Quejas '!D1010</f>
        <v>504</v>
      </c>
      <c r="B912" s="12">
        <f>'Historico Valoracion Quejas '!B1010</f>
        <v>43246</v>
      </c>
      <c r="C912" s="15" t="str">
        <f>'Historico Valoracion Quejas '!G1010</f>
        <v>Muy mala experiencia en el restaurante con un salonero, el cual no fue atento, con un mal servicio.</v>
      </c>
      <c r="D912" t="str">
        <f>'Historico Valoracion Quejas '!V1010</f>
        <v xml:space="preserve">Servicio cliente restaurante </v>
      </c>
    </row>
    <row r="913" spans="1:4" ht="30" x14ac:dyDescent="0.25">
      <c r="A913" s="65">
        <f>'Historico Valoracion Quejas '!D1011</f>
        <v>512</v>
      </c>
      <c r="B913" s="12">
        <f>'Historico Valoracion Quejas '!B1011</f>
        <v>43247</v>
      </c>
      <c r="C913" s="15" t="str">
        <f>'Historico Valoracion Quejas '!G1011</f>
        <v>No hay carne en el desayuno, la variedad de la comida es limitada, y el tamaño de las sopas no es el ideal</v>
      </c>
      <c r="D913" t="str">
        <f>'Historico Valoracion Quejas '!V1011</f>
        <v>Calidad comida</v>
      </c>
    </row>
    <row r="914" spans="1:4" x14ac:dyDescent="0.25">
      <c r="A914" s="65">
        <f>'Historico Valoracion Quejas '!D1012</f>
        <v>903</v>
      </c>
      <c r="B914" s="12">
        <f>'Historico Valoracion Quejas '!B1012</f>
        <v>43247</v>
      </c>
      <c r="C914" s="15" t="str">
        <f>'Historico Valoracion Quejas '!G1012</f>
        <v>necesitamos mejor comida en los restaurantes</v>
      </c>
      <c r="D914" t="str">
        <f>'Historico Valoracion Quejas '!V1012</f>
        <v>Calidad comida</v>
      </c>
    </row>
    <row r="915" spans="1:4" x14ac:dyDescent="0.25">
      <c r="A915" s="65">
        <f>'Historico Valoracion Quejas '!D1013</f>
        <v>205</v>
      </c>
      <c r="B915" s="12">
        <f>'Historico Valoracion Quejas '!B1013</f>
        <v>43246</v>
      </c>
      <c r="C915" s="15" t="str">
        <f>'Historico Valoracion Quejas '!G1013</f>
        <v xml:space="preserve">Huespedes se quejan de la poca variedad en las comidas </v>
      </c>
      <c r="D915" t="str">
        <f>'Historico Valoracion Quejas '!V1013</f>
        <v>Calidad comida</v>
      </c>
    </row>
    <row r="916" spans="1:4" ht="30" x14ac:dyDescent="0.25">
      <c r="A916" s="65">
        <f>'Historico Valoracion Quejas '!D1014</f>
        <v>404</v>
      </c>
      <c r="B916" s="12">
        <f>'Historico Valoracion Quejas '!B1014</f>
        <v>43246</v>
      </c>
      <c r="C916" s="15" t="str">
        <f>'Historico Valoracion Quejas '!G1014</f>
        <v xml:space="preserve">Él botones llega a la habitación a dejar el check in y encuentran una cerveza por la mitad en la refri </v>
      </c>
      <c r="D916" t="str">
        <f>'Historico Valoracion Quejas '!V1014</f>
        <v>Habitaciones</v>
      </c>
    </row>
    <row r="917" spans="1:4" ht="45" x14ac:dyDescent="0.25">
      <c r="A917" s="65">
        <f>'Historico Valoracion Quejas '!D1015</f>
        <v>306</v>
      </c>
      <c r="B917" s="12">
        <f>'Historico Valoracion Quejas '!B1015</f>
        <v>43246</v>
      </c>
      <c r="C917" s="15" t="str">
        <f>'Historico Valoracion Quejas '!G1015</f>
        <v xml:space="preserve">huespedes nos informan de foma traquila que la alarma los despertó la noche anterior mas no se encontraban molestos al respecto </v>
      </c>
      <c r="D917" t="str">
        <f>'Historico Valoracion Quejas '!V1015</f>
        <v xml:space="preserve">Alarmas </v>
      </c>
    </row>
    <row r="918" spans="1:4" ht="75" x14ac:dyDescent="0.25">
      <c r="A918" s="65" t="str">
        <f>'Historico Valoracion Quejas '!D1016</f>
        <v>207-208</v>
      </c>
      <c r="B918" s="12">
        <f>'Historico Valoracion Quejas '!B1016</f>
        <v>43246</v>
      </c>
      <c r="C918" s="15" t="str">
        <f>'Historico Valoracion Quejas '!G1016</f>
        <v xml:space="preserve">huespedes se apersonaron muy molestos al area de recepción para quejarse por que no pudieron dormir debido a que la alarma de incendios se activó la noche anterior, se activó a las 2am y de nuevo 5am, no dieron chance a ninguna solución mas que hablar con el gerente. </v>
      </c>
      <c r="D918" t="str">
        <f>'Historico Valoracion Quejas '!V1016</f>
        <v xml:space="preserve">Alarmas </v>
      </c>
    </row>
    <row r="919" spans="1:4" ht="75" x14ac:dyDescent="0.25">
      <c r="A919" s="65">
        <f>'Historico Valoracion Quejas '!D1017</f>
        <v>206</v>
      </c>
      <c r="B919" s="12">
        <f>'Historico Valoracion Quejas '!B1017</f>
        <v>43246</v>
      </c>
      <c r="C919" s="15" t="str">
        <f>'Historico Valoracion Quejas '!G1017</f>
        <v xml:space="preserve">huespedes se apersonaron muy molestos al area de recepción para quejarse por que no pudieron dormir debido a que la alarma de incendios se activó la noche anterior, se activó a las 2am y de nuevo 5am, no dieron chance a ninguna solución mas que hablar con el gerente. </v>
      </c>
      <c r="D919" t="str">
        <f>'Historico Valoracion Quejas '!V1017</f>
        <v>Servicio cliente botones</v>
      </c>
    </row>
    <row r="920" spans="1:4" ht="30" x14ac:dyDescent="0.25">
      <c r="A920" s="65">
        <f>'Historico Valoracion Quejas '!D1018</f>
        <v>0</v>
      </c>
      <c r="B920" s="12">
        <f>'Historico Valoracion Quejas '!B1018</f>
        <v>43245</v>
      </c>
      <c r="C920" s="15" t="str">
        <f>'Historico Valoracion Quejas '!G1018</f>
        <v>La huésped comenta que al haber pedido algo en el sushi cuando se lo entregaron el botones no fue amable.</v>
      </c>
      <c r="D920" t="str">
        <f>'Historico Valoracion Quejas '!V1018</f>
        <v>Servicio cliente botones</v>
      </c>
    </row>
    <row r="921" spans="1:4" ht="45" x14ac:dyDescent="0.25">
      <c r="A921" s="65">
        <f>'Historico Valoracion Quejas '!D1019</f>
        <v>0</v>
      </c>
      <c r="B921" s="12">
        <f>'Historico Valoracion Quejas '!B1019</f>
        <v>43245</v>
      </c>
      <c r="C921" s="15" t="str">
        <f>'Historico Valoracion Quejas '!G1019</f>
        <v>La relación precio calidad de los restaurantes es mala, como ejemplo dice que la ultima noche pidió comida en el sushi bar y esto fue según ella una desgracia.</v>
      </c>
      <c r="D921" t="str">
        <f>'Historico Valoracion Quejas '!V1019</f>
        <v>Calidad Sushi</v>
      </c>
    </row>
    <row r="922" spans="1:4" ht="75" x14ac:dyDescent="0.25">
      <c r="A922" s="65">
        <f>'Historico Valoracion Quejas '!D1020</f>
        <v>0</v>
      </c>
      <c r="B922" s="12">
        <f>'Historico Valoracion Quejas '!B1020</f>
        <v>43245</v>
      </c>
      <c r="C922" s="15" t="str">
        <f>'Historico Valoracion Quejas '!G1020</f>
        <v>Huésped recomienda que se deberia cambiar el nombre de las habitaciones, ya que según su opinión el nombre Junior Suite no va con las características que tienen nuestras habitaciones, de hecho comenta que la habitación le pareció estupenda y da como ejemplo de nombre Premium</v>
      </c>
      <c r="D922" t="str">
        <f>'Historico Valoracion Quejas '!V1020</f>
        <v>Desestimado</v>
      </c>
    </row>
    <row r="923" spans="1:4" ht="30" x14ac:dyDescent="0.25">
      <c r="A923" s="65">
        <f>'Historico Valoracion Quejas '!D1021</f>
        <v>901</v>
      </c>
      <c r="B923" s="12">
        <f>'Historico Valoracion Quejas '!B1021</f>
        <v>43245</v>
      </c>
      <c r="C923" s="15" t="str">
        <f>'Historico Valoracion Quejas '!G1021</f>
        <v>Huésped reporta que encontró muchos insectos  incluyendo 2 cucarachas .</v>
      </c>
      <c r="D923" t="str">
        <f>'Historico Valoracion Quejas '!V1021</f>
        <v>Plagas Habitaciones</v>
      </c>
    </row>
    <row r="924" spans="1:4" ht="30" x14ac:dyDescent="0.25">
      <c r="A924" s="65">
        <f>'Historico Valoracion Quejas '!D1022</f>
        <v>210</v>
      </c>
      <c r="B924" s="12">
        <f>'Historico Valoracion Quejas '!B1022</f>
        <v>43245</v>
      </c>
      <c r="C924" s="15" t="str">
        <f>'Historico Valoracion Quejas '!G1022</f>
        <v>Restaurantes muy caros, mejor si hubiera mas comida tipica y con precios mas bajos.</v>
      </c>
      <c r="D924" t="str">
        <f>'Historico Valoracion Quejas '!V1022</f>
        <v>Calidad comida</v>
      </c>
    </row>
    <row r="925" spans="1:4" ht="135" x14ac:dyDescent="0.25">
      <c r="A925" s="65">
        <f>'Historico Valoracion Quejas '!D1023</f>
        <v>0</v>
      </c>
      <c r="B925" s="12">
        <f>'Historico Valoracion Quejas '!B1023</f>
        <v>43245</v>
      </c>
      <c r="C925" s="15" t="str">
        <f>'Historico Valoracion Quejas '!G1023</f>
        <v>aL ser las 11:30am el encargado de lockers Javier reporta que el area del gimnasio, lockers y hamacas  presenta un acceso complicado debido a que los compañeros de restaurantes estaban lavando el piso del Ti Cain, la caída de jabón y agua era constante impidiendo el acceso de una cosiderable cantidad de huespedes presentes en las piscinas, era complicado entrar por el área principal de lockers. El jabón estaba en las aceras lo cuál pudo provocar que algun huesped sufriera una caída. </v>
      </c>
      <c r="D925" t="str">
        <f>'Historico Valoracion Quejas '!V1023</f>
        <v>Falta de comunicación</v>
      </c>
    </row>
    <row r="926" spans="1:4" ht="60" x14ac:dyDescent="0.25">
      <c r="A926" s="65">
        <f>'Historico Valoracion Quejas '!D1024</f>
        <v>304</v>
      </c>
      <c r="B926" s="12">
        <f>'Historico Valoracion Quejas '!B1024</f>
        <v>43245</v>
      </c>
      <c r="C926" s="15" t="str">
        <f>'Historico Valoracion Quejas '!G1024</f>
        <v>Huéspedes se quejan del tamaño de la habitación e indican que es muy ajustada para 3 o 4 personas, además dicen que se ocupan 2 sanitarios y 2 lavatorios especialmente cuando hay 4 personas en la misma habitación.</v>
      </c>
      <c r="D926" t="str">
        <f>'Historico Valoracion Quejas '!V1024</f>
        <v>Desestimado</v>
      </c>
    </row>
    <row r="927" spans="1:4" ht="45" x14ac:dyDescent="0.25">
      <c r="A927" s="65">
        <f>'Historico Valoracion Quejas '!D1025</f>
        <v>411</v>
      </c>
      <c r="B927" s="12">
        <f>'Historico Valoracion Quejas '!B1025</f>
        <v>43244</v>
      </c>
      <c r="C927" s="15" t="str">
        <f>'Historico Valoracion Quejas '!G1025</f>
        <v>Huesped indica que el hotel debería tener un poco de baile por la tarde o noche, como un salón de baile con algún entretenimiento.</v>
      </c>
      <c r="D927" t="str">
        <f>'Historico Valoracion Quejas '!V1025</f>
        <v>Desestimado</v>
      </c>
    </row>
    <row r="928" spans="1:4" ht="30" x14ac:dyDescent="0.25">
      <c r="A928" s="65">
        <f>'Historico Valoracion Quejas '!D1026</f>
        <v>112</v>
      </c>
      <c r="B928" s="12">
        <f>'Historico Valoracion Quejas '!B1026</f>
        <v>43242</v>
      </c>
      <c r="C928" s="15" t="str">
        <f>'Historico Valoracion Quejas '!G1026</f>
        <v>"El único problema fue que habían pequeños ciempies en el baño"</v>
      </c>
      <c r="D928" t="str">
        <f>'Historico Valoracion Quejas '!V1026</f>
        <v>Plagas Habitaciones</v>
      </c>
    </row>
    <row r="929" spans="1:4" ht="30" x14ac:dyDescent="0.25">
      <c r="A929" s="65">
        <f>'Historico Valoracion Quejas '!D1027</f>
        <v>507</v>
      </c>
      <c r="B929" s="12">
        <f>'Historico Valoracion Quejas '!B1027</f>
        <v>43242</v>
      </c>
      <c r="C929" s="15" t="str">
        <f>'Historico Valoracion Quejas '!G1027</f>
        <v>La huésped se mostró muy molesta poe que no tenia un maletero extra , el cual había solicitado varias veces.</v>
      </c>
      <c r="D929" t="str">
        <f>'Historico Valoracion Quejas '!V1027</f>
        <v>Plagas Habitaciones</v>
      </c>
    </row>
    <row r="930" spans="1:4" ht="30" x14ac:dyDescent="0.25">
      <c r="A930" s="65">
        <f>'Historico Valoracion Quejas '!D1028</f>
        <v>609</v>
      </c>
      <c r="B930" s="12">
        <f>'Historico Valoracion Quejas '!B1028</f>
        <v>43241</v>
      </c>
      <c r="C930" s="15" t="str">
        <f>'Historico Valoracion Quejas '!G1028</f>
        <v>Huéspedes de Caravan les salió una cucaracha de la mesa mientras se encontraban comiendo.</v>
      </c>
      <c r="D930" t="str">
        <f>'Historico Valoracion Quejas '!V1028</f>
        <v>Plagas Habitaciones</v>
      </c>
    </row>
    <row r="931" spans="1:4" ht="45" x14ac:dyDescent="0.25">
      <c r="A931" s="65">
        <f>'Historico Valoracion Quejas '!D1029</f>
        <v>207</v>
      </c>
      <c r="B931" s="12">
        <f>'Historico Valoracion Quejas '!B1029</f>
        <v>43241</v>
      </c>
      <c r="C931" s="15" t="str">
        <f>'Historico Valoracion Quejas '!G1029</f>
        <v>Huéspedes se quejan porque no es permitido ingresar invitados o amigos de otros hoteles, indican que parece un hospital o una carcel.</v>
      </c>
      <c r="D931" t="str">
        <f>'Historico Valoracion Quejas '!V1029</f>
        <v>Vistas de huespedes</v>
      </c>
    </row>
    <row r="932" spans="1:4" ht="30" x14ac:dyDescent="0.25">
      <c r="A932" s="65">
        <f>'Historico Valoracion Quejas '!D1030</f>
        <v>207</v>
      </c>
      <c r="B932" s="12">
        <f>'Historico Valoracion Quejas '!B1030</f>
        <v>43241</v>
      </c>
      <c r="C932" s="15" t="str">
        <f>'Historico Valoracion Quejas '!G1030</f>
        <v>Huéspedes se quejan de los brazaletes, solicitan que se eliminen ya que eso es barato y se ve mal.</v>
      </c>
      <c r="D932" t="str">
        <f>'Historico Valoracion Quejas '!V1030</f>
        <v>Brazaletes</v>
      </c>
    </row>
    <row r="933" spans="1:4" ht="30" x14ac:dyDescent="0.25">
      <c r="A933" s="65">
        <f>'Historico Valoracion Quejas '!D1031</f>
        <v>207</v>
      </c>
      <c r="B933" s="12">
        <f>'Historico Valoracion Quejas '!B1031</f>
        <v>43241</v>
      </c>
      <c r="C933" s="15" t="str">
        <f>'Historico Valoracion Quejas '!G1031</f>
        <v>Mejores camas de bronceado y más sombra en el area de piscinas.</v>
      </c>
      <c r="D933" t="str">
        <f>'Historico Valoracion Quejas '!V1031</f>
        <v>Piscinas</v>
      </c>
    </row>
    <row r="934" spans="1:4" x14ac:dyDescent="0.25">
      <c r="A934" s="65">
        <f>'Historico Valoracion Quejas '!D1032</f>
        <v>207</v>
      </c>
      <c r="B934" s="12">
        <f>'Historico Valoracion Quejas '!B1032</f>
        <v>43241</v>
      </c>
      <c r="C934" s="15" t="str">
        <f>'Historico Valoracion Quejas '!G1032</f>
        <v>Se quejan de que no hay espejo en la habitación.</v>
      </c>
      <c r="D934" t="str">
        <f>'Historico Valoracion Quejas '!V1032</f>
        <v>Habitaciones</v>
      </c>
    </row>
    <row r="935" spans="1:4" ht="45" x14ac:dyDescent="0.25">
      <c r="A935" s="65">
        <f>'Historico Valoracion Quejas '!D1033</f>
        <v>601</v>
      </c>
      <c r="B935" s="12">
        <f>'Historico Valoracion Quejas '!B1033</f>
        <v>43241</v>
      </c>
      <c r="C935" s="15" t="str">
        <f>'Historico Valoracion Quejas '!G1033</f>
        <v>Huéspedes se quejan de que el baño huele a cigarro como si hubieran fumado, además se queja que el agua caliente es muy caliente y es peligrosa.</v>
      </c>
      <c r="D935" t="str">
        <f>'Historico Valoracion Quejas '!V1033</f>
        <v>Habitaciones</v>
      </c>
    </row>
    <row r="936" spans="1:4" ht="45" x14ac:dyDescent="0.25">
      <c r="A936" s="65">
        <f>'Historico Valoracion Quejas '!D1034</f>
        <v>204</v>
      </c>
      <c r="B936" s="12">
        <f>'Historico Valoracion Quejas '!B1034</f>
        <v>43241</v>
      </c>
      <c r="C936" s="15" t="str">
        <f>'Historico Valoracion Quejas '!G1034</f>
        <v>Cuando el botones está entregando la hab al check-in, encuentra en el mini bar una botellita pequeña de vino rosa a la mitad posiblemente de los huéspedes anteriores.</v>
      </c>
      <c r="D936" t="str">
        <f>'Historico Valoracion Quejas '!V1034</f>
        <v>Habitaciones</v>
      </c>
    </row>
    <row r="937" spans="1:4" ht="45" x14ac:dyDescent="0.25">
      <c r="A937" s="65">
        <f>'Historico Valoracion Quejas '!D1035</f>
        <v>509</v>
      </c>
      <c r="B937" s="12">
        <f>'Historico Valoracion Quejas '!B1035</f>
        <v>43240</v>
      </c>
      <c r="C937" s="15" t="str">
        <f>'Historico Valoracion Quejas '!G1035</f>
        <v xml:space="preserve">Cuando el botones está entregando la habitación al check in, encuantra en la refri un a botella grade metálica de los clientes que estuvieron anteriormente ahí </v>
      </c>
      <c r="D937" t="str">
        <f>'Historico Valoracion Quejas '!V1035</f>
        <v>Habitaciones</v>
      </c>
    </row>
    <row r="938" spans="1:4" ht="30" x14ac:dyDescent="0.25">
      <c r="A938" s="65">
        <f>'Historico Valoracion Quejas '!D1036</f>
        <v>903</v>
      </c>
      <c r="B938" s="12">
        <f>'Historico Valoracion Quejas '!B1036</f>
        <v>43240</v>
      </c>
      <c r="C938" s="15" t="str">
        <f>'Historico Valoracion Quejas '!G1036</f>
        <v>Huéspedes se quejan porque no hay ventiladores en los restaurantes y porque no hay gran variedad de opciones.</v>
      </c>
      <c r="D938" t="str">
        <f>'Historico Valoracion Quejas '!V1036</f>
        <v>Restaurante</v>
      </c>
    </row>
    <row r="939" spans="1:4" ht="30" x14ac:dyDescent="0.25">
      <c r="A939" s="65">
        <f>'Historico Valoracion Quejas '!D1037</f>
        <v>604</v>
      </c>
      <c r="B939" s="12">
        <f>'Historico Valoracion Quejas '!B1037</f>
        <v>43240</v>
      </c>
      <c r="C939" s="15" t="str">
        <f>'Historico Valoracion Quejas '!G1037</f>
        <v>Huésped reporta que encontró un raton muerto en la parte alta de las termales.</v>
      </c>
      <c r="D939" t="str">
        <f>'Historico Valoracion Quejas '!V1037</f>
        <v>Plagas Habitaciones</v>
      </c>
    </row>
    <row r="940" spans="1:4" ht="30" x14ac:dyDescent="0.25">
      <c r="A940" s="65">
        <f>'Historico Valoracion Quejas '!D1038</f>
        <v>604</v>
      </c>
      <c r="B940" s="12">
        <f>'Historico Valoracion Quejas '!B1038</f>
        <v>43240</v>
      </c>
      <c r="C940" s="15" t="str">
        <f>'Historico Valoracion Quejas '!G1038</f>
        <v>Huésped reporta que durante el desayuno una cucaracha apareción en su mesa.</v>
      </c>
      <c r="D940" t="str">
        <f>'Historico Valoracion Quejas '!V1038</f>
        <v>Plagas Habitaciones</v>
      </c>
    </row>
    <row r="941" spans="1:4" ht="45" x14ac:dyDescent="0.25">
      <c r="A941" s="65">
        <f>'Historico Valoracion Quejas '!D1039</f>
        <v>207</v>
      </c>
      <c r="B941" s="12">
        <f>'Historico Valoracion Quejas '!B1039</f>
        <v>43239</v>
      </c>
      <c r="C941" s="15" t="str">
        <f>'Historico Valoracion Quejas '!G1039</f>
        <v xml:space="preserve">Cliente está molesta por que quiere traer amigos a cenar con ella y las políticas del hotel no lo permiten y tampoco hay información sobre esto en ningún lado </v>
      </c>
      <c r="D941" t="str">
        <f>'Historico Valoracion Quejas '!V1039</f>
        <v>Vistas de huespedes</v>
      </c>
    </row>
    <row r="942" spans="1:4" x14ac:dyDescent="0.25">
      <c r="A942" s="65">
        <f>'Historico Valoracion Quejas '!D1040</f>
        <v>408</v>
      </c>
      <c r="B942" s="12">
        <f>'Historico Valoracion Quejas '!B1040</f>
        <v>43238</v>
      </c>
      <c r="C942" s="15" t="str">
        <f>'Historico Valoracion Quejas '!G1040</f>
        <v>Necesidad de mas sombras en el area de piscinas</v>
      </c>
      <c r="D942" t="str">
        <f>'Historico Valoracion Quejas '!V1040</f>
        <v>Piscinas</v>
      </c>
    </row>
    <row r="943" spans="1:4" ht="30" x14ac:dyDescent="0.25">
      <c r="A943" s="65">
        <f>'Historico Valoracion Quejas '!D1041</f>
        <v>405</v>
      </c>
      <c r="B943" s="12">
        <f>'Historico Valoracion Quejas '!B1041</f>
        <v>43238</v>
      </c>
      <c r="C943" s="15" t="str">
        <f>'Historico Valoracion Quejas '!G1041</f>
        <v>Vino muy caro en comparación con otros hoteles en los que hemos estado en costa rica</v>
      </c>
      <c r="D943" t="str">
        <f>'Historico Valoracion Quejas '!V1041</f>
        <v>Cockteles bares</v>
      </c>
    </row>
    <row r="944" spans="1:4" x14ac:dyDescent="0.25">
      <c r="A944" s="65">
        <f>'Historico Valoracion Quejas '!D1042</f>
        <v>308</v>
      </c>
      <c r="B944" s="12">
        <f>'Historico Valoracion Quejas '!B1042</f>
        <v>43237</v>
      </c>
      <c r="C944" s="15" t="str">
        <f>'Historico Valoracion Quejas '!G1042</f>
        <v>Paraguas en la habitación</v>
      </c>
      <c r="D944" t="str">
        <f>'Historico Valoracion Quejas '!V1042</f>
        <v>N/A</v>
      </c>
    </row>
    <row r="945" spans="1:4" ht="30" x14ac:dyDescent="0.25">
      <c r="A945" s="65">
        <f>'Historico Valoracion Quejas '!D1043</f>
        <v>203</v>
      </c>
      <c r="B945" s="12">
        <f>'Historico Valoracion Quejas '!B1043</f>
        <v>43238</v>
      </c>
      <c r="C945" s="15" t="str">
        <f>'Historico Valoracion Quejas '!G1043</f>
        <v>En el bar las bebidas no siempre son servidas de igual forma, una vez nos dieron el coctel tipo frozen y otra a las rocas</v>
      </c>
      <c r="D945" t="str">
        <f>'Historico Valoracion Quejas '!V1043</f>
        <v>Cockteles bares</v>
      </c>
    </row>
    <row r="946" spans="1:4" x14ac:dyDescent="0.25">
      <c r="A946" s="65">
        <f>'Historico Valoracion Quejas '!D1044</f>
        <v>202</v>
      </c>
      <c r="B946" s="12">
        <f>'Historico Valoracion Quejas '!B1044</f>
        <v>43237</v>
      </c>
      <c r="C946" s="15" t="str">
        <f>'Historico Valoracion Quejas '!G1044</f>
        <v>Sería delicioso poder tener aguacate en el desayuno</v>
      </c>
      <c r="D946" t="str">
        <f>'Historico Valoracion Quejas '!V1044</f>
        <v>Calida Desayuno</v>
      </c>
    </row>
    <row r="947" spans="1:4" x14ac:dyDescent="0.25">
      <c r="A947" s="65">
        <f>'Historico Valoracion Quejas '!D1045</f>
        <v>304</v>
      </c>
      <c r="B947" s="12">
        <f>'Historico Valoracion Quejas '!B1045</f>
        <v>43229</v>
      </c>
      <c r="C947" s="15" t="str">
        <f>'Historico Valoracion Quejas '!G1045</f>
        <v>No habia lugar en el armario, solo los percheros</v>
      </c>
      <c r="D947" t="str">
        <f>'Historico Valoracion Quejas '!V1045</f>
        <v>N/A</v>
      </c>
    </row>
    <row r="948" spans="1:4" x14ac:dyDescent="0.25">
      <c r="A948" s="65">
        <f>'Historico Valoracion Quejas '!D1046</f>
        <v>304</v>
      </c>
      <c r="B948" s="12">
        <f>'Historico Valoracion Quejas '!B1046</f>
        <v>43225</v>
      </c>
      <c r="C948" s="15" t="str">
        <f>'Historico Valoracion Quejas '!G1046</f>
        <v>Huespedes se quejan de la falta de gavetas para la ropa.</v>
      </c>
      <c r="D948" t="str">
        <f>'Historico Valoracion Quejas '!V1046</f>
        <v>Habitaciones</v>
      </c>
    </row>
    <row r="949" spans="1:4" ht="30" x14ac:dyDescent="0.25">
      <c r="A949" s="65">
        <f>'Historico Valoracion Quejas '!D1047</f>
        <v>606</v>
      </c>
      <c r="B949" s="12">
        <f>'Historico Valoracion Quejas '!B1047</f>
        <v>43224</v>
      </c>
      <c r="C949" s="15" t="str">
        <f>'Historico Valoracion Quejas '!G1047</f>
        <v>Se quejan del estaurante italiano e indican que debería cambiarse y tener un restaurante de mariscos.</v>
      </c>
      <c r="D949" t="str">
        <f>'Historico Valoracion Quejas '!V1047</f>
        <v>Calidad comida</v>
      </c>
    </row>
    <row r="950" spans="1:4" x14ac:dyDescent="0.25">
      <c r="A950" s="65">
        <f>'Historico Valoracion Quejas '!D1048</f>
        <v>0</v>
      </c>
      <c r="B950" s="12">
        <f>'Historico Valoracion Quejas '!B1048</f>
        <v>43224</v>
      </c>
      <c r="C950" s="15">
        <f>'Historico Valoracion Quejas '!G1048</f>
        <v>0</v>
      </c>
      <c r="D950" t="str">
        <f>'Historico Valoracion Quejas '!V1048</f>
        <v>N/A</v>
      </c>
    </row>
    <row r="951" spans="1:4" ht="45" x14ac:dyDescent="0.25">
      <c r="A951" s="65">
        <f>'Historico Valoracion Quejas '!D1049</f>
        <v>212</v>
      </c>
      <c r="B951" s="12">
        <f>'Historico Valoracion Quejas '!B1049</f>
        <v>43237</v>
      </c>
      <c r="C951" s="15" t="str">
        <f>'Historico Valoracion Quejas '!G1049</f>
        <v>Huesped se queja de la presencia de hormigas en la habitación, se encuentra disgustada y quiere que le eliminen los insectos.</v>
      </c>
      <c r="D951" t="str">
        <f>'Historico Valoracion Quejas '!V1049</f>
        <v>Plagas Habitaciones</v>
      </c>
    </row>
    <row r="952" spans="1:4" ht="45" x14ac:dyDescent="0.25">
      <c r="A952" s="65">
        <f>'Historico Valoracion Quejas '!D1050</f>
        <v>201</v>
      </c>
      <c r="B952" s="12">
        <f>'Historico Valoracion Quejas '!B1050</f>
        <v>43237</v>
      </c>
      <c r="C952" s="15" t="str">
        <f>'Historico Valoracion Quejas '!G1050</f>
        <v>Huespedes se quejan de ruidos en el techo durante toda la noche, indican que son animales y que provocan mucho ruido.</v>
      </c>
      <c r="D952" t="str">
        <f>'Historico Valoracion Quejas '!V1050</f>
        <v>Ruido habitación</v>
      </c>
    </row>
    <row r="953" spans="1:4" ht="30" x14ac:dyDescent="0.25">
      <c r="A953" s="65">
        <f>'Historico Valoracion Quejas '!D1051</f>
        <v>403</v>
      </c>
      <c r="B953" s="12">
        <f>'Historico Valoracion Quejas '!B1051</f>
        <v>43235</v>
      </c>
      <c r="C953" s="15" t="str">
        <f>'Historico Valoracion Quejas '!G1051</f>
        <v>Se podría tener una maquina de hielo más cerca a la habitacion</v>
      </c>
      <c r="D953" t="str">
        <f>'Historico Valoracion Quejas '!V1051</f>
        <v>Maquina de hielo</v>
      </c>
    </row>
    <row r="954" spans="1:4" ht="30" x14ac:dyDescent="0.25">
      <c r="A954" s="65">
        <f>'Historico Valoracion Quejas '!D1052</f>
        <v>108</v>
      </c>
      <c r="B954" s="12">
        <f>'Historico Valoracion Quejas '!B1052</f>
        <v>43235</v>
      </c>
      <c r="C954" s="15" t="str">
        <f>'Historico Valoracion Quejas '!G1052</f>
        <v>Falta una cafeteria para el almuerzo ligero, por ejemplo ensaladas sandwiches</v>
      </c>
      <c r="D954" t="str">
        <f>'Historico Valoracion Quejas '!V1052</f>
        <v>Comidas snacks</v>
      </c>
    </row>
    <row r="955" spans="1:4" x14ac:dyDescent="0.25">
      <c r="A955" s="65">
        <f>'Historico Valoracion Quejas '!D1053</f>
        <v>108</v>
      </c>
      <c r="B955" s="12">
        <f>'Historico Valoracion Quejas '!B1053</f>
        <v>43235</v>
      </c>
      <c r="C955" s="15" t="str">
        <f>'Historico Valoracion Quejas '!G1053</f>
        <v>Relación precio-calidad muy costoso por lo que es.</v>
      </c>
      <c r="D955" t="str">
        <f>'Historico Valoracion Quejas '!V1053</f>
        <v>Calidad comida</v>
      </c>
    </row>
    <row r="956" spans="1:4" ht="30" x14ac:dyDescent="0.25">
      <c r="A956" s="65" t="str">
        <f>'Historico Valoracion Quejas '!D1054</f>
        <v>201-304</v>
      </c>
      <c r="B956" s="12">
        <f>'Historico Valoracion Quejas '!B1054</f>
        <v>43235</v>
      </c>
      <c r="C956" s="15" t="str">
        <f>'Historico Valoracion Quejas '!G1054</f>
        <v>Huéspedes llaman indicando que no hay agua en las habitaciones.</v>
      </c>
      <c r="D956" t="str">
        <f>'Historico Valoracion Quejas '!V1054</f>
        <v>Agua potable</v>
      </c>
    </row>
    <row r="957" spans="1:4" ht="90" x14ac:dyDescent="0.25">
      <c r="A957" s="65">
        <f>'Historico Valoracion Quejas '!D1055</f>
        <v>0</v>
      </c>
      <c r="B957" s="12">
        <f>'Historico Valoracion Quejas '!B1055</f>
        <v>43235</v>
      </c>
      <c r="C957" s="15" t="str">
        <f>'Historico Valoracion Quejas '!G1055</f>
        <v>La noche del 14/05/18 mientras varios huéspedes se encontraban cenando se presentaron varias goteras con una cantidad importante de agua ingresando la cual no pudo ser controlada sin que los huéspedes se enteraran ante el aguacero tan fuerte. El agua mojó un poco unos sillones y unas mesas cerca.</v>
      </c>
      <c r="D957" t="str">
        <f>'Historico Valoracion Quejas '!V1055</f>
        <v>Agua llovida italiano</v>
      </c>
    </row>
    <row r="958" spans="1:4" ht="30" x14ac:dyDescent="0.25">
      <c r="A958" s="65">
        <f>'Historico Valoracion Quejas '!D1056</f>
        <v>303</v>
      </c>
      <c r="B958" s="12">
        <f>'Historico Valoracion Quejas '!B1056</f>
        <v>43234</v>
      </c>
      <c r="C958" s="15" t="str">
        <f>'Historico Valoracion Quejas '!G1056</f>
        <v>El pescado que sirvieron en el sushi no estaba fresco y no fue una buena experiencia.</v>
      </c>
      <c r="D958" t="str">
        <f>'Historico Valoracion Quejas '!V1056</f>
        <v>Calidad Sushi</v>
      </c>
    </row>
    <row r="959" spans="1:4" ht="30" x14ac:dyDescent="0.25">
      <c r="A959" s="65">
        <f>'Historico Valoracion Quejas '!D1057</f>
        <v>904</v>
      </c>
      <c r="B959" s="12">
        <f>'Historico Valoracion Quejas '!B1057</f>
        <v>43234</v>
      </c>
      <c r="C959" s="15" t="str">
        <f>'Historico Valoracion Quejas '!G1057</f>
        <v>Huéspedes se quejan de gritos y ruidos fuertes en hab 903, al parecer discutiendo</v>
      </c>
      <c r="D959" t="str">
        <f>'Historico Valoracion Quejas '!V1057</f>
        <v>Ruido habitación</v>
      </c>
    </row>
    <row r="960" spans="1:4" ht="45" x14ac:dyDescent="0.25">
      <c r="A960" s="65">
        <f>'Historico Valoracion Quejas '!D1058</f>
        <v>201</v>
      </c>
      <c r="B960" s="12">
        <f>'Historico Valoracion Quejas '!B1058</f>
        <v>43233</v>
      </c>
      <c r="C960" s="15" t="str">
        <f>'Historico Valoracion Quejas '!G1058</f>
        <v>Los paneles solares para calentar agua parece que estan flojos en el techo y causan mucho ruido especialmente en las noches.</v>
      </c>
      <c r="D960" t="str">
        <f>'Historico Valoracion Quejas '!V1058</f>
        <v>Ruido sistema solar</v>
      </c>
    </row>
    <row r="961" spans="1:4" ht="60" x14ac:dyDescent="0.25">
      <c r="A961" s="65">
        <f>'Historico Valoracion Quejas '!D1059</f>
        <v>801</v>
      </c>
      <c r="B961" s="12">
        <f>'Historico Valoracion Quejas '!B1059</f>
        <v>43223</v>
      </c>
      <c r="C961" s="15" t="str">
        <f>'Historico Valoracion Quejas '!G1059</f>
        <v>Se quejan de que hace falta un basurero en la habitación para residuos NO reciclables, ya que únicamente hay para reciclaje aunque no se indica que tipo de desechos reciclables se pueden depositar.</v>
      </c>
      <c r="D961" t="str">
        <f>'Historico Valoracion Quejas '!V1059</f>
        <v>Reciclaje</v>
      </c>
    </row>
    <row r="962" spans="1:4" x14ac:dyDescent="0.25">
      <c r="A962" s="65">
        <f>'Historico Valoracion Quejas '!D1060</f>
        <v>702</v>
      </c>
      <c r="B962" s="12">
        <f>'Historico Valoracion Quejas '!B1060</f>
        <v>43230</v>
      </c>
      <c r="C962" s="15" t="str">
        <f>'Historico Valoracion Quejas '!G1060</f>
        <v>La ducha tiene una fuga que cae fuera del baño</v>
      </c>
      <c r="D962" t="str">
        <f>'Historico Valoracion Quejas '!V1060</f>
        <v>Fujas de agua</v>
      </c>
    </row>
    <row r="963" spans="1:4" ht="30" x14ac:dyDescent="0.25">
      <c r="A963" s="65">
        <f>'Historico Valoracion Quejas '!D1061</f>
        <v>801</v>
      </c>
      <c r="B963" s="12">
        <f>'Historico Valoracion Quejas '!B1061</f>
        <v>43232</v>
      </c>
      <c r="C963" s="15" t="str">
        <f>'Historico Valoracion Quejas '!G1061</f>
        <v>El desayuno esta bien, pero podría beneficiarse con frutas y jugos mas frescos</v>
      </c>
      <c r="D963" t="str">
        <f>'Historico Valoracion Quejas '!V1061</f>
        <v>Desestimado</v>
      </c>
    </row>
    <row r="964" spans="1:4" ht="75" x14ac:dyDescent="0.25">
      <c r="A964" s="65">
        <f>'Historico Valoracion Quejas '!D1062</f>
        <v>603</v>
      </c>
      <c r="B964" s="12">
        <f>'Historico Valoracion Quejas '!B1062</f>
        <v>43230</v>
      </c>
      <c r="C964" s="15" t="str">
        <f>'Historico Valoracion Quejas '!G1062</f>
        <v>Huéspedes se quejan de las clases de yoga,  los mismos indican que debería ser solo para adultos,  que el niño que se encontraba haciendo yoga con ellos de otra habitación solo los interrumpía y no permitía que las clases fueran tranquilas.</v>
      </c>
      <c r="D964" t="str">
        <f>'Historico Valoracion Quejas '!V1062</f>
        <v>Clases de yoga</v>
      </c>
    </row>
    <row r="965" spans="1:4" ht="75" x14ac:dyDescent="0.25">
      <c r="A965" s="65">
        <f>'Historico Valoracion Quejas '!D1063</f>
        <v>603</v>
      </c>
      <c r="B965" s="12">
        <f>'Historico Valoracion Quejas '!B1063</f>
        <v>43230</v>
      </c>
      <c r="C965" s="15" t="str">
        <f>'Historico Valoracion Quejas '!G1063</f>
        <v>Huespedes se quejan que solamente en el desayuno se ofrecen frutas, los señores me explican que en Europa ellos acostumbran a comer frutas tambíen al almuerzo y a la cena por lo que indican tengamos en cuenta este aspecto para un futuro tener mas huéspedes satisfechos.</v>
      </c>
      <c r="D965" t="str">
        <f>'Historico Valoracion Quejas '!V1063</f>
        <v>Plato de frutas</v>
      </c>
    </row>
    <row r="966" spans="1:4" ht="60" x14ac:dyDescent="0.25">
      <c r="A966" s="65" t="str">
        <f>'Historico Valoracion Quejas '!D1064</f>
        <v>109 (Inspector de agencia)</v>
      </c>
      <c r="B966" s="12">
        <f>'Historico Valoracion Quejas '!B1064</f>
        <v>43228</v>
      </c>
      <c r="C966" s="15" t="str">
        <f>'Historico Valoracion Quejas '!G1064</f>
        <v>La única crítica constructiva seria el cambiar las láminas de el techo de luz, ya que estan bastante tostadas por el sol y con un poco de moho, esto al menos en la habitación en la cual estuve.</v>
      </c>
      <c r="D966" t="str">
        <f>'Historico Valoracion Quejas '!V1064</f>
        <v>Habitaciones</v>
      </c>
    </row>
    <row r="967" spans="1:4" ht="45" x14ac:dyDescent="0.25">
      <c r="A967" s="65">
        <f>'Historico Valoracion Quejas '!D1065</f>
        <v>0</v>
      </c>
      <c r="B967" s="12">
        <f>'Historico Valoracion Quejas '!B1065</f>
        <v>43229</v>
      </c>
      <c r="C967" s="15" t="str">
        <f>'Historico Valoracion Quejas '!G1065</f>
        <v>El servicio está dañado, el tanque no se llena y el  agua queda directa. Tiene muchisimo tiempo de estar así y se le ha dicho infinitas veces a mantemiento</v>
      </c>
      <c r="D967" t="str">
        <f>'Historico Valoracion Quejas '!V1065</f>
        <v>Lockers</v>
      </c>
    </row>
    <row r="968" spans="1:4" x14ac:dyDescent="0.25">
      <c r="A968" s="65">
        <f>'Historico Valoracion Quejas '!D1066</f>
        <v>107</v>
      </c>
      <c r="B968" s="12">
        <f>'Historico Valoracion Quejas '!B1066</f>
        <v>43229</v>
      </c>
      <c r="C968" s="15" t="str">
        <f>'Historico Valoracion Quejas '!G1066</f>
        <v>Poner una silla en la habitacion sería util</v>
      </c>
      <c r="D968" t="str">
        <f>'Historico Valoracion Quejas '!V1066</f>
        <v>Silla en habitación</v>
      </c>
    </row>
    <row r="969" spans="1:4" x14ac:dyDescent="0.25">
      <c r="A969" s="65">
        <f>'Historico Valoracion Quejas '!D1067</f>
        <v>304</v>
      </c>
      <c r="B969" s="12">
        <f>'Historico Valoracion Quejas '!B1067</f>
        <v>43229</v>
      </c>
      <c r="C969" s="15" t="str">
        <f>'Historico Valoracion Quejas '!G1067</f>
        <v>Camas muy altas</v>
      </c>
      <c r="D969" t="str">
        <f>'Historico Valoracion Quejas '!V1067</f>
        <v xml:space="preserve">Camas altas </v>
      </c>
    </row>
    <row r="970" spans="1:4" ht="30" x14ac:dyDescent="0.25">
      <c r="A970" s="65">
        <f>'Historico Valoracion Quejas '!D1068</f>
        <v>405</v>
      </c>
      <c r="B970" s="12">
        <f>'Historico Valoracion Quejas '!B1068</f>
        <v>43229</v>
      </c>
      <c r="C970" s="15" t="str">
        <f>'Historico Valoracion Quejas '!G1068</f>
        <v>A veces los empleados no entienden lo que uno pregunta,pura barrera del lenguaje</v>
      </c>
      <c r="D970" t="str">
        <f>'Historico Valoracion Quejas '!V1068</f>
        <v xml:space="preserve">Servicio al cliente </v>
      </c>
    </row>
    <row r="971" spans="1:4" ht="30" x14ac:dyDescent="0.25">
      <c r="A971" s="65">
        <f>'Historico Valoracion Quejas '!D1069</f>
        <v>0</v>
      </c>
      <c r="B971" s="12">
        <f>'Historico Valoracion Quejas '!B1069</f>
        <v>43229</v>
      </c>
      <c r="C971" s="15" t="str">
        <f>'Historico Valoracion Quejas '!G1069</f>
        <v>A veces los empleados no entienden lo que uno pregunta,pura barrera del lenguaje</v>
      </c>
      <c r="D971" t="str">
        <f>'Historico Valoracion Quejas '!V1069</f>
        <v xml:space="preserve">Servicio cliente restaurante </v>
      </c>
    </row>
    <row r="972" spans="1:4" ht="30" x14ac:dyDescent="0.25">
      <c r="A972" s="65">
        <f>'Historico Valoracion Quejas '!D1070</f>
        <v>305</v>
      </c>
      <c r="B972" s="12">
        <f>'Historico Valoracion Quejas '!B1070</f>
        <v>43229</v>
      </c>
      <c r="C972" s="15" t="str">
        <f>'Historico Valoracion Quejas '!G1070</f>
        <v>Habia comida vieja en la refri de las personas que estuvieron antes que nosotros</v>
      </c>
      <c r="D972" t="str">
        <f>'Historico Valoracion Quejas '!V1070</f>
        <v>Habitaciones</v>
      </c>
    </row>
    <row r="973" spans="1:4" ht="60" x14ac:dyDescent="0.25">
      <c r="A973" s="65">
        <f>'Historico Valoracion Quejas '!D1071</f>
        <v>606</v>
      </c>
      <c r="B973" s="12">
        <f>'Historico Valoracion Quejas '!B1071</f>
        <v>43229</v>
      </c>
      <c r="C973" s="15" t="str">
        <f>'Historico Valoracion Quejas '!G1071</f>
        <v>Ayer solicité un masaje en el Spa, más alla de haber sido una experiencia relajante, quede toda adolorida e inflamada del mal uso de la tecnica , recomiendo para futuros clientes que supervisen el entrenamiento del personal.</v>
      </c>
      <c r="D973" t="str">
        <f>'Historico Valoracion Quejas '!V1071</f>
        <v>Spa</v>
      </c>
    </row>
    <row r="974" spans="1:4" ht="30" x14ac:dyDescent="0.25">
      <c r="A974" s="65">
        <f>'Historico Valoracion Quejas '!D1072</f>
        <v>706</v>
      </c>
      <c r="B974" s="12">
        <f>'Historico Valoracion Quejas '!B1072</f>
        <v>43227</v>
      </c>
      <c r="C974" s="15" t="str">
        <f>'Historico Valoracion Quejas '!G1072</f>
        <v>Huesped se queja de la poca variedad en comidas y pide mayor variedad en las opciones.</v>
      </c>
      <c r="D974" t="str">
        <f>'Historico Valoracion Quejas '!V1072</f>
        <v>Calidad comida</v>
      </c>
    </row>
    <row r="975" spans="1:4" ht="30" x14ac:dyDescent="0.25">
      <c r="A975" s="65">
        <f>'Historico Valoracion Quejas '!D1073</f>
        <v>510</v>
      </c>
      <c r="B975" s="12">
        <f>'Historico Valoracion Quejas '!B1073</f>
        <v>43228</v>
      </c>
      <c r="C975" s="15" t="str">
        <f>'Historico Valoracion Quejas '!G1073</f>
        <v>El sol de la tarde pega directo a la habitación, deberia haber una pantalla que cubra esto</v>
      </c>
      <c r="D975" t="str">
        <f>'Historico Valoracion Quejas '!V1073</f>
        <v>Habitaciones</v>
      </c>
    </row>
    <row r="976" spans="1:4" x14ac:dyDescent="0.25">
      <c r="A976" s="65">
        <f>'Historico Valoracion Quejas '!D1074</f>
        <v>510</v>
      </c>
      <c r="B976" s="12">
        <f>'Historico Valoracion Quejas '!B1074</f>
        <v>43228</v>
      </c>
      <c r="C976" s="15" t="str">
        <f>'Historico Valoracion Quejas '!G1074</f>
        <v>La tapa de coffee maker esta rota</v>
      </c>
      <c r="D976" t="str">
        <f>'Historico Valoracion Quejas '!V1074</f>
        <v>Habitaciones</v>
      </c>
    </row>
    <row r="977" spans="1:4" x14ac:dyDescent="0.25">
      <c r="A977" s="65">
        <f>'Historico Valoracion Quejas '!D1075</f>
        <v>503</v>
      </c>
      <c r="B977" s="12">
        <f>'Historico Valoracion Quejas '!B1075</f>
        <v>43227</v>
      </c>
      <c r="C977" s="15" t="str">
        <f>'Historico Valoracion Quejas '!G1075</f>
        <v>Más vegetales con la carne</v>
      </c>
      <c r="D977" t="str">
        <f>'Historico Valoracion Quejas '!V1075</f>
        <v>Calidad comida</v>
      </c>
    </row>
    <row r="978" spans="1:4" ht="30" x14ac:dyDescent="0.25">
      <c r="A978" s="65">
        <f>'Historico Valoracion Quejas '!D1076</f>
        <v>212</v>
      </c>
      <c r="B978" s="12">
        <f>'Historico Valoracion Quejas '!B1076</f>
        <v>43227</v>
      </c>
      <c r="C978" s="15" t="str">
        <f>'Historico Valoracion Quejas '!G1076</f>
        <v>Cuando uno esta esperando un huésped, sería genial tener una habitación fria, toma un tiempo para que esta se enfrie</v>
      </c>
      <c r="D978" t="str">
        <f>'Historico Valoracion Quejas '!V1076</f>
        <v>A/C</v>
      </c>
    </row>
    <row r="979" spans="1:4" x14ac:dyDescent="0.25">
      <c r="A979" s="65">
        <f>'Historico Valoracion Quejas '!D1077</f>
        <v>509</v>
      </c>
      <c r="B979" s="12">
        <f>'Historico Valoracion Quejas '!B1077</f>
        <v>43227</v>
      </c>
      <c r="C979" s="15" t="str">
        <f>'Historico Valoracion Quejas '!G1077</f>
        <v>Más variedad de frutas y cereales calientes como avena</v>
      </c>
      <c r="D979" t="str">
        <f>'Historico Valoracion Quejas '!V1077</f>
        <v>Calidad comida</v>
      </c>
    </row>
    <row r="980" spans="1:4" ht="45" x14ac:dyDescent="0.25">
      <c r="A980" s="65">
        <f>'Historico Valoracion Quejas '!D1078</f>
        <v>709</v>
      </c>
      <c r="B980" s="12">
        <f>'Historico Valoracion Quejas '!B1078</f>
        <v>43226</v>
      </c>
      <c r="C980" s="15" t="str">
        <f>'Historico Valoracion Quejas '!G1078</f>
        <v>La música del restaurante muy alta, al final del día necesitamos descansar y cenar en una tranquila y silenciosa atmosfera</v>
      </c>
      <c r="D980" t="str">
        <f>'Historico Valoracion Quejas '!V1078</f>
        <v>Musica restaurantes</v>
      </c>
    </row>
    <row r="981" spans="1:4" ht="45" x14ac:dyDescent="0.25">
      <c r="A981" s="65">
        <f>'Historico Valoracion Quejas '!D1079</f>
        <v>410</v>
      </c>
      <c r="B981" s="12">
        <f>'Historico Valoracion Quejas '!B1079</f>
        <v>43226</v>
      </c>
      <c r="C981" s="15" t="str">
        <f>'Historico Valoracion Quejas '!G1079</f>
        <v>A/C bajo rendimiento, sería recomendable tenerlos encendidos antes que los huéspedes lleguen a la habitación.</v>
      </c>
      <c r="D981" t="str">
        <f>'Historico Valoracion Quejas '!V1079</f>
        <v>A/C</v>
      </c>
    </row>
    <row r="982" spans="1:4" ht="30" x14ac:dyDescent="0.25">
      <c r="A982" s="65">
        <f>'Historico Valoracion Quejas '!D1080</f>
        <v>612</v>
      </c>
      <c r="B982" s="12">
        <f>'Historico Valoracion Quejas '!B1080</f>
        <v>43226</v>
      </c>
      <c r="C982" s="15" t="str">
        <f>'Historico Valoracion Quejas '!G1080</f>
        <v>Un basurero con tapa sería mejor para el baño, especialmente porque este contiene papel higienico usado</v>
      </c>
      <c r="D982" t="str">
        <f>'Historico Valoracion Quejas '!V1080</f>
        <v>Basurero baño</v>
      </c>
    </row>
    <row r="983" spans="1:4" ht="45" x14ac:dyDescent="0.25">
      <c r="A983" s="65">
        <f>'Historico Valoracion Quejas '!D1081</f>
        <v>109</v>
      </c>
      <c r="B983" s="12">
        <f>'Historico Valoracion Quejas '!B1081</f>
        <v>43224</v>
      </c>
      <c r="C983" s="15" t="str">
        <f>'Historico Valoracion Quejas '!G1081</f>
        <v>La caja fuerte no funcionó en toda la estadía, huespedes reclaman que se quedó cerrada los 2 días y no permitía ingresar un código.</v>
      </c>
      <c r="D983" t="str">
        <f>'Historico Valoracion Quejas '!V1081</f>
        <v>Habitaciones</v>
      </c>
    </row>
    <row r="984" spans="1:4" ht="60" x14ac:dyDescent="0.25">
      <c r="A984" s="65">
        <f>'Historico Valoracion Quejas '!D1082</f>
        <v>204</v>
      </c>
      <c r="B984" s="12">
        <f>'Historico Valoracion Quejas '!B1082</f>
        <v>43224</v>
      </c>
      <c r="C984" s="15" t="str">
        <f>'Historico Valoracion Quejas '!G1082</f>
        <v>Huesped se queja de la iluminación de la habitación, indica que es pobre y no es suficiente. Además se queja de que no hay una silla  y que el control del TV solo funciona desde una cama y no de las 2.</v>
      </c>
      <c r="D984" t="str">
        <f>'Historico Valoracion Quejas '!V1082</f>
        <v>Habitaciones</v>
      </c>
    </row>
    <row r="985" spans="1:4" ht="30" x14ac:dyDescent="0.25">
      <c r="A985" s="65">
        <f>'Historico Valoracion Quejas '!D1083</f>
        <v>107</v>
      </c>
      <c r="B985" s="12">
        <f>'Historico Valoracion Quejas '!B1083</f>
        <v>43224</v>
      </c>
      <c r="C985" s="15" t="str">
        <f>'Historico Valoracion Quejas '!G1083</f>
        <v>Huesped se queja de lo limitado del menú con opciones vegetarianas y reclama por mas opciones.</v>
      </c>
      <c r="D985" t="str">
        <f>'Historico Valoracion Quejas '!V1083</f>
        <v>Menú vegetariano</v>
      </c>
    </row>
    <row r="986" spans="1:4" ht="75" x14ac:dyDescent="0.25">
      <c r="A986" s="65">
        <f>'Historico Valoracion Quejas '!D1084</f>
        <v>609</v>
      </c>
      <c r="B986" s="12">
        <f>'Historico Valoracion Quejas '!B1084</f>
        <v>43226</v>
      </c>
      <c r="C986" s="15" t="str">
        <f>'Historico Valoracion Quejas '!G1084</f>
        <v>Huesped se queja de que el hotel no dispone de un area de juegos para los niños, la señora me indica que quedaron encantados con el lugar pero debido a que su familia tiene varios niños pues consideran que es necesario tener un area con pequeño playground.</v>
      </c>
      <c r="D986" t="str">
        <f>'Historico Valoracion Quejas '!V1084</f>
        <v xml:space="preserve">Área  para niños </v>
      </c>
    </row>
    <row r="987" spans="1:4" ht="60" x14ac:dyDescent="0.25">
      <c r="A987" s="65">
        <f>'Historico Valoracion Quejas '!D1085</f>
        <v>304</v>
      </c>
      <c r="B987" s="12">
        <f>'Historico Valoracion Quejas '!B1085</f>
        <v>43225</v>
      </c>
      <c r="C987" s="15" t="str">
        <f>'Historico Valoracion Quejas '!G1085</f>
        <v>Huesped se queja que el detector de humo se encendió a las 12:30am y comenzó a hacer beep, el mismo se queja que tuvo que llamar a la mañana siguiente para que el staff se diera cuenta.</v>
      </c>
      <c r="D987" t="str">
        <f>'Historico Valoracion Quejas '!V1085</f>
        <v xml:space="preserve">Alarmas </v>
      </c>
    </row>
    <row r="988" spans="1:4" ht="45" x14ac:dyDescent="0.25">
      <c r="A988" s="65">
        <f>'Historico Valoracion Quejas '!D1086</f>
        <v>601</v>
      </c>
      <c r="B988" s="12">
        <f>'Historico Valoracion Quejas '!B1086</f>
        <v>43224</v>
      </c>
      <c r="C988" s="15" t="str">
        <f>'Historico Valoracion Quejas '!G1086</f>
        <v>Huespedes se quejan porque el hotel deberia considerar tener menus de los restaurantes en las habitaciones y así facilitar el servicio a la habitación.</v>
      </c>
      <c r="D988" t="str">
        <f>'Historico Valoracion Quejas '!V1086</f>
        <v>Menú room service</v>
      </c>
    </row>
    <row r="989" spans="1:4" ht="30" x14ac:dyDescent="0.25">
      <c r="A989" s="65">
        <f>'Historico Valoracion Quejas '!D1087</f>
        <v>702</v>
      </c>
      <c r="B989" s="12">
        <f>'Historico Valoracion Quejas '!B1087</f>
        <v>43225</v>
      </c>
      <c r="C989" s="15" t="str">
        <f>'Historico Valoracion Quejas '!G1087</f>
        <v>Huesped indica que talvez un spray´insecticida pequeño sería útil para los insectos que aparezcan durante la estadía.</v>
      </c>
      <c r="D989" t="str">
        <f>'Historico Valoracion Quejas '!V1087</f>
        <v>Plagas Habitaciones</v>
      </c>
    </row>
    <row r="990" spans="1:4" ht="30" x14ac:dyDescent="0.25">
      <c r="A990" s="65">
        <f>'Historico Valoracion Quejas '!D1088</f>
        <v>702</v>
      </c>
      <c r="B990" s="12">
        <f>'Historico Valoracion Quejas '!B1088</f>
        <v>43225</v>
      </c>
      <c r="C990" s="15" t="str">
        <f>'Historico Valoracion Quejas '!G1088</f>
        <v>Huesped se queja de que el hotel debería de tener mas opciones de ensaladas.</v>
      </c>
      <c r="D990" t="str">
        <f>'Historico Valoracion Quejas '!V1088</f>
        <v>Calidad comida</v>
      </c>
    </row>
    <row r="991" spans="1:4" ht="30" x14ac:dyDescent="0.25">
      <c r="A991" s="65">
        <f>'Historico Valoracion Quejas '!D1089</f>
        <v>701</v>
      </c>
      <c r="B991" s="12">
        <f>'Historico Valoracion Quejas '!B1089</f>
        <v>43224</v>
      </c>
      <c r="C991" s="15" t="str">
        <f>'Historico Valoracion Quejas '!G1089</f>
        <v>Pequeñas hormigas en el baño, en el area de la caja de manicure</v>
      </c>
      <c r="D991" t="str">
        <f>'Historico Valoracion Quejas '!V1089</f>
        <v>Plagas Habitaciones</v>
      </c>
    </row>
    <row r="992" spans="1:4" ht="120" x14ac:dyDescent="0.25">
      <c r="A992" s="65">
        <f>'Historico Valoracion Quejas '!D1090</f>
        <v>111</v>
      </c>
      <c r="B992" s="12">
        <f>'Historico Valoracion Quejas '!B1090</f>
        <v>43223</v>
      </c>
      <c r="C992" s="15" t="str">
        <f>'Historico Valoracion Quejas '!G1090</f>
        <v>Huespedes se quejan de tratamiento recibido en el SPA, se muestran molestos y decepcionados porque no quedaron satisfechos con el trabajo que se llevó a cabo en un pedicure, se quejaron de la silla que es muy incómoda, de que no les masajearon los pies mas de 4 minutos a  pesar de que el tratamiento duraba 60 minutos y además  aclaran que no se le tenía agua caliente para colocar los pies y sentirse relajada. </v>
      </c>
      <c r="D992" t="str">
        <f>'Historico Valoracion Quejas '!V1090</f>
        <v>Spa</v>
      </c>
    </row>
    <row r="993" spans="1:4" ht="45" x14ac:dyDescent="0.25">
      <c r="A993" s="65">
        <f>'Historico Valoracion Quejas '!D1091</f>
        <v>101</v>
      </c>
      <c r="B993" s="12">
        <f>'Historico Valoracion Quejas '!B1091</f>
        <v>43223</v>
      </c>
      <c r="C993" s="15" t="str">
        <f>'Historico Valoracion Quejas '!G1091</f>
        <v xml:space="preserve">Cliente reporta que se metieron a la habitacion y extrajeron dinero en efectivo y un celular, mientras ellos estaban en la cena. </v>
      </c>
      <c r="D993" t="str">
        <f>'Historico Valoracion Quejas '!V1091</f>
        <v>Robo en habitaciones</v>
      </c>
    </row>
    <row r="994" spans="1:4" ht="90" x14ac:dyDescent="0.25">
      <c r="A994" s="65">
        <f>'Historico Valoracion Quejas '!D1092</f>
        <v>411</v>
      </c>
      <c r="B994" s="12">
        <f>'Historico Valoracion Quejas '!B1092</f>
        <v>43222</v>
      </c>
      <c r="C994" s="15" t="str">
        <f>'Historico Valoracion Quejas '!G1092</f>
        <v>Huesped se queja debido a que el hotel no cuenta con una acera o camino especial para personas discapacitadas desde las habitaciones hasta las areas comunes, piscinas y restaurantes. Además se queja que en la noche no hay señalización iluminada y que cuando se transita los carritos de golf pasan muy cerca de los peatones.</v>
      </c>
      <c r="D994" t="str">
        <f>'Historico Valoracion Quejas '!V1092</f>
        <v xml:space="preserve">Acera para transitar </v>
      </c>
    </row>
    <row r="995" spans="1:4" x14ac:dyDescent="0.25">
      <c r="A995" s="65">
        <f>'Historico Valoracion Quejas '!D1093</f>
        <v>604</v>
      </c>
      <c r="B995" s="12">
        <f>'Historico Valoracion Quejas '!B1093</f>
        <v>43221</v>
      </c>
      <c r="C995" s="15" t="str">
        <f>'Historico Valoracion Quejas '!G1093</f>
        <v>El té de la habitación de manzanilla tiene sabor a tierra</v>
      </c>
      <c r="D995" t="str">
        <f>'Historico Valoracion Quejas '!V1093</f>
        <v>Minibar habitaciones</v>
      </c>
    </row>
    <row r="996" spans="1:4" x14ac:dyDescent="0.25">
      <c r="A996" s="65">
        <f>'Historico Valoracion Quejas '!D1094</f>
        <v>410</v>
      </c>
      <c r="B996" s="12">
        <f>'Historico Valoracion Quejas '!B1094</f>
        <v>43221</v>
      </c>
      <c r="C996" s="15" t="str">
        <f>'Historico Valoracion Quejas '!G1094</f>
        <v>Hacer que uno se sirva el café</v>
      </c>
      <c r="D996" t="str">
        <f>'Historico Valoracion Quejas '!V1094</f>
        <v>N/A</v>
      </c>
    </row>
    <row r="997" spans="1:4" ht="30" x14ac:dyDescent="0.25">
      <c r="A997" s="65">
        <f>'Historico Valoracion Quejas '!D1095</f>
        <v>509</v>
      </c>
      <c r="B997" s="12">
        <f>'Historico Valoracion Quejas '!B1095</f>
        <v>43221</v>
      </c>
      <c r="C997" s="15" t="str">
        <f>'Historico Valoracion Quejas '!G1095</f>
        <v>La comida es muy cara y regular, la comida de las sodas de afuera es mucho mejor y menos cara</v>
      </c>
      <c r="D997" t="str">
        <f>'Historico Valoracion Quejas '!V1095</f>
        <v>Calidad comida</v>
      </c>
    </row>
    <row r="998" spans="1:4" ht="30" x14ac:dyDescent="0.25">
      <c r="A998" s="65">
        <f>'Historico Valoracion Quejas '!D1096</f>
        <v>208</v>
      </c>
      <c r="B998" s="12">
        <f>'Historico Valoracion Quejas '!B1096</f>
        <v>43221</v>
      </c>
      <c r="C998" s="15" t="str">
        <f>'Historico Valoracion Quejas '!G1096</f>
        <v>El chef de la piscina fue muy descortés al no dejar que los niños jueguen en la piscina.</v>
      </c>
      <c r="D998" t="str">
        <f>'Historico Valoracion Quejas '!V1096</f>
        <v>Servicio cliente sushi</v>
      </c>
    </row>
    <row r="999" spans="1:4" x14ac:dyDescent="0.25">
      <c r="A999" s="65">
        <f>'Historico Valoracion Quejas '!D1097</f>
        <v>708</v>
      </c>
      <c r="B999" s="12">
        <f>'Historico Valoracion Quejas '!B1097</f>
        <v>43220</v>
      </c>
      <c r="C999" s="15" t="str">
        <f>'Historico Valoracion Quejas '!G1097</f>
        <v>Las camas son un poco duras</v>
      </c>
      <c r="D999" t="str">
        <f>'Historico Valoracion Quejas '!V1097</f>
        <v>Colchon duro</v>
      </c>
    </row>
    <row r="1000" spans="1:4" x14ac:dyDescent="0.25">
      <c r="A1000" s="65">
        <f>'Historico Valoracion Quejas '!D1098</f>
        <v>302</v>
      </c>
      <c r="B1000" s="12">
        <f>'Historico Valoracion Quejas '!B1098</f>
        <v>43219</v>
      </c>
      <c r="C1000" s="15" t="str">
        <f>'Historico Valoracion Quejas '!G1098</f>
        <v>Un basurero cerrado en el baño, sería bueno</v>
      </c>
      <c r="D1000" t="str">
        <f>'Historico Valoracion Quejas '!V1098</f>
        <v>Basurero baño</v>
      </c>
    </row>
    <row r="1001" spans="1:4" x14ac:dyDescent="0.25">
      <c r="A1001" s="65">
        <f>'Historico Valoracion Quejas '!D1099</f>
        <v>302</v>
      </c>
      <c r="B1001" s="12">
        <f>'Historico Valoracion Quejas '!B1099</f>
        <v>43219</v>
      </c>
      <c r="C1001" s="15" t="str">
        <f>'Historico Valoracion Quejas '!G1099</f>
        <v xml:space="preserve">El jugo de naranja podrá ser hecho con frutas a mano </v>
      </c>
      <c r="D1001" t="str">
        <f>'Historico Valoracion Quejas '!V1099</f>
        <v>N/A</v>
      </c>
    </row>
    <row r="1002" spans="1:4" x14ac:dyDescent="0.25">
      <c r="A1002" s="65">
        <f>'Historico Valoracion Quejas '!D1100</f>
        <v>402</v>
      </c>
      <c r="B1002" s="12">
        <f>'Historico Valoracion Quejas '!B1100</f>
        <v>43221</v>
      </c>
      <c r="C1002" s="15" t="str">
        <f>'Historico Valoracion Quejas '!G1100</f>
        <v>Mejorar la calidad del champú-gel manzana</v>
      </c>
      <c r="D1002" t="str">
        <f>'Historico Valoracion Quejas '!V1100</f>
        <v>Amenidades</v>
      </c>
    </row>
    <row r="1003" spans="1:4" x14ac:dyDescent="0.25">
      <c r="A1003" s="65">
        <f>'Historico Valoracion Quejas '!D1101</f>
        <v>402</v>
      </c>
      <c r="B1003" s="12">
        <f>'Historico Valoracion Quejas '!B1101</f>
        <v>43221</v>
      </c>
      <c r="C1003" s="15" t="str">
        <f>'Historico Valoracion Quejas '!G1101</f>
        <v>Mejorar la calidad del café en el desayuno</v>
      </c>
      <c r="D1003" t="str">
        <f>'Historico Valoracion Quejas '!V1101</f>
        <v>Calida Desayuno</v>
      </c>
    </row>
    <row r="1004" spans="1:4" ht="30" x14ac:dyDescent="0.25">
      <c r="A1004" s="65">
        <f>'Historico Valoracion Quejas '!D1102</f>
        <v>110</v>
      </c>
      <c r="B1004" s="12">
        <f>'Historico Valoracion Quejas '!B1102</f>
        <v>43220</v>
      </c>
      <c r="C1004" s="15" t="str">
        <f>'Historico Valoracion Quejas '!G1102</f>
        <v>Los cocteles y bebidas en general muy caros y con mejoras pendientes en calidad</v>
      </c>
      <c r="D1004" t="str">
        <f>'Historico Valoracion Quejas '!V1102</f>
        <v>Cockteles bares</v>
      </c>
    </row>
    <row r="1005" spans="1:4" ht="135" x14ac:dyDescent="0.25">
      <c r="A1005" s="65">
        <f>'Historico Valoracion Quejas '!D1103</f>
        <v>307</v>
      </c>
      <c r="B1005" s="12">
        <f>'Historico Valoracion Quejas '!B1103</f>
        <v>43221</v>
      </c>
      <c r="C1005" s="15" t="str">
        <f>'Historico Valoracion Quejas '!G1103</f>
        <v>Huesped se acerca a recepcion disgustado acerca de una situacion acontecida en el Rest Italiano, indica que solicitó una pizza cuya cual venia con un pedazo de plastico y nos informa que al expresar su disgusto con el compañero presente hizo caso omiso a su reclamo, el nos expresa que firmó la factura inconforme por lo tanto vino a Recepcion a mostrar su descontento, solicitando una solucipon al respecto. (huesped vino resintiendo su malestar, cubriendo su abdomen con su mano)</v>
      </c>
      <c r="D1005" t="str">
        <f>'Historico Valoracion Quejas '!V1103</f>
        <v>Objetos en la comida</v>
      </c>
    </row>
    <row r="1006" spans="1:4" x14ac:dyDescent="0.25">
      <c r="A1006" s="65">
        <f>'Historico Valoracion Quejas '!D1104</f>
        <v>409</v>
      </c>
      <c r="B1006" s="12">
        <f>'Historico Valoracion Quejas '!B1104</f>
        <v>43220</v>
      </c>
      <c r="C1006" s="15" t="str">
        <f>'Historico Valoracion Quejas '!G1104</f>
        <v>Sería bueno que tuvieran sangría en todos los bares</v>
      </c>
      <c r="D1006" t="str">
        <f>'Historico Valoracion Quejas '!V1104</f>
        <v xml:space="preserve">Servicio cliente restaurante </v>
      </c>
    </row>
    <row r="1007" spans="1:4" ht="90" x14ac:dyDescent="0.25">
      <c r="A1007" s="65">
        <f>'Historico Valoracion Quejas '!D1105</f>
        <v>305</v>
      </c>
      <c r="B1007" s="12">
        <f>'Historico Valoracion Quejas '!B1105</f>
        <v>43220</v>
      </c>
      <c r="C1007" s="15" t="str">
        <f>'Historico Valoracion Quejas '!G1105</f>
        <v>"Mi esposo queria un masaje de envoltura o exfoliación com decía que cerraban a las 8 pm, esperabamos que nos pudieran atender después de las 3 pm, pero nos dijeron que no porque las muchachas salian a las 6 pm, además no había recepcionista para buscar la info tuvimos que interrumpir una sesión.</v>
      </c>
      <c r="D1007" t="str">
        <f>'Historico Valoracion Quejas '!V1105</f>
        <v>Servicio cliente spa</v>
      </c>
    </row>
    <row r="1008" spans="1:4" ht="45" x14ac:dyDescent="0.25">
      <c r="A1008" s="65">
        <f>'Historico Valoracion Quejas '!D1106</f>
        <v>201</v>
      </c>
      <c r="B1008" s="12">
        <f>'Historico Valoracion Quejas '!B1106</f>
        <v>43219</v>
      </c>
      <c r="C1008" s="15" t="str">
        <f>'Historico Valoracion Quejas '!G1106</f>
        <v>Huesped indica que deberían agregar mas espacios en la piscina para descansar, ejemplo: camitas de piedra en el agua y no solo asientos.</v>
      </c>
      <c r="D1008" t="str">
        <f>'Historico Valoracion Quejas '!V1106</f>
        <v>N/A</v>
      </c>
    </row>
    <row r="1009" spans="1:4" x14ac:dyDescent="0.25">
      <c r="A1009" s="65">
        <f>'Historico Valoracion Quejas '!D1107</f>
        <v>311</v>
      </c>
      <c r="B1009" s="12">
        <f>'Historico Valoracion Quejas '!B1107</f>
        <v>43219</v>
      </c>
      <c r="C1009" s="15" t="str">
        <f>'Historico Valoracion Quejas '!G1107</f>
        <v>El mojito estaba horrible y muy caro</v>
      </c>
      <c r="D1009" t="str">
        <f>'Historico Valoracion Quejas '!V1107</f>
        <v>Cockteles bares</v>
      </c>
    </row>
    <row r="1010" spans="1:4" ht="30" x14ac:dyDescent="0.25">
      <c r="A1010" s="65">
        <f>'Historico Valoracion Quejas '!D1108</f>
        <v>306</v>
      </c>
      <c r="B1010" s="12">
        <f>'Historico Valoracion Quejas '!B1108</f>
        <v>43219</v>
      </c>
      <c r="C1010" s="15" t="str">
        <f>'Historico Valoracion Quejas '!G1108</f>
        <v xml:space="preserve">Huesped sequeja del sonido que se percibe desde las otras habitaciones </v>
      </c>
      <c r="D1010" t="str">
        <f>'Historico Valoracion Quejas '!V1108</f>
        <v>Ruido habitación</v>
      </c>
    </row>
    <row r="1011" spans="1:4" x14ac:dyDescent="0.25">
      <c r="A1011" s="65">
        <f>'Historico Valoracion Quejas '!D1109</f>
        <v>106</v>
      </c>
      <c r="B1011" s="12">
        <f>'Historico Valoracion Quejas '!B1109</f>
        <v>43219</v>
      </c>
      <c r="C1011" s="15" t="str">
        <f>'Historico Valoracion Quejas '!G1109</f>
        <v>Puerta del baño se encuentra mala y caída.</v>
      </c>
      <c r="D1011" t="str">
        <f>'Historico Valoracion Quejas '!V1109</f>
        <v>Puerta de baño</v>
      </c>
    </row>
    <row r="1012" spans="1:4" ht="30" x14ac:dyDescent="0.25">
      <c r="A1012" s="65">
        <f>'Historico Valoracion Quejas '!D1110</f>
        <v>111</v>
      </c>
      <c r="B1012" s="12">
        <f>'Historico Valoracion Quejas '!B1110</f>
        <v>43219</v>
      </c>
      <c r="C1012" s="15" t="str">
        <f>'Historico Valoracion Quejas '!G1110</f>
        <v>Huesped solicita mejor la calidad del pepperoni de las pizzas.</v>
      </c>
      <c r="D1012" t="str">
        <f>'Historico Valoracion Quejas '!V1110</f>
        <v>Precios Comidas Italiano</v>
      </c>
    </row>
    <row r="1013" spans="1:4" ht="45" x14ac:dyDescent="0.25">
      <c r="A1013" s="65">
        <f>'Historico Valoracion Quejas '!D1111</f>
        <v>901</v>
      </c>
      <c r="B1013" s="12">
        <f>'Historico Valoracion Quejas '!B1111</f>
        <v>43219</v>
      </c>
      <c r="C1013" s="15" t="str">
        <f>'Historico Valoracion Quejas '!G1111</f>
        <v>Huesped al hacer check-out se queja del funcionamiento del Aire Acondicionado, indica que no enfría y que nunca pudieron refrescar la habitación como lo deseaban.</v>
      </c>
      <c r="D1013" t="str">
        <f>'Historico Valoracion Quejas '!V1111</f>
        <v>A/C</v>
      </c>
    </row>
    <row r="1014" spans="1:4" ht="30" x14ac:dyDescent="0.25">
      <c r="A1014" s="65">
        <f>'Historico Valoracion Quejas '!D1112</f>
        <v>106</v>
      </c>
      <c r="B1014" s="12">
        <f>'Historico Valoracion Quejas '!B1112</f>
        <v>43218</v>
      </c>
      <c r="C1014" s="15" t="str">
        <f>'Historico Valoracion Quejas '!G1112</f>
        <v>Huesped indica que la música del bar húmedo podría mejorar y no ser aburrida y desactualizada.</v>
      </c>
      <c r="D1014" t="str">
        <f>'Historico Valoracion Quejas '!V1112</f>
        <v xml:space="preserve">Servicio cliente restaurante </v>
      </c>
    </row>
    <row r="1015" spans="1:4" x14ac:dyDescent="0.25">
      <c r="A1015" s="65">
        <f>'Historico Valoracion Quejas '!D1113</f>
        <v>402</v>
      </c>
      <c r="B1015" s="12">
        <f>'Historico Valoracion Quejas '!B1113</f>
        <v>43218</v>
      </c>
      <c r="C1015" s="15" t="str">
        <f>'Historico Valoracion Quejas '!G1113</f>
        <v>Huesped se queja que el gimnasio necesita mejor equipo.</v>
      </c>
      <c r="D1015" t="str">
        <f>'Historico Valoracion Quejas '!V1113</f>
        <v>Gimnasio</v>
      </c>
    </row>
    <row r="1016" spans="1:4" ht="60" x14ac:dyDescent="0.25">
      <c r="A1016" s="65">
        <f>'Historico Valoracion Quejas '!D1114</f>
        <v>0</v>
      </c>
      <c r="B1016" s="12">
        <f>'Historico Valoracion Quejas '!B1114</f>
        <v>43217</v>
      </c>
      <c r="C1016" s="15" t="str">
        <f>'Historico Valoracion Quejas '!G1114</f>
        <v>Ayer note que hay falta de iluminación en el jacuzzi, les pregunte a mantenimiento y me dijeron que están esperando unas lámparas. Solamente para que tomen nota de esto, asi nos evitamos un accidente.</v>
      </c>
      <c r="D1016" t="str">
        <f>'Historico Valoracion Quejas '!V1114</f>
        <v>Rotulación Jacuzzi</v>
      </c>
    </row>
    <row r="1017" spans="1:4" ht="45" x14ac:dyDescent="0.25">
      <c r="A1017" s="65">
        <f>'Historico Valoracion Quejas '!D1115</f>
        <v>104</v>
      </c>
      <c r="B1017" s="12">
        <f>'Historico Valoracion Quejas '!B1115</f>
        <v>43216</v>
      </c>
      <c r="C1017" s="15" t="str">
        <f>'Historico Valoracion Quejas '!G1115</f>
        <v>La ceramica de la hab es muy resbalosa y cuando esta mojada es muy dificl caminar para las personas que tenemos problemas caminando</v>
      </c>
      <c r="D1017" t="str">
        <f>'Historico Valoracion Quejas '!V1115</f>
        <v>Piso resbaloso</v>
      </c>
    </row>
    <row r="1018" spans="1:4" ht="30" x14ac:dyDescent="0.25">
      <c r="A1018" s="65">
        <f>'Historico Valoracion Quejas '!D1116</f>
        <v>103</v>
      </c>
      <c r="B1018" s="12">
        <f>'Historico Valoracion Quejas '!B1116</f>
        <v>43217</v>
      </c>
      <c r="C1018" s="15" t="str">
        <f>'Historico Valoracion Quejas '!G1116</f>
        <v>Mas opciones para el menu de desayuno, todos los días lo mismo no nos hace felices</v>
      </c>
      <c r="D1018" t="str">
        <f>'Historico Valoracion Quejas '!V1116</f>
        <v>Calida Desayuno</v>
      </c>
    </row>
    <row r="1019" spans="1:4" ht="60" x14ac:dyDescent="0.25">
      <c r="A1019" s="65">
        <f>'Historico Valoracion Quejas '!D1117</f>
        <v>510</v>
      </c>
      <c r="B1019" s="12">
        <f>'Historico Valoracion Quejas '!B1117</f>
        <v>43217</v>
      </c>
      <c r="C1019" s="15" t="str">
        <f>'Historico Valoracion Quejas '!G1117</f>
        <v>Huespedes se acercan molestos arecepción para reclamar que como puede ser posible que no haya ni una sola silla en la habitación, ellos son una pareja de baja estatura y solicitan se les dé una silla a la habitación.</v>
      </c>
      <c r="D1019" t="str">
        <f>'Historico Valoracion Quejas '!V1117</f>
        <v>Silla en habitación</v>
      </c>
    </row>
    <row r="1020" spans="1:4" x14ac:dyDescent="0.25">
      <c r="A1020" s="65">
        <f>'Historico Valoracion Quejas '!D1118</f>
        <v>406</v>
      </c>
      <c r="B1020" s="12">
        <f>'Historico Valoracion Quejas '!B1118</f>
        <v>43217</v>
      </c>
      <c r="C1020" s="15" t="str">
        <f>'Historico Valoracion Quejas '!G1118</f>
        <v>demasiado ruido causado por el generador</v>
      </c>
      <c r="D1020" t="str">
        <f>'Historico Valoracion Quejas '!V1118</f>
        <v>Ruido generadores</v>
      </c>
    </row>
    <row r="1021" spans="1:4" x14ac:dyDescent="0.25">
      <c r="A1021" s="65">
        <f>'Historico Valoracion Quejas '!D1119</f>
        <v>502</v>
      </c>
      <c r="B1021" s="12">
        <f>'Historico Valoracion Quejas '!B1119</f>
        <v>43217</v>
      </c>
      <c r="C1021" s="15" t="str">
        <f>'Historico Valoracion Quejas '!G1119</f>
        <v>demasiado ruido causado por el generador</v>
      </c>
      <c r="D1021" t="str">
        <f>'Historico Valoracion Quejas '!V1119</f>
        <v>Ruido generadores</v>
      </c>
    </row>
    <row r="1022" spans="1:4" ht="30" x14ac:dyDescent="0.25">
      <c r="A1022" s="65">
        <f>'Historico Valoracion Quejas '!D1120</f>
        <v>509</v>
      </c>
      <c r="B1022" s="12">
        <f>'Historico Valoracion Quejas '!B1120</f>
        <v>43216</v>
      </c>
      <c r="C1022" s="15" t="str">
        <f>'Historico Valoracion Quejas '!G1120</f>
        <v>Huesped indica que se necesita mas variedad en el desayuno.</v>
      </c>
      <c r="D1022" t="str">
        <f>'Historico Valoracion Quejas '!V1120</f>
        <v>Calida Desayuno</v>
      </c>
    </row>
    <row r="1023" spans="1:4" ht="30" x14ac:dyDescent="0.25">
      <c r="A1023" s="65">
        <f>'Historico Valoracion Quejas '!D1121</f>
        <v>401</v>
      </c>
      <c r="B1023" s="12">
        <f>'Historico Valoracion Quejas '!B1121</f>
        <v>43215</v>
      </c>
      <c r="C1023" s="15" t="str">
        <f>'Historico Valoracion Quejas '!G1121</f>
        <v>Huesped se queja que habían insectos viniendo atraves de las paredes.</v>
      </c>
      <c r="D1023" t="str">
        <f>'Historico Valoracion Quejas '!V1121</f>
        <v>Plagas Habitaciones</v>
      </c>
    </row>
    <row r="1024" spans="1:4" ht="30" x14ac:dyDescent="0.25">
      <c r="A1024" s="65">
        <f>'Historico Valoracion Quejas '!D1122</f>
        <v>415</v>
      </c>
      <c r="B1024" s="12">
        <f>'Historico Valoracion Quejas '!B1122</f>
        <v>43215</v>
      </c>
      <c r="C1024" s="15" t="str">
        <f>'Historico Valoracion Quejas '!G1122</f>
        <v>La pared donde esta el aire acondicionado va tener problemas a futuro debido a que el condensador gotea</v>
      </c>
      <c r="D1024" t="str">
        <f>'Historico Valoracion Quejas '!V1122</f>
        <v>Habitaciones</v>
      </c>
    </row>
    <row r="1025" spans="1:4" ht="60" x14ac:dyDescent="0.25">
      <c r="A1025" s="65">
        <f>'Historico Valoracion Quejas '!D1123</f>
        <v>415</v>
      </c>
      <c r="B1025" s="12">
        <f>'Historico Valoracion Quejas '!B1123</f>
        <v>43215</v>
      </c>
      <c r="C1025" s="15" t="str">
        <f>'Historico Valoracion Quejas '!G1123</f>
        <v>Deberiamos de pensar en quitar las lineas amarillas de la calle, no hay necesidad de ellas porque los carros no van a altas velocidades y a su vez estas lineas afean la belleza de las instalaciones en conjunto con la naturaleza</v>
      </c>
      <c r="D1025" t="str">
        <f>'Historico Valoracion Quejas '!V1123</f>
        <v>Señalización</v>
      </c>
    </row>
    <row r="1026" spans="1:4" ht="30" x14ac:dyDescent="0.25">
      <c r="A1026" s="65">
        <f>'Historico Valoracion Quejas '!D1124</f>
        <v>602</v>
      </c>
      <c r="B1026" s="12">
        <f>'Historico Valoracion Quejas '!B1124</f>
        <v>43214</v>
      </c>
      <c r="C1026" s="15" t="str">
        <f>'Historico Valoracion Quejas '!G1124</f>
        <v>Una sola cama y un sillón sería mucho mejor que dos camas y ningún sitio donde sentarse</v>
      </c>
      <c r="D1026" t="str">
        <f>'Historico Valoracion Quejas '!V1124</f>
        <v>Silla en habitación</v>
      </c>
    </row>
    <row r="1027" spans="1:4" ht="30" x14ac:dyDescent="0.25">
      <c r="A1027" s="65">
        <f>'Historico Valoracion Quejas '!D1125</f>
        <v>602</v>
      </c>
      <c r="B1027" s="12">
        <f>'Historico Valoracion Quejas '!B1125</f>
        <v>43214</v>
      </c>
      <c r="C1027" s="15" t="str">
        <f>'Historico Valoracion Quejas '!G1125</f>
        <v>Una sombrilla por habitación, reduciría el uso de los carritos de golf</v>
      </c>
      <c r="D1027" t="str">
        <f>'Historico Valoracion Quejas '!V1125</f>
        <v>Sombrillas</v>
      </c>
    </row>
    <row r="1028" spans="1:4" ht="45" x14ac:dyDescent="0.25">
      <c r="A1028" s="65">
        <f>'Historico Valoracion Quejas '!D1126</f>
        <v>602</v>
      </c>
      <c r="B1028" s="12">
        <f>'Historico Valoracion Quejas '!B1126</f>
        <v>43214</v>
      </c>
      <c r="C1028" s="15" t="str">
        <f>'Historico Valoracion Quejas '!G1126</f>
        <v>Huésped encontró una piedrita en el piso al majarla y escribe que fue un verdadero Ouch! Y además dice que el resto de la habitación no parecia que estuviera bien limpia</v>
      </c>
      <c r="D1028" t="str">
        <f>'Historico Valoracion Quejas '!V1126</f>
        <v>Limpieza en habitación</v>
      </c>
    </row>
    <row r="1029" spans="1:4" ht="60" x14ac:dyDescent="0.25">
      <c r="A1029" s="65">
        <f>'Historico Valoracion Quejas '!D1127</f>
        <v>106</v>
      </c>
      <c r="B1029" s="12">
        <f>'Historico Valoracion Quejas '!B1127</f>
        <v>43214</v>
      </c>
      <c r="C1029" s="15" t="str">
        <f>'Historico Valoracion Quejas '!G1127</f>
        <v>Huésped comenta que los grupos de niños son muy ruidosos y si el hotel vende tranquilidad debería de cumplirse, se sintío inconforme en areas comunes e incluso en la habitación. </v>
      </c>
      <c r="D1029" t="str">
        <f>'Historico Valoracion Quejas '!V1127</f>
        <v>Grupos estudiantes</v>
      </c>
    </row>
    <row r="1030" spans="1:4" ht="45" x14ac:dyDescent="0.25">
      <c r="A1030" s="65">
        <f>'Historico Valoracion Quejas '!D1128</f>
        <v>308</v>
      </c>
      <c r="B1030" s="12">
        <f>'Historico Valoracion Quejas '!B1128</f>
        <v>43214</v>
      </c>
      <c r="C1030" s="15" t="str">
        <f>'Historico Valoracion Quejas '!G1128</f>
        <v>Huesped solicitó transporte para 2 personas dado la lluvia sin embargo ningun compañero fue por ellos, ella muy molesta se vino caminando desde su habitacion.</v>
      </c>
      <c r="D1030" t="str">
        <f>'Historico Valoracion Quejas '!V1128</f>
        <v>Servicio cliente botones</v>
      </c>
    </row>
    <row r="1031" spans="1:4" ht="30" x14ac:dyDescent="0.25">
      <c r="A1031" s="65">
        <f>'Historico Valoracion Quejas '!D1129</f>
        <v>201</v>
      </c>
      <c r="B1031" s="12">
        <f>'Historico Valoracion Quejas '!B1129</f>
        <v>43212</v>
      </c>
      <c r="C1031" s="15" t="str">
        <f>'Historico Valoracion Quejas '!G1129</f>
        <v>Pusimos el rotulo de no cambiar las toallas pero si las cambiaron.</v>
      </c>
      <c r="D1031" t="str">
        <f>'Historico Valoracion Quejas '!V1129</f>
        <v>Limpieza en habitación</v>
      </c>
    </row>
    <row r="1032" spans="1:4" ht="30" x14ac:dyDescent="0.25">
      <c r="A1032" s="65">
        <f>'Historico Valoracion Quejas '!D1130</f>
        <v>211</v>
      </c>
      <c r="B1032" s="12">
        <f>'Historico Valoracion Quejas '!B1130</f>
        <v>43213</v>
      </c>
      <c r="C1032" s="15" t="str">
        <f>'Historico Valoracion Quejas '!G1130</f>
        <v>Hay muchos niños, no esperabamos tener que hacer fila para poder conseguir omelets, pancakes o frutas.</v>
      </c>
      <c r="D1032" t="str">
        <f>'Historico Valoracion Quejas '!V1130</f>
        <v>Calida Desayuno</v>
      </c>
    </row>
    <row r="1033" spans="1:4" ht="30" x14ac:dyDescent="0.25">
      <c r="A1033" s="65">
        <f>'Historico Valoracion Quejas '!D1131</f>
        <v>211</v>
      </c>
      <c r="B1033" s="12">
        <f>'Historico Valoracion Quejas '!B1131</f>
        <v>43213</v>
      </c>
      <c r="C1033" s="15" t="str">
        <f>'Historico Valoracion Quejas '!G1131</f>
        <v>Para un hotel como este uno espera que haya batas de baño en la habitación</v>
      </c>
      <c r="D1033" t="str">
        <f>'Historico Valoracion Quejas '!V1131</f>
        <v>Batas de baño</v>
      </c>
    </row>
    <row r="1034" spans="1:4" ht="60" x14ac:dyDescent="0.25">
      <c r="A1034" s="65">
        <f>'Historico Valoracion Quejas '!D1132</f>
        <v>210</v>
      </c>
      <c r="B1034" s="12">
        <f>'Historico Valoracion Quejas '!B1132</f>
        <v>43211</v>
      </c>
      <c r="C1034" s="15" t="str">
        <f>'Historico Valoracion Quejas '!G1132</f>
        <v>Huesped se queja que las opciones vegetarianas son muy limitadas para la epoca en la que nos encontramos, el mismo indica que al haber muchas personas vegetarianas, el hotel debería mejorar.</v>
      </c>
      <c r="D1034" t="str">
        <f>'Historico Valoracion Quejas '!V1132</f>
        <v>Menú vegetariano</v>
      </c>
    </row>
    <row r="1035" spans="1:4" ht="30" x14ac:dyDescent="0.25">
      <c r="A1035" s="65">
        <f>'Historico Valoracion Quejas '!D1133</f>
        <v>310</v>
      </c>
      <c r="B1035" s="12">
        <f>'Historico Valoracion Quejas '!B1133</f>
        <v>43211</v>
      </c>
      <c r="C1035" s="15" t="str">
        <f>'Historico Valoracion Quejas '!G1133</f>
        <v>Huesped indica que debería haber un tomacorriente especial cerca de la mesa para cargar la computadora</v>
      </c>
      <c r="D1035" t="str">
        <f>'Historico Valoracion Quejas '!V1133</f>
        <v>N/A</v>
      </c>
    </row>
    <row r="1036" spans="1:4" ht="105" x14ac:dyDescent="0.25">
      <c r="A1036" s="65">
        <f>'Historico Valoracion Quejas '!D1134</f>
        <v>408</v>
      </c>
      <c r="B1036" s="12">
        <f>'Historico Valoracion Quejas '!B1134</f>
        <v>43212</v>
      </c>
      <c r="C1036" s="15" t="str">
        <f>'Historico Valoracion Quejas '!G1134</f>
        <v xml:space="preserve">Huesped se acerca a Recepción muy molesto debido a que llamó para solicitar hielo y nunca lo recibió, el señor no permite ni que le ayudemos, se queja muy fuerte por el mal servicio, tambien se queja por que en la maquina de hielo no hay bolsas y solo pide una bolsa para seguidamente indicarnos que no quiere ningún carrito de golf y que se irá caminando apesar de la lluvia. </v>
      </c>
      <c r="D1036" t="str">
        <f>'Historico Valoracion Quejas '!V1134</f>
        <v>Servicio cliente botones</v>
      </c>
    </row>
    <row r="1037" spans="1:4" ht="30" x14ac:dyDescent="0.25">
      <c r="A1037" s="65">
        <f>'Historico Valoracion Quejas '!D1135</f>
        <v>702</v>
      </c>
      <c r="B1037" s="12">
        <f>'Historico Valoracion Quejas '!B1135</f>
        <v>43211</v>
      </c>
      <c r="C1037" s="15" t="str">
        <f>'Historico Valoracion Quejas '!G1135</f>
        <v>Si se etiquetaran las apagadores de la habitación sería mas funcional, ya que no se sabe cual es para cada cosa.</v>
      </c>
      <c r="D1037" t="str">
        <f>'Historico Valoracion Quejas '!V1135</f>
        <v>Rotulación ventilador</v>
      </c>
    </row>
    <row r="1038" spans="1:4" x14ac:dyDescent="0.25">
      <c r="A1038" s="65">
        <f>'Historico Valoracion Quejas '!D1136</f>
        <v>702</v>
      </c>
      <c r="B1038" s="12">
        <f>'Historico Valoracion Quejas '!B1136</f>
        <v>43211</v>
      </c>
      <c r="C1038" s="15" t="str">
        <f>'Historico Valoracion Quejas '!G1136</f>
        <v>Una linea para tender la ropa fuera de la habitación sería util</v>
      </c>
      <c r="D1038" t="str">
        <f>'Historico Valoracion Quejas '!V1136</f>
        <v>Habitaciones</v>
      </c>
    </row>
    <row r="1039" spans="1:4" ht="30" x14ac:dyDescent="0.25">
      <c r="A1039" s="65">
        <f>'Historico Valoracion Quejas '!D1137</f>
        <v>702</v>
      </c>
      <c r="B1039" s="12">
        <f>'Historico Valoracion Quejas '!B1137</f>
        <v>43211</v>
      </c>
      <c r="C1039" s="15" t="str">
        <f>'Historico Valoracion Quejas '!G1137</f>
        <v xml:space="preserve">La ducha podría usar menos agua si estuviera mejor calibrada </v>
      </c>
      <c r="D1039" t="str">
        <f>'Historico Valoracion Quejas '!V1137</f>
        <v>Información duchas</v>
      </c>
    </row>
    <row r="1040" spans="1:4" x14ac:dyDescent="0.25">
      <c r="A1040" s="65">
        <f>'Historico Valoracion Quejas '!D1138</f>
        <v>702</v>
      </c>
      <c r="B1040" s="12">
        <f>'Historico Valoracion Quejas '!B1138</f>
        <v>43211</v>
      </c>
      <c r="C1040" s="15" t="str">
        <f>'Historico Valoracion Quejas '!G1138</f>
        <v>Las lamparas que hay en la habitación no sirven para leer</v>
      </c>
      <c r="D1040" t="str">
        <f>'Historico Valoracion Quejas '!V1138</f>
        <v>Lampara de lectura</v>
      </c>
    </row>
    <row r="1041" spans="1:4" ht="30" x14ac:dyDescent="0.25">
      <c r="A1041" s="65">
        <f>'Historico Valoracion Quejas '!D1139</f>
        <v>702</v>
      </c>
      <c r="B1041" s="12">
        <f>'Historico Valoracion Quejas '!B1139</f>
        <v>43211</v>
      </c>
      <c r="C1041" s="15" t="str">
        <f>'Historico Valoracion Quejas '!G1139</f>
        <v>Podría haber una o dos sillas en la habitación, incluso pueden estar guardadas en el closet</v>
      </c>
      <c r="D1041" t="str">
        <f>'Historico Valoracion Quejas '!V1139</f>
        <v>Silla en habitación</v>
      </c>
    </row>
    <row r="1042" spans="1:4" x14ac:dyDescent="0.25">
      <c r="A1042" s="65">
        <f>'Historico Valoracion Quejas '!D1140</f>
        <v>901</v>
      </c>
      <c r="B1042" s="12">
        <f>'Historico Valoracion Quejas '!B1140</f>
        <v>43211</v>
      </c>
      <c r="C1042" s="15" t="str">
        <f>'Historico Valoracion Quejas '!G1140</f>
        <v>Hay un fuerte olor que sale del baño</v>
      </c>
      <c r="D1042" t="str">
        <f>'Historico Valoracion Quejas '!V1140</f>
        <v>Mal olor habitación</v>
      </c>
    </row>
    <row r="1043" spans="1:4" x14ac:dyDescent="0.25">
      <c r="A1043" s="65">
        <f>'Historico Valoracion Quejas '!D1141</f>
        <v>901</v>
      </c>
      <c r="B1043" s="12">
        <f>'Historico Valoracion Quejas '!B1141</f>
        <v>43211</v>
      </c>
      <c r="C1043" s="15" t="str">
        <f>'Historico Valoracion Quejas '!G1141</f>
        <v>La puerta del baño no se cierra o abre bien.</v>
      </c>
      <c r="D1043" t="str">
        <f>'Historico Valoracion Quejas '!V1141</f>
        <v>Puerta de baño</v>
      </c>
    </row>
    <row r="1044" spans="1:4" x14ac:dyDescent="0.25">
      <c r="A1044" s="65">
        <f>'Historico Valoracion Quejas '!D1142</f>
        <v>309</v>
      </c>
      <c r="B1044" s="12">
        <f>'Historico Valoracion Quejas '!B1142</f>
        <v>43210</v>
      </c>
      <c r="C1044" s="15" t="str">
        <f>'Historico Valoracion Quejas '!G1142</f>
        <v>Sería bueno tener al menos una sombrilla por habitación</v>
      </c>
      <c r="D1044" t="str">
        <f>'Historico Valoracion Quejas '!V1142</f>
        <v>Sombrillas</v>
      </c>
    </row>
    <row r="1045" spans="1:4" ht="45" x14ac:dyDescent="0.25">
      <c r="A1045" s="65">
        <f>'Historico Valoracion Quejas '!D1143</f>
        <v>108</v>
      </c>
      <c r="B1045" s="12">
        <f>'Historico Valoracion Quejas '!B1143</f>
        <v>43210</v>
      </c>
      <c r="C1045" s="15" t="str">
        <f>'Historico Valoracion Quejas '!G1143</f>
        <v>Después de haberlos cambiado de la 601 a la habitación 108, la señora Brandi reporta que hay una cucaracha dentro de la habitación y por este motivo estaba muy molesta</v>
      </c>
      <c r="D1045" t="str">
        <f>'Historico Valoracion Quejas '!V1143</f>
        <v>Plagas Habitaciones</v>
      </c>
    </row>
    <row r="1046" spans="1:4" ht="30" x14ac:dyDescent="0.25">
      <c r="A1046" s="65">
        <f>'Historico Valoracion Quejas '!D1144</f>
        <v>601</v>
      </c>
      <c r="B1046" s="12">
        <f>'Historico Valoracion Quejas '!B1144</f>
        <v>43210</v>
      </c>
      <c r="C1046" s="15" t="str">
        <f>'Historico Valoracion Quejas '!G1144</f>
        <v>Huésped reporta que tiene muchas hormigas dentro de la habitación, que hasta están en las maletas.</v>
      </c>
      <c r="D1046" t="str">
        <f>'Historico Valoracion Quejas '!V1144</f>
        <v>Plagas Habitaciones</v>
      </c>
    </row>
    <row r="1047" spans="1:4" ht="45" x14ac:dyDescent="0.25">
      <c r="A1047" s="65">
        <f>'Historico Valoracion Quejas '!D1145</f>
        <v>601</v>
      </c>
      <c r="B1047" s="12">
        <f>'Historico Valoracion Quejas '!B1145</f>
        <v>43210</v>
      </c>
      <c r="C1047" s="15" t="str">
        <f>'Historico Valoracion Quejas '!G1145</f>
        <v>Huésped solicitó transporte para venir al parqueo para irse a tour, pero el carrito de golf no llegó por ellos, debieron venirse caminando entonces</v>
      </c>
      <c r="D1047" t="str">
        <f>'Historico Valoracion Quejas '!V1145</f>
        <v>Servicio cliente botones</v>
      </c>
    </row>
    <row r="1048" spans="1:4" ht="30" x14ac:dyDescent="0.25">
      <c r="A1048" s="65">
        <f>'Historico Valoracion Quejas '!D1146</f>
        <v>706</v>
      </c>
      <c r="B1048" s="12">
        <f>'Historico Valoracion Quejas '!B1146</f>
        <v>43209</v>
      </c>
      <c r="C1048" s="15" t="str">
        <f>'Historico Valoracion Quejas '!G1146</f>
        <v>Huesped se queja porque no hay silla en la habitación, las camas son muy altas y ellos huespedes de baja estatura.</v>
      </c>
      <c r="D1048" t="str">
        <f>'Historico Valoracion Quejas '!V1146</f>
        <v>Silla en habitación</v>
      </c>
    </row>
    <row r="1049" spans="1:4" ht="30" x14ac:dyDescent="0.25">
      <c r="A1049" s="65">
        <f>'Historico Valoracion Quejas '!D1147</f>
        <v>904</v>
      </c>
      <c r="B1049" s="12">
        <f>'Historico Valoracion Quejas '!B1147</f>
        <v>43209</v>
      </c>
      <c r="C1049" s="15" t="str">
        <f>'Historico Valoracion Quejas '!G1147</f>
        <v>Huesped reporta que ocasionalmente el lavatorio desprendia fuertes olores a alcantarilla y cloaca.</v>
      </c>
      <c r="D1049" t="str">
        <f>'Historico Valoracion Quejas '!V1147</f>
        <v>Mal olor habitación</v>
      </c>
    </row>
    <row r="1050" spans="1:4" ht="30" x14ac:dyDescent="0.25">
      <c r="A1050" s="65">
        <f>'Historico Valoracion Quejas '!D1148</f>
        <v>710</v>
      </c>
      <c r="B1050" s="12">
        <f>'Historico Valoracion Quejas '!B1148</f>
        <v>43208</v>
      </c>
      <c r="C1050" s="15" t="str">
        <f>'Historico Valoracion Quejas '!G1148</f>
        <v>Huesped llama quejandose por hormigas en el lavatorio y en el area del baño.</v>
      </c>
      <c r="D1050" t="str">
        <f>'Historico Valoracion Quejas '!V1148</f>
        <v>Plagas Habitaciones</v>
      </c>
    </row>
    <row r="1051" spans="1:4" ht="30" x14ac:dyDescent="0.25">
      <c r="A1051" s="65">
        <f>'Historico Valoracion Quejas '!D1149</f>
        <v>706</v>
      </c>
      <c r="B1051" s="12">
        <f>'Historico Valoracion Quejas '!B1149</f>
        <v>43207</v>
      </c>
      <c r="C1051" s="15" t="str">
        <f>'Historico Valoracion Quejas '!G1149</f>
        <v>Huesped se queja porque no hay pan libre de gluten en el desayuno.</v>
      </c>
      <c r="D1051" t="str">
        <f>'Historico Valoracion Quejas '!V1149</f>
        <v>Menú Celiacos</v>
      </c>
    </row>
    <row r="1052" spans="1:4" ht="45" x14ac:dyDescent="0.25">
      <c r="A1052" s="65">
        <f>'Historico Valoracion Quejas '!D1150</f>
        <v>111</v>
      </c>
      <c r="B1052" s="12">
        <f>'Historico Valoracion Quejas '!B1150</f>
        <v>43208</v>
      </c>
      <c r="C1052" s="15" t="str">
        <f>'Historico Valoracion Quejas '!G1150</f>
        <v>Huesped se queja que entre las 5 y 7 pm deberían haber mas bartenders ya que hay que esperar mucho para ser atendido y mas tiempo para que le hagan un cocktail. </v>
      </c>
      <c r="D1052" t="str">
        <f>'Historico Valoracion Quejas '!V1150</f>
        <v>Servicio cliente bar humedo</v>
      </c>
    </row>
    <row r="1053" spans="1:4" x14ac:dyDescent="0.25">
      <c r="A1053" s="65">
        <f>'Historico Valoracion Quejas '!D1151</f>
        <v>112</v>
      </c>
      <c r="B1053" s="12">
        <f>'Historico Valoracion Quejas '!B1151</f>
        <v>43208</v>
      </c>
      <c r="C1053" s="15" t="str">
        <f>'Historico Valoracion Quejas '!G1151</f>
        <v>Huesped indica que se necesita un espejo afuera del baño.</v>
      </c>
      <c r="D1053" t="str">
        <f>'Historico Valoracion Quejas '!V1151</f>
        <v>Espejo grande fuera del baño</v>
      </c>
    </row>
    <row r="1054" spans="1:4" x14ac:dyDescent="0.25">
      <c r="A1054" s="65">
        <f>'Historico Valoracion Quejas '!D1152</f>
        <v>601</v>
      </c>
      <c r="B1054" s="12">
        <f>'Historico Valoracion Quejas '!B1152</f>
        <v>43208</v>
      </c>
      <c r="C1054" s="15" t="str">
        <f>'Historico Valoracion Quejas '!G1152</f>
        <v>Huesped se queja de hormigas en el area del baño.</v>
      </c>
      <c r="D1054" t="str">
        <f>'Historico Valoracion Quejas '!V1152</f>
        <v>Plagas Habitaciones</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
  <sheetViews>
    <sheetView workbookViewId="0"/>
  </sheetViews>
  <sheetFormatPr baseColWidth="10"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RowHeight="15" x14ac:dyDescent="0.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
  <sheetViews>
    <sheetView workbookViewId="0"/>
  </sheetViews>
  <sheetFormatPr baseColWidth="10" defaultRowHeight="1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X140"/>
  <sheetViews>
    <sheetView topLeftCell="H1" workbookViewId="0">
      <selection activeCell="O9" sqref="O9"/>
    </sheetView>
  </sheetViews>
  <sheetFormatPr baseColWidth="10" defaultColWidth="11.42578125" defaultRowHeight="15" x14ac:dyDescent="0.25"/>
  <cols>
    <col min="1" max="1" width="20.42578125" bestFit="1" customWidth="1"/>
    <col min="2" max="2" width="18.140625" bestFit="1" customWidth="1"/>
    <col min="3" max="3" width="18.7109375" bestFit="1" customWidth="1"/>
    <col min="5" max="5" width="15.28515625" bestFit="1" customWidth="1"/>
    <col min="6" max="6" width="27.7109375" bestFit="1" customWidth="1"/>
    <col min="7" max="7" width="13.140625" bestFit="1" customWidth="1"/>
    <col min="8" max="8" width="12.42578125" style="172" customWidth="1"/>
    <col min="9" max="9" width="26.140625" bestFit="1" customWidth="1"/>
    <col min="10" max="10" width="13.85546875" bestFit="1" customWidth="1"/>
    <col min="14" max="14" width="9.42578125" bestFit="1" customWidth="1"/>
    <col min="15" max="15" width="31.85546875" bestFit="1" customWidth="1"/>
    <col min="20" max="20" width="14.85546875" bestFit="1" customWidth="1"/>
    <col min="22" max="22" width="17.5703125" bestFit="1" customWidth="1"/>
    <col min="23" max="23" width="23.7109375" bestFit="1" customWidth="1"/>
    <col min="24" max="24" width="16.140625" bestFit="1" customWidth="1"/>
  </cols>
  <sheetData>
    <row r="1" spans="1:24" ht="15.75" x14ac:dyDescent="0.25">
      <c r="A1" t="s">
        <v>1585</v>
      </c>
      <c r="B1" t="s">
        <v>1586</v>
      </c>
      <c r="C1" t="s">
        <v>1587</v>
      </c>
      <c r="D1" t="s">
        <v>36</v>
      </c>
      <c r="E1" t="s">
        <v>1588</v>
      </c>
      <c r="F1" t="s">
        <v>1589</v>
      </c>
      <c r="G1" s="11" t="s">
        <v>1070</v>
      </c>
      <c r="H1" s="171" t="s">
        <v>1685</v>
      </c>
      <c r="I1" s="11" t="s">
        <v>1590</v>
      </c>
      <c r="J1" t="s">
        <v>1591</v>
      </c>
      <c r="K1" t="s">
        <v>1592</v>
      </c>
      <c r="L1" t="s">
        <v>1593</v>
      </c>
      <c r="M1" t="s">
        <v>1594</v>
      </c>
      <c r="N1" t="s">
        <v>1595</v>
      </c>
      <c r="O1" t="s">
        <v>1596</v>
      </c>
      <c r="P1" t="s">
        <v>1078</v>
      </c>
      <c r="R1" t="s">
        <v>2231</v>
      </c>
      <c r="S1" t="s">
        <v>2230</v>
      </c>
      <c r="T1" t="s">
        <v>2235</v>
      </c>
      <c r="U1" t="s">
        <v>2238</v>
      </c>
      <c r="V1" t="s">
        <v>2239</v>
      </c>
    </row>
    <row r="2" spans="1:24" ht="15.75" x14ac:dyDescent="0.25">
      <c r="A2" t="s">
        <v>1604</v>
      </c>
      <c r="B2" t="s">
        <v>49</v>
      </c>
      <c r="C2" t="s">
        <v>42</v>
      </c>
      <c r="D2" t="s">
        <v>43</v>
      </c>
      <c r="E2" t="s">
        <v>76</v>
      </c>
      <c r="F2" t="s">
        <v>333</v>
      </c>
      <c r="G2" s="11" t="s">
        <v>1079</v>
      </c>
      <c r="H2" s="171" t="s">
        <v>1666</v>
      </c>
      <c r="I2" s="11" t="s">
        <v>1151</v>
      </c>
      <c r="J2" t="s">
        <v>1091</v>
      </c>
      <c r="K2" t="s">
        <v>1082</v>
      </c>
      <c r="L2" t="s">
        <v>1083</v>
      </c>
      <c r="M2">
        <v>101</v>
      </c>
      <c r="N2">
        <v>1</v>
      </c>
      <c r="O2" t="s">
        <v>1089</v>
      </c>
      <c r="P2">
        <f>COUNTIF(Resumen_payasos[Payaso],Tabla_Payasos[[#This Row],[Payasos]])</f>
        <v>33</v>
      </c>
      <c r="R2" t="s">
        <v>2224</v>
      </c>
      <c r="S2">
        <v>10</v>
      </c>
      <c r="T2" t="s">
        <v>333</v>
      </c>
      <c r="U2" t="s">
        <v>76</v>
      </c>
      <c r="V2" t="s">
        <v>2240</v>
      </c>
      <c r="W2" t="s">
        <v>863</v>
      </c>
      <c r="X2" t="s">
        <v>1591</v>
      </c>
    </row>
    <row r="3" spans="1:24" ht="15.75" x14ac:dyDescent="0.25">
      <c r="A3" s="10" t="s">
        <v>162</v>
      </c>
      <c r="B3" s="10" t="s">
        <v>50</v>
      </c>
      <c r="C3" t="s">
        <v>117</v>
      </c>
      <c r="D3" t="s">
        <v>97</v>
      </c>
      <c r="E3" t="s">
        <v>71</v>
      </c>
      <c r="F3" t="s">
        <v>53</v>
      </c>
      <c r="G3" s="11" t="s">
        <v>1114</v>
      </c>
      <c r="H3" s="171" t="s">
        <v>1667</v>
      </c>
      <c r="I3" s="11" t="s">
        <v>1145</v>
      </c>
      <c r="J3" t="s">
        <v>1103</v>
      </c>
      <c r="K3" t="s">
        <v>1095</v>
      </c>
      <c r="L3" t="s">
        <v>1106</v>
      </c>
      <c r="M3">
        <v>102</v>
      </c>
      <c r="N3">
        <v>2</v>
      </c>
      <c r="O3" t="s">
        <v>1234</v>
      </c>
      <c r="P3">
        <f>COUNTIF(Resumen_payasos[Payaso],Tabla_Payasos[[#This Row],[Payasos]])</f>
        <v>2</v>
      </c>
      <c r="R3" t="s">
        <v>2225</v>
      </c>
      <c r="S3">
        <v>8</v>
      </c>
      <c r="T3" t="s">
        <v>2236</v>
      </c>
      <c r="U3" t="s">
        <v>71</v>
      </c>
      <c r="V3">
        <v>2055000015</v>
      </c>
      <c r="W3" t="s">
        <v>2241</v>
      </c>
      <c r="X3" t="s">
        <v>1120</v>
      </c>
    </row>
    <row r="4" spans="1:24" ht="15.75" x14ac:dyDescent="0.25">
      <c r="A4" t="s">
        <v>121</v>
      </c>
      <c r="B4" t="s">
        <v>1934</v>
      </c>
      <c r="C4" t="s">
        <v>87</v>
      </c>
      <c r="D4" t="s">
        <v>1001</v>
      </c>
      <c r="E4" t="s">
        <v>66</v>
      </c>
      <c r="F4" t="s">
        <v>1597</v>
      </c>
      <c r="G4" s="11" t="s">
        <v>1112</v>
      </c>
      <c r="H4" s="171" t="s">
        <v>1668</v>
      </c>
      <c r="I4" s="11" t="s">
        <v>1598</v>
      </c>
      <c r="J4" t="s">
        <v>1120</v>
      </c>
      <c r="K4" t="s">
        <v>46</v>
      </c>
      <c r="L4" t="s">
        <v>46</v>
      </c>
      <c r="M4">
        <v>103</v>
      </c>
      <c r="N4">
        <v>3</v>
      </c>
      <c r="O4" t="s">
        <v>1169</v>
      </c>
      <c r="P4">
        <f>COUNTIF(Resumen_payasos[Payaso],Tabla_Payasos[[#This Row],[Payasos]])</f>
        <v>2</v>
      </c>
      <c r="R4" t="s">
        <v>2226</v>
      </c>
      <c r="S4">
        <v>6</v>
      </c>
      <c r="U4" t="s">
        <v>1601</v>
      </c>
    </row>
    <row r="5" spans="1:24" ht="15.75" x14ac:dyDescent="0.25">
      <c r="A5" t="s">
        <v>1599</v>
      </c>
      <c r="B5" t="s">
        <v>160</v>
      </c>
      <c r="C5" t="s">
        <v>167</v>
      </c>
      <c r="D5" t="s">
        <v>1600</v>
      </c>
      <c r="E5" t="s">
        <v>1601</v>
      </c>
      <c r="F5" t="s">
        <v>125</v>
      </c>
      <c r="G5" s="11" t="s">
        <v>1086</v>
      </c>
      <c r="H5" s="171" t="s">
        <v>1669</v>
      </c>
      <c r="I5" s="11" t="s">
        <v>1094</v>
      </c>
      <c r="J5" t="s">
        <v>1108</v>
      </c>
      <c r="K5" t="s">
        <v>1880</v>
      </c>
      <c r="M5">
        <v>104</v>
      </c>
      <c r="N5">
        <v>4</v>
      </c>
      <c r="O5" t="s">
        <v>1172</v>
      </c>
      <c r="P5">
        <f>COUNTIF(Resumen_payasos[Payaso],Tabla_Payasos[[#This Row],[Payasos]])</f>
        <v>22</v>
      </c>
      <c r="R5" t="s">
        <v>2227</v>
      </c>
      <c r="S5">
        <v>4</v>
      </c>
      <c r="U5" t="s">
        <v>50</v>
      </c>
    </row>
    <row r="6" spans="1:24" ht="15.75" x14ac:dyDescent="0.25">
      <c r="A6" t="s">
        <v>179</v>
      </c>
      <c r="B6" t="s">
        <v>434</v>
      </c>
      <c r="C6" t="s">
        <v>1602</v>
      </c>
      <c r="D6" t="s">
        <v>187</v>
      </c>
      <c r="E6" t="s">
        <v>44</v>
      </c>
      <c r="F6" t="s">
        <v>100</v>
      </c>
      <c r="H6" s="171" t="s">
        <v>1670</v>
      </c>
      <c r="I6" s="11" t="s">
        <v>1102</v>
      </c>
      <c r="J6" t="s">
        <v>1130</v>
      </c>
      <c r="M6">
        <v>105</v>
      </c>
      <c r="N6">
        <v>5</v>
      </c>
      <c r="O6" t="s">
        <v>1358</v>
      </c>
      <c r="P6">
        <f>COUNTIF(Resumen_payasos[Payaso],Tabla_Payasos[[#This Row],[Payasos]])</f>
        <v>1</v>
      </c>
      <c r="R6" t="s">
        <v>2228</v>
      </c>
      <c r="S6">
        <v>2</v>
      </c>
      <c r="U6" t="s">
        <v>1183</v>
      </c>
    </row>
    <row r="7" spans="1:24" ht="15.75" x14ac:dyDescent="0.25">
      <c r="A7" t="s">
        <v>159</v>
      </c>
      <c r="B7" t="s">
        <v>101</v>
      </c>
      <c r="D7" t="s">
        <v>46</v>
      </c>
      <c r="E7" t="s">
        <v>56</v>
      </c>
      <c r="F7" t="s">
        <v>65</v>
      </c>
      <c r="H7" s="171" t="s">
        <v>1671</v>
      </c>
      <c r="I7" s="11" t="s">
        <v>1286</v>
      </c>
      <c r="J7" t="s">
        <v>1148</v>
      </c>
      <c r="M7">
        <v>106</v>
      </c>
      <c r="N7">
        <v>6</v>
      </c>
      <c r="O7" t="s">
        <v>1356</v>
      </c>
      <c r="P7">
        <f>COUNTIF(Resumen_payasos[Payaso],Tabla_Payasos[[#This Row],[Payasos]])</f>
        <v>9</v>
      </c>
      <c r="R7" t="s">
        <v>2229</v>
      </c>
      <c r="S7">
        <v>0</v>
      </c>
    </row>
    <row r="8" spans="1:24" ht="15.75" x14ac:dyDescent="0.25">
      <c r="A8" t="s">
        <v>902</v>
      </c>
      <c r="B8" t="s">
        <v>1081</v>
      </c>
      <c r="E8" t="s">
        <v>50</v>
      </c>
      <c r="F8" t="s">
        <v>50</v>
      </c>
      <c r="H8" s="171" t="s">
        <v>1672</v>
      </c>
      <c r="I8" s="11" t="s">
        <v>1107</v>
      </c>
      <c r="J8" t="s">
        <v>46</v>
      </c>
      <c r="M8">
        <v>107</v>
      </c>
      <c r="N8">
        <v>7</v>
      </c>
      <c r="O8" t="s">
        <v>1249</v>
      </c>
      <c r="P8">
        <f>COUNTIF(Resumen_payasos[Payaso],Tabla_Payasos[[#This Row],[Payasos]])</f>
        <v>5</v>
      </c>
    </row>
    <row r="9" spans="1:24" ht="15.75" x14ac:dyDescent="0.25">
      <c r="A9" t="s">
        <v>103</v>
      </c>
      <c r="E9" t="s">
        <v>51</v>
      </c>
      <c r="F9" t="s">
        <v>1603</v>
      </c>
      <c r="H9" s="171" t="s">
        <v>1673</v>
      </c>
      <c r="I9" s="11" t="s">
        <v>1235</v>
      </c>
      <c r="J9" t="s">
        <v>1081</v>
      </c>
      <c r="M9">
        <v>108</v>
      </c>
      <c r="N9">
        <v>8</v>
      </c>
      <c r="O9" t="s">
        <v>1270</v>
      </c>
      <c r="P9">
        <f>COUNTIF(Resumen_payasos[Payaso],Tabla_Payasos[[#This Row],[Payasos]])</f>
        <v>1</v>
      </c>
    </row>
    <row r="10" spans="1:24" ht="15.75" x14ac:dyDescent="0.25">
      <c r="A10" t="s">
        <v>564</v>
      </c>
      <c r="E10" t="s">
        <v>58</v>
      </c>
      <c r="F10" t="s">
        <v>169</v>
      </c>
      <c r="H10" s="171" t="s">
        <v>1674</v>
      </c>
      <c r="I10" s="11" t="s">
        <v>1110</v>
      </c>
      <c r="J10" t="s">
        <v>1088</v>
      </c>
      <c r="M10">
        <v>109</v>
      </c>
      <c r="N10">
        <v>9</v>
      </c>
      <c r="O10" t="s">
        <v>1125</v>
      </c>
      <c r="P10">
        <f>COUNTIF(Resumen_payasos[Payaso],Tabla_Payasos[[#This Row],[Payasos]])</f>
        <v>3</v>
      </c>
    </row>
    <row r="11" spans="1:24" ht="15.75" x14ac:dyDescent="0.25">
      <c r="A11" t="s">
        <v>89</v>
      </c>
      <c r="E11" t="s">
        <v>104</v>
      </c>
      <c r="H11" s="171" t="s">
        <v>1675</v>
      </c>
      <c r="I11" s="11" t="s">
        <v>1665</v>
      </c>
      <c r="J11" t="s">
        <v>1116</v>
      </c>
      <c r="M11">
        <v>110</v>
      </c>
      <c r="N11">
        <v>10</v>
      </c>
      <c r="O11" t="s">
        <v>1194</v>
      </c>
      <c r="P11">
        <f>COUNTIF(Resumen_payasos[Payaso],Tabla_Payasos[[#This Row],[Payasos]])</f>
        <v>3</v>
      </c>
    </row>
    <row r="12" spans="1:24" ht="15.75" x14ac:dyDescent="0.25">
      <c r="A12" t="s">
        <v>48</v>
      </c>
      <c r="E12" t="s">
        <v>218</v>
      </c>
      <c r="H12" s="171" t="s">
        <v>1676</v>
      </c>
      <c r="I12" s="11" t="s">
        <v>1129</v>
      </c>
      <c r="J12" t="s">
        <v>518</v>
      </c>
      <c r="M12">
        <v>111</v>
      </c>
      <c r="N12">
        <v>11</v>
      </c>
      <c r="O12" t="s">
        <v>1230</v>
      </c>
      <c r="P12">
        <f>COUNTIF(Resumen_payasos[Payaso],Tabla_Payasos[[#This Row],[Payasos]])</f>
        <v>2</v>
      </c>
    </row>
    <row r="13" spans="1:24" ht="15.75" x14ac:dyDescent="0.25">
      <c r="A13" t="s">
        <v>1846</v>
      </c>
      <c r="E13" t="s">
        <v>836</v>
      </c>
      <c r="H13" s="171" t="s">
        <v>1677</v>
      </c>
      <c r="I13" s="11" t="s">
        <v>1187</v>
      </c>
      <c r="M13">
        <v>112</v>
      </c>
      <c r="N13">
        <v>12</v>
      </c>
      <c r="O13" t="s">
        <v>1204</v>
      </c>
      <c r="P13">
        <f>COUNTIF(Resumen_payasos[Payaso],Tabla_Payasos[[#This Row],[Payasos]])</f>
        <v>2</v>
      </c>
    </row>
    <row r="14" spans="1:24" ht="15.75" x14ac:dyDescent="0.25">
      <c r="A14" t="s">
        <v>2436</v>
      </c>
      <c r="E14" t="s">
        <v>518</v>
      </c>
      <c r="H14" s="171" t="s">
        <v>1678</v>
      </c>
      <c r="I14" s="11" t="s">
        <v>1142</v>
      </c>
      <c r="M14">
        <v>201</v>
      </c>
      <c r="N14">
        <v>13</v>
      </c>
      <c r="O14" t="s">
        <v>1390</v>
      </c>
      <c r="P14">
        <f>COUNTIF(Resumen_payasos[Payaso],Tabla_Payasos[[#This Row],[Payasos]])</f>
        <v>2</v>
      </c>
    </row>
    <row r="15" spans="1:24" ht="15.75" x14ac:dyDescent="0.25">
      <c r="A15" t="s">
        <v>2738</v>
      </c>
      <c r="E15" t="s">
        <v>126</v>
      </c>
      <c r="H15" s="171" t="s">
        <v>1679</v>
      </c>
      <c r="I15" s="11" t="s">
        <v>1605</v>
      </c>
      <c r="M15">
        <v>202</v>
      </c>
      <c r="N15">
        <v>14</v>
      </c>
      <c r="O15" t="s">
        <v>1179</v>
      </c>
      <c r="P15">
        <f>COUNTIF(Resumen_payasos[Payaso],Tabla_Payasos[[#This Row],[Payasos]])</f>
        <v>3</v>
      </c>
    </row>
    <row r="16" spans="1:24" ht="15.75" x14ac:dyDescent="0.25">
      <c r="E16" t="s">
        <v>101</v>
      </c>
      <c r="H16" s="171" t="s">
        <v>1680</v>
      </c>
      <c r="I16" s="11" t="s">
        <v>1190</v>
      </c>
      <c r="M16">
        <v>203</v>
      </c>
      <c r="N16">
        <v>15</v>
      </c>
      <c r="O16" t="s">
        <v>1438</v>
      </c>
      <c r="P16">
        <f>COUNTIF(Resumen_payasos[Payaso],Tabla_Payasos[[#This Row],[Payasos]])</f>
        <v>1</v>
      </c>
    </row>
    <row r="17" spans="5:16" ht="15.75" x14ac:dyDescent="0.25">
      <c r="E17" t="s">
        <v>1769</v>
      </c>
      <c r="H17" s="171" t="s">
        <v>1681</v>
      </c>
      <c r="I17" s="11" t="s">
        <v>46</v>
      </c>
      <c r="M17">
        <v>204</v>
      </c>
      <c r="N17">
        <v>16</v>
      </c>
      <c r="O17" t="s">
        <v>1139</v>
      </c>
      <c r="P17">
        <f>COUNTIF(Resumen_payasos[Payaso],Tabla_Payasos[[#This Row],[Payasos]])</f>
        <v>4</v>
      </c>
    </row>
    <row r="18" spans="5:16" ht="15.75" x14ac:dyDescent="0.25">
      <c r="E18" t="s">
        <v>765</v>
      </c>
      <c r="H18" s="171" t="s">
        <v>1682</v>
      </c>
      <c r="I18" s="11" t="s">
        <v>1123</v>
      </c>
      <c r="M18">
        <v>205</v>
      </c>
      <c r="N18">
        <v>17</v>
      </c>
      <c r="O18" t="s">
        <v>1170</v>
      </c>
      <c r="P18">
        <f>COUNTIF(Resumen_payasos[Payaso],Tabla_Payasos[[#This Row],[Payasos]])</f>
        <v>2</v>
      </c>
    </row>
    <row r="19" spans="5:16" ht="15.75" x14ac:dyDescent="0.25">
      <c r="E19" t="s">
        <v>1970</v>
      </c>
      <c r="H19" s="171" t="s">
        <v>1683</v>
      </c>
      <c r="I19" s="11" t="s">
        <v>1090</v>
      </c>
      <c r="M19">
        <v>206</v>
      </c>
      <c r="N19">
        <v>18</v>
      </c>
      <c r="O19" t="s">
        <v>1126</v>
      </c>
      <c r="P19">
        <f>COUNTIF(Resumen_payasos[Payaso],Tabla_Payasos[[#This Row],[Payasos]])</f>
        <v>21</v>
      </c>
    </row>
    <row r="20" spans="5:16" ht="15.75" x14ac:dyDescent="0.25">
      <c r="E20" t="s">
        <v>499</v>
      </c>
      <c r="H20" s="171" t="s">
        <v>1684</v>
      </c>
      <c r="I20" s="11" t="s">
        <v>1135</v>
      </c>
      <c r="M20">
        <v>207</v>
      </c>
      <c r="N20">
        <v>19</v>
      </c>
      <c r="O20" t="s">
        <v>1186</v>
      </c>
      <c r="P20">
        <f>COUNTIF(Resumen_payasos[Payaso],Tabla_Payasos[[#This Row],[Payasos]])</f>
        <v>72</v>
      </c>
    </row>
    <row r="21" spans="5:16" ht="15.75" x14ac:dyDescent="0.25">
      <c r="H21" s="171" t="s">
        <v>1914</v>
      </c>
      <c r="I21" s="11" t="s">
        <v>1951</v>
      </c>
      <c r="M21">
        <v>208</v>
      </c>
      <c r="N21">
        <v>20</v>
      </c>
      <c r="O21" t="s">
        <v>1101</v>
      </c>
      <c r="P21">
        <f>COUNTIF(Resumen_payasos[Payaso],Tabla_Payasos[[#This Row],[Payasos]])</f>
        <v>11</v>
      </c>
    </row>
    <row r="22" spans="5:16" ht="15.75" x14ac:dyDescent="0.25">
      <c r="H22" s="171" t="s">
        <v>1950</v>
      </c>
      <c r="I22" s="11" t="s">
        <v>1952</v>
      </c>
      <c r="M22">
        <v>209</v>
      </c>
      <c r="N22">
        <v>21</v>
      </c>
      <c r="O22" t="s">
        <v>1134</v>
      </c>
      <c r="P22">
        <f>COUNTIF(Resumen_payasos[Payaso],Tabla_Payasos[[#This Row],[Payasos]])</f>
        <v>8</v>
      </c>
    </row>
    <row r="23" spans="5:16" ht="15.75" x14ac:dyDescent="0.25">
      <c r="H23" s="171" t="s">
        <v>2278</v>
      </c>
      <c r="I23" s="11" t="s">
        <v>2279</v>
      </c>
      <c r="M23">
        <v>210</v>
      </c>
      <c r="N23">
        <v>22</v>
      </c>
      <c r="O23" t="s">
        <v>1288</v>
      </c>
      <c r="P23">
        <f>COUNTIF(Resumen_payasos[Payaso],Tabla_Payasos[[#This Row],[Payasos]])</f>
        <v>3</v>
      </c>
    </row>
    <row r="24" spans="5:16" ht="15.75" x14ac:dyDescent="0.25">
      <c r="H24" s="171" t="s">
        <v>2563</v>
      </c>
      <c r="I24" s="11" t="s">
        <v>2564</v>
      </c>
      <c r="M24">
        <v>211</v>
      </c>
      <c r="N24">
        <v>23</v>
      </c>
      <c r="O24" t="s">
        <v>1198</v>
      </c>
      <c r="P24">
        <f>COUNTIF(Resumen_payasos[Payaso],Tabla_Payasos[[#This Row],[Payasos]])</f>
        <v>17</v>
      </c>
    </row>
    <row r="25" spans="5:16" x14ac:dyDescent="0.25">
      <c r="M25">
        <v>212</v>
      </c>
      <c r="N25">
        <v>24</v>
      </c>
      <c r="O25" t="s">
        <v>1368</v>
      </c>
      <c r="P25">
        <f>COUNTIF(Resumen_payasos[Payaso],Tabla_Payasos[[#This Row],[Payasos]])</f>
        <v>1</v>
      </c>
    </row>
    <row r="26" spans="5:16" x14ac:dyDescent="0.25">
      <c r="M26">
        <v>301</v>
      </c>
      <c r="N26">
        <v>25</v>
      </c>
      <c r="O26" t="s">
        <v>1124</v>
      </c>
      <c r="P26">
        <f>COUNTIF(Resumen_payasos[Payaso],Tabla_Payasos[[#This Row],[Payasos]])</f>
        <v>6</v>
      </c>
    </row>
    <row r="27" spans="5:16" x14ac:dyDescent="0.25">
      <c r="M27">
        <v>302</v>
      </c>
      <c r="N27">
        <v>26</v>
      </c>
      <c r="O27" t="s">
        <v>1140</v>
      </c>
      <c r="P27">
        <f>COUNTIF(Resumen_payasos[Payaso],Tabla_Payasos[[#This Row],[Payasos]])</f>
        <v>5</v>
      </c>
    </row>
    <row r="28" spans="5:16" x14ac:dyDescent="0.25">
      <c r="M28">
        <v>303</v>
      </c>
      <c r="N28">
        <v>27</v>
      </c>
      <c r="O28" t="s">
        <v>1354</v>
      </c>
      <c r="P28">
        <f>COUNTIF(Resumen_payasos[Payaso],Tabla_Payasos[[#This Row],[Payasos]])</f>
        <v>1</v>
      </c>
    </row>
    <row r="29" spans="5:16" x14ac:dyDescent="0.25">
      <c r="M29">
        <v>304</v>
      </c>
      <c r="N29">
        <v>28</v>
      </c>
      <c r="O29" t="s">
        <v>1256</v>
      </c>
      <c r="P29">
        <f>COUNTIF(Resumen_payasos[Payaso],Tabla_Payasos[[#This Row],[Payasos]])</f>
        <v>1</v>
      </c>
    </row>
    <row r="30" spans="5:16" x14ac:dyDescent="0.25">
      <c r="M30">
        <v>305</v>
      </c>
      <c r="N30">
        <v>29</v>
      </c>
      <c r="O30" t="s">
        <v>1143</v>
      </c>
      <c r="P30">
        <f>COUNTIF(Resumen_payasos[Payaso],Tabla_Payasos[[#This Row],[Payasos]])</f>
        <v>5</v>
      </c>
    </row>
    <row r="31" spans="5:16" x14ac:dyDescent="0.25">
      <c r="M31">
        <v>306</v>
      </c>
      <c r="N31">
        <v>30</v>
      </c>
      <c r="O31" t="s">
        <v>1236</v>
      </c>
      <c r="P31">
        <f>COUNTIF(Resumen_payasos[Payaso],Tabla_Payasos[[#This Row],[Payasos]])</f>
        <v>1</v>
      </c>
    </row>
    <row r="32" spans="5:16" x14ac:dyDescent="0.25">
      <c r="M32">
        <v>307</v>
      </c>
      <c r="N32">
        <v>31</v>
      </c>
      <c r="O32" t="s">
        <v>1231</v>
      </c>
      <c r="P32">
        <f>COUNTIF(Resumen_payasos[Payaso],Tabla_Payasos[[#This Row],[Payasos]])</f>
        <v>29</v>
      </c>
    </row>
    <row r="33" spans="13:16" x14ac:dyDescent="0.25">
      <c r="M33">
        <v>308</v>
      </c>
      <c r="N33">
        <v>32</v>
      </c>
      <c r="O33" t="s">
        <v>1276</v>
      </c>
      <c r="P33">
        <f>COUNTIF(Resumen_payasos[Payaso],Tabla_Payasos[[#This Row],[Payasos]])</f>
        <v>1</v>
      </c>
    </row>
    <row r="34" spans="13:16" x14ac:dyDescent="0.25">
      <c r="M34">
        <v>309</v>
      </c>
      <c r="N34">
        <v>33</v>
      </c>
      <c r="O34" t="s">
        <v>1163</v>
      </c>
      <c r="P34">
        <f>COUNTIF(Resumen_payasos[Payaso],Tabla_Payasos[[#This Row],[Payasos]])</f>
        <v>7</v>
      </c>
    </row>
    <row r="35" spans="13:16" x14ac:dyDescent="0.25">
      <c r="M35">
        <v>310</v>
      </c>
      <c r="N35">
        <v>34</v>
      </c>
      <c r="O35" t="s">
        <v>1165</v>
      </c>
      <c r="P35">
        <f>COUNTIF(Resumen_payasos[Payaso],Tabla_Payasos[[#This Row],[Payasos]])</f>
        <v>5</v>
      </c>
    </row>
    <row r="36" spans="13:16" x14ac:dyDescent="0.25">
      <c r="M36">
        <v>311</v>
      </c>
      <c r="N36">
        <v>35</v>
      </c>
      <c r="O36" t="s">
        <v>1313</v>
      </c>
      <c r="P36">
        <f>COUNTIF(Resumen_payasos[Payaso],Tabla_Payasos[[#This Row],[Payasos]])</f>
        <v>1</v>
      </c>
    </row>
    <row r="37" spans="13:16" x14ac:dyDescent="0.25">
      <c r="M37">
        <v>312</v>
      </c>
      <c r="N37">
        <v>36</v>
      </c>
      <c r="O37" t="s">
        <v>1323</v>
      </c>
      <c r="P37">
        <f>COUNTIF(Resumen_payasos[Payaso],Tabla_Payasos[[#This Row],[Payasos]])</f>
        <v>1</v>
      </c>
    </row>
    <row r="38" spans="13:16" x14ac:dyDescent="0.25">
      <c r="M38">
        <v>401</v>
      </c>
      <c r="N38">
        <v>37</v>
      </c>
      <c r="O38" t="s">
        <v>1366</v>
      </c>
      <c r="P38">
        <f>COUNTIF(Resumen_payasos[Payaso],Tabla_Payasos[[#This Row],[Payasos]])</f>
        <v>2</v>
      </c>
    </row>
    <row r="39" spans="13:16" x14ac:dyDescent="0.25">
      <c r="M39">
        <v>402</v>
      </c>
      <c r="N39">
        <v>38</v>
      </c>
      <c r="O39" t="s">
        <v>555</v>
      </c>
      <c r="P39">
        <f>COUNTIF(Resumen_payasos[Payaso],Tabla_Payasos[[#This Row],[Payasos]])</f>
        <v>13</v>
      </c>
    </row>
    <row r="40" spans="13:16" x14ac:dyDescent="0.25">
      <c r="M40">
        <v>403</v>
      </c>
      <c r="N40">
        <v>39</v>
      </c>
      <c r="O40" t="s">
        <v>1191</v>
      </c>
      <c r="P40">
        <f>COUNTIF(Resumen_payasos[Payaso],Tabla_Payasos[[#This Row],[Payasos]])</f>
        <v>8</v>
      </c>
    </row>
    <row r="41" spans="13:16" x14ac:dyDescent="0.25">
      <c r="M41">
        <v>404</v>
      </c>
      <c r="N41">
        <v>40</v>
      </c>
      <c r="O41" t="s">
        <v>1434</v>
      </c>
      <c r="P41">
        <f>COUNTIF(Resumen_payasos[Payaso],Tabla_Payasos[[#This Row],[Payasos]])</f>
        <v>1</v>
      </c>
    </row>
    <row r="42" spans="13:16" x14ac:dyDescent="0.25">
      <c r="M42">
        <v>405</v>
      </c>
      <c r="N42">
        <v>41</v>
      </c>
      <c r="O42" t="s">
        <v>44</v>
      </c>
      <c r="P42">
        <f>COUNTIF(Resumen_payasos[Payaso],Tabla_Payasos[[#This Row],[Payasos]])</f>
        <v>98</v>
      </c>
    </row>
    <row r="43" spans="13:16" x14ac:dyDescent="0.25">
      <c r="M43">
        <v>406</v>
      </c>
      <c r="N43">
        <v>42</v>
      </c>
      <c r="O43" t="s">
        <v>1301</v>
      </c>
      <c r="P43">
        <f>COUNTIF(Resumen_payasos[Payaso],Tabla_Payasos[[#This Row],[Payasos]])</f>
        <v>1</v>
      </c>
    </row>
    <row r="44" spans="13:16" x14ac:dyDescent="0.25">
      <c r="M44">
        <v>407</v>
      </c>
      <c r="N44">
        <v>43</v>
      </c>
      <c r="O44" t="s">
        <v>1264</v>
      </c>
      <c r="P44">
        <f>COUNTIF(Resumen_payasos[Payaso],Tabla_Payasos[[#This Row],[Payasos]])</f>
        <v>1</v>
      </c>
    </row>
    <row r="45" spans="13:16" x14ac:dyDescent="0.25">
      <c r="M45">
        <v>408</v>
      </c>
      <c r="N45">
        <v>44</v>
      </c>
      <c r="O45" t="s">
        <v>1316</v>
      </c>
      <c r="P45">
        <f>COUNTIF(Resumen_payasos[Payaso],Tabla_Payasos[[#This Row],[Payasos]])</f>
        <v>4</v>
      </c>
    </row>
    <row r="46" spans="13:16" x14ac:dyDescent="0.25">
      <c r="M46">
        <v>409</v>
      </c>
      <c r="N46">
        <v>45</v>
      </c>
      <c r="O46" t="s">
        <v>1444</v>
      </c>
      <c r="P46">
        <f>COUNTIF(Resumen_payasos[Payaso],Tabla_Payasos[[#This Row],[Payasos]])</f>
        <v>2</v>
      </c>
    </row>
    <row r="47" spans="13:16" x14ac:dyDescent="0.25">
      <c r="M47">
        <v>410</v>
      </c>
      <c r="N47">
        <v>46</v>
      </c>
      <c r="O47" t="s">
        <v>1122</v>
      </c>
      <c r="P47">
        <f>COUNTIF(Resumen_payasos[Payaso],Tabla_Payasos[[#This Row],[Payasos]])</f>
        <v>8</v>
      </c>
    </row>
    <row r="48" spans="13:16" x14ac:dyDescent="0.25">
      <c r="M48">
        <v>411</v>
      </c>
      <c r="N48">
        <v>47</v>
      </c>
      <c r="O48" t="s">
        <v>1446</v>
      </c>
      <c r="P48">
        <f>COUNTIF(Resumen_payasos[Payaso],Tabla_Payasos[[#This Row],[Payasos]])</f>
        <v>3</v>
      </c>
    </row>
    <row r="49" spans="13:16" x14ac:dyDescent="0.25">
      <c r="M49">
        <v>412</v>
      </c>
      <c r="N49">
        <v>48</v>
      </c>
      <c r="O49" t="s">
        <v>1149</v>
      </c>
      <c r="P49">
        <f>COUNTIF(Resumen_payasos[Payaso],Tabla_Payasos[[#This Row],[Payasos]])</f>
        <v>3</v>
      </c>
    </row>
    <row r="50" spans="13:16" x14ac:dyDescent="0.25">
      <c r="M50">
        <v>414</v>
      </c>
      <c r="N50">
        <v>49</v>
      </c>
      <c r="O50" t="s">
        <v>1224</v>
      </c>
      <c r="P50">
        <f>COUNTIF(Resumen_payasos[Payaso],Tabla_Payasos[[#This Row],[Payasos]])</f>
        <v>13</v>
      </c>
    </row>
    <row r="51" spans="13:16" x14ac:dyDescent="0.25">
      <c r="M51">
        <v>415</v>
      </c>
      <c r="N51">
        <v>50</v>
      </c>
      <c r="O51" t="s">
        <v>521</v>
      </c>
      <c r="P51">
        <f>COUNTIF(Resumen_payasos[Payaso],Tabla_Payasos[[#This Row],[Payasos]])</f>
        <v>1</v>
      </c>
    </row>
    <row r="52" spans="13:16" x14ac:dyDescent="0.25">
      <c r="M52">
        <v>501</v>
      </c>
      <c r="N52">
        <v>51</v>
      </c>
      <c r="O52" t="s">
        <v>101</v>
      </c>
      <c r="P52">
        <f>COUNTIF(Resumen_payasos[Payaso],Tabla_Payasos[[#This Row],[Payasos]])</f>
        <v>6</v>
      </c>
    </row>
    <row r="53" spans="13:16" x14ac:dyDescent="0.25">
      <c r="M53">
        <v>502</v>
      </c>
      <c r="N53">
        <v>52</v>
      </c>
      <c r="O53" t="s">
        <v>1155</v>
      </c>
      <c r="P53">
        <f>COUNTIF(Resumen_payasos[Payaso],Tabla_Payasos[[#This Row],[Payasos]])</f>
        <v>14</v>
      </c>
    </row>
    <row r="54" spans="13:16" x14ac:dyDescent="0.25">
      <c r="M54">
        <v>503</v>
      </c>
      <c r="N54">
        <v>53</v>
      </c>
      <c r="O54" t="s">
        <v>1156</v>
      </c>
      <c r="P54">
        <f>COUNTIF(Resumen_payasos[Payaso],Tabla_Payasos[[#This Row],[Payasos]])</f>
        <v>2</v>
      </c>
    </row>
    <row r="55" spans="13:16" x14ac:dyDescent="0.25">
      <c r="M55">
        <v>504</v>
      </c>
      <c r="N55">
        <v>54</v>
      </c>
      <c r="O55" t="s">
        <v>1352</v>
      </c>
      <c r="P55">
        <f>COUNTIF(Resumen_payasos[Payaso],Tabla_Payasos[[#This Row],[Payasos]])</f>
        <v>3</v>
      </c>
    </row>
    <row r="56" spans="13:16" x14ac:dyDescent="0.25">
      <c r="M56">
        <v>505</v>
      </c>
      <c r="N56">
        <v>55</v>
      </c>
      <c r="O56" t="s">
        <v>1097</v>
      </c>
      <c r="P56">
        <f>COUNTIF(Resumen_payasos[Payaso],Tabla_Payasos[[#This Row],[Payasos]])</f>
        <v>7</v>
      </c>
    </row>
    <row r="57" spans="13:16" x14ac:dyDescent="0.25">
      <c r="M57">
        <v>506</v>
      </c>
      <c r="N57">
        <v>56</v>
      </c>
      <c r="O57" t="s">
        <v>1252</v>
      </c>
      <c r="P57">
        <f>COUNTIF(Resumen_payasos[Payaso],Tabla_Payasos[[#This Row],[Payasos]])</f>
        <v>2</v>
      </c>
    </row>
    <row r="58" spans="13:16" x14ac:dyDescent="0.25">
      <c r="M58">
        <v>507</v>
      </c>
      <c r="N58">
        <v>57</v>
      </c>
      <c r="O58" t="s">
        <v>1167</v>
      </c>
      <c r="P58">
        <f>COUNTIF(Resumen_payasos[Payaso],Tabla_Payasos[[#This Row],[Payasos]])</f>
        <v>3</v>
      </c>
    </row>
    <row r="59" spans="13:16" x14ac:dyDescent="0.25">
      <c r="M59">
        <v>508</v>
      </c>
      <c r="N59">
        <v>58</v>
      </c>
      <c r="O59" t="s">
        <v>1099</v>
      </c>
      <c r="P59">
        <f>COUNTIF(Resumen_payasos[Payaso],Tabla_Payasos[[#This Row],[Payasos]])</f>
        <v>7</v>
      </c>
    </row>
    <row r="60" spans="13:16" x14ac:dyDescent="0.25">
      <c r="M60">
        <v>509</v>
      </c>
      <c r="N60">
        <v>59</v>
      </c>
      <c r="O60" t="s">
        <v>1196</v>
      </c>
      <c r="P60">
        <f>COUNTIF(Resumen_payasos[Payaso],Tabla_Payasos[[#This Row],[Payasos]])</f>
        <v>4</v>
      </c>
    </row>
    <row r="61" spans="13:16" x14ac:dyDescent="0.25">
      <c r="M61">
        <v>510</v>
      </c>
      <c r="N61">
        <v>60</v>
      </c>
      <c r="O61" t="s">
        <v>1403</v>
      </c>
      <c r="P61">
        <f>COUNTIF(Resumen_payasos[Payaso],Tabla_Payasos[[#This Row],[Payasos]])</f>
        <v>5</v>
      </c>
    </row>
    <row r="62" spans="13:16" x14ac:dyDescent="0.25">
      <c r="M62">
        <v>511</v>
      </c>
      <c r="N62">
        <v>61</v>
      </c>
      <c r="O62" t="s">
        <v>1387</v>
      </c>
      <c r="P62">
        <f>COUNTIF(Resumen_payasos[Payaso],Tabla_Payasos[[#This Row],[Payasos]])</f>
        <v>1</v>
      </c>
    </row>
    <row r="63" spans="13:16" x14ac:dyDescent="0.25">
      <c r="M63">
        <v>512</v>
      </c>
      <c r="N63">
        <v>62</v>
      </c>
      <c r="O63" t="s">
        <v>46</v>
      </c>
      <c r="P63">
        <f>COUNTIF(Resumen_payasos[Payaso],Tabla_Payasos[[#This Row],[Payasos]])</f>
        <v>67</v>
      </c>
    </row>
    <row r="64" spans="13:16" x14ac:dyDescent="0.25">
      <c r="M64">
        <v>514</v>
      </c>
      <c r="N64">
        <v>63</v>
      </c>
      <c r="O64" t="s">
        <v>1144</v>
      </c>
      <c r="P64">
        <f>COUNTIF(Resumen_payasos[Payaso],Tabla_Payasos[[#This Row],[Payasos]])</f>
        <v>2</v>
      </c>
    </row>
    <row r="65" spans="13:16" x14ac:dyDescent="0.25">
      <c r="M65">
        <v>515</v>
      </c>
      <c r="N65">
        <v>64</v>
      </c>
      <c r="O65" t="s">
        <v>1852</v>
      </c>
      <c r="P65">
        <f>COUNTIF(Resumen_payasos[Payaso],Tabla_Payasos[[#This Row],[Payasos]])</f>
        <v>3</v>
      </c>
    </row>
    <row r="66" spans="13:16" x14ac:dyDescent="0.25">
      <c r="M66">
        <v>601</v>
      </c>
      <c r="N66">
        <v>65</v>
      </c>
      <c r="O66" t="s">
        <v>1853</v>
      </c>
      <c r="P66">
        <f>COUNTIF(Resumen_payasos[Payaso],Tabla_Payasos[[#This Row],[Payasos]])</f>
        <v>4</v>
      </c>
    </row>
    <row r="67" spans="13:16" x14ac:dyDescent="0.25">
      <c r="M67">
        <v>602</v>
      </c>
      <c r="N67">
        <v>66</v>
      </c>
      <c r="O67" t="s">
        <v>1426</v>
      </c>
      <c r="P67">
        <f>COUNTIF(Resumen_payasos[Payaso],Tabla_Payasos[[#This Row],[Payasos]])</f>
        <v>6</v>
      </c>
    </row>
    <row r="68" spans="13:16" x14ac:dyDescent="0.25">
      <c r="M68">
        <v>603</v>
      </c>
      <c r="N68">
        <v>67</v>
      </c>
      <c r="O68" t="s">
        <v>1111</v>
      </c>
      <c r="P68">
        <f>COUNTIF(Resumen_payasos[Payaso],Tabla_Payasos[[#This Row],[Payasos]])</f>
        <v>3</v>
      </c>
    </row>
    <row r="69" spans="13:16" x14ac:dyDescent="0.25">
      <c r="M69">
        <v>604</v>
      </c>
      <c r="N69">
        <v>68</v>
      </c>
      <c r="O69" t="s">
        <v>1128</v>
      </c>
      <c r="P69">
        <f>COUNTIF(Resumen_payasos[Payaso],Tabla_Payasos[[#This Row],[Payasos]])</f>
        <v>60</v>
      </c>
    </row>
    <row r="70" spans="13:16" x14ac:dyDescent="0.25">
      <c r="M70">
        <v>605</v>
      </c>
      <c r="N70">
        <v>69</v>
      </c>
      <c r="O70" t="s">
        <v>1370</v>
      </c>
      <c r="P70">
        <f>COUNTIF(Resumen_payasos[Payaso],Tabla_Payasos[[#This Row],[Payasos]])</f>
        <v>1</v>
      </c>
    </row>
    <row r="71" spans="13:16" x14ac:dyDescent="0.25">
      <c r="M71">
        <v>606</v>
      </c>
      <c r="N71">
        <v>70</v>
      </c>
      <c r="O71" t="s">
        <v>1184</v>
      </c>
      <c r="P71">
        <f>COUNTIF(Resumen_payasos[Payaso],Tabla_Payasos[[#This Row],[Payasos]])</f>
        <v>5</v>
      </c>
    </row>
    <row r="72" spans="13:16" x14ac:dyDescent="0.25">
      <c r="M72">
        <v>607</v>
      </c>
      <c r="N72">
        <v>71</v>
      </c>
      <c r="O72" t="s">
        <v>1233</v>
      </c>
      <c r="P72">
        <f>COUNTIF(Resumen_payasos[Payaso],Tabla_Payasos[[#This Row],[Payasos]])</f>
        <v>8</v>
      </c>
    </row>
    <row r="73" spans="13:16" x14ac:dyDescent="0.25">
      <c r="M73">
        <v>608</v>
      </c>
      <c r="N73">
        <v>72</v>
      </c>
      <c r="O73" t="s">
        <v>1193</v>
      </c>
      <c r="P73">
        <f>COUNTIF(Resumen_payasos[Payaso],Tabla_Payasos[[#This Row],[Payasos]])</f>
        <v>3</v>
      </c>
    </row>
    <row r="74" spans="13:16" x14ac:dyDescent="0.25">
      <c r="M74">
        <v>609</v>
      </c>
      <c r="N74">
        <v>73</v>
      </c>
      <c r="O74" t="s">
        <v>1420</v>
      </c>
      <c r="P74">
        <f>COUNTIF(Resumen_payasos[Payaso],Tabla_Payasos[[#This Row],[Payasos]])</f>
        <v>2</v>
      </c>
    </row>
    <row r="75" spans="13:16" x14ac:dyDescent="0.25">
      <c r="M75">
        <v>610</v>
      </c>
      <c r="N75">
        <v>74</v>
      </c>
      <c r="O75" t="s">
        <v>1239</v>
      </c>
      <c r="P75">
        <f>COUNTIF(Resumen_payasos[Payaso],Tabla_Payasos[[#This Row],[Payasos]])</f>
        <v>3</v>
      </c>
    </row>
    <row r="76" spans="13:16" x14ac:dyDescent="0.25">
      <c r="M76">
        <v>611</v>
      </c>
      <c r="N76">
        <v>75</v>
      </c>
      <c r="O76" t="s">
        <v>1365</v>
      </c>
      <c r="P76">
        <f>COUNTIF(Resumen_payasos[Payaso],Tabla_Payasos[[#This Row],[Payasos]])</f>
        <v>1</v>
      </c>
    </row>
    <row r="77" spans="13:16" x14ac:dyDescent="0.25">
      <c r="M77">
        <v>612</v>
      </c>
      <c r="N77">
        <v>76</v>
      </c>
      <c r="O77" t="s">
        <v>1242</v>
      </c>
      <c r="P77">
        <f>COUNTIF(Resumen_payasos[Payaso],Tabla_Payasos[[#This Row],[Payasos]])</f>
        <v>1</v>
      </c>
    </row>
    <row r="78" spans="13:16" x14ac:dyDescent="0.25">
      <c r="M78">
        <v>701</v>
      </c>
      <c r="N78">
        <v>77</v>
      </c>
      <c r="O78" t="s">
        <v>268</v>
      </c>
      <c r="P78">
        <f>COUNTIF(Resumen_payasos[Payaso],Tabla_Payasos[[#This Row],[Payasos]])</f>
        <v>2</v>
      </c>
    </row>
    <row r="79" spans="13:16" x14ac:dyDescent="0.25">
      <c r="M79">
        <v>702</v>
      </c>
      <c r="N79">
        <v>78</v>
      </c>
      <c r="O79" t="s">
        <v>1400</v>
      </c>
      <c r="P79">
        <f>COUNTIF(Resumen_payasos[Payaso],Tabla_Payasos[[#This Row],[Payasos]])</f>
        <v>3</v>
      </c>
    </row>
    <row r="80" spans="13:16" x14ac:dyDescent="0.25">
      <c r="M80">
        <v>703</v>
      </c>
      <c r="N80">
        <v>79</v>
      </c>
      <c r="O80" t="s">
        <v>1241</v>
      </c>
      <c r="P80">
        <f>COUNTIF(Resumen_payasos[Payaso],Tabla_Payasos[[#This Row],[Payasos]])</f>
        <v>2</v>
      </c>
    </row>
    <row r="81" spans="13:16" x14ac:dyDescent="0.25">
      <c r="M81">
        <v>704</v>
      </c>
      <c r="N81">
        <v>80</v>
      </c>
      <c r="O81" t="s">
        <v>1200</v>
      </c>
      <c r="P81">
        <f>COUNTIF(Resumen_payasos[Payaso],Tabla_Payasos[[#This Row],[Payasos]])</f>
        <v>1</v>
      </c>
    </row>
    <row r="82" spans="13:16" x14ac:dyDescent="0.25">
      <c r="M82">
        <v>705</v>
      </c>
      <c r="N82">
        <v>81</v>
      </c>
      <c r="O82" t="s">
        <v>1228</v>
      </c>
      <c r="P82">
        <f>COUNTIF(Resumen_payasos[Payaso],Tabla_Payasos[[#This Row],[Payasos]])</f>
        <v>1</v>
      </c>
    </row>
    <row r="83" spans="13:16" x14ac:dyDescent="0.25">
      <c r="M83">
        <v>706</v>
      </c>
      <c r="N83">
        <v>82</v>
      </c>
      <c r="O83" t="s">
        <v>1253</v>
      </c>
      <c r="P83">
        <f>COUNTIF(Resumen_payasos[Payaso],Tabla_Payasos[[#This Row],[Payasos]])</f>
        <v>7</v>
      </c>
    </row>
    <row r="84" spans="13:16" x14ac:dyDescent="0.25">
      <c r="M84">
        <v>707</v>
      </c>
      <c r="N84">
        <v>83</v>
      </c>
      <c r="O84" t="s">
        <v>1182</v>
      </c>
      <c r="P84">
        <f>COUNTIF(Resumen_payasos[Payaso],Tabla_Payasos[[#This Row],[Payasos]])</f>
        <v>4</v>
      </c>
    </row>
    <row r="85" spans="13:16" x14ac:dyDescent="0.25">
      <c r="M85">
        <v>708</v>
      </c>
      <c r="N85">
        <v>84</v>
      </c>
      <c r="O85" t="s">
        <v>1237</v>
      </c>
      <c r="P85">
        <f>COUNTIF(Resumen_payasos[Payaso],Tabla_Payasos[[#This Row],[Payasos]])</f>
        <v>4</v>
      </c>
    </row>
    <row r="86" spans="13:16" x14ac:dyDescent="0.25">
      <c r="M86">
        <v>709</v>
      </c>
      <c r="N86">
        <v>85</v>
      </c>
      <c r="O86" t="s">
        <v>1119</v>
      </c>
      <c r="P86">
        <f>COUNTIF(Resumen_payasos[Payaso],Tabla_Payasos[[#This Row],[Payasos]])</f>
        <v>27</v>
      </c>
    </row>
    <row r="87" spans="13:16" x14ac:dyDescent="0.25">
      <c r="M87">
        <v>710</v>
      </c>
      <c r="N87">
        <v>86</v>
      </c>
      <c r="O87" t="s">
        <v>1363</v>
      </c>
      <c r="P87">
        <f>COUNTIF(Resumen_payasos[Payaso],Tabla_Payasos[[#This Row],[Payasos]])</f>
        <v>1</v>
      </c>
    </row>
    <row r="88" spans="13:16" x14ac:dyDescent="0.25">
      <c r="M88">
        <v>711</v>
      </c>
      <c r="N88">
        <v>87</v>
      </c>
      <c r="O88" t="s">
        <v>1259</v>
      </c>
      <c r="P88">
        <f>COUNTIF(Resumen_payasos[Payaso],Tabla_Payasos[[#This Row],[Payasos]])</f>
        <v>4</v>
      </c>
    </row>
    <row r="89" spans="13:16" x14ac:dyDescent="0.25">
      <c r="M89">
        <v>712</v>
      </c>
      <c r="N89">
        <v>88</v>
      </c>
      <c r="O89" t="s">
        <v>1430</v>
      </c>
      <c r="P89">
        <f>COUNTIF(Resumen_payasos[Payaso],Tabla_Payasos[[#This Row],[Payasos]])</f>
        <v>1</v>
      </c>
    </row>
    <row r="90" spans="13:16" x14ac:dyDescent="0.25">
      <c r="M90">
        <v>801</v>
      </c>
      <c r="N90">
        <v>89</v>
      </c>
      <c r="O90" t="s">
        <v>1274</v>
      </c>
      <c r="P90">
        <f>COUNTIF(Resumen_payasos[Payaso],Tabla_Payasos[[#This Row],[Payasos]])</f>
        <v>11</v>
      </c>
    </row>
    <row r="91" spans="13:16" x14ac:dyDescent="0.25">
      <c r="M91">
        <v>802</v>
      </c>
      <c r="N91">
        <v>90</v>
      </c>
      <c r="O91" t="s">
        <v>1168</v>
      </c>
      <c r="P91">
        <f>COUNTIF(Resumen_payasos[Payaso],Tabla_Payasos[[#This Row],[Payasos]])</f>
        <v>10</v>
      </c>
    </row>
    <row r="92" spans="13:16" x14ac:dyDescent="0.25">
      <c r="M92">
        <v>803</v>
      </c>
      <c r="N92">
        <v>91</v>
      </c>
      <c r="O92" t="s">
        <v>1319</v>
      </c>
      <c r="P92">
        <f>COUNTIF(Resumen_payasos[Payaso],Tabla_Payasos[[#This Row],[Payasos]])</f>
        <v>8</v>
      </c>
    </row>
    <row r="93" spans="13:16" x14ac:dyDescent="0.25">
      <c r="M93">
        <v>804</v>
      </c>
      <c r="N93">
        <v>92</v>
      </c>
      <c r="O93" t="s">
        <v>1243</v>
      </c>
      <c r="P93">
        <f>COUNTIF(Resumen_payasos[Payaso],Tabla_Payasos[[#This Row],[Payasos]])</f>
        <v>1</v>
      </c>
    </row>
    <row r="94" spans="13:16" x14ac:dyDescent="0.25">
      <c r="M94">
        <v>805</v>
      </c>
      <c r="N94">
        <v>93</v>
      </c>
      <c r="O94" t="s">
        <v>1257</v>
      </c>
      <c r="P94">
        <f>COUNTIF(Resumen_payasos[Payaso],Tabla_Payasos[[#This Row],[Payasos]])</f>
        <v>2</v>
      </c>
    </row>
    <row r="95" spans="13:16" x14ac:dyDescent="0.25">
      <c r="M95">
        <v>806</v>
      </c>
      <c r="N95">
        <v>94</v>
      </c>
      <c r="O95" t="s">
        <v>1136</v>
      </c>
      <c r="P95">
        <f>COUNTIF(Resumen_payasos[Payaso],Tabla_Payasos[[#This Row],[Payasos]])</f>
        <v>21</v>
      </c>
    </row>
    <row r="96" spans="13:16" x14ac:dyDescent="0.25">
      <c r="M96">
        <v>807</v>
      </c>
      <c r="N96">
        <v>95</v>
      </c>
      <c r="O96" t="s">
        <v>1141</v>
      </c>
      <c r="P96">
        <f>COUNTIF(Resumen_payasos[Payaso],Tabla_Payasos[[#This Row],[Payasos]])</f>
        <v>55</v>
      </c>
    </row>
    <row r="97" spans="13:16" x14ac:dyDescent="0.25">
      <c r="M97">
        <v>808</v>
      </c>
      <c r="N97">
        <v>96</v>
      </c>
      <c r="O97" t="s">
        <v>1416</v>
      </c>
      <c r="P97">
        <f>COUNTIF(Resumen_payasos[Payaso],Tabla_Payasos[[#This Row],[Payasos]])</f>
        <v>4</v>
      </c>
    </row>
    <row r="98" spans="13:16" x14ac:dyDescent="0.25">
      <c r="M98">
        <v>809</v>
      </c>
      <c r="N98">
        <v>97</v>
      </c>
      <c r="O98" t="s">
        <v>1407</v>
      </c>
      <c r="P98">
        <f>COUNTIF(Resumen_payasos[Payaso],Tabla_Payasos[[#This Row],[Payasos]])</f>
        <v>1</v>
      </c>
    </row>
    <row r="99" spans="13:16" x14ac:dyDescent="0.25">
      <c r="M99">
        <v>810</v>
      </c>
      <c r="N99">
        <v>98</v>
      </c>
      <c r="O99" t="s">
        <v>1127</v>
      </c>
      <c r="P99">
        <f>COUNTIF(Resumen_payasos[Payaso],Tabla_Payasos[[#This Row],[Payasos]])</f>
        <v>13</v>
      </c>
    </row>
    <row r="100" spans="13:16" x14ac:dyDescent="0.25">
      <c r="M100">
        <v>901</v>
      </c>
      <c r="N100">
        <v>99</v>
      </c>
      <c r="O100" t="s">
        <v>1432</v>
      </c>
      <c r="P100">
        <f>COUNTIF(Resumen_payasos[Payaso],Tabla_Payasos[[#This Row],[Payasos]])</f>
        <v>2</v>
      </c>
    </row>
    <row r="101" spans="13:16" x14ac:dyDescent="0.25">
      <c r="M101">
        <v>902</v>
      </c>
      <c r="N101">
        <v>100</v>
      </c>
      <c r="O101" t="s">
        <v>518</v>
      </c>
      <c r="P101">
        <f>COUNTIF(Resumen_payasos[Payaso],Tabla_Payasos[[#This Row],[Payasos]])</f>
        <v>5</v>
      </c>
    </row>
    <row r="102" spans="13:16" x14ac:dyDescent="0.25">
      <c r="M102">
        <v>903</v>
      </c>
      <c r="N102">
        <v>101</v>
      </c>
      <c r="O102" t="s">
        <v>1606</v>
      </c>
      <c r="P102">
        <f>COUNTIF(Resumen_payasos[Payaso],Tabla_Payasos[[#This Row],[Payasos]])</f>
        <v>0</v>
      </c>
    </row>
    <row r="103" spans="13:16" x14ac:dyDescent="0.25">
      <c r="M103">
        <v>904</v>
      </c>
      <c r="N103">
        <v>102</v>
      </c>
      <c r="O103" t="s">
        <v>1189</v>
      </c>
      <c r="P103">
        <f>COUNTIF(Resumen_payasos[Payaso],Tabla_Payasos[[#This Row],[Payasos]])</f>
        <v>4</v>
      </c>
    </row>
    <row r="104" spans="13:16" x14ac:dyDescent="0.25">
      <c r="M104">
        <v>905</v>
      </c>
      <c r="N104">
        <v>103</v>
      </c>
      <c r="O104" t="s">
        <v>1251</v>
      </c>
      <c r="P104">
        <f>COUNTIF(Resumen_payasos[Payaso],Tabla_Payasos[[#This Row],[Payasos]])</f>
        <v>1</v>
      </c>
    </row>
    <row r="105" spans="13:16" x14ac:dyDescent="0.25">
      <c r="M105">
        <v>906</v>
      </c>
      <c r="N105">
        <v>104</v>
      </c>
      <c r="O105" t="s">
        <v>1185</v>
      </c>
      <c r="P105">
        <f>COUNTIF(Resumen_payasos[Payaso],Tabla_Payasos[[#This Row],[Payasos]])</f>
        <v>5</v>
      </c>
    </row>
    <row r="106" spans="13:16" x14ac:dyDescent="0.25">
      <c r="M106">
        <v>907</v>
      </c>
      <c r="N106">
        <v>105</v>
      </c>
      <c r="O106" t="s">
        <v>1332</v>
      </c>
      <c r="P106">
        <f>COUNTIF(Resumen_payasos[Payaso],Tabla_Payasos[[#This Row],[Payasos]])</f>
        <v>2</v>
      </c>
    </row>
    <row r="107" spans="13:16" x14ac:dyDescent="0.25">
      <c r="M107">
        <v>908</v>
      </c>
      <c r="N107">
        <v>106</v>
      </c>
      <c r="O107" t="s">
        <v>1152</v>
      </c>
      <c r="P107">
        <f>COUNTIF(Resumen_payasos[Payaso],Tabla_Payasos[[#This Row],[Payasos]])</f>
        <v>35</v>
      </c>
    </row>
    <row r="108" spans="13:16" x14ac:dyDescent="0.25">
      <c r="M108">
        <v>909</v>
      </c>
      <c r="N108">
        <v>107</v>
      </c>
      <c r="O108" t="s">
        <v>1181</v>
      </c>
      <c r="P108">
        <f>COUNTIF(Resumen_payasos[Payaso],Tabla_Payasos[[#This Row],[Payasos]])</f>
        <v>3</v>
      </c>
    </row>
    <row r="109" spans="13:16" x14ac:dyDescent="0.25">
      <c r="M109">
        <v>910</v>
      </c>
      <c r="N109">
        <v>108</v>
      </c>
      <c r="O109" t="s">
        <v>1178</v>
      </c>
      <c r="P109">
        <f>COUNTIF(Resumen_payasos[Payaso],Tabla_Payasos[[#This Row],[Payasos]])</f>
        <v>3</v>
      </c>
    </row>
    <row r="110" spans="13:16" x14ac:dyDescent="0.25">
      <c r="M110" t="s">
        <v>46</v>
      </c>
      <c r="N110">
        <v>109</v>
      </c>
      <c r="O110" t="s">
        <v>1100</v>
      </c>
      <c r="P110">
        <f>COUNTIF(Resumen_payasos[Payaso],Tabla_Payasos[[#This Row],[Payasos]])</f>
        <v>2</v>
      </c>
    </row>
    <row r="111" spans="13:16" x14ac:dyDescent="0.25">
      <c r="M111">
        <v>121</v>
      </c>
      <c r="N111">
        <v>110</v>
      </c>
      <c r="O111" t="s">
        <v>1176</v>
      </c>
      <c r="P111">
        <f>COUNTIF(Resumen_payasos[Payaso],Tabla_Payasos[[#This Row],[Payasos]])</f>
        <v>1</v>
      </c>
    </row>
    <row r="112" spans="13:16" x14ac:dyDescent="0.25">
      <c r="M112">
        <v>125</v>
      </c>
      <c r="N112">
        <v>111</v>
      </c>
      <c r="O112" t="s">
        <v>1173</v>
      </c>
      <c r="P112">
        <f>COUNTIF(Resumen_payasos[Payaso],Tabla_Payasos[[#This Row],[Payasos]])</f>
        <v>2</v>
      </c>
    </row>
    <row r="113" spans="13:16" x14ac:dyDescent="0.25">
      <c r="M113">
        <v>126</v>
      </c>
      <c r="N113">
        <v>112</v>
      </c>
      <c r="O113" t="s">
        <v>1607</v>
      </c>
      <c r="P113">
        <f>COUNTIF(Resumen_payasos[Payaso],Tabla_Payasos[[#This Row],[Payasos]])</f>
        <v>2</v>
      </c>
    </row>
    <row r="114" spans="13:16" x14ac:dyDescent="0.25">
      <c r="M114">
        <v>123</v>
      </c>
      <c r="N114">
        <v>113</v>
      </c>
      <c r="O114" t="s">
        <v>1146</v>
      </c>
      <c r="P114">
        <f>COUNTIF(Resumen_payasos[Payaso],Tabla_Payasos[[#This Row],[Payasos]])</f>
        <v>3</v>
      </c>
    </row>
    <row r="115" spans="13:16" x14ac:dyDescent="0.25">
      <c r="M115">
        <v>124</v>
      </c>
      <c r="N115">
        <v>114</v>
      </c>
      <c r="O115" t="s">
        <v>1092</v>
      </c>
      <c r="P115">
        <f>COUNTIF(Resumen_payasos[Payaso],Tabla_Payasos[[#This Row],[Payasos]])</f>
        <v>16</v>
      </c>
    </row>
    <row r="116" spans="13:16" x14ac:dyDescent="0.25">
      <c r="M116">
        <v>122</v>
      </c>
      <c r="N116">
        <v>115</v>
      </c>
      <c r="O116" t="s">
        <v>1164</v>
      </c>
      <c r="P116">
        <f>COUNTIF(Resumen_payasos[Payaso],Tabla_Payasos[[#This Row],[Payasos]])</f>
        <v>1</v>
      </c>
    </row>
    <row r="117" spans="13:16" x14ac:dyDescent="0.25">
      <c r="N117">
        <v>116</v>
      </c>
      <c r="O117" t="s">
        <v>1105</v>
      </c>
      <c r="P117">
        <f>COUNTIF(Resumen_payasos[Payaso],Tabla_Payasos[[#This Row],[Payasos]])</f>
        <v>8</v>
      </c>
    </row>
    <row r="118" spans="13:16" x14ac:dyDescent="0.25">
      <c r="N118">
        <v>117</v>
      </c>
      <c r="O118" t="s">
        <v>1121</v>
      </c>
      <c r="P118">
        <f>COUNTIF(Resumen_payasos[Payaso],Tabla_Payasos[[#This Row],[Payasos]])</f>
        <v>16</v>
      </c>
    </row>
    <row r="119" spans="13:16" x14ac:dyDescent="0.25">
      <c r="N119">
        <v>118</v>
      </c>
      <c r="O119" t="s">
        <v>1158</v>
      </c>
      <c r="P119">
        <f>COUNTIF(Resumen_payasos[Payaso],Tabla_Payasos[[#This Row],[Payasos]])</f>
        <v>2</v>
      </c>
    </row>
    <row r="120" spans="13:16" x14ac:dyDescent="0.25">
      <c r="N120">
        <v>119</v>
      </c>
      <c r="O120" t="s">
        <v>1157</v>
      </c>
      <c r="P120">
        <f>COUNTIF(Resumen_payasos[Payaso],Tabla_Payasos[[#This Row],[Payasos]])</f>
        <v>5</v>
      </c>
    </row>
    <row r="121" spans="13:16" x14ac:dyDescent="0.25">
      <c r="N121">
        <v>120</v>
      </c>
      <c r="O121" t="s">
        <v>1154</v>
      </c>
      <c r="P121">
        <f>COUNTIF(Resumen_payasos[Payaso],Tabla_Payasos[[#This Row],[Payasos]])</f>
        <v>3</v>
      </c>
    </row>
    <row r="122" spans="13:16" x14ac:dyDescent="0.25">
      <c r="N122">
        <v>121</v>
      </c>
      <c r="O122" t="s">
        <v>1153</v>
      </c>
      <c r="P122">
        <f>COUNTIF(Resumen_payasos[Payaso],Tabla_Payasos[[#This Row],[Payasos]])</f>
        <v>2</v>
      </c>
    </row>
    <row r="123" spans="13:16" x14ac:dyDescent="0.25">
      <c r="N123">
        <v>122</v>
      </c>
      <c r="O123" t="s">
        <v>1150</v>
      </c>
      <c r="P123">
        <f>COUNTIF(Resumen_payasos[Payaso],Tabla_Payasos[[#This Row],[Payasos]])</f>
        <v>4</v>
      </c>
    </row>
    <row r="124" spans="13:16" x14ac:dyDescent="0.25">
      <c r="N124">
        <v>123</v>
      </c>
      <c r="O124" t="s">
        <v>1147</v>
      </c>
      <c r="P124">
        <f>COUNTIF(Resumen_payasos[Payaso],Tabla_Payasos[[#This Row],[Payasos]])</f>
        <v>1</v>
      </c>
    </row>
    <row r="125" spans="13:16" x14ac:dyDescent="0.25">
      <c r="N125">
        <v>124</v>
      </c>
      <c r="O125" t="s">
        <v>1133</v>
      </c>
      <c r="P125">
        <f>COUNTIF(Resumen_payasos[Payaso],Tabla_Payasos[[#This Row],[Payasos]])</f>
        <v>1</v>
      </c>
    </row>
    <row r="126" spans="13:16" x14ac:dyDescent="0.25">
      <c r="N126">
        <v>125</v>
      </c>
      <c r="O126" t="s">
        <v>1085</v>
      </c>
      <c r="P126" s="168">
        <f>COUNTIF(Resumen_payasos[Payaso],Tabla_Payasos[[#This Row],[Payasos]])</f>
        <v>7</v>
      </c>
    </row>
    <row r="127" spans="13:16" x14ac:dyDescent="0.25">
      <c r="N127">
        <v>126</v>
      </c>
      <c r="O127" t="s">
        <v>1117</v>
      </c>
      <c r="P127" s="168">
        <f>COUNTIF(Resumen_payasos[Payaso],Tabla_Payasos[[#This Row],[Payasos]])</f>
        <v>2</v>
      </c>
    </row>
    <row r="128" spans="13:16" x14ac:dyDescent="0.25">
      <c r="N128">
        <v>127</v>
      </c>
      <c r="O128" t="s">
        <v>1115</v>
      </c>
      <c r="P128" s="168">
        <f>COUNTIF(Resumen_payasos[Payaso],Tabla_Payasos[[#This Row],[Payasos]])</f>
        <v>1</v>
      </c>
    </row>
    <row r="129" spans="14:16" x14ac:dyDescent="0.25">
      <c r="N129">
        <v>128</v>
      </c>
      <c r="O129" t="s">
        <v>1113</v>
      </c>
      <c r="P129" s="168">
        <f>COUNTIF(Resumen_payasos[Payaso],Tabla_Payasos[[#This Row],[Payasos]])</f>
        <v>4</v>
      </c>
    </row>
    <row r="130" spans="14:16" x14ac:dyDescent="0.25">
      <c r="N130">
        <v>129</v>
      </c>
      <c r="O130" t="s">
        <v>1109</v>
      </c>
      <c r="P130" s="168">
        <f>COUNTIF(Resumen_payasos[Payaso],Tabla_Payasos[[#This Row],[Payasos]])</f>
        <v>1</v>
      </c>
    </row>
    <row r="131" spans="14:16" x14ac:dyDescent="0.25">
      <c r="N131">
        <v>130</v>
      </c>
      <c r="O131" t="s">
        <v>1104</v>
      </c>
      <c r="P131" s="168">
        <f>COUNTIF(Resumen_payasos[Payaso],Tabla_Payasos[[#This Row],[Payasos]])</f>
        <v>14</v>
      </c>
    </row>
    <row r="132" spans="14:16" x14ac:dyDescent="0.25">
      <c r="N132">
        <v>131</v>
      </c>
      <c r="O132" t="s">
        <v>1098</v>
      </c>
      <c r="P132" s="168">
        <f>COUNTIF(Resumen_payasos[Payaso],Tabla_Payasos[[#This Row],[Payasos]])</f>
        <v>8</v>
      </c>
    </row>
    <row r="133" spans="14:16" x14ac:dyDescent="0.25">
      <c r="N133">
        <v>132</v>
      </c>
      <c r="O133" t="s">
        <v>1096</v>
      </c>
      <c r="P133" s="168">
        <f>COUNTIF(Resumen_payasos[Payaso],Tabla_Payasos[[#This Row],[Payasos]])</f>
        <v>1</v>
      </c>
    </row>
    <row r="134" spans="14:16" x14ac:dyDescent="0.25">
      <c r="N134">
        <v>133</v>
      </c>
      <c r="O134" t="s">
        <v>1850</v>
      </c>
      <c r="P134" s="168">
        <f>COUNTIF(Resumen_payasos[Payaso],Tabla_Payasos[[#This Row],[Payasos]])</f>
        <v>1</v>
      </c>
    </row>
    <row r="135" spans="14:16" x14ac:dyDescent="0.25">
      <c r="N135">
        <v>134</v>
      </c>
      <c r="O135" t="s">
        <v>1870</v>
      </c>
      <c r="P135" s="168">
        <f>COUNTIF(Resumen_payasos[Payaso],Tabla_Payasos[[#This Row],[Payasos]])</f>
        <v>1</v>
      </c>
    </row>
    <row r="136" spans="14:16" x14ac:dyDescent="0.25">
      <c r="N136">
        <v>135</v>
      </c>
      <c r="O136" t="s">
        <v>1936</v>
      </c>
      <c r="P136" s="168">
        <f>COUNTIF(Resumen_payasos[Payaso],Tabla_Payasos[[#This Row],[Payasos]])</f>
        <v>1</v>
      </c>
    </row>
    <row r="137" spans="14:16" x14ac:dyDescent="0.25">
      <c r="N137">
        <v>136</v>
      </c>
      <c r="O137" t="s">
        <v>1994</v>
      </c>
      <c r="P137" s="168">
        <f>COUNTIF(Resumen_payasos[Payaso],Tabla_Payasos[[#This Row],[Payasos]])</f>
        <v>2</v>
      </c>
    </row>
    <row r="138" spans="14:16" x14ac:dyDescent="0.25">
      <c r="N138">
        <v>137</v>
      </c>
      <c r="O138" t="s">
        <v>703</v>
      </c>
      <c r="P138" s="168">
        <f>COUNTIF(Resumen_payasos[Payaso],Tabla_Payasos[[#This Row],[Payasos]])</f>
        <v>8</v>
      </c>
    </row>
    <row r="139" spans="14:16" x14ac:dyDescent="0.25">
      <c r="N139">
        <v>138</v>
      </c>
      <c r="O139" t="s">
        <v>2792</v>
      </c>
      <c r="P139" s="168">
        <f>COUNTIF(Resumen_payasos[Payaso],Tabla_Payasos[[#This Row],[Payasos]])</f>
        <v>2</v>
      </c>
    </row>
    <row r="140" spans="14:16" x14ac:dyDescent="0.25">
      <c r="N140">
        <v>139</v>
      </c>
      <c r="O140" t="s">
        <v>2817</v>
      </c>
      <c r="P140" s="168">
        <f>COUNTIF(Resumen_payasos[Payaso],Tabla_Payasos[[#This Row],[Payasos]])</f>
        <v>2</v>
      </c>
    </row>
  </sheetData>
  <sortState ref="A3:A13">
    <sortCondition ref="A2"/>
  </sortState>
  <pageMargins left="0.7" right="0.7" top="0.75" bottom="0.75" header="0.3" footer="0.3"/>
  <tableParts count="3">
    <tablePart r:id="rId1"/>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a_Personal"/>
  <dimension ref="A1:C17"/>
  <sheetViews>
    <sheetView workbookViewId="0">
      <selection activeCell="H22" sqref="H22"/>
    </sheetView>
  </sheetViews>
  <sheetFormatPr baseColWidth="10" defaultRowHeight="15" x14ac:dyDescent="0.25"/>
  <cols>
    <col min="1" max="1" width="16.5703125" bestFit="1" customWidth="1"/>
    <col min="2" max="2" width="25.5703125" bestFit="1" customWidth="1"/>
    <col min="3" max="3" width="8.140625" customWidth="1"/>
  </cols>
  <sheetData>
    <row r="1" spans="1:3" x14ac:dyDescent="0.25">
      <c r="B1" s="205" t="s">
        <v>2232</v>
      </c>
      <c r="C1">
        <v>1</v>
      </c>
    </row>
    <row r="2" spans="1:3" x14ac:dyDescent="0.25">
      <c r="A2" t="s">
        <v>33</v>
      </c>
      <c r="B2" s="12">
        <v>43520</v>
      </c>
    </row>
    <row r="3" spans="1:3" x14ac:dyDescent="0.25">
      <c r="A3" t="s">
        <v>41</v>
      </c>
      <c r="B3" t="s">
        <v>2236</v>
      </c>
    </row>
    <row r="4" spans="1:3" x14ac:dyDescent="0.25">
      <c r="A4" t="s">
        <v>2237</v>
      </c>
      <c r="B4">
        <v>12</v>
      </c>
    </row>
    <row r="5" spans="1:3" x14ac:dyDescent="0.25">
      <c r="A5" t="s">
        <v>2216</v>
      </c>
      <c r="B5" t="s">
        <v>2224</v>
      </c>
    </row>
    <row r="7" spans="1:3" x14ac:dyDescent="0.25">
      <c r="A7" t="s">
        <v>2217</v>
      </c>
    </row>
    <row r="8" spans="1:3" x14ac:dyDescent="0.25">
      <c r="A8" t="s">
        <v>1591</v>
      </c>
    </row>
    <row r="9" spans="1:3" x14ac:dyDescent="0.25">
      <c r="A9" t="s">
        <v>2238</v>
      </c>
      <c r="B9" t="s">
        <v>76</v>
      </c>
    </row>
    <row r="10" spans="1:3" ht="15.75" x14ac:dyDescent="0.25">
      <c r="A10" s="266" t="s">
        <v>2218</v>
      </c>
      <c r="B10" s="266"/>
    </row>
    <row r="11" spans="1:3" ht="15.75" x14ac:dyDescent="0.25">
      <c r="A11" s="206" t="s">
        <v>2233</v>
      </c>
      <c r="B11" s="207" t="s">
        <v>2234</v>
      </c>
      <c r="C11" s="106" t="s">
        <v>2230</v>
      </c>
    </row>
    <row r="12" spans="1:3" ht="15.75" x14ac:dyDescent="0.25">
      <c r="A12" s="204" t="s">
        <v>2219</v>
      </c>
      <c r="B12" t="s">
        <v>2229</v>
      </c>
      <c r="C12" s="13">
        <f>IF(B12=0,0,VLOOKUP(B12,Datos!R$2:S$7,2,0))</f>
        <v>0</v>
      </c>
    </row>
    <row r="13" spans="1:3" ht="15.75" x14ac:dyDescent="0.25">
      <c r="A13" s="204" t="s">
        <v>2220</v>
      </c>
      <c r="B13" t="s">
        <v>2228</v>
      </c>
      <c r="C13" s="13">
        <f>IF(B13=0,0,VLOOKUP(B13,Datos!R$2:S$7,2,0))</f>
        <v>2</v>
      </c>
    </row>
    <row r="14" spans="1:3" ht="15.75" x14ac:dyDescent="0.25">
      <c r="A14" s="204" t="s">
        <v>2221</v>
      </c>
      <c r="B14" t="s">
        <v>2227</v>
      </c>
      <c r="C14" s="13">
        <f>IF(B14=0,0,VLOOKUP(B14,Datos!R$2:S$7,2,0))</f>
        <v>4</v>
      </c>
    </row>
    <row r="15" spans="1:3" ht="15.75" x14ac:dyDescent="0.25">
      <c r="A15" s="204" t="s">
        <v>2222</v>
      </c>
      <c r="B15" t="s">
        <v>2226</v>
      </c>
      <c r="C15" s="13">
        <f>IF(B15=0,0,VLOOKUP(B15,Datos!R$2:S$7,2,0))</f>
        <v>6</v>
      </c>
    </row>
    <row r="16" spans="1:3" ht="15.75" x14ac:dyDescent="0.25">
      <c r="A16" s="204" t="s">
        <v>2223</v>
      </c>
      <c r="B16" t="s">
        <v>2225</v>
      </c>
      <c r="C16" s="13">
        <f>IF(B16=0,0,VLOOKUP(B16,Datos!R$2:S$7,2,0))</f>
        <v>8</v>
      </c>
    </row>
    <row r="17" spans="1:3" x14ac:dyDescent="0.25">
      <c r="A17" s="267" t="s">
        <v>1838</v>
      </c>
      <c r="B17" s="267"/>
      <c r="C17" s="114">
        <f>SUM(C12:C16)</f>
        <v>20</v>
      </c>
    </row>
  </sheetData>
  <mergeCells count="2">
    <mergeCell ref="A10:B10"/>
    <mergeCell ref="A17:B17"/>
  </mergeCell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Datos!$R$2:$R$7</xm:f>
          </x14:formula1>
          <xm:sqref>B12:B16</xm:sqref>
        </x14:dataValidation>
        <x14:dataValidation type="list" allowBlank="1" showInputMessage="1" showErrorMessage="1">
          <x14:formula1>
            <xm:f>Datos!$T$2:$T$18</xm:f>
          </x14:formula1>
          <xm:sqref>B3</xm:sqref>
        </x14:dataValidation>
        <x14:dataValidation type="list" allowBlank="1" showInputMessage="1" showErrorMessage="1">
          <x14:formula1>
            <xm:f>Datos!$R$2:$R$9</xm:f>
          </x14:formula1>
          <xm:sqref>B5:B6</xm:sqref>
        </x14:dataValidation>
        <x14:dataValidation type="list" allowBlank="1" showInputMessage="1" showErrorMessage="1">
          <x14:formula1>
            <xm:f>Datos!$U$2:$U$26</xm:f>
          </x14:formula1>
          <xm:sqref>B9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R140"/>
  <sheetViews>
    <sheetView topLeftCell="A19" workbookViewId="0">
      <selection activeCell="B1" sqref="B1:C1"/>
    </sheetView>
  </sheetViews>
  <sheetFormatPr baseColWidth="10" defaultRowHeight="15" x14ac:dyDescent="0.25"/>
  <cols>
    <col min="1" max="1" width="8.140625" style="14" customWidth="1"/>
    <col min="2" max="2" width="28.140625" bestFit="1" customWidth="1"/>
    <col min="3" max="3" width="11.5703125" bestFit="1" customWidth="1"/>
    <col min="6" max="11" width="11.42578125" customWidth="1"/>
    <col min="12" max="13" width="6.85546875" customWidth="1"/>
    <col min="14" max="14" width="9.42578125" bestFit="1" customWidth="1"/>
    <col min="15" max="15" width="31.85546875" bestFit="1" customWidth="1"/>
  </cols>
  <sheetData>
    <row r="1" spans="1:18" ht="36.75" customHeight="1" x14ac:dyDescent="0.25">
      <c r="B1" s="268" t="s">
        <v>2283</v>
      </c>
      <c r="C1" s="268"/>
      <c r="D1" s="195"/>
      <c r="N1" t="s">
        <v>1595</v>
      </c>
      <c r="O1" t="s">
        <v>1596</v>
      </c>
      <c r="P1" t="s">
        <v>1078</v>
      </c>
    </row>
    <row r="2" spans="1:18" x14ac:dyDescent="0.25">
      <c r="B2" s="212" t="s">
        <v>1836</v>
      </c>
      <c r="C2" s="213" t="s">
        <v>1838</v>
      </c>
      <c r="D2" s="196"/>
      <c r="N2">
        <f>Tabla_Payasos[[#This Row],[Codigo]]</f>
        <v>1</v>
      </c>
      <c r="O2" t="str">
        <f>Tabla_Payasos[[#This Row],[Payasos]]</f>
        <v>A/C</v>
      </c>
      <c r="P2">
        <f>COUNTIF(Precentación_Quejas[Payaso],Tabla_Payasos[[#This Row],[Payasos]])</f>
        <v>17</v>
      </c>
      <c r="R2">
        <f>147+6+7</f>
        <v>160</v>
      </c>
    </row>
    <row r="3" spans="1:18" x14ac:dyDescent="0.25">
      <c r="B3" s="211" t="s">
        <v>1079</v>
      </c>
      <c r="C3" s="216">
        <f>COUNTIF(Precentación_Quejas[Valoración],Tabla_Resumen_Valoracion[[#This Row],[Descripción]])</f>
        <v>290</v>
      </c>
      <c r="D3" s="197"/>
      <c r="N3">
        <f>Tabla_Payasos[[#This Row],[Codigo]]</f>
        <v>2</v>
      </c>
      <c r="O3" t="str">
        <f>Tabla_Payasos[[#This Row],[Payasos]]</f>
        <v xml:space="preserve">Acera para transitar </v>
      </c>
      <c r="P3">
        <f>COUNTIF(Precentación_Quejas[Payaso],Tabla_Payasos[[#This Row],[Payasos]])</f>
        <v>0</v>
      </c>
    </row>
    <row r="4" spans="1:18" x14ac:dyDescent="0.25">
      <c r="B4" s="211" t="s">
        <v>1114</v>
      </c>
      <c r="C4" s="194">
        <f>COUNTIF(Precentación_Quejas[Valoración],Tabla_Resumen_Valoracion[[#This Row],[Descripción]])</f>
        <v>24</v>
      </c>
      <c r="D4" s="197"/>
      <c r="N4">
        <f>Tabla_Payasos[[#This Row],[Codigo]]</f>
        <v>3</v>
      </c>
      <c r="O4" t="str">
        <f>Tabla_Payasos[[#This Row],[Payasos]]</f>
        <v>Actividad nocturna</v>
      </c>
      <c r="P4">
        <f>COUNTIF(Precentación_Quejas[Payaso],Tabla_Payasos[[#This Row],[Payasos]])</f>
        <v>1</v>
      </c>
    </row>
    <row r="5" spans="1:18" x14ac:dyDescent="0.25">
      <c r="B5" s="211" t="s">
        <v>1112</v>
      </c>
      <c r="C5" s="194">
        <f>COUNTIF(Precentación_Quejas[Valoración],Tabla_Resumen_Valoracion[[#This Row],[Descripción]])</f>
        <v>11</v>
      </c>
      <c r="D5" s="197"/>
      <c r="N5">
        <f>Tabla_Payasos[[#This Row],[Codigo]]</f>
        <v>4</v>
      </c>
      <c r="O5" t="str">
        <f>Tabla_Payasos[[#This Row],[Payasos]]</f>
        <v>Agua caliente</v>
      </c>
      <c r="P5">
        <f>COUNTIF(Precentación_Quejas[Payaso],Tabla_Payasos[[#This Row],[Payasos]])</f>
        <v>9</v>
      </c>
    </row>
    <row r="6" spans="1:18" x14ac:dyDescent="0.25">
      <c r="B6" s="211" t="s">
        <v>1086</v>
      </c>
      <c r="C6" s="194">
        <f>COUNTIF(Precentación_Quejas[Valoración],Tabla_Resumen_Valoracion[[#This Row],[Descripción]])</f>
        <v>48</v>
      </c>
      <c r="D6" s="197"/>
      <c r="N6">
        <f>Tabla_Payasos[[#This Row],[Codigo]]</f>
        <v>5</v>
      </c>
      <c r="O6" t="str">
        <f>Tabla_Payasos[[#This Row],[Payasos]]</f>
        <v>Agua llovida italiano</v>
      </c>
      <c r="P6">
        <f>COUNTIF(Precentación_Quejas[Payaso],Tabla_Payasos[[#This Row],[Payasos]])</f>
        <v>0</v>
      </c>
    </row>
    <row r="7" spans="1:18" x14ac:dyDescent="0.25">
      <c r="B7" s="214" t="s">
        <v>1838</v>
      </c>
      <c r="C7" s="215">
        <f>SUM(C3:C6)</f>
        <v>373</v>
      </c>
      <c r="D7" s="196"/>
      <c r="N7">
        <f>Tabla_Payasos[[#This Row],[Codigo]]</f>
        <v>6</v>
      </c>
      <c r="O7" t="str">
        <f>Tabla_Payasos[[#This Row],[Payasos]]</f>
        <v>Agua potable</v>
      </c>
      <c r="P7">
        <f>COUNTIF(Precentación_Quejas[Payaso],Tabla_Payasos[[#This Row],[Payasos]])</f>
        <v>7</v>
      </c>
    </row>
    <row r="8" spans="1:18" x14ac:dyDescent="0.25">
      <c r="N8">
        <f>Tabla_Payasos[[#This Row],[Codigo]]</f>
        <v>7</v>
      </c>
      <c r="O8" t="str">
        <f>Tabla_Payasos[[#This Row],[Payasos]]</f>
        <v xml:space="preserve">Alarmas </v>
      </c>
      <c r="P8">
        <f>COUNTIF(Precentación_Quejas[Payaso],Tabla_Payasos[[#This Row],[Payasos]])</f>
        <v>0</v>
      </c>
    </row>
    <row r="9" spans="1:18" x14ac:dyDescent="0.25">
      <c r="C9" s="190"/>
      <c r="D9" s="190"/>
      <c r="N9">
        <f>Tabla_Payasos[[#This Row],[Codigo]]</f>
        <v>8</v>
      </c>
      <c r="O9" t="str">
        <f>Tabla_Payasos[[#This Row],[Payasos]]</f>
        <v>Alfombra en escaleras</v>
      </c>
      <c r="P9">
        <f>COUNTIF(Precentación_Quejas[Payaso],Tabla_Payasos[[#This Row],[Payasos]])</f>
        <v>0</v>
      </c>
    </row>
    <row r="10" spans="1:18" x14ac:dyDescent="0.25">
      <c r="A10" s="217"/>
      <c r="B10" s="221" t="s">
        <v>1596</v>
      </c>
      <c r="C10" s="231" t="s">
        <v>1849</v>
      </c>
      <c r="D10" s="231" t="s">
        <v>1837</v>
      </c>
      <c r="E10" s="231" t="s">
        <v>2285</v>
      </c>
      <c r="F10" s="231" t="s">
        <v>2284</v>
      </c>
      <c r="G10" s="231" t="s">
        <v>2286</v>
      </c>
      <c r="H10" s="231" t="s">
        <v>2287</v>
      </c>
      <c r="I10" s="231" t="s">
        <v>2288</v>
      </c>
      <c r="J10" s="231" t="s">
        <v>2289</v>
      </c>
      <c r="K10" s="231" t="s">
        <v>2290</v>
      </c>
      <c r="L10" s="232"/>
      <c r="N10">
        <f>Tabla_Payasos[[#This Row],[Codigo]]</f>
        <v>9</v>
      </c>
      <c r="O10" t="str">
        <f>Tabla_Payasos[[#This Row],[Payasos]]</f>
        <v>Amenidades</v>
      </c>
      <c r="P10">
        <f>COUNTIF(Precentación_Quejas[Payaso],Tabla_Payasos[[#This Row],[Payasos]])</f>
        <v>1</v>
      </c>
    </row>
    <row r="11" spans="1:18" x14ac:dyDescent="0.25">
      <c r="A11" s="217"/>
      <c r="B11" s="220" t="s">
        <v>1839</v>
      </c>
      <c r="C11" s="222">
        <f>(D11*100/C$7)/100</f>
        <v>0.39678284182305634</v>
      </c>
      <c r="D11" s="227">
        <v>148</v>
      </c>
      <c r="E11" s="225">
        <v>19</v>
      </c>
      <c r="F11" s="225">
        <v>36</v>
      </c>
      <c r="G11" s="225">
        <v>27</v>
      </c>
      <c r="H11" s="225">
        <v>27</v>
      </c>
      <c r="I11" s="225">
        <v>19</v>
      </c>
      <c r="J11" s="225">
        <v>18</v>
      </c>
      <c r="K11" s="225">
        <v>2</v>
      </c>
      <c r="L11" s="224">
        <f t="shared" ref="L11:L23" si="0">SUM(E11:K11)</f>
        <v>148</v>
      </c>
      <c r="M11" s="228">
        <f t="shared" ref="M11:M23" si="1">L11-C11</f>
        <v>147.60321715817693</v>
      </c>
      <c r="N11">
        <f>Tabla_Payasos[[#This Row],[Codigo]]</f>
        <v>10</v>
      </c>
      <c r="O11" t="str">
        <f>Tabla_Payasos[[#This Row],[Payasos]]</f>
        <v xml:space="preserve">Área  para niños </v>
      </c>
      <c r="P11">
        <f>COUNTIF(Precentación_Quejas[Payaso],Tabla_Payasos[[#This Row],[Payasos]])</f>
        <v>0</v>
      </c>
    </row>
    <row r="12" spans="1:18" x14ac:dyDescent="0.25">
      <c r="A12" s="227">
        <v>41</v>
      </c>
      <c r="B12" s="218" t="str">
        <f>VLOOKUP(A12,Tabla_Payasos10[#All],2,0)</f>
        <v>Habitaciones</v>
      </c>
      <c r="C12" s="222">
        <f t="shared" ref="C12:C26" si="2">(D12*100/C$7)/100</f>
        <v>0.1126005361930295</v>
      </c>
      <c r="D12" s="218">
        <f>VLOOKUP(A12,Tabla_Payasos10[#All],3,0)</f>
        <v>42</v>
      </c>
      <c r="E12" s="225">
        <v>3</v>
      </c>
      <c r="F12" s="225">
        <v>3</v>
      </c>
      <c r="G12" s="225">
        <v>9</v>
      </c>
      <c r="H12" s="225">
        <v>7</v>
      </c>
      <c r="I12" s="225">
        <v>9</v>
      </c>
      <c r="J12" s="225">
        <v>7</v>
      </c>
      <c r="K12" s="225">
        <v>2</v>
      </c>
      <c r="L12" s="224">
        <f t="shared" si="0"/>
        <v>40</v>
      </c>
      <c r="M12" s="228">
        <f t="shared" si="1"/>
        <v>39.887399463806972</v>
      </c>
      <c r="N12">
        <f>Tabla_Payasos[[#This Row],[Codigo]]</f>
        <v>11</v>
      </c>
      <c r="O12" t="str">
        <f>Tabla_Payasos[[#This Row],[Payasos]]</f>
        <v>Aseo en habitación</v>
      </c>
      <c r="P12">
        <f>COUNTIF(Precentación_Quejas[Payaso],Tabla_Payasos[[#This Row],[Payasos]])</f>
        <v>1</v>
      </c>
    </row>
    <row r="13" spans="1:18" x14ac:dyDescent="0.25">
      <c r="A13" s="227">
        <v>95</v>
      </c>
      <c r="B13" s="218" t="str">
        <f>VLOOKUP(A13,Tabla_Payasos10[#All],2,0)</f>
        <v xml:space="preserve">Servicio cliente restaurante </v>
      </c>
      <c r="C13" s="222">
        <f t="shared" si="2"/>
        <v>6.9705093833780166E-2</v>
      </c>
      <c r="D13" s="218">
        <f>VLOOKUP(A13,Tabla_Payasos10[#All],3,0)</f>
        <v>26</v>
      </c>
      <c r="E13" s="225">
        <v>5</v>
      </c>
      <c r="F13" s="225">
        <v>4</v>
      </c>
      <c r="G13" s="225">
        <v>5</v>
      </c>
      <c r="H13" s="225">
        <v>4</v>
      </c>
      <c r="I13" s="225">
        <v>12</v>
      </c>
      <c r="J13" s="225">
        <v>3</v>
      </c>
      <c r="K13" s="225"/>
      <c r="L13" s="224">
        <f t="shared" si="0"/>
        <v>33</v>
      </c>
      <c r="M13" s="228">
        <f t="shared" si="1"/>
        <v>32.930294906166218</v>
      </c>
      <c r="N13">
        <f>Tabla_Payasos[[#This Row],[Codigo]]</f>
        <v>12</v>
      </c>
      <c r="O13" t="str">
        <f>Tabla_Payasos[[#This Row],[Payasos]]</f>
        <v xml:space="preserve">Baño resbalozo </v>
      </c>
      <c r="P13">
        <f>COUNTIF(Precentación_Quejas[Payaso],Tabla_Payasos[[#This Row],[Payasos]])</f>
        <v>1</v>
      </c>
    </row>
    <row r="14" spans="1:18" x14ac:dyDescent="0.25">
      <c r="A14" s="227">
        <v>62</v>
      </c>
      <c r="B14" s="218" t="str">
        <f>VLOOKUP(A14,Tabla_Payasos10[#All],2,0)</f>
        <v>N/A</v>
      </c>
      <c r="C14" s="222">
        <f t="shared" si="2"/>
        <v>0.10723860589812333</v>
      </c>
      <c r="D14" s="218">
        <f>VLOOKUP(A14,Tabla_Payasos10[#All],3,0)</f>
        <v>40</v>
      </c>
      <c r="E14" s="225">
        <v>10</v>
      </c>
      <c r="F14" s="225">
        <v>4</v>
      </c>
      <c r="G14" s="225">
        <v>9</v>
      </c>
      <c r="H14" s="225">
        <v>3</v>
      </c>
      <c r="I14" s="225">
        <v>4</v>
      </c>
      <c r="J14" s="225"/>
      <c r="K14" s="225"/>
      <c r="L14" s="224">
        <f t="shared" si="0"/>
        <v>30</v>
      </c>
      <c r="M14" s="228">
        <f t="shared" si="1"/>
        <v>29.892761394101878</v>
      </c>
      <c r="N14">
        <f>Tabla_Payasos[[#This Row],[Codigo]]</f>
        <v>13</v>
      </c>
      <c r="O14" t="str">
        <f>Tabla_Payasos[[#This Row],[Payasos]]</f>
        <v>Basurero baño</v>
      </c>
      <c r="P14">
        <f>COUNTIF(Precentación_Quejas[Payaso],Tabla_Payasos[[#This Row],[Payasos]])</f>
        <v>0</v>
      </c>
    </row>
    <row r="15" spans="1:18" x14ac:dyDescent="0.25">
      <c r="A15" s="227">
        <v>1</v>
      </c>
      <c r="B15" s="218" t="str">
        <f>VLOOKUP(A15,Tabla_Payasos10[#All],2,0)</f>
        <v>A/C</v>
      </c>
      <c r="C15" s="222">
        <f t="shared" si="2"/>
        <v>4.5576407506702415E-2</v>
      </c>
      <c r="D15" s="218">
        <f>VLOOKUP(A15,Tabla_Payasos10[#All],3,0)</f>
        <v>17</v>
      </c>
      <c r="E15" s="225">
        <v>4</v>
      </c>
      <c r="F15" s="225">
        <v>4</v>
      </c>
      <c r="G15" s="225">
        <v>5</v>
      </c>
      <c r="H15" s="225">
        <v>3</v>
      </c>
      <c r="I15" s="225">
        <v>1</v>
      </c>
      <c r="J15" s="225"/>
      <c r="K15" s="225"/>
      <c r="L15" s="224">
        <f t="shared" si="0"/>
        <v>17</v>
      </c>
      <c r="M15" s="228">
        <f t="shared" si="1"/>
        <v>16.954423592493299</v>
      </c>
      <c r="N15">
        <f>Tabla_Payasos[[#This Row],[Codigo]]</f>
        <v>14</v>
      </c>
      <c r="O15" t="str">
        <f>Tabla_Payasos[[#This Row],[Payasos]]</f>
        <v>Basurero jardines</v>
      </c>
      <c r="P15">
        <f>COUNTIF(Precentación_Quejas[Payaso],Tabla_Payasos[[#This Row],[Payasos]])</f>
        <v>1</v>
      </c>
    </row>
    <row r="16" spans="1:18" x14ac:dyDescent="0.25">
      <c r="A16" s="227">
        <v>94</v>
      </c>
      <c r="B16" s="218" t="str">
        <f>VLOOKUP(A16,Tabla_Payasos10[#All],2,0)</f>
        <v>Servicio cliente recepción</v>
      </c>
      <c r="C16" s="222">
        <f t="shared" si="2"/>
        <v>1.876675603217158E-2</v>
      </c>
      <c r="D16" s="218">
        <f>VLOOKUP(A16,Tabla_Payasos10[#All],3,0)</f>
        <v>7</v>
      </c>
      <c r="E16" s="225">
        <v>1</v>
      </c>
      <c r="F16" s="225">
        <v>2</v>
      </c>
      <c r="G16" s="225">
        <v>6</v>
      </c>
      <c r="H16" s="225">
        <v>3</v>
      </c>
      <c r="I16" s="225">
        <v>2</v>
      </c>
      <c r="J16" s="225">
        <v>3</v>
      </c>
      <c r="K16" s="225"/>
      <c r="L16" s="224">
        <f t="shared" si="0"/>
        <v>17</v>
      </c>
      <c r="M16" s="228">
        <f t="shared" si="1"/>
        <v>16.981233243967829</v>
      </c>
      <c r="N16">
        <f>Tabla_Payasos[[#This Row],[Codigo]]</f>
        <v>15</v>
      </c>
      <c r="O16" t="str">
        <f>Tabla_Payasos[[#This Row],[Payasos]]</f>
        <v>Batas de baño</v>
      </c>
      <c r="P16">
        <f>COUNTIF(Precentación_Quejas[Payaso],Tabla_Payasos[[#This Row],[Payasos]])</f>
        <v>0</v>
      </c>
    </row>
    <row r="17" spans="1:16" x14ac:dyDescent="0.25">
      <c r="A17" s="227">
        <v>114</v>
      </c>
      <c r="B17" s="218" t="str">
        <f>VLOOKUP(A17,Tabla_Payasos10[#All],2,0)</f>
        <v>Precios Comidas Italiano</v>
      </c>
      <c r="C17" s="222">
        <f t="shared" si="2"/>
        <v>2.1447721179624665E-2</v>
      </c>
      <c r="D17" s="218">
        <f>VLOOKUP(A17,Tabla_Payasos10[#All],3,0)</f>
        <v>8</v>
      </c>
      <c r="E17" s="225">
        <v>3</v>
      </c>
      <c r="F17" s="225">
        <v>3</v>
      </c>
      <c r="G17" s="225">
        <v>1</v>
      </c>
      <c r="H17" s="225">
        <v>3</v>
      </c>
      <c r="I17" s="225">
        <v>3</v>
      </c>
      <c r="J17" s="225">
        <v>1</v>
      </c>
      <c r="K17" s="225"/>
      <c r="L17" s="224">
        <f t="shared" si="0"/>
        <v>14</v>
      </c>
      <c r="M17" s="228">
        <f t="shared" si="1"/>
        <v>13.978552278820375</v>
      </c>
      <c r="N17">
        <f>Tabla_Payasos[[#This Row],[Codigo]]</f>
        <v>16</v>
      </c>
      <c r="O17" t="str">
        <f>Tabla_Payasos[[#This Row],[Payasos]]</f>
        <v>Brazaletes</v>
      </c>
      <c r="P17">
        <f>COUNTIF(Precentación_Quejas[Payaso],Tabla_Payasos[[#This Row],[Payasos]])</f>
        <v>1</v>
      </c>
    </row>
    <row r="18" spans="1:16" x14ac:dyDescent="0.25">
      <c r="A18" s="227">
        <v>85</v>
      </c>
      <c r="B18" s="218" t="str">
        <f>VLOOKUP(A18,Tabla_Payasos10[#All],2,0)</f>
        <v>Ruido habitación</v>
      </c>
      <c r="C18" s="222">
        <f t="shared" si="2"/>
        <v>2.6809651474530832E-2</v>
      </c>
      <c r="D18" s="218">
        <f>VLOOKUP(A18,Tabla_Payasos10[#All],3,0)</f>
        <v>10</v>
      </c>
      <c r="E18" s="225">
        <v>3</v>
      </c>
      <c r="F18" s="225">
        <v>2</v>
      </c>
      <c r="G18" s="225">
        <v>3</v>
      </c>
      <c r="H18" s="225">
        <v>1</v>
      </c>
      <c r="I18" s="225">
        <v>4</v>
      </c>
      <c r="J18" s="225"/>
      <c r="K18" s="225"/>
      <c r="L18" s="224">
        <f t="shared" si="0"/>
        <v>13</v>
      </c>
      <c r="M18" s="228">
        <f t="shared" si="1"/>
        <v>12.973190348525469</v>
      </c>
      <c r="N18">
        <f>Tabla_Payasos[[#This Row],[Codigo]]</f>
        <v>17</v>
      </c>
      <c r="O18" t="str">
        <f>Tabla_Payasos[[#This Row],[Payasos]]</f>
        <v xml:space="preserve">Cable tica </v>
      </c>
      <c r="P18">
        <f>COUNTIF(Precentación_Quejas[Payaso],Tabla_Payasos[[#This Row],[Payasos]])</f>
        <v>0</v>
      </c>
    </row>
    <row r="19" spans="1:16" x14ac:dyDescent="0.25">
      <c r="A19" s="227">
        <v>130</v>
      </c>
      <c r="B19" s="218" t="str">
        <f>VLOOKUP(A19,Tabla_Payasos10[#All],2,0)</f>
        <v>Precios</v>
      </c>
      <c r="C19" s="222">
        <f t="shared" si="2"/>
        <v>1.876675603217158E-2</v>
      </c>
      <c r="D19" s="218">
        <f>VLOOKUP(A19,Tabla_Payasos10[#All],3,0)</f>
        <v>7</v>
      </c>
      <c r="E19" s="225">
        <v>2</v>
      </c>
      <c r="F19" s="225">
        <v>3</v>
      </c>
      <c r="G19" s="225">
        <v>2</v>
      </c>
      <c r="H19" s="225">
        <v>5</v>
      </c>
      <c r="I19" s="225"/>
      <c r="J19" s="225"/>
      <c r="K19" s="225"/>
      <c r="L19" s="224">
        <f t="shared" si="0"/>
        <v>12</v>
      </c>
      <c r="M19" s="228">
        <f t="shared" si="1"/>
        <v>11.981233243967829</v>
      </c>
      <c r="N19">
        <f>Tabla_Payasos[[#This Row],[Codigo]]</f>
        <v>18</v>
      </c>
      <c r="O19" t="str">
        <f>Tabla_Payasos[[#This Row],[Payasos]]</f>
        <v>Calida Desayuno</v>
      </c>
      <c r="P19">
        <f>COUNTIF(Precentación_Quejas[Payaso],Tabla_Payasos[[#This Row],[Payasos]])</f>
        <v>6</v>
      </c>
    </row>
    <row r="20" spans="1:16" x14ac:dyDescent="0.25">
      <c r="A20" s="227">
        <v>106</v>
      </c>
      <c r="B20" s="218" t="str">
        <f>VLOOKUP(A20,Tabla_Payasos10[#All],2,0)</f>
        <v>Wifi</v>
      </c>
      <c r="C20" s="222">
        <f t="shared" si="2"/>
        <v>2.4128686327077747E-2</v>
      </c>
      <c r="D20" s="218">
        <f>VLOOKUP(A20,Tabla_Payasos10[#All],3,0)</f>
        <v>9</v>
      </c>
      <c r="E20" s="225"/>
      <c r="F20" s="225">
        <v>1</v>
      </c>
      <c r="G20" s="225">
        <v>1</v>
      </c>
      <c r="H20" s="225">
        <v>6</v>
      </c>
      <c r="I20" s="225">
        <v>2</v>
      </c>
      <c r="J20" s="225"/>
      <c r="K20" s="225"/>
      <c r="L20" s="224">
        <f t="shared" si="0"/>
        <v>10</v>
      </c>
      <c r="M20" s="228">
        <f t="shared" si="1"/>
        <v>9.975871313672922</v>
      </c>
      <c r="N20">
        <f>Tabla_Payasos[[#This Row],[Codigo]]</f>
        <v>19</v>
      </c>
      <c r="O20" t="str">
        <f>Tabla_Payasos[[#This Row],[Payasos]]</f>
        <v>Calidad comida</v>
      </c>
      <c r="P20">
        <f>COUNTIF(Precentación_Quejas[Payaso],Tabla_Payasos[[#This Row],[Payasos]])</f>
        <v>1</v>
      </c>
    </row>
    <row r="21" spans="1:16" x14ac:dyDescent="0.25">
      <c r="A21" s="227">
        <v>117</v>
      </c>
      <c r="B21" s="218" t="str">
        <f>VLOOKUP(A21,Tabla_Payasos10[#All],2,0)</f>
        <v>Chequeo habitaciones</v>
      </c>
      <c r="C21" s="222">
        <f t="shared" si="2"/>
        <v>2.6809651474530832E-2</v>
      </c>
      <c r="D21" s="218">
        <f>VLOOKUP(A21,Tabla_Payasos10[#All],3,0)</f>
        <v>10</v>
      </c>
      <c r="E21" s="225">
        <v>1</v>
      </c>
      <c r="F21" s="225">
        <v>3</v>
      </c>
      <c r="G21" s="225">
        <v>1</v>
      </c>
      <c r="H21" s="225">
        <v>4</v>
      </c>
      <c r="I21" s="225"/>
      <c r="J21" s="225">
        <v>1</v>
      </c>
      <c r="K21" s="225"/>
      <c r="L21" s="224">
        <f t="shared" si="0"/>
        <v>10</v>
      </c>
      <c r="M21" s="228">
        <f t="shared" si="1"/>
        <v>9.9731903485254687</v>
      </c>
      <c r="N21">
        <f>Tabla_Payasos[[#This Row],[Codigo]]</f>
        <v>20</v>
      </c>
      <c r="O21" t="str">
        <f>Tabla_Payasos[[#This Row],[Payasos]]</f>
        <v>Calidad precio</v>
      </c>
      <c r="P21">
        <f>COUNTIF(Precentación_Quejas[Payaso],Tabla_Payasos[[#This Row],[Payasos]])</f>
        <v>4</v>
      </c>
    </row>
    <row r="22" spans="1:16" x14ac:dyDescent="0.25">
      <c r="A22" s="227">
        <v>90</v>
      </c>
      <c r="B22" s="218" t="str">
        <f>VLOOKUP(A22,Tabla_Payasos10[#All],2,0)</f>
        <v>Servicio cliente bar humedo</v>
      </c>
      <c r="C22" s="222">
        <f t="shared" si="2"/>
        <v>1.0723860589812333E-2</v>
      </c>
      <c r="D22" s="218">
        <f>VLOOKUP(A22,Tabla_Payasos10[#All],3,0)</f>
        <v>4</v>
      </c>
      <c r="E22" s="225">
        <v>1</v>
      </c>
      <c r="F22" s="225">
        <v>2</v>
      </c>
      <c r="G22" s="225"/>
      <c r="H22" s="225">
        <v>1</v>
      </c>
      <c r="I22" s="225">
        <v>4</v>
      </c>
      <c r="J22" s="225"/>
      <c r="K22" s="225"/>
      <c r="L22" s="224">
        <f t="shared" si="0"/>
        <v>8</v>
      </c>
      <c r="M22" s="228">
        <f t="shared" si="1"/>
        <v>7.9892761394101877</v>
      </c>
      <c r="N22">
        <f>Tabla_Payasos[[#This Row],[Codigo]]</f>
        <v>21</v>
      </c>
      <c r="O22" t="str">
        <f>Tabla_Payasos[[#This Row],[Payasos]]</f>
        <v>Calidad Sushi</v>
      </c>
      <c r="P22">
        <f>COUNTIF(Precentación_Quejas[Payaso],Tabla_Payasos[[#This Row],[Payasos]])</f>
        <v>3</v>
      </c>
    </row>
    <row r="23" spans="1:16" x14ac:dyDescent="0.25">
      <c r="A23" s="227">
        <v>68</v>
      </c>
      <c r="B23" s="218" t="str">
        <f>VLOOKUP(A23,Tabla_Payasos10[#All],2,0)</f>
        <v>Plagas Habitaciones</v>
      </c>
      <c r="C23" s="222">
        <f t="shared" si="2"/>
        <v>2.6809651474530832E-2</v>
      </c>
      <c r="D23" s="218">
        <f>VLOOKUP(A23,Tabla_Payasos10[#All],3,0)</f>
        <v>10</v>
      </c>
      <c r="E23" s="225">
        <v>2</v>
      </c>
      <c r="F23" s="225">
        <v>1</v>
      </c>
      <c r="G23" s="225">
        <v>1</v>
      </c>
      <c r="H23" s="225"/>
      <c r="I23" s="225">
        <v>3</v>
      </c>
      <c r="J23" s="225"/>
      <c r="K23" s="225"/>
      <c r="L23" s="224">
        <f t="shared" si="0"/>
        <v>7</v>
      </c>
      <c r="M23" s="228">
        <f t="shared" si="1"/>
        <v>6.9731903485254696</v>
      </c>
      <c r="N23">
        <f>Tabla_Payasos[[#This Row],[Codigo]]</f>
        <v>22</v>
      </c>
      <c r="O23" t="str">
        <f>Tabla_Payasos[[#This Row],[Payasos]]</f>
        <v xml:space="preserve">Camas altas </v>
      </c>
      <c r="P23">
        <f>COUNTIF(Precentación_Quejas[Payaso],Tabla_Payasos[[#This Row],[Payasos]])</f>
        <v>1</v>
      </c>
    </row>
    <row r="24" spans="1:16" x14ac:dyDescent="0.25">
      <c r="A24" s="227">
        <v>6</v>
      </c>
      <c r="B24" s="218" t="str">
        <f>VLOOKUP(A24,Tabla_Payasos10[#All],2,0)</f>
        <v>Agua potable</v>
      </c>
      <c r="C24" s="222">
        <f t="shared" si="2"/>
        <v>1.876675603217158E-2</v>
      </c>
      <c r="D24" s="218">
        <f>VLOOKUP(A24,Tabla_Payasos10[#All],3,0)</f>
        <v>7</v>
      </c>
      <c r="E24" s="225"/>
      <c r="F24" s="225"/>
      <c r="G24" s="225"/>
      <c r="H24" s="225">
        <v>1</v>
      </c>
      <c r="I24" s="225">
        <v>2</v>
      </c>
      <c r="J24" s="225"/>
      <c r="K24" s="225">
        <v>4</v>
      </c>
      <c r="L24" s="224">
        <f>SUM(E24:K24)</f>
        <v>7</v>
      </c>
      <c r="M24" s="228">
        <f>L24-C24</f>
        <v>6.9812332439678286</v>
      </c>
      <c r="N24">
        <f>Tabla_Payasos[[#This Row],[Codigo]]</f>
        <v>23</v>
      </c>
      <c r="O24" t="str">
        <f>Tabla_Payasos[[#This Row],[Payasos]]</f>
        <v>Central telefonica</v>
      </c>
      <c r="P24">
        <f>COUNTIF(Precentación_Quejas[Payaso],Tabla_Payasos[[#This Row],[Payasos]])</f>
        <v>2</v>
      </c>
    </row>
    <row r="25" spans="1:16" x14ac:dyDescent="0.25">
      <c r="A25" s="227">
        <v>116</v>
      </c>
      <c r="B25" s="218" t="str">
        <f>VLOOKUP(A25,Tabla_Payasos10[#All],2,0)</f>
        <v>Calidad comida Italiano</v>
      </c>
      <c r="C25" s="222">
        <f t="shared" si="2"/>
        <v>1.6085790884718499E-2</v>
      </c>
      <c r="D25" s="218">
        <f>VLOOKUP(A25,Tabla_Payasos10[#All],3,0)</f>
        <v>6</v>
      </c>
      <c r="E25" s="226">
        <v>1</v>
      </c>
      <c r="F25" s="226">
        <v>3</v>
      </c>
      <c r="G25" s="226">
        <v>1</v>
      </c>
      <c r="H25" s="226"/>
      <c r="I25" s="226"/>
      <c r="J25" s="226">
        <v>1</v>
      </c>
      <c r="K25" s="226"/>
      <c r="L25" s="224">
        <f>SUM(E25:K25)</f>
        <v>6</v>
      </c>
      <c r="M25" s="228">
        <f>L25-C25</f>
        <v>5.9839142091152819</v>
      </c>
      <c r="N25">
        <f>Tabla_Payasos[[#This Row],[Codigo]]</f>
        <v>24</v>
      </c>
      <c r="O25" t="str">
        <f>Tabla_Payasos[[#This Row],[Payasos]]</f>
        <v>Clases de yoga</v>
      </c>
      <c r="P25">
        <f>COUNTIF(Precentación_Quejas[Payaso],Tabla_Payasos[[#This Row],[Payasos]])</f>
        <v>0</v>
      </c>
    </row>
    <row r="26" spans="1:16" x14ac:dyDescent="0.25">
      <c r="A26" s="227">
        <v>49</v>
      </c>
      <c r="B26" s="218" t="str">
        <f>VLOOKUP(A26,Tabla_Payasos10[#All],2,0)</f>
        <v>Limpieza en habitación</v>
      </c>
      <c r="C26" s="222">
        <f t="shared" si="2"/>
        <v>8.0428954423592495E-3</v>
      </c>
      <c r="D26" s="218">
        <f>VLOOKUP(A26,Tabla_Payasos10[#All],3,0)</f>
        <v>3</v>
      </c>
      <c r="E26" s="226"/>
      <c r="F26" s="226"/>
      <c r="G26" s="226">
        <v>5</v>
      </c>
      <c r="H26" s="226"/>
      <c r="I26" s="226"/>
      <c r="J26" s="226">
        <v>1</v>
      </c>
      <c r="K26" s="226"/>
      <c r="L26" s="224">
        <f>SUM(E26:K26)</f>
        <v>6</v>
      </c>
      <c r="M26" s="228">
        <f>L26-C26</f>
        <v>5.991957104557641</v>
      </c>
      <c r="N26">
        <f>Tabla_Payasos[[#This Row],[Codigo]]</f>
        <v>25</v>
      </c>
      <c r="O26" t="str">
        <f>Tabla_Payasos[[#This Row],[Payasos]]</f>
        <v>Cockteles bares</v>
      </c>
      <c r="P26">
        <f>COUNTIF(Precentación_Quejas[Payaso],Tabla_Payasos[[#This Row],[Payasos]])</f>
        <v>2</v>
      </c>
    </row>
    <row r="27" spans="1:16" x14ac:dyDescent="0.25">
      <c r="B27" t="s">
        <v>2291</v>
      </c>
      <c r="C27" s="233">
        <f>C25+C19+C17+C13</f>
        <v>0.12600536193029491</v>
      </c>
      <c r="D27" s="234">
        <f>D25+D19+D17+D13</f>
        <v>47</v>
      </c>
      <c r="E27" s="234">
        <f t="shared" ref="E27:M27" si="3">E25+E19+E17+E13</f>
        <v>11</v>
      </c>
      <c r="F27" s="234">
        <f t="shared" si="3"/>
        <v>13</v>
      </c>
      <c r="G27" s="234">
        <f t="shared" si="3"/>
        <v>9</v>
      </c>
      <c r="H27" s="234">
        <f t="shared" si="3"/>
        <v>12</v>
      </c>
      <c r="I27" s="234">
        <f t="shared" si="3"/>
        <v>15</v>
      </c>
      <c r="J27" s="234">
        <f t="shared" si="3"/>
        <v>5</v>
      </c>
      <c r="K27" s="234">
        <f t="shared" si="3"/>
        <v>0</v>
      </c>
      <c r="L27" s="234">
        <f t="shared" si="3"/>
        <v>65</v>
      </c>
      <c r="M27" s="234">
        <f t="shared" si="3"/>
        <v>64.873994638069703</v>
      </c>
      <c r="N27">
        <f>Tabla_Payasos[[#This Row],[Codigo]]</f>
        <v>26</v>
      </c>
      <c r="O27" t="str">
        <f>Tabla_Payasos[[#This Row],[Payasos]]</f>
        <v>Colchon duro</v>
      </c>
      <c r="P27">
        <f>COUNTIF(Precentación_Quejas[Payaso],Tabla_Payasos[[#This Row],[Payasos]])</f>
        <v>3</v>
      </c>
    </row>
    <row r="28" spans="1:16" x14ac:dyDescent="0.25">
      <c r="A28" s="229"/>
      <c r="B28" s="230" t="s">
        <v>1838</v>
      </c>
      <c r="C28" s="230"/>
      <c r="D28" s="230"/>
      <c r="E28" s="230">
        <f>SUM(E11:E25)</f>
        <v>55</v>
      </c>
      <c r="F28" s="230">
        <f>SUM(F11:F25)</f>
        <v>71</v>
      </c>
      <c r="G28" s="230">
        <f>SUM(G11:G26)</f>
        <v>76</v>
      </c>
      <c r="H28" s="230">
        <f>SUM(H11:H24)</f>
        <v>68</v>
      </c>
      <c r="I28" s="230">
        <f>SUM(I11:I24)</f>
        <v>65</v>
      </c>
      <c r="J28" s="230">
        <f>SUM(J11:J24)</f>
        <v>33</v>
      </c>
      <c r="K28" s="230">
        <f>SUM(K11:K24)</f>
        <v>8</v>
      </c>
      <c r="L28" s="224">
        <f t="shared" ref="L28:L38" si="4">SUM(E28:K28)</f>
        <v>376</v>
      </c>
      <c r="N28">
        <f>Tabla_Payasos[[#This Row],[Codigo]]</f>
        <v>27</v>
      </c>
      <c r="O28" t="str">
        <f>Tabla_Payasos[[#This Row],[Payasos]]</f>
        <v>Comidas snacks</v>
      </c>
      <c r="P28">
        <f>COUNTIF(Precentación_Quejas[Payaso],Tabla_Payasos[[#This Row],[Payasos]])</f>
        <v>0</v>
      </c>
    </row>
    <row r="29" spans="1:16" x14ac:dyDescent="0.25">
      <c r="A29" s="217"/>
      <c r="B29" s="192" t="s">
        <v>1848</v>
      </c>
      <c r="C29" s="193" t="s">
        <v>1849</v>
      </c>
      <c r="D29" s="193" t="s">
        <v>1837</v>
      </c>
      <c r="E29" s="223" t="str">
        <f>E10</f>
        <v>septiembre</v>
      </c>
      <c r="F29" s="223" t="str">
        <f t="shared" ref="F29:K29" si="5">F10</f>
        <v>octubre</v>
      </c>
      <c r="G29" s="223" t="str">
        <f t="shared" si="5"/>
        <v>noviembre</v>
      </c>
      <c r="H29" s="223" t="str">
        <f t="shared" si="5"/>
        <v>diciembre</v>
      </c>
      <c r="I29" s="223" t="str">
        <f t="shared" si="5"/>
        <v>enero</v>
      </c>
      <c r="J29" s="223" t="str">
        <f t="shared" si="5"/>
        <v>febrero</v>
      </c>
      <c r="K29" s="223" t="str">
        <f t="shared" si="5"/>
        <v>marzo</v>
      </c>
      <c r="L29" s="224">
        <f t="shared" si="4"/>
        <v>0</v>
      </c>
      <c r="N29">
        <f>Tabla_Payasos[[#This Row],[Codigo]]</f>
        <v>28</v>
      </c>
      <c r="O29" t="str">
        <f>Tabla_Payasos[[#This Row],[Payasos]]</f>
        <v>Computadoras de recepción</v>
      </c>
      <c r="P29">
        <f>COUNTIF(Precentación_Quejas[Payaso],Tabla_Payasos[[#This Row],[Payasos]])</f>
        <v>0</v>
      </c>
    </row>
    <row r="30" spans="1:16" x14ac:dyDescent="0.25">
      <c r="A30" s="217"/>
      <c r="B30" s="226" t="s">
        <v>1848</v>
      </c>
      <c r="C30" s="219">
        <f t="shared" ref="C30:C38" si="6">(D30*100/D$11)/100</f>
        <v>0.7432432432432432</v>
      </c>
      <c r="D30" s="220">
        <v>110</v>
      </c>
      <c r="E30" s="225">
        <v>18</v>
      </c>
      <c r="F30" s="225">
        <v>26</v>
      </c>
      <c r="G30" s="225">
        <v>18</v>
      </c>
      <c r="H30" s="225">
        <v>19</v>
      </c>
      <c r="I30" s="225">
        <v>15</v>
      </c>
      <c r="J30" s="225">
        <v>13</v>
      </c>
      <c r="K30" s="225">
        <v>1</v>
      </c>
      <c r="L30" s="224">
        <f t="shared" si="4"/>
        <v>110</v>
      </c>
      <c r="N30">
        <f>Tabla_Payasos[[#This Row],[Codigo]]</f>
        <v>29</v>
      </c>
      <c r="O30" t="str">
        <f>Tabla_Payasos[[#This Row],[Payasos]]</f>
        <v>Construcción</v>
      </c>
      <c r="P30">
        <f>COUNTIF(Precentación_Quejas[Payaso],Tabla_Payasos[[#This Row],[Payasos]])</f>
        <v>2</v>
      </c>
    </row>
    <row r="31" spans="1:16" x14ac:dyDescent="0.25">
      <c r="A31" s="227">
        <v>18</v>
      </c>
      <c r="B31" s="218" t="str">
        <f>VLOOKUP(A31,Tabla_Payasos10[#All],2,0)</f>
        <v>Calida Desayuno</v>
      </c>
      <c r="C31" s="219">
        <f t="shared" si="6"/>
        <v>4.0540540540540543E-2</v>
      </c>
      <c r="D31" s="218">
        <f>VLOOKUP(A31,Tabla_Payasos10[#All],3,0)</f>
        <v>6</v>
      </c>
      <c r="E31" s="225">
        <v>2</v>
      </c>
      <c r="F31" s="225"/>
      <c r="G31" s="225">
        <v>2</v>
      </c>
      <c r="H31" s="225"/>
      <c r="I31" s="225"/>
      <c r="J31" s="225">
        <v>1</v>
      </c>
      <c r="K31" s="225"/>
      <c r="L31" s="224">
        <f t="shared" si="4"/>
        <v>5</v>
      </c>
      <c r="N31">
        <f>Tabla_Payasos[[#This Row],[Codigo]]</f>
        <v>30</v>
      </c>
      <c r="O31" t="str">
        <f>Tabla_Payasos[[#This Row],[Payasos]]</f>
        <v>Datafonos</v>
      </c>
      <c r="P31">
        <f>COUNTIF(Precentación_Quejas[Payaso],Tabla_Payasos[[#This Row],[Payasos]])</f>
        <v>0</v>
      </c>
    </row>
    <row r="32" spans="1:16" x14ac:dyDescent="0.25">
      <c r="A32" s="227">
        <v>38</v>
      </c>
      <c r="B32" s="218" t="str">
        <f>VLOOKUP(A32,Tabla_Payasos10[#All],2,0)</f>
        <v>Gimnasio</v>
      </c>
      <c r="C32" s="219">
        <f t="shared" si="6"/>
        <v>3.3783783783783786E-2</v>
      </c>
      <c r="D32" s="218">
        <f>VLOOKUP(A32,Tabla_Payasos10[#All],3,0)</f>
        <v>5</v>
      </c>
      <c r="E32" s="225"/>
      <c r="F32" s="225"/>
      <c r="G32" s="225"/>
      <c r="H32" s="225">
        <v>1</v>
      </c>
      <c r="I32" s="225">
        <v>3</v>
      </c>
      <c r="J32" s="225">
        <v>1</v>
      </c>
      <c r="K32" s="225"/>
      <c r="L32" s="224">
        <f t="shared" si="4"/>
        <v>5</v>
      </c>
      <c r="N32">
        <f>Tabla_Payasos[[#This Row],[Codigo]]</f>
        <v>31</v>
      </c>
      <c r="O32" t="str">
        <f>Tabla_Payasos[[#This Row],[Payasos]]</f>
        <v>Desestimado</v>
      </c>
      <c r="P32">
        <f>COUNTIF(Precentación_Quejas[Payaso],Tabla_Payasos[[#This Row],[Payasos]])</f>
        <v>0</v>
      </c>
    </row>
    <row r="33" spans="1:16" x14ac:dyDescent="0.25">
      <c r="A33" s="227">
        <v>46</v>
      </c>
      <c r="B33" s="218" t="str">
        <f>VLOOKUP(A33,Tabla_Payasos10[#All],2,0)</f>
        <v>Jacuzzi</v>
      </c>
      <c r="C33" s="219">
        <f t="shared" si="6"/>
        <v>2.7027027027027025E-2</v>
      </c>
      <c r="D33" s="218">
        <f>VLOOKUP(A33,Tabla_Payasos10[#All],3,0)</f>
        <v>4</v>
      </c>
      <c r="E33" s="225"/>
      <c r="F33" s="225">
        <v>1</v>
      </c>
      <c r="G33" s="225">
        <v>2</v>
      </c>
      <c r="H33" s="225">
        <v>1</v>
      </c>
      <c r="I33" s="225">
        <v>1</v>
      </c>
      <c r="J33" s="225"/>
      <c r="K33" s="225"/>
      <c r="L33" s="224">
        <f t="shared" si="4"/>
        <v>5</v>
      </c>
      <c r="N33">
        <f>Tabla_Payasos[[#This Row],[Codigo]]</f>
        <v>32</v>
      </c>
      <c r="O33" t="str">
        <f>Tabla_Payasos[[#This Row],[Payasos]]</f>
        <v>Encuentas de satisfacción</v>
      </c>
      <c r="P33">
        <f>COUNTIF(Precentación_Quejas[Payaso],Tabla_Payasos[[#This Row],[Payasos]])</f>
        <v>0</v>
      </c>
    </row>
    <row r="34" spans="1:16" x14ac:dyDescent="0.25">
      <c r="A34" s="227">
        <v>51</v>
      </c>
      <c r="B34" s="218" t="str">
        <f>VLOOKUP(A34,Tabla_Payasos10[#All],2,0)</f>
        <v>Lockers</v>
      </c>
      <c r="C34" s="219">
        <f t="shared" si="6"/>
        <v>2.0270270270270271E-2</v>
      </c>
      <c r="D34" s="218">
        <f>VLOOKUP(A34,Tabla_Payasos10[#All],3,0)</f>
        <v>3</v>
      </c>
      <c r="E34" s="225"/>
      <c r="F34" s="225">
        <v>1</v>
      </c>
      <c r="G34" s="225">
        <v>2</v>
      </c>
      <c r="H34" s="225"/>
      <c r="I34" s="225"/>
      <c r="J34" s="225">
        <v>2</v>
      </c>
      <c r="K34" s="225"/>
      <c r="L34" s="224">
        <f t="shared" si="4"/>
        <v>5</v>
      </c>
      <c r="N34">
        <f>Tabla_Payasos[[#This Row],[Codigo]]</f>
        <v>33</v>
      </c>
      <c r="O34" t="str">
        <f>Tabla_Payasos[[#This Row],[Payasos]]</f>
        <v>Entretenimiento</v>
      </c>
      <c r="P34">
        <f>COUNTIF(Precentación_Quejas[Payaso],Tabla_Payasos[[#This Row],[Payasos]])</f>
        <v>3</v>
      </c>
    </row>
    <row r="35" spans="1:16" x14ac:dyDescent="0.25">
      <c r="A35" s="227">
        <v>125</v>
      </c>
      <c r="B35" s="218" t="str">
        <f>VLOOKUP(A35,Tabla_Payasos10[#All],2,0)</f>
        <v>Servicio C. Tienda</v>
      </c>
      <c r="C35" s="219">
        <f t="shared" si="6"/>
        <v>3.3783783783783786E-2</v>
      </c>
      <c r="D35" s="218">
        <f>VLOOKUP(A35,Tabla_Payasos10[#All],3,0)</f>
        <v>5</v>
      </c>
      <c r="E35" s="225"/>
      <c r="F35" s="225">
        <v>3</v>
      </c>
      <c r="G35" s="225"/>
      <c r="H35" s="225">
        <v>2</v>
      </c>
      <c r="I35" s="225"/>
      <c r="J35" s="225"/>
      <c r="K35" s="225"/>
      <c r="L35" s="224">
        <f t="shared" si="4"/>
        <v>5</v>
      </c>
      <c r="N35">
        <f>Tabla_Payasos[[#This Row],[Codigo]]</f>
        <v>34</v>
      </c>
      <c r="O35" t="str">
        <f>Tabla_Payasos[[#This Row],[Payasos]]</f>
        <v>Espejo grande fuera del baño</v>
      </c>
      <c r="P35">
        <f>COUNTIF(Precentación_Quejas[Payaso],Tabla_Payasos[[#This Row],[Payasos]])</f>
        <v>1</v>
      </c>
    </row>
    <row r="36" spans="1:16" x14ac:dyDescent="0.25">
      <c r="A36" s="227">
        <v>131</v>
      </c>
      <c r="B36" s="218" t="str">
        <f>VLOOKUP(A36,Tabla_Payasos10[#All],2,0)</f>
        <v>Iluminación Jardines</v>
      </c>
      <c r="C36" s="219">
        <f t="shared" si="6"/>
        <v>2.7027027027027025E-2</v>
      </c>
      <c r="D36" s="218">
        <f>VLOOKUP(A36,Tabla_Payasos10[#All],3,0)</f>
        <v>4</v>
      </c>
      <c r="E36" s="225"/>
      <c r="F36" s="225">
        <v>1</v>
      </c>
      <c r="G36" s="225">
        <v>1</v>
      </c>
      <c r="H36" s="225">
        <v>1</v>
      </c>
      <c r="I36" s="225"/>
      <c r="J36" s="225">
        <v>1</v>
      </c>
      <c r="K36" s="225">
        <v>1</v>
      </c>
      <c r="L36" s="224">
        <f t="shared" si="4"/>
        <v>5</v>
      </c>
      <c r="N36">
        <f>Tabla_Payasos[[#This Row],[Codigo]]</f>
        <v>35</v>
      </c>
      <c r="O36" t="str">
        <f>Tabla_Payasos[[#This Row],[Payasos]]</f>
        <v>Etiquetas en apagadores</v>
      </c>
      <c r="P36">
        <f>COUNTIF(Precentación_Quejas[Payaso],Tabla_Payasos[[#This Row],[Payasos]])</f>
        <v>0</v>
      </c>
    </row>
    <row r="37" spans="1:16" x14ac:dyDescent="0.25">
      <c r="A37" s="227">
        <v>122</v>
      </c>
      <c r="B37" s="218" t="str">
        <f>VLOOKUP(A37,Tabla_Payasos10[#All],2,0)</f>
        <v>Señal TV</v>
      </c>
      <c r="C37" s="219">
        <f t="shared" si="6"/>
        <v>2.7027027027027025E-2</v>
      </c>
      <c r="D37" s="218">
        <f>VLOOKUP(A37,Tabla_Payasos10[#All],3,0)</f>
        <v>4</v>
      </c>
      <c r="E37" s="225"/>
      <c r="F37" s="225">
        <v>1</v>
      </c>
      <c r="G37" s="225">
        <v>3</v>
      </c>
      <c r="H37" s="225"/>
      <c r="I37" s="225"/>
      <c r="J37" s="225"/>
      <c r="K37" s="225"/>
      <c r="L37" s="224">
        <f t="shared" si="4"/>
        <v>4</v>
      </c>
      <c r="N37">
        <f>Tabla_Payasos[[#This Row],[Codigo]]</f>
        <v>36</v>
      </c>
      <c r="O37" t="str">
        <f>Tabla_Payasos[[#This Row],[Payasos]]</f>
        <v>Falta de comunicación</v>
      </c>
      <c r="P37">
        <f>COUNTIF(Precentación_Quejas[Payaso],Tabla_Payasos[[#This Row],[Payasos]])</f>
        <v>0</v>
      </c>
    </row>
    <row r="38" spans="1:16" x14ac:dyDescent="0.25">
      <c r="A38" s="227">
        <v>98</v>
      </c>
      <c r="B38" s="218" t="str">
        <f>VLOOKUP(A38,Tabla_Payasos10[#All],2,0)</f>
        <v>Silla en habitación</v>
      </c>
      <c r="C38" s="219">
        <f t="shared" si="6"/>
        <v>2.0270270270270271E-2</v>
      </c>
      <c r="D38" s="218">
        <f>VLOOKUP(A38,Tabla_Payasos10[#All],3,0)</f>
        <v>3</v>
      </c>
      <c r="E38" s="226">
        <v>1</v>
      </c>
      <c r="F38" s="226">
        <v>1</v>
      </c>
      <c r="G38" s="226">
        <v>1</v>
      </c>
      <c r="H38" s="226">
        <v>1</v>
      </c>
      <c r="I38" s="226"/>
      <c r="J38" s="226"/>
      <c r="K38" s="226"/>
      <c r="L38" s="224">
        <f t="shared" si="4"/>
        <v>4</v>
      </c>
      <c r="N38">
        <f>Tabla_Payasos[[#This Row],[Codigo]]</f>
        <v>37</v>
      </c>
      <c r="O38" t="str">
        <f>Tabla_Payasos[[#This Row],[Payasos]]</f>
        <v>Fujas de agua</v>
      </c>
      <c r="P38">
        <f>COUNTIF(Precentación_Quejas[Payaso],Tabla_Payasos[[#This Row],[Payasos]])</f>
        <v>1</v>
      </c>
    </row>
    <row r="39" spans="1:16" x14ac:dyDescent="0.25">
      <c r="L39" s="228">
        <f>SUM(L30:L38)</f>
        <v>148</v>
      </c>
      <c r="N39">
        <f>Tabla_Payasos[[#This Row],[Codigo]]</f>
        <v>38</v>
      </c>
      <c r="O39" t="str">
        <f>Tabla_Payasos[[#This Row],[Payasos]]</f>
        <v>Gimnasio</v>
      </c>
      <c r="P39">
        <f>COUNTIF(Precentación_Quejas[Payaso],Tabla_Payasos[[#This Row],[Payasos]])</f>
        <v>5</v>
      </c>
    </row>
    <row r="40" spans="1:16" x14ac:dyDescent="0.25">
      <c r="B40" s="190" t="s">
        <v>1847</v>
      </c>
      <c r="C40" s="190" t="s">
        <v>1840</v>
      </c>
      <c r="D40" s="190"/>
      <c r="E40" s="190" t="s">
        <v>1841</v>
      </c>
      <c r="F40" s="190" t="s">
        <v>1849</v>
      </c>
      <c r="N40">
        <f>Tabla_Payasos[[#This Row],[Codigo]]</f>
        <v>39</v>
      </c>
      <c r="O40" t="str">
        <f>Tabla_Payasos[[#This Row],[Payasos]]</f>
        <v>Goteras</v>
      </c>
      <c r="P40">
        <f>COUNTIF(Precentación_Quejas[Payaso],Tabla_Payasos[[#This Row],[Payasos]])</f>
        <v>2</v>
      </c>
    </row>
    <row r="41" spans="1:16" x14ac:dyDescent="0.25">
      <c r="B41" s="198" t="str">
        <f>E10</f>
        <v>septiembre</v>
      </c>
      <c r="C41">
        <f>E28</f>
        <v>55</v>
      </c>
      <c r="E41">
        <v>231</v>
      </c>
      <c r="F41" s="191">
        <f t="shared" ref="F41:F47" si="7">C41/E41</f>
        <v>0.23809523809523808</v>
      </c>
      <c r="N41">
        <f>Tabla_Payasos[[#This Row],[Codigo]]</f>
        <v>40</v>
      </c>
      <c r="O41" t="str">
        <f>Tabla_Payasos[[#This Row],[Payasos]]</f>
        <v>Grupos estudiantes</v>
      </c>
      <c r="P41">
        <f>COUNTIF(Precentación_Quejas[Payaso],Tabla_Payasos[[#This Row],[Payasos]])</f>
        <v>0</v>
      </c>
    </row>
    <row r="42" spans="1:16" x14ac:dyDescent="0.25">
      <c r="B42" s="198" t="str">
        <f>F$10</f>
        <v>octubre</v>
      </c>
      <c r="C42">
        <f>F28</f>
        <v>71</v>
      </c>
      <c r="E42">
        <v>2357</v>
      </c>
      <c r="F42" s="191">
        <f t="shared" si="7"/>
        <v>3.0123037759864236E-2</v>
      </c>
      <c r="N42">
        <f>Tabla_Payasos[[#This Row],[Codigo]]</f>
        <v>41</v>
      </c>
      <c r="O42" t="str">
        <f>Tabla_Payasos[[#This Row],[Payasos]]</f>
        <v>Habitaciones</v>
      </c>
      <c r="P42">
        <f>COUNTIF(Precentación_Quejas[Payaso],Tabla_Payasos[[#This Row],[Payasos]])</f>
        <v>42</v>
      </c>
    </row>
    <row r="43" spans="1:16" x14ac:dyDescent="0.25">
      <c r="B43" s="198" t="str">
        <f>G$10</f>
        <v>noviembre</v>
      </c>
      <c r="C43">
        <f>G28</f>
        <v>76</v>
      </c>
      <c r="E43">
        <v>2149</v>
      </c>
      <c r="F43" s="191">
        <f t="shared" si="7"/>
        <v>3.5365286179618427E-2</v>
      </c>
      <c r="N43">
        <f>Tabla_Payasos[[#This Row],[Codigo]]</f>
        <v>42</v>
      </c>
      <c r="O43" t="str">
        <f>Tabla_Payasos[[#This Row],[Payasos]]</f>
        <v>Higiene en restaurante</v>
      </c>
      <c r="P43">
        <f>COUNTIF(Precentación_Quejas[Payaso],Tabla_Payasos[[#This Row],[Payasos]])</f>
        <v>0</v>
      </c>
    </row>
    <row r="44" spans="1:16" x14ac:dyDescent="0.25">
      <c r="B44" s="198" t="str">
        <f>H$10</f>
        <v>diciembre</v>
      </c>
      <c r="C44">
        <f>H28</f>
        <v>68</v>
      </c>
      <c r="E44">
        <v>2545</v>
      </c>
      <c r="F44" s="191">
        <f t="shared" si="7"/>
        <v>2.6719056974459726E-2</v>
      </c>
      <c r="N44">
        <f>Tabla_Payasos[[#This Row],[Codigo]]</f>
        <v>43</v>
      </c>
      <c r="O44" t="str">
        <f>Tabla_Payasos[[#This Row],[Payasos]]</f>
        <v>Hojas de evaluación</v>
      </c>
      <c r="P44">
        <f>COUNTIF(Precentación_Quejas[Payaso],Tabla_Payasos[[#This Row],[Payasos]])</f>
        <v>0</v>
      </c>
    </row>
    <row r="45" spans="1:16" x14ac:dyDescent="0.25">
      <c r="B45" s="198" t="str">
        <f>I$10</f>
        <v>enero</v>
      </c>
      <c r="C45">
        <f>I28</f>
        <v>65</v>
      </c>
      <c r="E45">
        <v>2551</v>
      </c>
      <c r="F45" s="191">
        <f t="shared" si="7"/>
        <v>2.5480203841630734E-2</v>
      </c>
      <c r="N45">
        <f>Tabla_Payasos[[#This Row],[Codigo]]</f>
        <v>44</v>
      </c>
      <c r="O45" t="str">
        <f>Tabla_Payasos[[#This Row],[Payasos]]</f>
        <v>Iluminación hab closet</v>
      </c>
      <c r="P45">
        <f>COUNTIF(Precentación_Quejas[Payaso],Tabla_Payasos[[#This Row],[Payasos]])</f>
        <v>2</v>
      </c>
    </row>
    <row r="46" spans="1:16" x14ac:dyDescent="0.25">
      <c r="B46" s="198" t="str">
        <f>J$10</f>
        <v>febrero</v>
      </c>
      <c r="C46">
        <f>J28</f>
        <v>33</v>
      </c>
      <c r="E46">
        <v>2207</v>
      </c>
      <c r="F46" s="191">
        <f t="shared" si="7"/>
        <v>1.4952424105120073E-2</v>
      </c>
      <c r="N46">
        <f>Tabla_Payasos[[#This Row],[Codigo]]</f>
        <v>45</v>
      </c>
      <c r="O46" t="str">
        <f>Tabla_Payasos[[#This Row],[Payasos]]</f>
        <v>Información duchas</v>
      </c>
      <c r="P46">
        <f>COUNTIF(Precentación_Quejas[Payaso],Tabla_Payasos[[#This Row],[Payasos]])</f>
        <v>0</v>
      </c>
    </row>
    <row r="47" spans="1:16" x14ac:dyDescent="0.25">
      <c r="B47" s="198" t="str">
        <f>K$10</f>
        <v>marzo</v>
      </c>
      <c r="C47">
        <f>K28</f>
        <v>8</v>
      </c>
      <c r="E47">
        <v>1213</v>
      </c>
      <c r="F47" s="191">
        <f t="shared" si="7"/>
        <v>6.5952184666117067E-3</v>
      </c>
      <c r="N47">
        <f>Tabla_Payasos[[#This Row],[Codigo]]</f>
        <v>46</v>
      </c>
      <c r="O47" t="str">
        <f>Tabla_Payasos[[#This Row],[Payasos]]</f>
        <v>Jacuzzi</v>
      </c>
      <c r="P47">
        <f>COUNTIF(Precentación_Quejas[Payaso],Tabla_Payasos[[#This Row],[Payasos]])</f>
        <v>4</v>
      </c>
    </row>
    <row r="48" spans="1:16" x14ac:dyDescent="0.25">
      <c r="B48" s="189"/>
      <c r="F48" s="191"/>
      <c r="N48">
        <f>Tabla_Payasos[[#This Row],[Codigo]]</f>
        <v>47</v>
      </c>
      <c r="O48" t="str">
        <f>Tabla_Payasos[[#This Row],[Payasos]]</f>
        <v>Lampara de lectura</v>
      </c>
      <c r="P48">
        <f>COUNTIF(Precentación_Quejas[Payaso],Tabla_Payasos[[#This Row],[Payasos]])</f>
        <v>0</v>
      </c>
    </row>
    <row r="49" spans="2:16" x14ac:dyDescent="0.25">
      <c r="B49" s="189"/>
      <c r="F49" s="191"/>
      <c r="N49">
        <f>Tabla_Payasos[[#This Row],[Codigo]]</f>
        <v>48</v>
      </c>
      <c r="O49" t="str">
        <f>Tabla_Payasos[[#This Row],[Payasos]]</f>
        <v>Lavanderia</v>
      </c>
      <c r="P49">
        <f>COUNTIF(Precentación_Quejas[Payaso],Tabla_Payasos[[#This Row],[Payasos]])</f>
        <v>1</v>
      </c>
    </row>
    <row r="50" spans="2:16" x14ac:dyDescent="0.25">
      <c r="B50" s="189"/>
      <c r="F50" s="191"/>
      <c r="N50">
        <f>Tabla_Payasos[[#This Row],[Codigo]]</f>
        <v>49</v>
      </c>
      <c r="O50" t="str">
        <f>Tabla_Payasos[[#This Row],[Payasos]]</f>
        <v>Limpieza en habitación</v>
      </c>
      <c r="P50">
        <f>COUNTIF(Precentación_Quejas[Payaso],Tabla_Payasos[[#This Row],[Payasos]])</f>
        <v>3</v>
      </c>
    </row>
    <row r="51" spans="2:16" x14ac:dyDescent="0.25">
      <c r="N51">
        <f>Tabla_Payasos[[#This Row],[Codigo]]</f>
        <v>50</v>
      </c>
      <c r="O51" t="str">
        <f>Tabla_Payasos[[#This Row],[Payasos]]</f>
        <v>Lobby</v>
      </c>
      <c r="P51">
        <f>COUNTIF(Precentación_Quejas[Payaso],Tabla_Payasos[[#This Row],[Payasos]])</f>
        <v>0</v>
      </c>
    </row>
    <row r="52" spans="2:16" x14ac:dyDescent="0.25">
      <c r="N52">
        <f>Tabla_Payasos[[#This Row],[Codigo]]</f>
        <v>51</v>
      </c>
      <c r="O52" t="str">
        <f>Tabla_Payasos[[#This Row],[Payasos]]</f>
        <v>Lockers</v>
      </c>
      <c r="P52">
        <f>COUNTIF(Precentación_Quejas[Payaso],Tabla_Payasos[[#This Row],[Payasos]])</f>
        <v>3</v>
      </c>
    </row>
    <row r="53" spans="2:16" x14ac:dyDescent="0.25">
      <c r="N53">
        <f>Tabla_Payasos[[#This Row],[Codigo]]</f>
        <v>52</v>
      </c>
      <c r="O53" t="str">
        <f>Tabla_Payasos[[#This Row],[Payasos]]</f>
        <v>Mal olor habitación</v>
      </c>
      <c r="P53">
        <f>COUNTIF(Precentación_Quejas[Payaso],Tabla_Payasos[[#This Row],[Payasos]])</f>
        <v>4</v>
      </c>
    </row>
    <row r="54" spans="2:16" x14ac:dyDescent="0.25">
      <c r="N54">
        <f>Tabla_Payasos[[#This Row],[Codigo]]</f>
        <v>53</v>
      </c>
      <c r="O54" t="str">
        <f>Tabla_Payasos[[#This Row],[Payasos]]</f>
        <v>Malos olores</v>
      </c>
      <c r="P54">
        <f>COUNTIF(Precentación_Quejas[Payaso],Tabla_Payasos[[#This Row],[Payasos]])</f>
        <v>1</v>
      </c>
    </row>
    <row r="55" spans="2:16" x14ac:dyDescent="0.25">
      <c r="N55">
        <f>Tabla_Payasos[[#This Row],[Codigo]]</f>
        <v>54</v>
      </c>
      <c r="O55" t="str">
        <f>Tabla_Payasos[[#This Row],[Payasos]]</f>
        <v>Maquina de hielo</v>
      </c>
      <c r="P55">
        <f>COUNTIF(Precentación_Quejas[Payaso],Tabla_Payasos[[#This Row],[Payasos]])</f>
        <v>2</v>
      </c>
    </row>
    <row r="56" spans="2:16" x14ac:dyDescent="0.25">
      <c r="N56">
        <f>Tabla_Payasos[[#This Row],[Codigo]]</f>
        <v>55</v>
      </c>
      <c r="O56" t="str">
        <f>Tabla_Payasos[[#This Row],[Payasos]]</f>
        <v>Menú Celiacos</v>
      </c>
      <c r="P56">
        <f>COUNTIF(Precentación_Quejas[Payaso],Tabla_Payasos[[#This Row],[Payasos]])</f>
        <v>3</v>
      </c>
    </row>
    <row r="57" spans="2:16" x14ac:dyDescent="0.25">
      <c r="N57">
        <f>Tabla_Payasos[[#This Row],[Codigo]]</f>
        <v>56</v>
      </c>
      <c r="O57" t="str">
        <f>Tabla_Payasos[[#This Row],[Payasos]]</f>
        <v>Menú niños</v>
      </c>
      <c r="P57">
        <f>COUNTIF(Precentación_Quejas[Payaso],Tabla_Payasos[[#This Row],[Payasos]])</f>
        <v>0</v>
      </c>
    </row>
    <row r="58" spans="2:16" x14ac:dyDescent="0.25">
      <c r="N58">
        <f>Tabla_Payasos[[#This Row],[Codigo]]</f>
        <v>57</v>
      </c>
      <c r="O58" t="str">
        <f>Tabla_Payasos[[#This Row],[Payasos]]</f>
        <v>Menú room service</v>
      </c>
      <c r="P58">
        <f>COUNTIF(Precentación_Quejas[Payaso],Tabla_Payasos[[#This Row],[Payasos]])</f>
        <v>1</v>
      </c>
    </row>
    <row r="59" spans="2:16" x14ac:dyDescent="0.25">
      <c r="N59">
        <f>Tabla_Payasos[[#This Row],[Codigo]]</f>
        <v>58</v>
      </c>
      <c r="O59" t="str">
        <f>Tabla_Payasos[[#This Row],[Payasos]]</f>
        <v>Menú típico</v>
      </c>
      <c r="P59">
        <f>COUNTIF(Precentación_Quejas[Payaso],Tabla_Payasos[[#This Row],[Payasos]])</f>
        <v>4</v>
      </c>
    </row>
    <row r="60" spans="2:16" x14ac:dyDescent="0.25">
      <c r="N60">
        <f>Tabla_Payasos[[#This Row],[Codigo]]</f>
        <v>59</v>
      </c>
      <c r="O60" t="str">
        <f>Tabla_Payasos[[#This Row],[Payasos]]</f>
        <v>Menú vegetariano</v>
      </c>
      <c r="P60">
        <f>COUNTIF(Precentación_Quejas[Payaso],Tabla_Payasos[[#This Row],[Payasos]])</f>
        <v>0</v>
      </c>
    </row>
    <row r="61" spans="2:16" x14ac:dyDescent="0.25">
      <c r="N61">
        <f>Tabla_Payasos[[#This Row],[Codigo]]</f>
        <v>60</v>
      </c>
      <c r="O61" t="str">
        <f>Tabla_Payasos[[#This Row],[Payasos]]</f>
        <v>Minibar habitaciones</v>
      </c>
      <c r="P61">
        <f>COUNTIF(Precentación_Quejas[Payaso],Tabla_Payasos[[#This Row],[Payasos]])</f>
        <v>3</v>
      </c>
    </row>
    <row r="62" spans="2:16" x14ac:dyDescent="0.25">
      <c r="N62">
        <f>Tabla_Payasos[[#This Row],[Codigo]]</f>
        <v>61</v>
      </c>
      <c r="O62" t="str">
        <f>Tabla_Payasos[[#This Row],[Payasos]]</f>
        <v>Musica restaurantes</v>
      </c>
      <c r="P62">
        <f>COUNTIF(Precentación_Quejas[Payaso],Tabla_Payasos[[#This Row],[Payasos]])</f>
        <v>0</v>
      </c>
    </row>
    <row r="63" spans="2:16" x14ac:dyDescent="0.25">
      <c r="N63">
        <f>Tabla_Payasos[[#This Row],[Codigo]]</f>
        <v>62</v>
      </c>
      <c r="O63" t="str">
        <f>Tabla_Payasos[[#This Row],[Payasos]]</f>
        <v>N/A</v>
      </c>
      <c r="P63">
        <f>COUNTIF(Precentación_Quejas[Payaso],Tabla_Payasos[[#This Row],[Payasos]])</f>
        <v>40</v>
      </c>
    </row>
    <row r="64" spans="2:16" x14ac:dyDescent="0.25">
      <c r="N64">
        <f>Tabla_Payasos[[#This Row],[Codigo]]</f>
        <v>63</v>
      </c>
      <c r="O64" t="str">
        <f>Tabla_Payasos[[#This Row],[Payasos]]</f>
        <v>Objetos en la comida</v>
      </c>
      <c r="P64">
        <f>COUNTIF(Precentación_Quejas[Payaso],Tabla_Payasos[[#This Row],[Payasos]])</f>
        <v>1</v>
      </c>
    </row>
    <row r="65" spans="14:16" x14ac:dyDescent="0.25">
      <c r="N65">
        <f>Tabla_Payasos[[#This Row],[Codigo]]</f>
        <v>64</v>
      </c>
      <c r="O65" t="str">
        <f>Tabla_Payasos[[#This Row],[Payasos]]</f>
        <v>Piscinas fria</v>
      </c>
      <c r="P65">
        <f>COUNTIF(Precentación_Quejas[Payaso],Tabla_Payasos[[#This Row],[Payasos]])</f>
        <v>1</v>
      </c>
    </row>
    <row r="66" spans="14:16" x14ac:dyDescent="0.25">
      <c r="N66">
        <f>Tabla_Payasos[[#This Row],[Codigo]]</f>
        <v>65</v>
      </c>
      <c r="O66" t="str">
        <f>Tabla_Payasos[[#This Row],[Payasos]]</f>
        <v>Piscinas termal</v>
      </c>
      <c r="P66">
        <f>COUNTIF(Precentación_Quejas[Payaso],Tabla_Payasos[[#This Row],[Payasos]])</f>
        <v>0</v>
      </c>
    </row>
    <row r="67" spans="14:16" x14ac:dyDescent="0.25">
      <c r="N67">
        <f>Tabla_Payasos[[#This Row],[Codigo]]</f>
        <v>66</v>
      </c>
      <c r="O67" t="str">
        <f>Tabla_Payasos[[#This Row],[Payasos]]</f>
        <v>Piso resbaloso</v>
      </c>
      <c r="P67">
        <f>COUNTIF(Precentación_Quejas[Payaso],Tabla_Payasos[[#This Row],[Payasos]])</f>
        <v>3</v>
      </c>
    </row>
    <row r="68" spans="14:16" x14ac:dyDescent="0.25">
      <c r="N68">
        <f>Tabla_Payasos[[#This Row],[Codigo]]</f>
        <v>67</v>
      </c>
      <c r="O68" t="str">
        <f>Tabla_Payasos[[#This Row],[Payasos]]</f>
        <v>Plagas en restaurante</v>
      </c>
      <c r="P68">
        <f>COUNTIF(Precentación_Quejas[Payaso],Tabla_Payasos[[#This Row],[Payasos]])</f>
        <v>3</v>
      </c>
    </row>
    <row r="69" spans="14:16" x14ac:dyDescent="0.25">
      <c r="N69">
        <f>Tabla_Payasos[[#This Row],[Codigo]]</f>
        <v>68</v>
      </c>
      <c r="O69" t="str">
        <f>Tabla_Payasos[[#This Row],[Payasos]]</f>
        <v>Plagas Habitaciones</v>
      </c>
      <c r="P69">
        <f>COUNTIF(Precentación_Quejas[Payaso],Tabla_Payasos[[#This Row],[Payasos]])</f>
        <v>10</v>
      </c>
    </row>
    <row r="70" spans="14:16" x14ac:dyDescent="0.25">
      <c r="N70">
        <f>Tabla_Payasos[[#This Row],[Codigo]]</f>
        <v>69</v>
      </c>
      <c r="O70" t="str">
        <f>Tabla_Payasos[[#This Row],[Payasos]]</f>
        <v>Plato de frutas</v>
      </c>
      <c r="P70">
        <f>COUNTIF(Precentación_Quejas[Payaso],Tabla_Payasos[[#This Row],[Payasos]])</f>
        <v>0</v>
      </c>
    </row>
    <row r="71" spans="14:16" x14ac:dyDescent="0.25">
      <c r="N71">
        <f>Tabla_Payasos[[#This Row],[Codigo]]</f>
        <v>70</v>
      </c>
      <c r="O71" t="str">
        <f>Tabla_Payasos[[#This Row],[Payasos]]</f>
        <v>Precios Souvenir</v>
      </c>
      <c r="P71">
        <f>COUNTIF(Precentación_Quejas[Payaso],Tabla_Payasos[[#This Row],[Payasos]])</f>
        <v>3</v>
      </c>
    </row>
    <row r="72" spans="14:16" x14ac:dyDescent="0.25">
      <c r="N72">
        <f>Tabla_Payasos[[#This Row],[Codigo]]</f>
        <v>71</v>
      </c>
      <c r="O72" t="str">
        <f>Tabla_Payasos[[#This Row],[Payasos]]</f>
        <v>Proceso de reservas</v>
      </c>
      <c r="P72">
        <f>COUNTIF(Precentación_Quejas[Payaso],Tabla_Payasos[[#This Row],[Payasos]])</f>
        <v>3</v>
      </c>
    </row>
    <row r="73" spans="14:16" x14ac:dyDescent="0.25">
      <c r="N73">
        <f>Tabla_Payasos[[#This Row],[Codigo]]</f>
        <v>72</v>
      </c>
      <c r="O73" t="str">
        <f>Tabla_Payasos[[#This Row],[Payasos]]</f>
        <v>Publicidad Web</v>
      </c>
      <c r="P73">
        <f>COUNTIF(Precentación_Quejas[Payaso],Tabla_Payasos[[#This Row],[Payasos]])</f>
        <v>2</v>
      </c>
    </row>
    <row r="74" spans="14:16" x14ac:dyDescent="0.25">
      <c r="N74">
        <f>Tabla_Payasos[[#This Row],[Codigo]]</f>
        <v>73</v>
      </c>
      <c r="O74" t="str">
        <f>Tabla_Payasos[[#This Row],[Payasos]]</f>
        <v>Puerta de baño</v>
      </c>
      <c r="P74">
        <f>COUNTIF(Precentación_Quejas[Payaso],Tabla_Payasos[[#This Row],[Payasos]])</f>
        <v>0</v>
      </c>
    </row>
    <row r="75" spans="14:16" x14ac:dyDescent="0.25">
      <c r="N75">
        <f>Tabla_Payasos[[#This Row],[Codigo]]</f>
        <v>74</v>
      </c>
      <c r="O75" t="str">
        <f>Tabla_Payasos[[#This Row],[Payasos]]</f>
        <v>Puerta de habitación</v>
      </c>
      <c r="P75">
        <f>COUNTIF(Precentación_Quejas[Payaso],Tabla_Payasos[[#This Row],[Payasos]])</f>
        <v>2</v>
      </c>
    </row>
    <row r="76" spans="14:16" x14ac:dyDescent="0.25">
      <c r="N76">
        <f>Tabla_Payasos[[#This Row],[Codigo]]</f>
        <v>75</v>
      </c>
      <c r="O76" t="str">
        <f>Tabla_Payasos[[#This Row],[Payasos]]</f>
        <v>Reciclaje</v>
      </c>
      <c r="P76">
        <f>COUNTIF(Precentación_Quejas[Payaso],Tabla_Payasos[[#This Row],[Payasos]])</f>
        <v>0</v>
      </c>
    </row>
    <row r="77" spans="14:16" x14ac:dyDescent="0.25">
      <c r="N77">
        <f>Tabla_Payasos[[#This Row],[Codigo]]</f>
        <v>76</v>
      </c>
      <c r="O77" t="str">
        <f>Tabla_Payasos[[#This Row],[Payasos]]</f>
        <v>Refrigerio nocturno</v>
      </c>
      <c r="P77">
        <f>COUNTIF(Precentación_Quejas[Payaso],Tabla_Payasos[[#This Row],[Payasos]])</f>
        <v>0</v>
      </c>
    </row>
    <row r="78" spans="14:16" x14ac:dyDescent="0.25">
      <c r="N78">
        <f>Tabla_Payasos[[#This Row],[Codigo]]</f>
        <v>77</v>
      </c>
      <c r="O78" t="str">
        <f>Tabla_Payasos[[#This Row],[Payasos]]</f>
        <v>Restaurante</v>
      </c>
      <c r="P78">
        <f>COUNTIF(Precentación_Quejas[Payaso],Tabla_Payasos[[#This Row],[Payasos]])</f>
        <v>0</v>
      </c>
    </row>
    <row r="79" spans="14:16" x14ac:dyDescent="0.25">
      <c r="N79">
        <f>Tabla_Payasos[[#This Row],[Codigo]]</f>
        <v>78</v>
      </c>
      <c r="O79" t="str">
        <f>Tabla_Payasos[[#This Row],[Payasos]]</f>
        <v>Robo en habitaciones</v>
      </c>
      <c r="P79">
        <f>COUNTIF(Precentación_Quejas[Payaso],Tabla_Payasos[[#This Row],[Payasos]])</f>
        <v>0</v>
      </c>
    </row>
    <row r="80" spans="14:16" x14ac:dyDescent="0.25">
      <c r="N80">
        <f>Tabla_Payasos[[#This Row],[Codigo]]</f>
        <v>79</v>
      </c>
      <c r="O80" t="str">
        <f>Tabla_Payasos[[#This Row],[Payasos]]</f>
        <v>Room service</v>
      </c>
      <c r="P80">
        <f>COUNTIF(Precentación_Quejas[Payaso],Tabla_Payasos[[#This Row],[Payasos]])</f>
        <v>0</v>
      </c>
    </row>
    <row r="81" spans="14:16" x14ac:dyDescent="0.25">
      <c r="N81">
        <f>Tabla_Payasos[[#This Row],[Codigo]]</f>
        <v>80</v>
      </c>
      <c r="O81" t="str">
        <f>Tabla_Payasos[[#This Row],[Payasos]]</f>
        <v>Rotulación Carretera</v>
      </c>
      <c r="P81">
        <f>COUNTIF(Precentación_Quejas[Payaso],Tabla_Payasos[[#This Row],[Payasos]])</f>
        <v>0</v>
      </c>
    </row>
    <row r="82" spans="14:16" x14ac:dyDescent="0.25">
      <c r="N82">
        <f>Tabla_Payasos[[#This Row],[Codigo]]</f>
        <v>81</v>
      </c>
      <c r="O82" t="str">
        <f>Tabla_Payasos[[#This Row],[Payasos]]</f>
        <v>Rotulación cena</v>
      </c>
      <c r="P82">
        <f>COUNTIF(Precentación_Quejas[Payaso],Tabla_Payasos[[#This Row],[Payasos]])</f>
        <v>0</v>
      </c>
    </row>
    <row r="83" spans="14:16" x14ac:dyDescent="0.25">
      <c r="N83">
        <f>Tabla_Payasos[[#This Row],[Codigo]]</f>
        <v>82</v>
      </c>
      <c r="O83" t="str">
        <f>Tabla_Payasos[[#This Row],[Payasos]]</f>
        <v>Rotulación Jacuzzi</v>
      </c>
      <c r="P83">
        <f>COUNTIF(Precentación_Quejas[Payaso],Tabla_Payasos[[#This Row],[Payasos]])</f>
        <v>3</v>
      </c>
    </row>
    <row r="84" spans="14:16" x14ac:dyDescent="0.25">
      <c r="N84">
        <f>Tabla_Payasos[[#This Row],[Codigo]]</f>
        <v>83</v>
      </c>
      <c r="O84" t="str">
        <f>Tabla_Payasos[[#This Row],[Payasos]]</f>
        <v>Rotulación ventilador</v>
      </c>
      <c r="P84">
        <f>COUNTIF(Precentación_Quejas[Payaso],Tabla_Payasos[[#This Row],[Payasos]])</f>
        <v>0</v>
      </c>
    </row>
    <row r="85" spans="14:16" x14ac:dyDescent="0.25">
      <c r="N85">
        <f>Tabla_Payasos[[#This Row],[Codigo]]</f>
        <v>84</v>
      </c>
      <c r="O85" t="str">
        <f>Tabla_Payasos[[#This Row],[Payasos]]</f>
        <v>Ruido generadores</v>
      </c>
      <c r="P85">
        <f>COUNTIF(Precentación_Quejas[Payaso],Tabla_Payasos[[#This Row],[Payasos]])</f>
        <v>1</v>
      </c>
    </row>
    <row r="86" spans="14:16" x14ac:dyDescent="0.25">
      <c r="N86">
        <f>Tabla_Payasos[[#This Row],[Codigo]]</f>
        <v>85</v>
      </c>
      <c r="O86" t="str">
        <f>Tabla_Payasos[[#This Row],[Payasos]]</f>
        <v>Ruido habitación</v>
      </c>
      <c r="P86">
        <f>COUNTIF(Precentación_Quejas[Payaso],Tabla_Payasos[[#This Row],[Payasos]])</f>
        <v>10</v>
      </c>
    </row>
    <row r="87" spans="14:16" x14ac:dyDescent="0.25">
      <c r="N87">
        <f>Tabla_Payasos[[#This Row],[Codigo]]</f>
        <v>86</v>
      </c>
      <c r="O87" t="str">
        <f>Tabla_Payasos[[#This Row],[Payasos]]</f>
        <v>Ruido sistema solar</v>
      </c>
      <c r="P87">
        <f>COUNTIF(Precentación_Quejas[Payaso],Tabla_Payasos[[#This Row],[Payasos]])</f>
        <v>0</v>
      </c>
    </row>
    <row r="88" spans="14:16" x14ac:dyDescent="0.25">
      <c r="N88">
        <f>Tabla_Payasos[[#This Row],[Codigo]]</f>
        <v>87</v>
      </c>
      <c r="O88" t="str">
        <f>Tabla_Payasos[[#This Row],[Payasos]]</f>
        <v>Sala de juegos</v>
      </c>
      <c r="P88">
        <f>COUNTIF(Precentación_Quejas[Payaso],Tabla_Payasos[[#This Row],[Payasos]])</f>
        <v>1</v>
      </c>
    </row>
    <row r="89" spans="14:16" x14ac:dyDescent="0.25">
      <c r="N89">
        <f>Tabla_Payasos[[#This Row],[Codigo]]</f>
        <v>88</v>
      </c>
      <c r="O89" t="str">
        <f>Tabla_Payasos[[#This Row],[Payasos]]</f>
        <v>Señalización</v>
      </c>
      <c r="P89">
        <f>COUNTIF(Precentación_Quejas[Payaso],Tabla_Payasos[[#This Row],[Payasos]])</f>
        <v>0</v>
      </c>
    </row>
    <row r="90" spans="14:16" x14ac:dyDescent="0.25">
      <c r="N90">
        <f>Tabla_Payasos[[#This Row],[Codigo]]</f>
        <v>89</v>
      </c>
      <c r="O90" t="str">
        <f>Tabla_Payasos[[#This Row],[Payasos]]</f>
        <v xml:space="preserve">Servicio al cliente </v>
      </c>
      <c r="P90">
        <f>COUNTIF(Precentación_Quejas[Payaso],Tabla_Payasos[[#This Row],[Payasos]])</f>
        <v>5</v>
      </c>
    </row>
    <row r="91" spans="14:16" x14ac:dyDescent="0.25">
      <c r="N91">
        <f>Tabla_Payasos[[#This Row],[Codigo]]</f>
        <v>90</v>
      </c>
      <c r="O91" t="str">
        <f>Tabla_Payasos[[#This Row],[Payasos]]</f>
        <v>Servicio cliente bar humedo</v>
      </c>
      <c r="P91">
        <f>COUNTIF(Precentación_Quejas[Payaso],Tabla_Payasos[[#This Row],[Payasos]])</f>
        <v>4</v>
      </c>
    </row>
    <row r="92" spans="14:16" x14ac:dyDescent="0.25">
      <c r="N92">
        <f>Tabla_Payasos[[#This Row],[Codigo]]</f>
        <v>91</v>
      </c>
      <c r="O92" t="str">
        <f>Tabla_Payasos[[#This Row],[Payasos]]</f>
        <v>Servicio cliente botones</v>
      </c>
      <c r="P92">
        <f>COUNTIF(Precentación_Quejas[Payaso],Tabla_Payasos[[#This Row],[Payasos]])</f>
        <v>2</v>
      </c>
    </row>
    <row r="93" spans="14:16" x14ac:dyDescent="0.25">
      <c r="N93">
        <f>Tabla_Payasos[[#This Row],[Codigo]]</f>
        <v>92</v>
      </c>
      <c r="O93" t="str">
        <f>Tabla_Payasos[[#This Row],[Payasos]]</f>
        <v>Servicio cliente cocina</v>
      </c>
      <c r="P93">
        <f>COUNTIF(Precentación_Quejas[Payaso],Tabla_Payasos[[#This Row],[Payasos]])</f>
        <v>0</v>
      </c>
    </row>
    <row r="94" spans="14:16" x14ac:dyDescent="0.25">
      <c r="N94">
        <f>Tabla_Payasos[[#This Row],[Codigo]]</f>
        <v>93</v>
      </c>
      <c r="O94" t="str">
        <f>Tabla_Payasos[[#This Row],[Payasos]]</f>
        <v>Servicio cliente mucamas</v>
      </c>
      <c r="P94">
        <f>COUNTIF(Precentación_Quejas[Payaso],Tabla_Payasos[[#This Row],[Payasos]])</f>
        <v>0</v>
      </c>
    </row>
    <row r="95" spans="14:16" x14ac:dyDescent="0.25">
      <c r="N95">
        <f>Tabla_Payasos[[#This Row],[Codigo]]</f>
        <v>94</v>
      </c>
      <c r="O95" t="str">
        <f>Tabla_Payasos[[#This Row],[Payasos]]</f>
        <v>Servicio cliente recepción</v>
      </c>
      <c r="P95">
        <f>COUNTIF(Precentación_Quejas[Payaso],Tabla_Payasos[[#This Row],[Payasos]])</f>
        <v>7</v>
      </c>
    </row>
    <row r="96" spans="14:16" x14ac:dyDescent="0.25">
      <c r="N96">
        <f>Tabla_Payasos[[#This Row],[Codigo]]</f>
        <v>95</v>
      </c>
      <c r="O96" t="str">
        <f>Tabla_Payasos[[#This Row],[Payasos]]</f>
        <v xml:space="preserve">Servicio cliente restaurante </v>
      </c>
      <c r="P96">
        <f>COUNTIF(Precentación_Quejas[Payaso],Tabla_Payasos[[#This Row],[Payasos]])</f>
        <v>26</v>
      </c>
    </row>
    <row r="97" spans="14:16" x14ac:dyDescent="0.25">
      <c r="N97">
        <f>Tabla_Payasos[[#This Row],[Codigo]]</f>
        <v>96</v>
      </c>
      <c r="O97" t="str">
        <f>Tabla_Payasos[[#This Row],[Payasos]]</f>
        <v>Servicio cliente spa</v>
      </c>
      <c r="P97">
        <f>COUNTIF(Precentación_Quejas[Payaso],Tabla_Payasos[[#This Row],[Payasos]])</f>
        <v>1</v>
      </c>
    </row>
    <row r="98" spans="14:16" x14ac:dyDescent="0.25">
      <c r="N98">
        <f>Tabla_Payasos[[#This Row],[Codigo]]</f>
        <v>97</v>
      </c>
      <c r="O98" t="str">
        <f>Tabla_Payasos[[#This Row],[Payasos]]</f>
        <v>Servicio cliente sushi</v>
      </c>
      <c r="P98">
        <f>COUNTIF(Precentación_Quejas[Payaso],Tabla_Payasos[[#This Row],[Payasos]])</f>
        <v>0</v>
      </c>
    </row>
    <row r="99" spans="14:16" x14ac:dyDescent="0.25">
      <c r="N99">
        <f>Tabla_Payasos[[#This Row],[Codigo]]</f>
        <v>98</v>
      </c>
      <c r="O99" t="str">
        <f>Tabla_Payasos[[#This Row],[Payasos]]</f>
        <v>Silla en habitación</v>
      </c>
      <c r="P99">
        <f>COUNTIF(Precentación_Quejas[Payaso],Tabla_Payasos[[#This Row],[Payasos]])</f>
        <v>3</v>
      </c>
    </row>
    <row r="100" spans="14:16" x14ac:dyDescent="0.25">
      <c r="N100">
        <f>Tabla_Payasos[[#This Row],[Codigo]]</f>
        <v>99</v>
      </c>
      <c r="O100" t="str">
        <f>Tabla_Payasos[[#This Row],[Payasos]]</f>
        <v>Sombrillas</v>
      </c>
      <c r="P100">
        <f>COUNTIF(Precentación_Quejas[Payaso],Tabla_Payasos[[#This Row],[Payasos]])</f>
        <v>0</v>
      </c>
    </row>
    <row r="101" spans="14:16" x14ac:dyDescent="0.25">
      <c r="N101">
        <f>Tabla_Payasos[[#This Row],[Codigo]]</f>
        <v>100</v>
      </c>
      <c r="O101" t="str">
        <f>Tabla_Payasos[[#This Row],[Payasos]]</f>
        <v>Spa</v>
      </c>
      <c r="P101">
        <f>COUNTIF(Precentación_Quejas[Payaso],Tabla_Payasos[[#This Row],[Payasos]])</f>
        <v>1</v>
      </c>
    </row>
    <row r="102" spans="14:16" x14ac:dyDescent="0.25">
      <c r="N102">
        <f>Tabla_Payasos[[#This Row],[Codigo]]</f>
        <v>101</v>
      </c>
      <c r="O102" t="str">
        <f>Tabla_Payasos[[#This Row],[Payasos]]</f>
        <v>Tardanza en entrega de habitación</v>
      </c>
      <c r="P102">
        <f>COUNTIF(Precentación_Quejas[Payaso],Tabla_Payasos[[#This Row],[Payasos]])</f>
        <v>0</v>
      </c>
    </row>
    <row r="103" spans="14:16" x14ac:dyDescent="0.25">
      <c r="N103">
        <f>Tabla_Payasos[[#This Row],[Codigo]]</f>
        <v>102</v>
      </c>
      <c r="O103" t="str">
        <f>Tabla_Payasos[[#This Row],[Payasos]]</f>
        <v>Teléfonos</v>
      </c>
      <c r="P103">
        <f>COUNTIF(Precentación_Quejas[Payaso],Tabla_Payasos[[#This Row],[Payasos]])</f>
        <v>0</v>
      </c>
    </row>
    <row r="104" spans="14:16" x14ac:dyDescent="0.25">
      <c r="N104">
        <f>Tabla_Payasos[[#This Row],[Codigo]]</f>
        <v>103</v>
      </c>
      <c r="O104" t="str">
        <f>Tabla_Payasos[[#This Row],[Payasos]]</f>
        <v>Transfer</v>
      </c>
      <c r="P104">
        <f>COUNTIF(Precentación_Quejas[Payaso],Tabla_Payasos[[#This Row],[Payasos]])</f>
        <v>0</v>
      </c>
    </row>
    <row r="105" spans="14:16" x14ac:dyDescent="0.25">
      <c r="N105">
        <f>Tabla_Payasos[[#This Row],[Codigo]]</f>
        <v>104</v>
      </c>
      <c r="O105" t="str">
        <f>Tabla_Payasos[[#This Row],[Payasos]]</f>
        <v>Variedad desayuno</v>
      </c>
      <c r="P105">
        <f>COUNTIF(Precentación_Quejas[Payaso],Tabla_Payasos[[#This Row],[Payasos]])</f>
        <v>1</v>
      </c>
    </row>
    <row r="106" spans="14:16" x14ac:dyDescent="0.25">
      <c r="N106">
        <f>Tabla_Payasos[[#This Row],[Codigo]]</f>
        <v>105</v>
      </c>
      <c r="O106" t="str">
        <f>Tabla_Payasos[[#This Row],[Payasos]]</f>
        <v>Vistas de huespedes</v>
      </c>
      <c r="P106">
        <f>COUNTIF(Precentación_Quejas[Payaso],Tabla_Payasos[[#This Row],[Payasos]])</f>
        <v>0</v>
      </c>
    </row>
    <row r="107" spans="14:16" x14ac:dyDescent="0.25">
      <c r="N107">
        <f>Tabla_Payasos[[#This Row],[Codigo]]</f>
        <v>106</v>
      </c>
      <c r="O107" t="str">
        <f>Tabla_Payasos[[#This Row],[Payasos]]</f>
        <v>Wifi</v>
      </c>
      <c r="P107">
        <f>COUNTIF(Precentación_Quejas[Payaso],Tabla_Payasos[[#This Row],[Payasos]])</f>
        <v>9</v>
      </c>
    </row>
    <row r="108" spans="14:16" x14ac:dyDescent="0.25">
      <c r="N108">
        <f>Tabla_Payasos[[#This Row],[Codigo]]</f>
        <v>107</v>
      </c>
      <c r="O108" t="str">
        <f>Tabla_Payasos[[#This Row],[Payasos]]</f>
        <v>Publicidad doc Informativo</v>
      </c>
      <c r="P108">
        <f>COUNTIF(Precentación_Quejas[Payaso],Tabla_Payasos[[#This Row],[Payasos]])</f>
        <v>1</v>
      </c>
    </row>
    <row r="109" spans="14:16" x14ac:dyDescent="0.25">
      <c r="N109">
        <f>Tabla_Payasos[[#This Row],[Codigo]]</f>
        <v>108</v>
      </c>
      <c r="O109" t="str">
        <f>Tabla_Payasos[[#This Row],[Payasos]]</f>
        <v>Precios vino</v>
      </c>
      <c r="P109">
        <f>COUNTIF(Precentación_Quejas[Payaso],Tabla_Payasos[[#This Row],[Payasos]])</f>
        <v>0</v>
      </c>
    </row>
    <row r="110" spans="14:16" x14ac:dyDescent="0.25">
      <c r="N110">
        <f>Tabla_Payasos[[#This Row],[Codigo]]</f>
        <v>109</v>
      </c>
      <c r="O110" t="str">
        <f>Tabla_Payasos[[#This Row],[Payasos]]</f>
        <v>Variedad platos</v>
      </c>
      <c r="P110">
        <f>COUNTIF(Precentación_Quejas[Payaso],Tabla_Payasos[[#This Row],[Payasos]])</f>
        <v>1</v>
      </c>
    </row>
    <row r="111" spans="14:16" x14ac:dyDescent="0.25">
      <c r="N111">
        <f>Tabla_Payasos[[#This Row],[Codigo]]</f>
        <v>110</v>
      </c>
      <c r="O111" t="str">
        <f>Tabla_Payasos[[#This Row],[Payasos]]</f>
        <v xml:space="preserve">Precios Lavanderia </v>
      </c>
      <c r="P111">
        <f>COUNTIF(Precentación_Quejas[Payaso],Tabla_Payasos[[#This Row],[Payasos]])</f>
        <v>0</v>
      </c>
    </row>
    <row r="112" spans="14:16" x14ac:dyDescent="0.25">
      <c r="N112">
        <f>Tabla_Payasos[[#This Row],[Codigo]]</f>
        <v>111</v>
      </c>
      <c r="O112" t="str">
        <f>Tabla_Payasos[[#This Row],[Payasos]]</f>
        <v xml:space="preserve">Sillas Discapacitados </v>
      </c>
      <c r="P112">
        <f>COUNTIF(Precentación_Quejas[Payaso],Tabla_Payasos[[#This Row],[Payasos]])</f>
        <v>0</v>
      </c>
    </row>
    <row r="113" spans="14:16" x14ac:dyDescent="0.25">
      <c r="N113">
        <f>Tabla_Payasos[[#This Row],[Codigo]]</f>
        <v>112</v>
      </c>
      <c r="O113" t="str">
        <f>Tabla_Payasos[[#This Row],[Payasos]]</f>
        <v>Camas duras</v>
      </c>
      <c r="P113">
        <f>COUNTIF(Precentación_Quejas[Payaso],Tabla_Payasos[[#This Row],[Payasos]])</f>
        <v>2</v>
      </c>
    </row>
    <row r="114" spans="14:16" x14ac:dyDescent="0.25">
      <c r="N114">
        <f>Tabla_Payasos[[#This Row],[Codigo]]</f>
        <v>113</v>
      </c>
      <c r="O114" t="str">
        <f>Tabla_Payasos[[#This Row],[Payasos]]</f>
        <v>Ruido Refri</v>
      </c>
      <c r="P114">
        <f>COUNTIF(Precentación_Quejas[Payaso],Tabla_Payasos[[#This Row],[Payasos]])</f>
        <v>2</v>
      </c>
    </row>
    <row r="115" spans="14:16" x14ac:dyDescent="0.25">
      <c r="N115">
        <f>Tabla_Payasos[[#This Row],[Codigo]]</f>
        <v>114</v>
      </c>
      <c r="O115" t="str">
        <f>Tabla_Payasos[[#This Row],[Payasos]]</f>
        <v>Precios Comidas Italiano</v>
      </c>
      <c r="P115">
        <f>COUNTIF(Precentación_Quejas[Payaso],Tabla_Payasos[[#This Row],[Payasos]])</f>
        <v>8</v>
      </c>
    </row>
    <row r="116" spans="14:16" x14ac:dyDescent="0.25">
      <c r="N116">
        <f>Tabla_Payasos[[#This Row],[Codigo]]</f>
        <v>115</v>
      </c>
      <c r="O116" t="str">
        <f>Tabla_Payasos[[#This Row],[Payasos]]</f>
        <v>Precios Comidas sushi</v>
      </c>
      <c r="P116">
        <f>COUNTIF(Precentación_Quejas[Payaso],Tabla_Payasos[[#This Row],[Payasos]])</f>
        <v>1</v>
      </c>
    </row>
    <row r="117" spans="14:16" x14ac:dyDescent="0.25">
      <c r="N117">
        <f>Tabla_Payasos[[#This Row],[Codigo]]</f>
        <v>116</v>
      </c>
      <c r="O117" t="str">
        <f>Tabla_Payasos[[#This Row],[Payasos]]</f>
        <v>Calidad comida Italiano</v>
      </c>
      <c r="P117">
        <f>COUNTIF(Precentación_Quejas[Payaso],Tabla_Payasos[[#This Row],[Payasos]])</f>
        <v>6</v>
      </c>
    </row>
    <row r="118" spans="14:16" x14ac:dyDescent="0.25">
      <c r="N118">
        <f>Tabla_Payasos[[#This Row],[Codigo]]</f>
        <v>117</v>
      </c>
      <c r="O118" t="str">
        <f>Tabla_Payasos[[#This Row],[Payasos]]</f>
        <v>Chequeo habitaciones</v>
      </c>
      <c r="P118">
        <f>COUNTIF(Precentación_Quejas[Payaso],Tabla_Payasos[[#This Row],[Payasos]])</f>
        <v>10</v>
      </c>
    </row>
    <row r="119" spans="14:16" x14ac:dyDescent="0.25">
      <c r="N119">
        <f>Tabla_Payasos[[#This Row],[Codigo]]</f>
        <v>118</v>
      </c>
      <c r="O119" t="str">
        <f>Tabla_Payasos[[#This Row],[Payasos]]</f>
        <v>Servicio cliente tour operador</v>
      </c>
      <c r="P119">
        <f>COUNTIF(Precentación_Quejas[Payaso],Tabla_Payasos[[#This Row],[Payasos]])</f>
        <v>1</v>
      </c>
    </row>
    <row r="120" spans="14:16" x14ac:dyDescent="0.25">
      <c r="N120">
        <f>Tabla_Payasos[[#This Row],[Codigo]]</f>
        <v>119</v>
      </c>
      <c r="O120" t="str">
        <f>Tabla_Payasos[[#This Row],[Payasos]]</f>
        <v>Fumigación</v>
      </c>
      <c r="P120">
        <f>COUNTIF(Precentación_Quejas[Payaso],Tabla_Payasos[[#This Row],[Payasos]])</f>
        <v>5</v>
      </c>
    </row>
    <row r="121" spans="14:16" x14ac:dyDescent="0.25">
      <c r="N121">
        <f>Tabla_Payasos[[#This Row],[Codigo]]</f>
        <v>120</v>
      </c>
      <c r="O121" t="str">
        <f>Tabla_Payasos[[#This Row],[Payasos]]</f>
        <v xml:space="preserve">Fumadores </v>
      </c>
      <c r="P121">
        <f>COUNTIF(Precentación_Quejas[Payaso],Tabla_Payasos[[#This Row],[Payasos]])</f>
        <v>1</v>
      </c>
    </row>
    <row r="122" spans="14:16" x14ac:dyDescent="0.25">
      <c r="N122">
        <f>Tabla_Payasos[[#This Row],[Codigo]]</f>
        <v>121</v>
      </c>
      <c r="O122" t="str">
        <f>Tabla_Payasos[[#This Row],[Payasos]]</f>
        <v>Sillas Italiano</v>
      </c>
      <c r="P122">
        <f>COUNTIF(Precentación_Quejas[Payaso],Tabla_Payasos[[#This Row],[Payasos]])</f>
        <v>1</v>
      </c>
    </row>
    <row r="123" spans="14:16" x14ac:dyDescent="0.25">
      <c r="N123">
        <f>Tabla_Payasos[[#This Row],[Codigo]]</f>
        <v>122</v>
      </c>
      <c r="O123" t="str">
        <f>Tabla_Payasos[[#This Row],[Payasos]]</f>
        <v>Señal TV</v>
      </c>
      <c r="P123">
        <f>COUNTIF(Precentación_Quejas[Payaso],Tabla_Payasos[[#This Row],[Payasos]])</f>
        <v>4</v>
      </c>
    </row>
    <row r="124" spans="14:16" x14ac:dyDescent="0.25">
      <c r="N124">
        <f>Tabla_Payasos[[#This Row],[Codigo]]</f>
        <v>123</v>
      </c>
      <c r="O124" t="str">
        <f>Tabla_Payasos[[#This Row],[Payasos]]</f>
        <v>Remodelación</v>
      </c>
      <c r="P124">
        <f>COUNTIF(Precentación_Quejas[Payaso],Tabla_Payasos[[#This Row],[Payasos]])</f>
        <v>1</v>
      </c>
    </row>
    <row r="125" spans="14:16" x14ac:dyDescent="0.25">
      <c r="N125">
        <f>Tabla_Payasos[[#This Row],[Codigo]]</f>
        <v>124</v>
      </c>
      <c r="O125" t="str">
        <f>Tabla_Payasos[[#This Row],[Payasos]]</f>
        <v xml:space="preserve">Proyector Manantial </v>
      </c>
      <c r="P125">
        <f>COUNTIF(Precentación_Quejas[Payaso],Tabla_Payasos[[#This Row],[Payasos]])</f>
        <v>1</v>
      </c>
    </row>
    <row r="126" spans="14:16" x14ac:dyDescent="0.25">
      <c r="N126">
        <f>Tabla_Payasos[[#This Row],[Codigo]]</f>
        <v>125</v>
      </c>
      <c r="O126" t="str">
        <f>Tabla_Payasos[[#This Row],[Payasos]]</f>
        <v>Servicio C. Tienda</v>
      </c>
      <c r="P126">
        <f>COUNTIF(Precentación_Quejas[Payaso],Tabla_Payasos[[#This Row],[Payasos]])</f>
        <v>5</v>
      </c>
    </row>
    <row r="127" spans="14:16" x14ac:dyDescent="0.25">
      <c r="N127">
        <f>Tabla_Payasos[[#This Row],[Codigo]]</f>
        <v>126</v>
      </c>
      <c r="O127" t="str">
        <f>Tabla_Payasos[[#This Row],[Payasos]]</f>
        <v>Precios tienda</v>
      </c>
      <c r="P127">
        <f>COUNTIF(Precentación_Quejas[Payaso],Tabla_Payasos[[#This Row],[Payasos]])</f>
        <v>1</v>
      </c>
    </row>
    <row r="128" spans="14:16" x14ac:dyDescent="0.25">
      <c r="N128">
        <f>Tabla_Payasos[[#This Row],[Codigo]]</f>
        <v>127</v>
      </c>
      <c r="O128" t="str">
        <f>Tabla_Payasos[[#This Row],[Payasos]]</f>
        <v>NETFLIX</v>
      </c>
      <c r="P128">
        <f>COUNTIF(Precentación_Quejas[Payaso],Tabla_Payasos[[#This Row],[Payasos]])</f>
        <v>1</v>
      </c>
    </row>
    <row r="129" spans="14:16" x14ac:dyDescent="0.25">
      <c r="N129">
        <f>Tabla_Payasos[[#This Row],[Codigo]]</f>
        <v>128</v>
      </c>
      <c r="O129" t="str">
        <f>Tabla_Payasos[[#This Row],[Payasos]]</f>
        <v>Ventilación Restaurantes</v>
      </c>
      <c r="P129">
        <f>COUNTIF(Precentación_Quejas[Payaso],Tabla_Payasos[[#This Row],[Payasos]])</f>
        <v>4</v>
      </c>
    </row>
    <row r="130" spans="14:16" x14ac:dyDescent="0.25">
      <c r="N130">
        <f>Tabla_Payasos[[#This Row],[Codigo]]</f>
        <v>129</v>
      </c>
      <c r="O130" t="str">
        <f>Tabla_Payasos[[#This Row],[Payasos]]</f>
        <v>Camas nidos</v>
      </c>
      <c r="P130">
        <f>COUNTIF(Precentación_Quejas[Payaso],Tabla_Payasos[[#This Row],[Payasos]])</f>
        <v>1</v>
      </c>
    </row>
    <row r="131" spans="14:16" x14ac:dyDescent="0.25">
      <c r="N131">
        <f>Tabla_Payasos[[#This Row],[Codigo]]</f>
        <v>130</v>
      </c>
      <c r="O131" t="str">
        <f>Tabla_Payasos[[#This Row],[Payasos]]</f>
        <v>Precios</v>
      </c>
      <c r="P131">
        <f>COUNTIF(Precentación_Quejas[Payaso],Tabla_Payasos[[#This Row],[Payasos]])</f>
        <v>7</v>
      </c>
    </row>
    <row r="132" spans="14:16" x14ac:dyDescent="0.25">
      <c r="N132">
        <f>Tabla_Payasos[[#This Row],[Codigo]]</f>
        <v>131</v>
      </c>
      <c r="O132" t="str">
        <f>Tabla_Payasos[[#This Row],[Payasos]]</f>
        <v>Iluminación Jardines</v>
      </c>
      <c r="P132">
        <f>COUNTIF(Precentación_Quejas[Payaso],Tabla_Payasos[[#This Row],[Payasos]])</f>
        <v>4</v>
      </c>
    </row>
    <row r="133" spans="14:16" x14ac:dyDescent="0.25">
      <c r="N133">
        <f>Tabla_Payasos[[#This Row],[Codigo]]</f>
        <v>132</v>
      </c>
      <c r="O133" t="str">
        <f>Tabla_Payasos[[#This Row],[Payasos]]</f>
        <v>Precios Sushi</v>
      </c>
      <c r="P133">
        <f>COUNTIF(Precentación_Quejas[Payaso],Tabla_Payasos[[#This Row],[Payasos]])</f>
        <v>1</v>
      </c>
    </row>
    <row r="134" spans="14:16" x14ac:dyDescent="0.25">
      <c r="N134">
        <f>Tabla_Payasos[[#This Row],[Codigo]]</f>
        <v>133</v>
      </c>
      <c r="O134" t="str">
        <f>Tabla_Payasos[[#This Row],[Payasos]]</f>
        <v>Suministros Bares</v>
      </c>
      <c r="P134">
        <f>COUNTIF(Precentación_Quejas[Payaso],Tabla_Payasos[[#This Row],[Payasos]])</f>
        <v>0</v>
      </c>
    </row>
    <row r="135" spans="14:16" x14ac:dyDescent="0.25">
      <c r="N135">
        <f>Tabla_Payasos[[#This Row],[Codigo]]</f>
        <v>134</v>
      </c>
      <c r="O135" t="str">
        <f>Tabla_Payasos[[#This Row],[Payasos]]</f>
        <v xml:space="preserve">Infraestructura </v>
      </c>
      <c r="P135">
        <f>COUNTIF(Precentación_Quejas[Payaso],Tabla_Payasos[[#This Row],[Payasos]])</f>
        <v>0</v>
      </c>
    </row>
    <row r="136" spans="14:16" x14ac:dyDescent="0.25">
      <c r="N136">
        <f>Tabla_Payasos[[#This Row],[Codigo]]</f>
        <v>135</v>
      </c>
      <c r="O136" t="str">
        <f>Tabla_Payasos[[#This Row],[Payasos]]</f>
        <v>Ruido Tubería sanitaria</v>
      </c>
      <c r="P136">
        <f>COUNTIF(Precentación_Quejas[Payaso],Tabla_Payasos[[#This Row],[Payasos]])</f>
        <v>0</v>
      </c>
    </row>
    <row r="137" spans="14:16" x14ac:dyDescent="0.25">
      <c r="N137">
        <f>Tabla_Payasos[[#This Row],[Codigo]]</f>
        <v>136</v>
      </c>
      <c r="O137" t="str">
        <f>Tabla_Payasos[[#This Row],[Payasos]]</f>
        <v xml:space="preserve">Aseo A&amp;B </v>
      </c>
      <c r="P137">
        <f>COUNTIF(Precentación_Quejas[Payaso],Tabla_Payasos[[#This Row],[Payasos]])</f>
        <v>1</v>
      </c>
    </row>
    <row r="138" spans="14:16" x14ac:dyDescent="0.25">
      <c r="N138">
        <f>Tabla_Payasos[[#This Row],[Codigo]]</f>
        <v>137</v>
      </c>
      <c r="O138" t="str">
        <f>Tabla_Payasos[[#This Row],[Payasos]]</f>
        <v>Piscinas</v>
      </c>
      <c r="P138">
        <f>COUNTIF(Precentación_Quejas[Payaso],Tabla_Payasos[[#This Row],[Payasos]])</f>
        <v>3</v>
      </c>
    </row>
    <row r="139" spans="14:16" x14ac:dyDescent="0.25">
      <c r="N139">
        <f>Tabla_Payasos[[#This Row],[Codigo]]</f>
        <v>138</v>
      </c>
      <c r="O139" t="str">
        <f>Tabla_Payasos[[#This Row],[Payasos]]</f>
        <v>Electricidad hab</v>
      </c>
      <c r="P139">
        <f>COUNTIF(Precentación_Quejas[Payaso],Tabla_Payasos[[#This Row],[Payasos]])</f>
        <v>2</v>
      </c>
    </row>
    <row r="140" spans="14:16" x14ac:dyDescent="0.25">
      <c r="N140">
        <f>Tabla_Payasos[[#This Row],[Codigo]]</f>
        <v>139</v>
      </c>
      <c r="O140" t="str">
        <f>Tabla_Payasos[[#This Row],[Payasos]]</f>
        <v>Jardines</v>
      </c>
      <c r="P140">
        <f>COUNTIF(Precentación_Quejas[Payaso],Tabla_Payasos[[#This Row],[Payasos]])</f>
        <v>1</v>
      </c>
    </row>
  </sheetData>
  <mergeCells count="1">
    <mergeCell ref="B1:C1"/>
  </mergeCells>
  <pageMargins left="0.7" right="0.7" top="0.75" bottom="0.75" header="0.3" footer="0.3"/>
  <pageSetup paperSize="9" orientation="portrait" horizontalDpi="360" verticalDpi="360" r:id="rId1"/>
  <tableParts count="2">
    <tablePart r:id="rId2"/>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
  <sheetViews>
    <sheetView topLeftCell="A25" workbookViewId="0">
      <selection activeCell="C1" sqref="C1"/>
    </sheetView>
  </sheetViews>
  <sheetFormatPr baseColWidth="10" defaultRowHeight="15" x14ac:dyDescent="0.25"/>
  <sheetData/>
  <pageMargins left="3.937007874015748E-2" right="3.937007874015748E-2" top="0.19685039370078741" bottom="0.15748031496062992" header="0.31496062992125984" footer="0.31496062992125984"/>
  <pageSetup paperSize="9" orientation="portrait" horizontalDpi="360" verticalDpi="36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6" tint="-0.499984740745262"/>
  </sheetPr>
  <dimension ref="A1:AG39"/>
  <sheetViews>
    <sheetView workbookViewId="0">
      <selection activeCell="F3" sqref="F3"/>
    </sheetView>
  </sheetViews>
  <sheetFormatPr baseColWidth="10" defaultColWidth="12.5703125" defaultRowHeight="15" x14ac:dyDescent="0.25"/>
  <cols>
    <col min="1" max="1" width="12.5703125" style="2"/>
    <col min="2" max="2" width="13.28515625" style="2" bestFit="1" customWidth="1"/>
    <col min="3" max="3" width="16" style="2" customWidth="1"/>
    <col min="4" max="6" width="14.5703125" style="9" customWidth="1"/>
    <col min="7" max="33" width="12.5703125" style="2"/>
    <col min="34" max="16384" width="12.5703125" style="9"/>
  </cols>
  <sheetData>
    <row r="1" spans="2:8" ht="21" x14ac:dyDescent="0.35">
      <c r="D1" s="269" t="s">
        <v>1574</v>
      </c>
      <c r="E1" s="269"/>
      <c r="F1" s="269"/>
      <c r="H1" s="21" t="s">
        <v>36</v>
      </c>
    </row>
    <row r="2" spans="2:8" x14ac:dyDescent="0.25">
      <c r="B2" s="3"/>
      <c r="D2" s="4" t="s">
        <v>1575</v>
      </c>
      <c r="E2" s="4" t="s">
        <v>1576</v>
      </c>
      <c r="F2" s="4" t="s">
        <v>1577</v>
      </c>
      <c r="H2" s="21" t="s">
        <v>43</v>
      </c>
    </row>
    <row r="3" spans="2:8" ht="69.75" customHeight="1" x14ac:dyDescent="0.25">
      <c r="B3" s="270" t="s">
        <v>1578</v>
      </c>
      <c r="C3" s="5" t="s">
        <v>1577</v>
      </c>
      <c r="D3" s="6"/>
      <c r="E3" s="6"/>
      <c r="F3" s="6"/>
      <c r="H3" s="21" t="s">
        <v>97</v>
      </c>
    </row>
    <row r="4" spans="2:8" ht="69.75" customHeight="1" x14ac:dyDescent="0.25">
      <c r="B4" s="270"/>
      <c r="C4" s="5" t="s">
        <v>1576</v>
      </c>
      <c r="D4" s="7"/>
      <c r="E4" s="7"/>
      <c r="F4" s="6"/>
      <c r="H4" s="21" t="s">
        <v>1579</v>
      </c>
    </row>
    <row r="5" spans="2:8" ht="69.75" customHeight="1" x14ac:dyDescent="0.25">
      <c r="B5" s="270"/>
      <c r="C5" s="5" t="s">
        <v>1575</v>
      </c>
      <c r="D5" s="8"/>
      <c r="E5" s="7"/>
      <c r="F5" s="6"/>
      <c r="H5" s="21" t="s">
        <v>1001</v>
      </c>
    </row>
    <row r="6" spans="2:8" s="2" customFormat="1" x14ac:dyDescent="0.25"/>
    <row r="7" spans="2:8" s="2" customFormat="1" x14ac:dyDescent="0.25">
      <c r="D7" s="2" t="s">
        <v>1580</v>
      </c>
      <c r="E7" s="2" t="s">
        <v>1227</v>
      </c>
      <c r="F7" s="2" t="s">
        <v>1581</v>
      </c>
    </row>
    <row r="8" spans="2:8" s="2" customFormat="1" x14ac:dyDescent="0.25">
      <c r="E8" s="2" t="s">
        <v>1582</v>
      </c>
      <c r="F8" s="2" t="s">
        <v>1583</v>
      </c>
    </row>
    <row r="9" spans="2:8" s="2" customFormat="1" x14ac:dyDescent="0.25">
      <c r="E9" s="2" t="s">
        <v>1199</v>
      </c>
      <c r="F9" s="2" t="s">
        <v>1584</v>
      </c>
    </row>
    <row r="10" spans="2:8" s="2" customFormat="1" x14ac:dyDescent="0.25"/>
    <row r="11" spans="2:8" s="2" customFormat="1" x14ac:dyDescent="0.25"/>
    <row r="12" spans="2:8" s="2" customFormat="1" x14ac:dyDescent="0.25"/>
    <row r="13" spans="2:8" s="2" customFormat="1" x14ac:dyDescent="0.25"/>
    <row r="14" spans="2:8" s="2" customFormat="1" x14ac:dyDescent="0.25"/>
    <row r="15" spans="2:8" s="2" customFormat="1" x14ac:dyDescent="0.25"/>
    <row r="16" spans="2:8" s="2" customFormat="1" x14ac:dyDescent="0.25"/>
    <row r="17" s="2" customFormat="1" x14ac:dyDescent="0.25"/>
    <row r="18" s="2" customFormat="1" x14ac:dyDescent="0.25"/>
    <row r="19" s="2" customFormat="1" x14ac:dyDescent="0.25"/>
    <row r="20" s="2" customFormat="1" x14ac:dyDescent="0.25"/>
    <row r="21" s="2" customFormat="1" x14ac:dyDescent="0.25"/>
    <row r="22" s="2" customFormat="1" x14ac:dyDescent="0.25"/>
    <row r="23" s="2" customFormat="1" x14ac:dyDescent="0.25"/>
    <row r="24" s="2" customFormat="1" x14ac:dyDescent="0.25"/>
    <row r="25" s="2" customFormat="1" x14ac:dyDescent="0.25"/>
    <row r="26" s="2" customFormat="1" x14ac:dyDescent="0.25"/>
    <row r="27" s="2" customFormat="1" x14ac:dyDescent="0.25"/>
    <row r="28" s="2" customFormat="1" x14ac:dyDescent="0.25"/>
    <row r="29" s="2" customFormat="1" x14ac:dyDescent="0.25"/>
    <row r="30" s="2" customFormat="1" x14ac:dyDescent="0.25"/>
    <row r="31" s="2" customFormat="1" x14ac:dyDescent="0.25"/>
    <row r="32" s="2" customFormat="1" x14ac:dyDescent="0.25"/>
    <row r="33" s="2" customFormat="1" x14ac:dyDescent="0.25"/>
    <row r="34" s="2" customFormat="1" x14ac:dyDescent="0.25"/>
    <row r="35" s="2" customFormat="1" x14ac:dyDescent="0.25"/>
    <row r="36" s="2" customFormat="1" x14ac:dyDescent="0.25"/>
    <row r="37" s="2" customFormat="1" x14ac:dyDescent="0.25"/>
    <row r="38" s="2" customFormat="1" x14ac:dyDescent="0.25"/>
    <row r="39" s="2" customFormat="1" x14ac:dyDescent="0.25"/>
  </sheetData>
  <mergeCells count="2">
    <mergeCell ref="D1:F1"/>
    <mergeCell ref="B3:B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G9"/>
  <sheetViews>
    <sheetView workbookViewId="0">
      <selection sqref="A1:G9"/>
    </sheetView>
  </sheetViews>
  <sheetFormatPr baseColWidth="10" defaultRowHeight="15" x14ac:dyDescent="0.25"/>
  <sheetData>
    <row r="1" spans="1:7" ht="21" x14ac:dyDescent="0.35">
      <c r="A1" s="2"/>
      <c r="B1" s="2"/>
      <c r="C1" s="269" t="s">
        <v>1574</v>
      </c>
      <c r="D1" s="269"/>
      <c r="E1" s="269"/>
      <c r="F1" s="2"/>
      <c r="G1" s="21" t="s">
        <v>36</v>
      </c>
    </row>
    <row r="2" spans="1:7" x14ac:dyDescent="0.25">
      <c r="A2" s="3"/>
      <c r="B2" s="2"/>
      <c r="C2" s="4" t="s">
        <v>1575</v>
      </c>
      <c r="D2" s="4" t="s">
        <v>1576</v>
      </c>
      <c r="E2" s="4" t="s">
        <v>1577</v>
      </c>
      <c r="F2" s="2"/>
      <c r="G2" s="21" t="s">
        <v>43</v>
      </c>
    </row>
    <row r="3" spans="1:7" ht="29.25" x14ac:dyDescent="0.25">
      <c r="A3" s="270" t="s">
        <v>1578</v>
      </c>
      <c r="B3" s="5" t="s">
        <v>1577</v>
      </c>
      <c r="C3" s="6"/>
      <c r="D3" s="6"/>
      <c r="E3" s="6"/>
      <c r="F3" s="2"/>
      <c r="G3" s="21" t="s">
        <v>97</v>
      </c>
    </row>
    <row r="4" spans="1:7" ht="37.5" x14ac:dyDescent="0.25">
      <c r="A4" s="270"/>
      <c r="B4" s="5" t="s">
        <v>1576</v>
      </c>
      <c r="C4" s="7"/>
      <c r="D4" s="7"/>
      <c r="E4" s="6"/>
      <c r="F4" s="2"/>
      <c r="G4" s="21" t="s">
        <v>1579</v>
      </c>
    </row>
    <row r="5" spans="1:7" ht="29.25" x14ac:dyDescent="0.25">
      <c r="A5" s="270"/>
      <c r="B5" s="5" t="s">
        <v>1575</v>
      </c>
      <c r="C5" s="8"/>
      <c r="D5" s="7"/>
      <c r="E5" s="6"/>
      <c r="F5" s="2"/>
      <c r="G5" s="21" t="s">
        <v>1001</v>
      </c>
    </row>
    <row r="6" spans="1:7" x14ac:dyDescent="0.25">
      <c r="A6" s="2"/>
      <c r="B6" s="2"/>
      <c r="C6" s="2"/>
      <c r="D6" s="2"/>
      <c r="E6" s="2"/>
      <c r="F6" s="2"/>
      <c r="G6" s="2"/>
    </row>
    <row r="7" spans="1:7" x14ac:dyDescent="0.25">
      <c r="A7" s="2"/>
      <c r="B7" s="2"/>
      <c r="C7" s="2" t="s">
        <v>1580</v>
      </c>
      <c r="D7" s="2" t="s">
        <v>1227</v>
      </c>
      <c r="E7" s="2" t="s">
        <v>1581</v>
      </c>
      <c r="F7" s="2"/>
      <c r="G7" s="2"/>
    </row>
    <row r="8" spans="1:7" x14ac:dyDescent="0.25">
      <c r="A8" s="2"/>
      <c r="B8" s="2"/>
      <c r="C8" s="2"/>
      <c r="D8" s="2" t="s">
        <v>1582</v>
      </c>
      <c r="E8" s="2" t="s">
        <v>1583</v>
      </c>
      <c r="F8" s="2"/>
      <c r="G8" s="2"/>
    </row>
    <row r="9" spans="1:7" x14ac:dyDescent="0.25">
      <c r="A9" s="2"/>
      <c r="B9" s="2"/>
      <c r="C9" s="2"/>
      <c r="D9" s="2" t="s">
        <v>1199</v>
      </c>
      <c r="E9" s="2" t="s">
        <v>1584</v>
      </c>
      <c r="F9" s="2"/>
      <c r="G9" s="2"/>
    </row>
  </sheetData>
  <mergeCells count="2">
    <mergeCell ref="C1:E1"/>
    <mergeCell ref="A3:A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H16"/>
  <sheetViews>
    <sheetView tabSelected="1" zoomScaleNormal="100" zoomScalePageLayoutView="136" workbookViewId="0">
      <selection activeCell="B10" sqref="B10"/>
    </sheetView>
  </sheetViews>
  <sheetFormatPr baseColWidth="10" defaultColWidth="9.140625" defaultRowHeight="15" x14ac:dyDescent="0.25"/>
  <cols>
    <col min="1" max="1" width="17.5703125" customWidth="1"/>
    <col min="2" max="2" width="72.42578125" customWidth="1"/>
    <col min="3" max="3" width="21.5703125" bestFit="1" customWidth="1"/>
    <col min="4" max="4" width="63.85546875" customWidth="1"/>
    <col min="6" max="6" width="9.140625" customWidth="1"/>
  </cols>
  <sheetData>
    <row r="1" spans="1:8" ht="15.75" thickBot="1" x14ac:dyDescent="0.3">
      <c r="A1" s="12">
        <v>43095</v>
      </c>
      <c r="B1" s="102" t="s">
        <v>15</v>
      </c>
      <c r="C1" s="103" t="s">
        <v>16</v>
      </c>
      <c r="D1" s="104">
        <f>IF(F5=0,"Todas las Quejas ya Fueron Evaluadas",F4+2)</f>
        <v>1572</v>
      </c>
    </row>
    <row r="2" spans="1:8" ht="15.75" thickTop="1" x14ac:dyDescent="0.25">
      <c r="A2" s="44" t="s">
        <v>17</v>
      </c>
      <c r="B2" s="49">
        <f>F5-(1)</f>
        <v>9</v>
      </c>
      <c r="C2" s="51" t="s">
        <v>2</v>
      </c>
      <c r="D2" s="57">
        <f ca="1">TODAY()</f>
        <v>43810</v>
      </c>
      <c r="F2" s="65"/>
    </row>
    <row r="3" spans="1:8" ht="15.75" x14ac:dyDescent="0.25">
      <c r="A3" s="45" t="s">
        <v>18</v>
      </c>
      <c r="B3" s="50" t="s">
        <v>19</v>
      </c>
      <c r="C3" s="52" t="s">
        <v>20</v>
      </c>
      <c r="D3" s="98">
        <f ca="1">(D2-A1)/7</f>
        <v>102.14285714285714</v>
      </c>
      <c r="E3" s="115"/>
      <c r="F3">
        <f>Historico_Registro_Quejas[[#This Row],['#Queja]]</f>
        <v>1580</v>
      </c>
    </row>
    <row r="4" spans="1:8" x14ac:dyDescent="0.25">
      <c r="A4" s="46" t="s">
        <v>2</v>
      </c>
      <c r="B4" s="153">
        <f>IF(D$4="Digite aquí el # Queja","-",VLOOKUP(D$4,Historico_Registro_Quejas[],2,FALSE))</f>
        <v>43811</v>
      </c>
      <c r="C4" s="52" t="s">
        <v>21</v>
      </c>
      <c r="D4" s="155">
        <v>1572</v>
      </c>
      <c r="F4" s="65">
        <f>Historico_Registro_Quejas3['# Queja]</f>
        <v>1570</v>
      </c>
    </row>
    <row r="5" spans="1:8" ht="15.75" x14ac:dyDescent="0.25">
      <c r="A5" s="46" t="s">
        <v>4</v>
      </c>
      <c r="B5" s="153" t="str">
        <f>IF(D$4="Digite aquí el # Queja","-",VLOOKUP(D$4,Historico_Registro_Quejas[],3,FALSE))</f>
        <v>Huésped</v>
      </c>
      <c r="C5" s="52" t="s">
        <v>23</v>
      </c>
      <c r="D5" s="38"/>
      <c r="F5" s="65">
        <f>F3-F4</f>
        <v>10</v>
      </c>
    </row>
    <row r="6" spans="1:8" x14ac:dyDescent="0.25">
      <c r="A6" s="46" t="s">
        <v>5</v>
      </c>
      <c r="B6" s="154">
        <f>IF(D$4="Digite aquí el # Queja","-",VLOOKUP(D$4,Historico_Registro_Quejas[],4,FALSE))</f>
        <v>103</v>
      </c>
      <c r="C6" s="52" t="s">
        <v>24</v>
      </c>
      <c r="D6" s="55"/>
    </row>
    <row r="7" spans="1:8" x14ac:dyDescent="0.25">
      <c r="A7" s="46" t="s">
        <v>6</v>
      </c>
      <c r="B7" s="153" t="str">
        <f>IF(D$4="Digite aquí el # Queja","-",VLOOKUP(D$4,Historico_Registro_Quejas[],5,FALSE))</f>
        <v>C1</v>
      </c>
      <c r="C7" s="52" t="s">
        <v>25</v>
      </c>
      <c r="D7" s="55"/>
    </row>
    <row r="8" spans="1:8" x14ac:dyDescent="0.25">
      <c r="A8" s="46" t="s">
        <v>7</v>
      </c>
      <c r="B8" s="153" t="str">
        <f>IF(D$4="Digite aquí el # Queja","-",VLOOKUP(D$4,Historico_Registro_Quejas[],6,FALSE))</f>
        <v>Piscina</v>
      </c>
      <c r="C8" s="52" t="s">
        <v>26</v>
      </c>
      <c r="D8" s="55"/>
    </row>
    <row r="9" spans="1:8" ht="30" x14ac:dyDescent="0.25">
      <c r="A9" s="47" t="s">
        <v>8</v>
      </c>
      <c r="B9" s="199" t="str">
        <f>IF(D$4="Digite aquí el # Queja","-",VLOOKUP(D$4,Historico_Registro_Quejas[],7,FALSE))</f>
        <v>prueba</v>
      </c>
      <c r="C9" s="53" t="s">
        <v>27</v>
      </c>
      <c r="D9" s="55"/>
      <c r="G9" s="114"/>
    </row>
    <row r="10" spans="1:8" ht="45" x14ac:dyDescent="0.25">
      <c r="A10" s="47" t="s">
        <v>9</v>
      </c>
      <c r="B10" s="144" t="str">
        <f>IF(D$4="Digite aquí el # Queja","-",VLOOKUP(D$4,Historico_Registro_Quejas[],8,FALSE))</f>
        <v>ffff</v>
      </c>
      <c r="C10" s="53" t="s">
        <v>28</v>
      </c>
      <c r="D10" s="55"/>
      <c r="H10" s="12"/>
    </row>
    <row r="11" spans="1:8" ht="30" x14ac:dyDescent="0.25">
      <c r="A11" s="47" t="s">
        <v>10</v>
      </c>
      <c r="B11" s="144" t="str">
        <f>IF(D$4="Digite aquí el # Queja","-",VLOOKUP(D$4,Historico_Registro_Quejas[],9,FALSE))</f>
        <v>ffff</v>
      </c>
      <c r="C11" s="53" t="s">
        <v>29</v>
      </c>
      <c r="D11" s="55"/>
      <c r="H11" s="12"/>
    </row>
    <row r="12" spans="1:8" ht="28.5" customHeight="1" x14ac:dyDescent="0.25">
      <c r="A12" s="47" t="s">
        <v>11</v>
      </c>
      <c r="B12" s="144" t="str">
        <f>IF(D$4="Digite aquí el # Queja","-",VLOOKUP(D$4,Historico_Registro_Quejas[],10,FALSE))</f>
        <v xml:space="preserve">Karina Millón </v>
      </c>
      <c r="C12" s="53" t="s">
        <v>30</v>
      </c>
      <c r="D12" s="66"/>
      <c r="H12" s="13"/>
    </row>
    <row r="13" spans="1:8" x14ac:dyDescent="0.25">
      <c r="A13" s="47" t="s">
        <v>12</v>
      </c>
      <c r="B13" s="144" t="str">
        <f>IF(D$4="Digite aquí el # Queja","-",VLOOKUP(D$4,Historico_Registro_Quejas[],11,FALSE))</f>
        <v>Recepción</v>
      </c>
      <c r="C13" s="52" t="s">
        <v>31</v>
      </c>
      <c r="D13" s="56" t="e">
        <f>VLOOKUP(D12,Tabla_Payasos[#All],2,0)</f>
        <v>#N/A</v>
      </c>
    </row>
    <row r="14" spans="1:8" x14ac:dyDescent="0.25">
      <c r="A14" s="47" t="s">
        <v>13</v>
      </c>
      <c r="B14" s="153" t="str">
        <f>IF(D$4="Digite aquí el # Queja","-",VLOOKUP(D$4,Historico_Registro_Quejas[],12,FALSE))</f>
        <v>Servicio al Cliente</v>
      </c>
      <c r="C14" s="52"/>
      <c r="D14" s="156"/>
    </row>
    <row r="15" spans="1:8" ht="15.75" thickBot="1" x14ac:dyDescent="0.3">
      <c r="A15" s="48" t="s">
        <v>14</v>
      </c>
      <c r="B15" s="154" t="str">
        <f>IF(D$4="Digite aquí el # Queja","-",VLOOKUP(D$4,Historico_Registro_Quejas[],13,FALSE))</f>
        <v>N/A</v>
      </c>
      <c r="C15" s="173" t="s">
        <v>1686</v>
      </c>
      <c r="D15" s="157"/>
    </row>
    <row r="16" spans="1:8" ht="15.75" thickTop="1" x14ac:dyDescent="0.25"/>
  </sheetData>
  <conditionalFormatting sqref="D5">
    <cfRule type="containsText" priority="3" operator="containsText" text="Desestimada">
      <formula>NOT(ISERROR(SEARCH("Desestimada",D5)))</formula>
    </cfRule>
    <cfRule type="containsText" dxfId="2070" priority="4" operator="containsText" text="Verde">
      <formula>NOT(ISERROR(SEARCH("Verde",D5)))</formula>
    </cfRule>
    <cfRule type="containsText" dxfId="2069" priority="5" operator="containsText" text="Amarilla">
      <formula>NOT(ISERROR(SEARCH("Amarilla",D5)))</formula>
    </cfRule>
    <cfRule type="containsText" dxfId="2068" priority="6" operator="containsText" text="Roja">
      <formula>NOT(ISERROR(SEARCH("Roja",D5)))</formula>
    </cfRule>
  </conditionalFormatting>
  <conditionalFormatting sqref="D1">
    <cfRule type="containsText" dxfId="2067" priority="2" operator="containsText" text="Todas las Quejas ya Fueron Evaluadas">
      <formula>NOT(ISERROR(SEARCH("Todas las Quejas ya Fueron Evaluadas",D1)))</formula>
    </cfRule>
  </conditionalFormatting>
  <pageMargins left="0.7" right="0.7" top="0.75" bottom="0.75" header="0.3" footer="0.3"/>
  <pageSetup paperSize="9" orientation="portrait" horizontalDpi="360" verticalDpi="36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Datos!$G$2:$G$14</xm:f>
          </x14:formula1>
          <xm:sqref>D5</xm:sqref>
        </x14:dataValidation>
        <x14:dataValidation type="list" allowBlank="1" showInputMessage="1" showErrorMessage="1">
          <x14:formula1>
            <xm:f>Datos!$I$1:$I$25</xm:f>
          </x14:formula1>
          <xm:sqref>D6</xm:sqref>
        </x14:dataValidation>
        <x14:dataValidation type="list" allowBlank="1" showInputMessage="1" showErrorMessage="1">
          <x14:formula1>
            <xm:f>Datos!$K$2:$K$4</xm:f>
          </x14:formula1>
          <xm:sqref>D8 D10:D11</xm:sqref>
        </x14:dataValidation>
        <x14:dataValidation type="list" allowBlank="1" showInputMessage="1" showErrorMessage="1">
          <x14:formula1>
            <xm:f>Datos!$J$1:$J$21</xm:f>
          </x14:formula1>
          <xm:sqref>D7</xm:sqref>
        </x14:dataValidation>
        <x14:dataValidation type="list" allowBlank="1" showInputMessage="1" showErrorMessage="1">
          <x14:formula1>
            <xm:f>Datos!$L$2:$L$11</xm:f>
          </x14:formula1>
          <xm:sqref>D9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H9"/>
  <sheetViews>
    <sheetView workbookViewId="0">
      <selection activeCell="K12" sqref="K12"/>
    </sheetView>
  </sheetViews>
  <sheetFormatPr baseColWidth="10" defaultRowHeight="15" x14ac:dyDescent="0.25"/>
  <cols>
    <col min="1" max="1" width="27.42578125" bestFit="1" customWidth="1"/>
    <col min="2" max="2" width="10.7109375" bestFit="1" customWidth="1"/>
    <col min="3" max="3" width="14.5703125" bestFit="1" customWidth="1"/>
    <col min="4" max="4" width="9.28515625" bestFit="1" customWidth="1"/>
    <col min="5" max="5" width="9.7109375" bestFit="1" customWidth="1"/>
    <col min="6" max="6" width="5.85546875" bestFit="1" customWidth="1"/>
    <col min="7" max="8" width="7.28515625" bestFit="1" customWidth="1"/>
  </cols>
  <sheetData>
    <row r="1" spans="1:8" x14ac:dyDescent="0.25">
      <c r="A1" s="271" t="s">
        <v>2524</v>
      </c>
      <c r="B1" s="271"/>
      <c r="C1" s="271"/>
      <c r="D1" s="271"/>
      <c r="E1" s="271"/>
      <c r="F1" s="271"/>
      <c r="G1" s="271"/>
      <c r="H1" s="271"/>
    </row>
    <row r="2" spans="1:8" x14ac:dyDescent="0.25">
      <c r="A2" s="10" t="s">
        <v>2510</v>
      </c>
      <c r="B2" s="240" t="s">
        <v>2511</v>
      </c>
      <c r="C2" s="240" t="s">
        <v>2512</v>
      </c>
      <c r="D2" s="240" t="s">
        <v>2513</v>
      </c>
      <c r="E2" s="240" t="s">
        <v>2514</v>
      </c>
      <c r="F2" s="240" t="s">
        <v>2515</v>
      </c>
      <c r="G2" s="240" t="s">
        <v>2516</v>
      </c>
      <c r="H2" s="240" t="s">
        <v>2517</v>
      </c>
    </row>
    <row r="3" spans="1:8" x14ac:dyDescent="0.25">
      <c r="A3" s="10" t="s">
        <v>2518</v>
      </c>
      <c r="B3" s="240" t="s">
        <v>2519</v>
      </c>
      <c r="C3" s="240"/>
      <c r="D3" s="240"/>
      <c r="E3" s="240"/>
      <c r="F3" s="240"/>
      <c r="G3" s="240"/>
      <c r="H3" s="240"/>
    </row>
    <row r="4" spans="1:8" x14ac:dyDescent="0.25">
      <c r="A4" s="10" t="s">
        <v>2520</v>
      </c>
      <c r="B4" s="240"/>
      <c r="C4" s="240" t="s">
        <v>2519</v>
      </c>
      <c r="D4" s="240"/>
      <c r="E4" s="240"/>
      <c r="F4" s="240"/>
      <c r="G4" s="240"/>
      <c r="H4" s="240"/>
    </row>
    <row r="5" spans="1:8" x14ac:dyDescent="0.25">
      <c r="A5" s="10" t="s">
        <v>2521</v>
      </c>
      <c r="B5" s="240"/>
      <c r="C5" s="240"/>
      <c r="D5" s="240" t="s">
        <v>2519</v>
      </c>
      <c r="E5" s="240"/>
      <c r="F5" s="240"/>
      <c r="G5" s="240"/>
      <c r="H5" s="240"/>
    </row>
    <row r="6" spans="1:8" x14ac:dyDescent="0.25">
      <c r="A6" s="10" t="s">
        <v>2241</v>
      </c>
      <c r="B6" s="240"/>
      <c r="C6" s="240"/>
      <c r="D6" s="240"/>
      <c r="E6" s="240" t="s">
        <v>2519</v>
      </c>
      <c r="F6" s="240"/>
      <c r="G6" s="240"/>
      <c r="H6" s="240"/>
    </row>
    <row r="7" spans="1:8" x14ac:dyDescent="0.25">
      <c r="A7" s="10" t="s">
        <v>1915</v>
      </c>
      <c r="B7" s="240"/>
      <c r="C7" s="240"/>
      <c r="D7" s="240"/>
      <c r="E7" s="240"/>
      <c r="F7" s="240" t="s">
        <v>2519</v>
      </c>
      <c r="G7" s="240"/>
      <c r="H7" s="240"/>
    </row>
    <row r="8" spans="1:8" x14ac:dyDescent="0.25">
      <c r="A8" s="10" t="s">
        <v>2522</v>
      </c>
      <c r="B8" s="240"/>
      <c r="C8" s="240"/>
      <c r="D8" s="240"/>
      <c r="E8" s="240"/>
      <c r="F8" s="240"/>
      <c r="G8" s="240" t="s">
        <v>2519</v>
      </c>
      <c r="H8" s="240"/>
    </row>
    <row r="9" spans="1:8" x14ac:dyDescent="0.25">
      <c r="A9" s="10" t="s">
        <v>2523</v>
      </c>
      <c r="B9" s="240"/>
      <c r="C9" s="240"/>
      <c r="D9" s="240"/>
      <c r="E9" s="240"/>
      <c r="F9" s="240"/>
      <c r="G9" s="240"/>
      <c r="H9" s="240" t="s">
        <v>2519</v>
      </c>
    </row>
  </sheetData>
  <mergeCells count="1">
    <mergeCell ref="A1:H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M1162"/>
  <sheetViews>
    <sheetView workbookViewId="0">
      <selection activeCell="A3" sqref="A3:XFD11"/>
    </sheetView>
  </sheetViews>
  <sheetFormatPr baseColWidth="10" defaultColWidth="11.42578125" defaultRowHeight="15" x14ac:dyDescent="0.25"/>
  <cols>
    <col min="1" max="1" width="8.7109375" style="122" bestFit="1" customWidth="1"/>
    <col min="2" max="2" width="35.85546875" style="120" bestFit="1" customWidth="1"/>
    <col min="3" max="3" width="10.28515625" style="122" bestFit="1" customWidth="1"/>
    <col min="4" max="4" width="11.28515625" style="120" customWidth="1"/>
    <col min="5" max="5" width="12.42578125" style="120" customWidth="1"/>
    <col min="6" max="6" width="16.140625" style="14" customWidth="1"/>
    <col min="7" max="7" width="36.42578125" style="122" customWidth="1"/>
    <col min="8" max="8" width="28.140625" style="122" customWidth="1"/>
    <col min="9" max="9" width="22.28515625" style="122" customWidth="1"/>
    <col min="10" max="10" width="16" style="17" customWidth="1"/>
    <col min="11" max="11" width="13" style="17" customWidth="1"/>
    <col min="12" max="12" width="16.7109375" style="120" customWidth="1"/>
    <col min="13" max="13" width="15.42578125" style="120" customWidth="1"/>
  </cols>
  <sheetData>
    <row r="1" spans="1:13" ht="50.25" customHeight="1" x14ac:dyDescent="0.25"/>
    <row r="2" spans="1:13" x14ac:dyDescent="0.25">
      <c r="A2" s="130" t="s">
        <v>32</v>
      </c>
      <c r="B2" s="128" t="s">
        <v>33</v>
      </c>
      <c r="C2" s="127" t="s">
        <v>34</v>
      </c>
      <c r="D2" s="125" t="s">
        <v>35</v>
      </c>
      <c r="E2" s="125" t="s">
        <v>36</v>
      </c>
      <c r="F2" s="123" t="s">
        <v>37</v>
      </c>
      <c r="G2" s="123" t="s">
        <v>38</v>
      </c>
      <c r="H2" s="1" t="s">
        <v>9</v>
      </c>
      <c r="I2" s="95" t="s">
        <v>39</v>
      </c>
      <c r="J2" s="16" t="s">
        <v>11</v>
      </c>
      <c r="K2" s="16" t="s">
        <v>40</v>
      </c>
      <c r="L2" s="16" t="s">
        <v>41</v>
      </c>
      <c r="M2" s="16" t="s">
        <v>14</v>
      </c>
    </row>
    <row r="3" spans="1:13" ht="191.25" x14ac:dyDescent="0.25">
      <c r="A3" s="132">
        <v>1580</v>
      </c>
      <c r="B3" s="133">
        <v>43810</v>
      </c>
      <c r="C3" s="134" t="s">
        <v>42</v>
      </c>
      <c r="D3" s="131">
        <v>107</v>
      </c>
      <c r="E3" s="131" t="s">
        <v>43</v>
      </c>
      <c r="F3" s="135" t="s">
        <v>51</v>
      </c>
      <c r="G3" s="135" t="s">
        <v>19549</v>
      </c>
      <c r="H3" s="136" t="s">
        <v>46</v>
      </c>
      <c r="I3" s="167" t="s">
        <v>46</v>
      </c>
      <c r="J3" s="167" t="s">
        <v>103</v>
      </c>
      <c r="K3" s="167" t="s">
        <v>50</v>
      </c>
      <c r="L3" s="167" t="s">
        <v>100</v>
      </c>
      <c r="M3" s="167" t="s">
        <v>46</v>
      </c>
    </row>
    <row r="4" spans="1:13" ht="30" x14ac:dyDescent="0.25">
      <c r="A4" s="132">
        <v>1579</v>
      </c>
      <c r="B4" s="133">
        <v>43806</v>
      </c>
      <c r="C4" s="134" t="s">
        <v>42</v>
      </c>
      <c r="D4" s="131">
        <v>208</v>
      </c>
      <c r="E4" s="131" t="s">
        <v>43</v>
      </c>
      <c r="F4" s="135" t="s">
        <v>44</v>
      </c>
      <c r="G4" s="135" t="s">
        <v>19550</v>
      </c>
      <c r="H4" s="136"/>
      <c r="I4" s="167"/>
      <c r="J4" s="167" t="s">
        <v>2436</v>
      </c>
      <c r="K4" s="167" t="s">
        <v>49</v>
      </c>
      <c r="L4" s="167" t="s">
        <v>53</v>
      </c>
      <c r="M4" s="167"/>
    </row>
    <row r="5" spans="1:13" ht="38.25" x14ac:dyDescent="0.25">
      <c r="A5" s="132">
        <v>1578</v>
      </c>
      <c r="B5" s="133">
        <v>43806</v>
      </c>
      <c r="C5" s="134" t="s">
        <v>42</v>
      </c>
      <c r="D5" s="131">
        <v>108</v>
      </c>
      <c r="E5" s="131" t="s">
        <v>2040</v>
      </c>
      <c r="F5" s="135" t="s">
        <v>76</v>
      </c>
      <c r="G5" s="135" t="s">
        <v>19551</v>
      </c>
      <c r="H5" s="136" t="s">
        <v>2974</v>
      </c>
      <c r="I5" s="167"/>
      <c r="J5" s="167" t="s">
        <v>2436</v>
      </c>
      <c r="K5" s="167" t="s">
        <v>49</v>
      </c>
      <c r="L5" s="167" t="s">
        <v>53</v>
      </c>
      <c r="M5" s="167"/>
    </row>
    <row r="6" spans="1:13" ht="153" x14ac:dyDescent="0.25">
      <c r="A6" s="132">
        <v>1577</v>
      </c>
      <c r="B6" s="133">
        <v>43807</v>
      </c>
      <c r="C6" s="134" t="s">
        <v>42</v>
      </c>
      <c r="D6" s="131">
        <v>306</v>
      </c>
      <c r="E6" s="131" t="s">
        <v>43</v>
      </c>
      <c r="F6" s="135" t="s">
        <v>101</v>
      </c>
      <c r="G6" s="135" t="s">
        <v>19552</v>
      </c>
      <c r="H6" s="136" t="s">
        <v>2536</v>
      </c>
      <c r="I6" s="167"/>
      <c r="J6" s="167" t="s">
        <v>2436</v>
      </c>
      <c r="K6" s="167" t="s">
        <v>49</v>
      </c>
      <c r="L6" s="167" t="s">
        <v>53</v>
      </c>
      <c r="M6" s="167"/>
    </row>
    <row r="7" spans="1:13" ht="38.25" x14ac:dyDescent="0.25">
      <c r="A7" s="132">
        <v>1576</v>
      </c>
      <c r="B7" s="133">
        <v>43803</v>
      </c>
      <c r="C7" s="134" t="s">
        <v>87</v>
      </c>
      <c r="D7" s="131"/>
      <c r="E7" s="131" t="s">
        <v>46</v>
      </c>
      <c r="F7" s="135" t="s">
        <v>836</v>
      </c>
      <c r="G7" s="135" t="s">
        <v>19553</v>
      </c>
      <c r="H7" s="136" t="s">
        <v>2536</v>
      </c>
      <c r="I7" s="167" t="s">
        <v>2536</v>
      </c>
      <c r="J7" s="167" t="s">
        <v>2436</v>
      </c>
      <c r="K7" s="167" t="s">
        <v>49</v>
      </c>
      <c r="L7" s="167" t="s">
        <v>65</v>
      </c>
      <c r="M7" s="167"/>
    </row>
    <row r="8" spans="1:13" ht="30" x14ac:dyDescent="0.25">
      <c r="A8" s="132">
        <v>1575</v>
      </c>
      <c r="B8" s="133">
        <v>43799</v>
      </c>
      <c r="C8" s="134" t="s">
        <v>42</v>
      </c>
      <c r="D8" s="131">
        <v>703</v>
      </c>
      <c r="E8" s="131" t="s">
        <v>46</v>
      </c>
      <c r="F8" s="135" t="s">
        <v>76</v>
      </c>
      <c r="G8" s="135" t="s">
        <v>19554</v>
      </c>
      <c r="H8" s="136" t="s">
        <v>46</v>
      </c>
      <c r="I8" s="167" t="s">
        <v>46</v>
      </c>
      <c r="J8" s="167" t="s">
        <v>2738</v>
      </c>
      <c r="K8" s="167" t="s">
        <v>50</v>
      </c>
      <c r="L8" s="167" t="s">
        <v>53</v>
      </c>
      <c r="M8" s="167">
        <v>5072</v>
      </c>
    </row>
    <row r="9" spans="1:13" ht="89.25" x14ac:dyDescent="0.25">
      <c r="A9" s="132">
        <v>1574</v>
      </c>
      <c r="B9" s="133">
        <v>43802</v>
      </c>
      <c r="C9" s="134" t="s">
        <v>42</v>
      </c>
      <c r="D9" s="131">
        <v>415</v>
      </c>
      <c r="E9" s="131" t="s">
        <v>97</v>
      </c>
      <c r="F9" s="135" t="s">
        <v>44</v>
      </c>
      <c r="G9" s="135" t="s">
        <v>19555</v>
      </c>
      <c r="H9" s="136" t="s">
        <v>19556</v>
      </c>
      <c r="I9" s="167" t="s">
        <v>19557</v>
      </c>
      <c r="J9" s="167" t="s">
        <v>2738</v>
      </c>
      <c r="K9" s="167" t="s">
        <v>50</v>
      </c>
      <c r="L9" s="167" t="s">
        <v>50</v>
      </c>
      <c r="M9" s="167" t="s">
        <v>180</v>
      </c>
    </row>
    <row r="10" spans="1:13" ht="242.25" x14ac:dyDescent="0.25">
      <c r="A10" s="132">
        <v>1573</v>
      </c>
      <c r="B10" s="133">
        <v>43802</v>
      </c>
      <c r="C10" s="134" t="s">
        <v>42</v>
      </c>
      <c r="D10" s="131">
        <v>415</v>
      </c>
      <c r="E10" s="131" t="s">
        <v>97</v>
      </c>
      <c r="F10" s="135" t="s">
        <v>44</v>
      </c>
      <c r="G10" s="135" t="s">
        <v>19558</v>
      </c>
      <c r="H10" s="136" t="s">
        <v>19559</v>
      </c>
      <c r="I10" s="167" t="s">
        <v>19560</v>
      </c>
      <c r="J10" s="167" t="s">
        <v>2738</v>
      </c>
      <c r="K10" s="167" t="s">
        <v>50</v>
      </c>
      <c r="L10" s="167" t="s">
        <v>50</v>
      </c>
      <c r="M10" s="167" t="s">
        <v>46</v>
      </c>
    </row>
    <row r="11" spans="1:13" ht="30" x14ac:dyDescent="0.25">
      <c r="A11" s="132">
        <v>1572</v>
      </c>
      <c r="B11" s="133">
        <v>43811</v>
      </c>
      <c r="C11" s="134" t="s">
        <v>42</v>
      </c>
      <c r="D11" s="131">
        <v>103</v>
      </c>
      <c r="E11" s="131" t="s">
        <v>43</v>
      </c>
      <c r="F11" s="135" t="s">
        <v>836</v>
      </c>
      <c r="G11" s="135" t="s">
        <v>2928</v>
      </c>
      <c r="H11" s="136" t="s">
        <v>19561</v>
      </c>
      <c r="I11" s="167" t="s">
        <v>19561</v>
      </c>
      <c r="J11" s="167" t="s">
        <v>2738</v>
      </c>
      <c r="K11" s="167" t="s">
        <v>50</v>
      </c>
      <c r="L11" s="167" t="s">
        <v>65</v>
      </c>
      <c r="M11" s="167" t="s">
        <v>46</v>
      </c>
    </row>
    <row r="12" spans="1:13" ht="30" x14ac:dyDescent="0.25">
      <c r="A12" s="132">
        <v>1571</v>
      </c>
      <c r="B12" s="133">
        <v>43795</v>
      </c>
      <c r="C12" s="134" t="s">
        <v>42</v>
      </c>
      <c r="D12" s="131">
        <v>601</v>
      </c>
      <c r="E12" s="131" t="s">
        <v>2040</v>
      </c>
      <c r="F12" s="135" t="s">
        <v>58</v>
      </c>
      <c r="G12" s="135" t="s">
        <v>2914</v>
      </c>
      <c r="H12" s="136"/>
      <c r="I12" s="167"/>
      <c r="J12" s="167" t="s">
        <v>121</v>
      </c>
      <c r="K12" s="167" t="s">
        <v>50</v>
      </c>
      <c r="L12" s="167" t="s">
        <v>53</v>
      </c>
      <c r="M12" s="167">
        <v>5071</v>
      </c>
    </row>
    <row r="13" spans="1:13" ht="30" x14ac:dyDescent="0.25">
      <c r="A13" s="132">
        <v>1570</v>
      </c>
      <c r="B13" s="133">
        <v>43795</v>
      </c>
      <c r="C13" s="134" t="s">
        <v>42</v>
      </c>
      <c r="D13" s="131">
        <v>601</v>
      </c>
      <c r="E13" s="131" t="s">
        <v>43</v>
      </c>
      <c r="F13" s="135" t="s">
        <v>51</v>
      </c>
      <c r="G13" s="135" t="s">
        <v>2915</v>
      </c>
      <c r="H13" s="136"/>
      <c r="I13" s="167"/>
      <c r="J13" s="167" t="s">
        <v>121</v>
      </c>
      <c r="K13" s="167" t="s">
        <v>50</v>
      </c>
      <c r="L13" s="167" t="s">
        <v>53</v>
      </c>
      <c r="M13" s="167">
        <v>5071</v>
      </c>
    </row>
    <row r="14" spans="1:13" ht="30" x14ac:dyDescent="0.25">
      <c r="A14" s="132">
        <v>1569</v>
      </c>
      <c r="B14" s="133" t="s">
        <v>3</v>
      </c>
      <c r="C14" s="134" t="s">
        <v>42</v>
      </c>
      <c r="D14" s="131">
        <v>901</v>
      </c>
      <c r="E14" s="131" t="s">
        <v>43</v>
      </c>
      <c r="F14" s="135" t="s">
        <v>76</v>
      </c>
      <c r="G14" s="135" t="s">
        <v>2916</v>
      </c>
      <c r="H14" s="136"/>
      <c r="I14" s="167"/>
      <c r="J14" s="167" t="s">
        <v>121</v>
      </c>
      <c r="K14" s="167" t="s">
        <v>50</v>
      </c>
      <c r="L14" s="167" t="s">
        <v>53</v>
      </c>
      <c r="M14" s="167">
        <v>4321</v>
      </c>
    </row>
    <row r="15" spans="1:13" ht="63.75" x14ac:dyDescent="0.25">
      <c r="A15" s="132">
        <v>1568</v>
      </c>
      <c r="B15" s="133">
        <v>43795</v>
      </c>
      <c r="C15" s="134" t="s">
        <v>42</v>
      </c>
      <c r="D15" s="131">
        <v>901</v>
      </c>
      <c r="E15" s="131" t="s">
        <v>43</v>
      </c>
      <c r="F15" s="135" t="s">
        <v>44</v>
      </c>
      <c r="G15" s="135" t="s">
        <v>2917</v>
      </c>
      <c r="H15" s="136" t="s">
        <v>2918</v>
      </c>
      <c r="I15" s="167"/>
      <c r="J15" s="167" t="s">
        <v>121</v>
      </c>
      <c r="K15" s="167" t="s">
        <v>50</v>
      </c>
      <c r="L15" s="167" t="s">
        <v>53</v>
      </c>
      <c r="M15" s="167">
        <v>4321</v>
      </c>
    </row>
    <row r="16" spans="1:13" ht="38.25" x14ac:dyDescent="0.25">
      <c r="A16" s="132">
        <v>1567</v>
      </c>
      <c r="B16" s="133">
        <v>43819</v>
      </c>
      <c r="C16" s="134" t="s">
        <v>42</v>
      </c>
      <c r="D16" s="131">
        <v>612</v>
      </c>
      <c r="E16" s="131" t="s">
        <v>2040</v>
      </c>
      <c r="F16" s="135" t="s">
        <v>101</v>
      </c>
      <c r="G16" s="135" t="s">
        <v>2919</v>
      </c>
      <c r="H16" s="136" t="s">
        <v>2536</v>
      </c>
      <c r="I16" s="167"/>
      <c r="J16" s="167" t="s">
        <v>2436</v>
      </c>
      <c r="K16" s="167" t="s">
        <v>49</v>
      </c>
      <c r="L16" s="167" t="s">
        <v>53</v>
      </c>
      <c r="M16" s="167"/>
    </row>
    <row r="17" spans="1:13" ht="127.5" x14ac:dyDescent="0.25">
      <c r="A17" s="132">
        <v>1566</v>
      </c>
      <c r="B17" s="133">
        <v>43792</v>
      </c>
      <c r="C17" s="134" t="s">
        <v>42</v>
      </c>
      <c r="D17" s="131">
        <v>704</v>
      </c>
      <c r="E17" s="131" t="s">
        <v>2040</v>
      </c>
      <c r="F17" s="135" t="s">
        <v>101</v>
      </c>
      <c r="G17" s="135" t="s">
        <v>2920</v>
      </c>
      <c r="H17" s="136" t="s">
        <v>2921</v>
      </c>
      <c r="I17" s="167" t="s">
        <v>2922</v>
      </c>
      <c r="J17" s="167" t="s">
        <v>2436</v>
      </c>
      <c r="K17" s="167" t="s">
        <v>49</v>
      </c>
      <c r="L17" s="167" t="s">
        <v>65</v>
      </c>
      <c r="M17" s="167"/>
    </row>
    <row r="18" spans="1:13" ht="76.5" x14ac:dyDescent="0.25">
      <c r="A18" s="132">
        <v>1565</v>
      </c>
      <c r="B18" s="133">
        <v>43786</v>
      </c>
      <c r="C18" s="134" t="s">
        <v>42</v>
      </c>
      <c r="D18" s="131">
        <v>707</v>
      </c>
      <c r="E18" s="131" t="s">
        <v>43</v>
      </c>
      <c r="F18" s="135" t="s">
        <v>518</v>
      </c>
      <c r="G18" s="135" t="s">
        <v>2923</v>
      </c>
      <c r="H18" s="136" t="s">
        <v>2924</v>
      </c>
      <c r="I18" s="167"/>
      <c r="J18" s="167" t="s">
        <v>2436</v>
      </c>
      <c r="K18" s="167" t="s">
        <v>49</v>
      </c>
      <c r="L18" s="167" t="s">
        <v>53</v>
      </c>
      <c r="M18" s="167"/>
    </row>
    <row r="19" spans="1:13" ht="120" x14ac:dyDescent="0.25">
      <c r="A19" s="132">
        <v>1564</v>
      </c>
      <c r="B19" s="133">
        <v>43782</v>
      </c>
      <c r="C19" s="134" t="s">
        <v>42</v>
      </c>
      <c r="D19" s="131">
        <v>126</v>
      </c>
      <c r="E19" s="131" t="s">
        <v>2040</v>
      </c>
      <c r="F19" s="135" t="s">
        <v>44</v>
      </c>
      <c r="G19" s="135" t="s">
        <v>2925</v>
      </c>
      <c r="H19" s="136" t="s">
        <v>2926</v>
      </c>
      <c r="I19" s="167" t="s">
        <v>2927</v>
      </c>
      <c r="J19" s="167" t="s">
        <v>2436</v>
      </c>
      <c r="K19" s="167" t="s">
        <v>49</v>
      </c>
      <c r="L19" s="167" t="s">
        <v>65</v>
      </c>
      <c r="M19" s="167"/>
    </row>
    <row r="20" spans="1:13" ht="30" x14ac:dyDescent="0.25">
      <c r="A20" s="132">
        <v>1563</v>
      </c>
      <c r="B20" s="133">
        <v>43782</v>
      </c>
      <c r="C20" s="134" t="s">
        <v>42</v>
      </c>
      <c r="D20" s="131">
        <v>201</v>
      </c>
      <c r="E20" s="131" t="s">
        <v>43</v>
      </c>
      <c r="F20" s="135" t="s">
        <v>1769</v>
      </c>
      <c r="G20" s="135" t="s">
        <v>2928</v>
      </c>
      <c r="H20" s="136" t="s">
        <v>2929</v>
      </c>
      <c r="I20" s="167" t="s">
        <v>2930</v>
      </c>
      <c r="J20" s="167" t="s">
        <v>48</v>
      </c>
      <c r="K20" s="167" t="s">
        <v>1934</v>
      </c>
      <c r="L20" s="167" t="s">
        <v>65</v>
      </c>
      <c r="M20" s="167" t="s">
        <v>180</v>
      </c>
    </row>
    <row r="21" spans="1:13" ht="180" x14ac:dyDescent="0.25">
      <c r="A21" s="132">
        <v>1562</v>
      </c>
      <c r="B21" s="133">
        <v>43781</v>
      </c>
      <c r="C21" s="134" t="s">
        <v>42</v>
      </c>
      <c r="D21" s="131">
        <v>306</v>
      </c>
      <c r="E21" s="131" t="s">
        <v>2040</v>
      </c>
      <c r="F21" s="135" t="s">
        <v>44</v>
      </c>
      <c r="G21" s="135" t="s">
        <v>2931</v>
      </c>
      <c r="H21" s="136" t="s">
        <v>2932</v>
      </c>
      <c r="I21" s="167" t="s">
        <v>2933</v>
      </c>
      <c r="J21" s="167" t="s">
        <v>179</v>
      </c>
      <c r="K21" s="167" t="s">
        <v>50</v>
      </c>
      <c r="L21" s="167" t="s">
        <v>50</v>
      </c>
      <c r="M21" s="167" t="s">
        <v>46</v>
      </c>
    </row>
    <row r="22" spans="1:13" ht="30" x14ac:dyDescent="0.25">
      <c r="A22" s="132">
        <v>1561</v>
      </c>
      <c r="B22" s="133">
        <v>43779</v>
      </c>
      <c r="C22" s="134" t="s">
        <v>42</v>
      </c>
      <c r="D22" s="131">
        <v>607</v>
      </c>
      <c r="E22" s="131" t="s">
        <v>2040</v>
      </c>
      <c r="F22" s="135" t="s">
        <v>56</v>
      </c>
      <c r="G22" s="135" t="s">
        <v>2934</v>
      </c>
      <c r="H22" s="136" t="s">
        <v>2536</v>
      </c>
      <c r="I22" s="167"/>
      <c r="J22" s="167" t="s">
        <v>2436</v>
      </c>
      <c r="K22" s="167" t="s">
        <v>49</v>
      </c>
      <c r="L22" s="167" t="s">
        <v>53</v>
      </c>
      <c r="M22" s="167"/>
    </row>
    <row r="23" spans="1:13" ht="63.75" x14ac:dyDescent="0.25">
      <c r="A23" s="132">
        <v>1560</v>
      </c>
      <c r="B23" s="133">
        <v>43780</v>
      </c>
      <c r="C23" s="134" t="s">
        <v>42</v>
      </c>
      <c r="D23" s="131">
        <v>408</v>
      </c>
      <c r="E23" s="131" t="s">
        <v>2040</v>
      </c>
      <c r="F23" s="135" t="s">
        <v>44</v>
      </c>
      <c r="G23" s="135" t="s">
        <v>2935</v>
      </c>
      <c r="H23" s="136" t="s">
        <v>2536</v>
      </c>
      <c r="I23" s="167"/>
      <c r="J23" s="167" t="s">
        <v>2436</v>
      </c>
      <c r="K23" s="167" t="s">
        <v>49</v>
      </c>
      <c r="L23" s="167" t="s">
        <v>53</v>
      </c>
      <c r="M23" s="167"/>
    </row>
    <row r="24" spans="1:13" ht="63.75" x14ac:dyDescent="0.25">
      <c r="A24" s="132">
        <v>1559</v>
      </c>
      <c r="B24" s="133">
        <v>43773</v>
      </c>
      <c r="C24" s="134" t="s">
        <v>42</v>
      </c>
      <c r="D24" s="131">
        <v>908</v>
      </c>
      <c r="E24" s="131" t="s">
        <v>2040</v>
      </c>
      <c r="F24" s="135" t="s">
        <v>44</v>
      </c>
      <c r="G24" s="135" t="s">
        <v>2936</v>
      </c>
      <c r="H24" s="136" t="s">
        <v>2536</v>
      </c>
      <c r="I24" s="167"/>
      <c r="J24" s="167" t="s">
        <v>2436</v>
      </c>
      <c r="K24" s="167" t="s">
        <v>49</v>
      </c>
      <c r="L24" s="167" t="s">
        <v>53</v>
      </c>
      <c r="M24" s="167"/>
    </row>
    <row r="25" spans="1:13" ht="38.25" x14ac:dyDescent="0.25">
      <c r="A25" s="132">
        <v>1558</v>
      </c>
      <c r="B25" s="133">
        <v>43773</v>
      </c>
      <c r="C25" s="134" t="s">
        <v>42</v>
      </c>
      <c r="D25" s="131">
        <v>908</v>
      </c>
      <c r="E25" s="131" t="s">
        <v>43</v>
      </c>
      <c r="F25" s="135" t="s">
        <v>2714</v>
      </c>
      <c r="G25" s="135" t="s">
        <v>2937</v>
      </c>
      <c r="H25" s="136" t="s">
        <v>2536</v>
      </c>
      <c r="I25" s="167"/>
      <c r="J25" s="167" t="s">
        <v>2436</v>
      </c>
      <c r="K25" s="167" t="s">
        <v>49</v>
      </c>
      <c r="L25" s="167" t="s">
        <v>53</v>
      </c>
      <c r="M25" s="167"/>
    </row>
    <row r="26" spans="1:13" ht="210" x14ac:dyDescent="0.25">
      <c r="A26" s="132">
        <v>1557</v>
      </c>
      <c r="B26" s="133" t="s">
        <v>3</v>
      </c>
      <c r="C26" s="134" t="s">
        <v>42</v>
      </c>
      <c r="D26" s="131">
        <v>407</v>
      </c>
      <c r="E26" s="131" t="s">
        <v>43</v>
      </c>
      <c r="F26" s="135" t="s">
        <v>44</v>
      </c>
      <c r="G26" s="135" t="s">
        <v>2938</v>
      </c>
      <c r="H26" s="136" t="s">
        <v>2939</v>
      </c>
      <c r="I26" s="167" t="s">
        <v>2940</v>
      </c>
      <c r="J26" s="167" t="s">
        <v>162</v>
      </c>
      <c r="K26" s="167" t="s">
        <v>50</v>
      </c>
      <c r="L26" s="167"/>
      <c r="M26" s="167"/>
    </row>
    <row r="27" spans="1:13" ht="30" x14ac:dyDescent="0.25">
      <c r="A27" s="132">
        <v>1556</v>
      </c>
      <c r="B27" s="133">
        <v>43776</v>
      </c>
      <c r="C27" s="134" t="s">
        <v>42</v>
      </c>
      <c r="D27" s="131">
        <v>804</v>
      </c>
      <c r="E27" s="131" t="s">
        <v>43</v>
      </c>
      <c r="F27" s="135" t="s">
        <v>56</v>
      </c>
      <c r="G27" s="135" t="s">
        <v>2941</v>
      </c>
      <c r="H27" s="136" t="s">
        <v>46</v>
      </c>
      <c r="I27" s="167" t="s">
        <v>46</v>
      </c>
      <c r="J27" s="167" t="s">
        <v>48</v>
      </c>
      <c r="K27" s="167" t="s">
        <v>1934</v>
      </c>
      <c r="L27" s="167" t="s">
        <v>53</v>
      </c>
      <c r="M27" s="167">
        <v>5271</v>
      </c>
    </row>
    <row r="28" spans="1:13" ht="38.25" x14ac:dyDescent="0.25">
      <c r="A28" s="132">
        <v>1555</v>
      </c>
      <c r="B28" s="133">
        <v>43778</v>
      </c>
      <c r="C28" s="134" t="s">
        <v>42</v>
      </c>
      <c r="D28" s="131">
        <v>414</v>
      </c>
      <c r="E28" s="131" t="s">
        <v>43</v>
      </c>
      <c r="F28" s="135" t="s">
        <v>44</v>
      </c>
      <c r="G28" s="135" t="s">
        <v>2942</v>
      </c>
      <c r="H28" s="136" t="s">
        <v>46</v>
      </c>
      <c r="I28" s="167" t="s">
        <v>46</v>
      </c>
      <c r="J28" s="167" t="s">
        <v>48</v>
      </c>
      <c r="K28" s="167" t="s">
        <v>49</v>
      </c>
      <c r="L28" s="167" t="s">
        <v>53</v>
      </c>
      <c r="M28" s="167">
        <v>4324</v>
      </c>
    </row>
    <row r="29" spans="1:13" ht="315" x14ac:dyDescent="0.25">
      <c r="A29" s="132">
        <v>1554</v>
      </c>
      <c r="B29" s="133">
        <v>43775</v>
      </c>
      <c r="C29" s="134" t="s">
        <v>42</v>
      </c>
      <c r="D29" s="131">
        <v>405</v>
      </c>
      <c r="E29" s="131" t="s">
        <v>97</v>
      </c>
      <c r="F29" s="135" t="s">
        <v>44</v>
      </c>
      <c r="G29" s="135" t="s">
        <v>2943</v>
      </c>
      <c r="H29" s="136" t="s">
        <v>2944</v>
      </c>
      <c r="I29" s="167" t="s">
        <v>2945</v>
      </c>
      <c r="J29" s="167" t="s">
        <v>1604</v>
      </c>
      <c r="K29" s="167" t="s">
        <v>50</v>
      </c>
      <c r="L29" s="167" t="s">
        <v>125</v>
      </c>
      <c r="M29" s="167"/>
    </row>
    <row r="30" spans="1:13" ht="90" x14ac:dyDescent="0.25">
      <c r="A30" s="132">
        <v>1553</v>
      </c>
      <c r="B30" s="133">
        <v>43776</v>
      </c>
      <c r="C30" s="134" t="s">
        <v>42</v>
      </c>
      <c r="D30" s="131">
        <v>407</v>
      </c>
      <c r="E30" s="131" t="s">
        <v>43</v>
      </c>
      <c r="F30" s="135" t="s">
        <v>44</v>
      </c>
      <c r="G30" s="135" t="s">
        <v>2946</v>
      </c>
      <c r="H30" s="136" t="s">
        <v>2947</v>
      </c>
      <c r="I30" s="167" t="s">
        <v>2948</v>
      </c>
      <c r="J30" s="167" t="s">
        <v>1604</v>
      </c>
      <c r="K30" s="167" t="s">
        <v>50</v>
      </c>
      <c r="L30" s="167" t="s">
        <v>100</v>
      </c>
      <c r="M30" s="167"/>
    </row>
    <row r="31" spans="1:13" ht="375" x14ac:dyDescent="0.25">
      <c r="A31" s="132">
        <v>1552</v>
      </c>
      <c r="B31" s="133" t="s">
        <v>3</v>
      </c>
      <c r="C31" s="134" t="s">
        <v>42</v>
      </c>
      <c r="D31" s="131">
        <v>512</v>
      </c>
      <c r="E31" s="131" t="s">
        <v>43</v>
      </c>
      <c r="F31" s="135" t="s">
        <v>44</v>
      </c>
      <c r="G31" s="135" t="s">
        <v>2949</v>
      </c>
      <c r="H31" s="136" t="s">
        <v>2950</v>
      </c>
      <c r="I31" s="167" t="s">
        <v>2951</v>
      </c>
      <c r="J31" s="167" t="s">
        <v>162</v>
      </c>
      <c r="K31" s="167" t="s">
        <v>50</v>
      </c>
      <c r="L31" s="167"/>
      <c r="M31" s="167"/>
    </row>
    <row r="32" spans="1:13" ht="165" x14ac:dyDescent="0.25">
      <c r="A32" s="132">
        <v>1551</v>
      </c>
      <c r="B32" s="133">
        <v>43775</v>
      </c>
      <c r="C32" s="134" t="s">
        <v>42</v>
      </c>
      <c r="D32" s="131">
        <v>104</v>
      </c>
      <c r="E32" s="131" t="s">
        <v>2040</v>
      </c>
      <c r="F32" s="135" t="s">
        <v>44</v>
      </c>
      <c r="G32" s="135" t="s">
        <v>2952</v>
      </c>
      <c r="H32" s="136" t="s">
        <v>2953</v>
      </c>
      <c r="I32" s="167" t="s">
        <v>2954</v>
      </c>
      <c r="J32" s="167" t="s">
        <v>1604</v>
      </c>
      <c r="K32" s="167" t="s">
        <v>50</v>
      </c>
      <c r="L32" s="167" t="s">
        <v>125</v>
      </c>
      <c r="M32" s="167"/>
    </row>
    <row r="33" spans="1:13" ht="225" x14ac:dyDescent="0.25">
      <c r="A33" s="132">
        <v>1550</v>
      </c>
      <c r="B33" s="133">
        <v>43775</v>
      </c>
      <c r="C33" s="134" t="s">
        <v>42</v>
      </c>
      <c r="D33" s="131">
        <v>701</v>
      </c>
      <c r="E33" s="131" t="s">
        <v>97</v>
      </c>
      <c r="F33" s="135" t="s">
        <v>44</v>
      </c>
      <c r="G33" s="135" t="s">
        <v>2955</v>
      </c>
      <c r="H33" s="136" t="s">
        <v>2956</v>
      </c>
      <c r="I33" s="167" t="s">
        <v>2957</v>
      </c>
      <c r="J33" s="167" t="s">
        <v>1604</v>
      </c>
      <c r="K33" s="167" t="s">
        <v>50</v>
      </c>
      <c r="L33" s="167" t="s">
        <v>125</v>
      </c>
      <c r="M33" s="167"/>
    </row>
    <row r="34" spans="1:13" ht="210" x14ac:dyDescent="0.25">
      <c r="A34" s="132">
        <v>1549</v>
      </c>
      <c r="B34" s="133">
        <v>43774</v>
      </c>
      <c r="C34" s="134" t="s">
        <v>42</v>
      </c>
      <c r="D34" s="131">
        <v>201</v>
      </c>
      <c r="E34" s="131" t="s">
        <v>2551</v>
      </c>
      <c r="F34" s="135" t="s">
        <v>44</v>
      </c>
      <c r="G34" s="135" t="s">
        <v>2958</v>
      </c>
      <c r="H34" s="136" t="s">
        <v>2959</v>
      </c>
      <c r="I34" s="167" t="s">
        <v>2960</v>
      </c>
      <c r="J34" s="167" t="s">
        <v>179</v>
      </c>
      <c r="K34" s="167" t="s">
        <v>50</v>
      </c>
      <c r="L34" s="167" t="s">
        <v>50</v>
      </c>
      <c r="M34" s="167" t="s">
        <v>46</v>
      </c>
    </row>
    <row r="35" spans="1:13" ht="225" x14ac:dyDescent="0.25">
      <c r="A35" s="132">
        <v>1548</v>
      </c>
      <c r="B35" s="133">
        <v>43774</v>
      </c>
      <c r="C35" s="134" t="s">
        <v>42</v>
      </c>
      <c r="D35" s="131">
        <v>126</v>
      </c>
      <c r="E35" s="131" t="s">
        <v>2040</v>
      </c>
      <c r="F35" s="135" t="s">
        <v>44</v>
      </c>
      <c r="G35" s="135" t="s">
        <v>2961</v>
      </c>
      <c r="H35" s="136" t="s">
        <v>2962</v>
      </c>
      <c r="I35" s="167" t="s">
        <v>2963</v>
      </c>
      <c r="J35" s="167" t="s">
        <v>179</v>
      </c>
      <c r="K35" s="167" t="s">
        <v>50</v>
      </c>
      <c r="L35" s="167" t="s">
        <v>50</v>
      </c>
      <c r="M35" s="167" t="s">
        <v>46</v>
      </c>
    </row>
    <row r="36" spans="1:13" ht="45" x14ac:dyDescent="0.25">
      <c r="A36" s="132">
        <v>1547</v>
      </c>
      <c r="B36" s="133">
        <v>43774</v>
      </c>
      <c r="C36" s="134" t="s">
        <v>42</v>
      </c>
      <c r="D36" s="131">
        <v>704</v>
      </c>
      <c r="E36" s="131" t="s">
        <v>43</v>
      </c>
      <c r="F36" s="135" t="s">
        <v>44</v>
      </c>
      <c r="G36" s="135" t="s">
        <v>2964</v>
      </c>
      <c r="H36" s="136" t="s">
        <v>2965</v>
      </c>
      <c r="I36" s="167" t="s">
        <v>2966</v>
      </c>
      <c r="J36" s="167" t="s">
        <v>48</v>
      </c>
      <c r="K36" s="167" t="s">
        <v>49</v>
      </c>
      <c r="L36" s="167" t="s">
        <v>125</v>
      </c>
      <c r="M36" s="167" t="s">
        <v>46</v>
      </c>
    </row>
    <row r="37" spans="1:13" ht="135" x14ac:dyDescent="0.25">
      <c r="A37" s="132">
        <v>1546</v>
      </c>
      <c r="B37" s="133">
        <v>43774</v>
      </c>
      <c r="C37" s="134" t="s">
        <v>42</v>
      </c>
      <c r="D37" s="131">
        <v>804</v>
      </c>
      <c r="E37" s="131" t="s">
        <v>43</v>
      </c>
      <c r="F37" s="135" t="s">
        <v>44</v>
      </c>
      <c r="G37" s="135" t="s">
        <v>2967</v>
      </c>
      <c r="H37" s="136" t="s">
        <v>2968</v>
      </c>
      <c r="I37" s="167" t="s">
        <v>2969</v>
      </c>
      <c r="J37" s="167" t="s">
        <v>48</v>
      </c>
      <c r="K37" s="167" t="s">
        <v>49</v>
      </c>
      <c r="L37" s="167" t="s">
        <v>125</v>
      </c>
      <c r="M37" s="167" t="s">
        <v>46</v>
      </c>
    </row>
    <row r="38" spans="1:13" ht="45" x14ac:dyDescent="0.25">
      <c r="A38" s="132">
        <v>1545</v>
      </c>
      <c r="B38" s="133">
        <v>43774</v>
      </c>
      <c r="C38" s="134" t="s">
        <v>42</v>
      </c>
      <c r="D38" s="131">
        <v>414</v>
      </c>
      <c r="E38" s="131" t="s">
        <v>43</v>
      </c>
      <c r="F38" s="135" t="s">
        <v>44</v>
      </c>
      <c r="G38" s="135" t="s">
        <v>2970</v>
      </c>
      <c r="H38" s="136" t="s">
        <v>46</v>
      </c>
      <c r="I38" s="167" t="s">
        <v>2971</v>
      </c>
      <c r="J38" s="167" t="s">
        <v>48</v>
      </c>
      <c r="K38" s="167" t="s">
        <v>49</v>
      </c>
      <c r="L38" s="167" t="s">
        <v>125</v>
      </c>
      <c r="M38" s="167" t="s">
        <v>46</v>
      </c>
    </row>
    <row r="39" spans="1:13" ht="165.75" x14ac:dyDescent="0.25">
      <c r="A39" s="132">
        <v>1544</v>
      </c>
      <c r="B39" s="133">
        <v>43773</v>
      </c>
      <c r="C39" s="134" t="s">
        <v>87</v>
      </c>
      <c r="D39" s="131">
        <v>804</v>
      </c>
      <c r="E39" s="131" t="s">
        <v>2040</v>
      </c>
      <c r="F39" s="135" t="s">
        <v>44</v>
      </c>
      <c r="G39" s="135" t="s">
        <v>2972</v>
      </c>
      <c r="H39" s="136"/>
      <c r="I39" s="167"/>
      <c r="J39" s="167" t="s">
        <v>2436</v>
      </c>
      <c r="K39" s="167" t="s">
        <v>49</v>
      </c>
      <c r="L39" s="167" t="s">
        <v>65</v>
      </c>
      <c r="M39" s="167"/>
    </row>
    <row r="40" spans="1:13" ht="51" x14ac:dyDescent="0.25">
      <c r="A40" s="132">
        <v>1543</v>
      </c>
      <c r="B40" s="133">
        <v>43772</v>
      </c>
      <c r="C40" s="134" t="s">
        <v>42</v>
      </c>
      <c r="D40" s="131">
        <v>111</v>
      </c>
      <c r="E40" s="131" t="s">
        <v>2040</v>
      </c>
      <c r="F40" s="135" t="s">
        <v>44</v>
      </c>
      <c r="G40" s="135" t="s">
        <v>2973</v>
      </c>
      <c r="H40" s="136" t="s">
        <v>2974</v>
      </c>
      <c r="I40" s="167"/>
      <c r="J40" s="167" t="s">
        <v>2436</v>
      </c>
      <c r="K40" s="167" t="s">
        <v>49</v>
      </c>
      <c r="L40" s="167" t="s">
        <v>53</v>
      </c>
      <c r="M40" s="167"/>
    </row>
    <row r="41" spans="1:13" ht="270" x14ac:dyDescent="0.25">
      <c r="A41" s="132">
        <v>1542</v>
      </c>
      <c r="B41" s="133">
        <v>43773</v>
      </c>
      <c r="C41" s="134" t="s">
        <v>87</v>
      </c>
      <c r="D41" s="131">
        <v>201</v>
      </c>
      <c r="E41" s="131" t="s">
        <v>2551</v>
      </c>
      <c r="F41" s="135" t="s">
        <v>44</v>
      </c>
      <c r="G41" s="135" t="s">
        <v>2975</v>
      </c>
      <c r="H41" s="136" t="s">
        <v>2976</v>
      </c>
      <c r="I41" s="167" t="s">
        <v>2977</v>
      </c>
      <c r="J41" s="167" t="s">
        <v>2436</v>
      </c>
      <c r="K41" s="167" t="s">
        <v>49</v>
      </c>
      <c r="L41" s="167" t="s">
        <v>65</v>
      </c>
      <c r="M41" s="167"/>
    </row>
    <row r="42" spans="1:13" ht="210" x14ac:dyDescent="0.25">
      <c r="A42" s="132">
        <v>1541</v>
      </c>
      <c r="B42" s="133">
        <v>43773</v>
      </c>
      <c r="C42" s="134" t="s">
        <v>42</v>
      </c>
      <c r="D42" s="131">
        <v>202</v>
      </c>
      <c r="E42" s="131" t="s">
        <v>2040</v>
      </c>
      <c r="F42" s="135" t="s">
        <v>44</v>
      </c>
      <c r="G42" s="135" t="s">
        <v>2978</v>
      </c>
      <c r="H42" s="136" t="s">
        <v>2979</v>
      </c>
      <c r="I42" s="167" t="s">
        <v>2980</v>
      </c>
      <c r="J42" s="167" t="s">
        <v>179</v>
      </c>
      <c r="K42" s="167" t="s">
        <v>50</v>
      </c>
      <c r="L42" s="167" t="s">
        <v>50</v>
      </c>
      <c r="M42" s="167" t="s">
        <v>46</v>
      </c>
    </row>
    <row r="43" spans="1:13" ht="195" x14ac:dyDescent="0.25">
      <c r="A43" s="132">
        <v>1540</v>
      </c>
      <c r="B43" s="133">
        <v>43773</v>
      </c>
      <c r="C43" s="134" t="s">
        <v>42</v>
      </c>
      <c r="D43" s="131">
        <v>703</v>
      </c>
      <c r="E43" s="131" t="s">
        <v>2040</v>
      </c>
      <c r="F43" s="135" t="s">
        <v>44</v>
      </c>
      <c r="G43" s="135" t="s">
        <v>2981</v>
      </c>
      <c r="H43" s="136" t="s">
        <v>2982</v>
      </c>
      <c r="I43" s="167" t="s">
        <v>2983</v>
      </c>
      <c r="J43" s="167" t="s">
        <v>179</v>
      </c>
      <c r="K43" s="167" t="s">
        <v>50</v>
      </c>
      <c r="L43" s="167" t="s">
        <v>50</v>
      </c>
      <c r="M43" s="167" t="s">
        <v>46</v>
      </c>
    </row>
    <row r="44" spans="1:13" ht="409.5" x14ac:dyDescent="0.25">
      <c r="A44" s="132">
        <v>1539</v>
      </c>
      <c r="B44" s="133">
        <v>43770</v>
      </c>
      <c r="C44" s="134" t="s">
        <v>42</v>
      </c>
      <c r="D44" s="131">
        <v>211</v>
      </c>
      <c r="E44" s="131" t="s">
        <v>2551</v>
      </c>
      <c r="F44" s="135" t="s">
        <v>104</v>
      </c>
      <c r="G44" s="135" t="s">
        <v>2984</v>
      </c>
      <c r="H44" s="136" t="s">
        <v>2985</v>
      </c>
      <c r="I44" s="167" t="s">
        <v>2986</v>
      </c>
      <c r="J44" s="167" t="s">
        <v>2738</v>
      </c>
      <c r="K44" s="167" t="s">
        <v>50</v>
      </c>
      <c r="L44" s="167" t="s">
        <v>50</v>
      </c>
      <c r="M44" s="167"/>
    </row>
    <row r="45" spans="1:13" ht="405" x14ac:dyDescent="0.25">
      <c r="A45" s="132">
        <v>1538</v>
      </c>
      <c r="B45" s="133">
        <v>43770</v>
      </c>
      <c r="C45" s="134" t="s">
        <v>42</v>
      </c>
      <c r="D45" s="131">
        <v>601</v>
      </c>
      <c r="E45" s="131" t="s">
        <v>43</v>
      </c>
      <c r="F45" s="135" t="s">
        <v>104</v>
      </c>
      <c r="G45" s="135" t="s">
        <v>2987</v>
      </c>
      <c r="H45" s="136" t="s">
        <v>2988</v>
      </c>
      <c r="I45" s="167" t="s">
        <v>2989</v>
      </c>
      <c r="J45" s="167" t="s">
        <v>2436</v>
      </c>
      <c r="K45" s="167" t="s">
        <v>49</v>
      </c>
      <c r="L45" s="167" t="s">
        <v>65</v>
      </c>
      <c r="M45" s="167"/>
    </row>
    <row r="46" spans="1:13" ht="135" x14ac:dyDescent="0.25">
      <c r="A46" s="132">
        <v>1537</v>
      </c>
      <c r="B46" s="133" t="s">
        <v>3</v>
      </c>
      <c r="C46" s="134" t="s">
        <v>42</v>
      </c>
      <c r="D46" s="131">
        <v>102</v>
      </c>
      <c r="E46" s="131" t="s">
        <v>43</v>
      </c>
      <c r="F46" s="135" t="s">
        <v>44</v>
      </c>
      <c r="G46" s="135" t="s">
        <v>2990</v>
      </c>
      <c r="H46" s="136"/>
      <c r="I46" s="167" t="s">
        <v>2991</v>
      </c>
      <c r="J46" s="167" t="s">
        <v>103</v>
      </c>
      <c r="K46" s="167" t="s">
        <v>50</v>
      </c>
      <c r="L46" s="167"/>
      <c r="M46" s="167"/>
    </row>
    <row r="47" spans="1:13" ht="63.75" x14ac:dyDescent="0.25">
      <c r="A47" s="132">
        <v>1536</v>
      </c>
      <c r="B47" s="133">
        <v>43765</v>
      </c>
      <c r="C47" s="134" t="s">
        <v>42</v>
      </c>
      <c r="D47" s="131">
        <v>209</v>
      </c>
      <c r="E47" s="131" t="s">
        <v>43</v>
      </c>
      <c r="F47" s="135" t="s">
        <v>44</v>
      </c>
      <c r="G47" s="135" t="s">
        <v>2992</v>
      </c>
      <c r="H47" s="136" t="s">
        <v>46</v>
      </c>
      <c r="I47" s="167" t="s">
        <v>46</v>
      </c>
      <c r="J47" s="167" t="s">
        <v>48</v>
      </c>
      <c r="K47" s="167" t="s">
        <v>49</v>
      </c>
      <c r="L47" s="167" t="s">
        <v>53</v>
      </c>
      <c r="M47" s="167">
        <v>5338</v>
      </c>
    </row>
    <row r="48" spans="1:13" ht="38.25" x14ac:dyDescent="0.25">
      <c r="A48" s="132">
        <v>1535</v>
      </c>
      <c r="B48" s="133">
        <v>43768</v>
      </c>
      <c r="C48" s="134" t="s">
        <v>42</v>
      </c>
      <c r="D48" s="131">
        <v>603</v>
      </c>
      <c r="E48" s="131" t="s">
        <v>43</v>
      </c>
      <c r="F48" s="135" t="s">
        <v>66</v>
      </c>
      <c r="G48" s="135" t="s">
        <v>2993</v>
      </c>
      <c r="H48" s="136" t="s">
        <v>46</v>
      </c>
      <c r="I48" s="167" t="s">
        <v>46</v>
      </c>
      <c r="J48" s="167" t="s">
        <v>48</v>
      </c>
      <c r="K48" s="167" t="s">
        <v>49</v>
      </c>
      <c r="L48" s="167" t="s">
        <v>65</v>
      </c>
      <c r="M48" s="167">
        <v>5151</v>
      </c>
    </row>
    <row r="49" spans="1:13" ht="63.75" x14ac:dyDescent="0.25">
      <c r="A49" s="132">
        <v>1534</v>
      </c>
      <c r="B49" s="133">
        <v>43764</v>
      </c>
      <c r="C49" s="134" t="s">
        <v>42</v>
      </c>
      <c r="D49" s="131">
        <v>406</v>
      </c>
      <c r="E49" s="131" t="s">
        <v>43</v>
      </c>
      <c r="F49" s="135" t="s">
        <v>51</v>
      </c>
      <c r="G49" s="135" t="s">
        <v>2994</v>
      </c>
      <c r="H49" s="136" t="s">
        <v>46</v>
      </c>
      <c r="I49" s="167" t="s">
        <v>46</v>
      </c>
      <c r="J49" s="167" t="s">
        <v>48</v>
      </c>
      <c r="K49" s="167" t="s">
        <v>49</v>
      </c>
      <c r="L49" s="167" t="s">
        <v>65</v>
      </c>
      <c r="M49" s="167">
        <v>4059</v>
      </c>
    </row>
    <row r="50" spans="1:13" ht="105" x14ac:dyDescent="0.25">
      <c r="A50" s="132">
        <v>1533</v>
      </c>
      <c r="B50" s="133">
        <v>43768</v>
      </c>
      <c r="C50" s="134" t="s">
        <v>42</v>
      </c>
      <c r="D50" s="131">
        <v>106</v>
      </c>
      <c r="E50" s="131" t="s">
        <v>97</v>
      </c>
      <c r="F50" s="135" t="s">
        <v>44</v>
      </c>
      <c r="G50" s="135" t="s">
        <v>2995</v>
      </c>
      <c r="H50" s="136" t="s">
        <v>2996</v>
      </c>
      <c r="I50" s="167" t="s">
        <v>2997</v>
      </c>
      <c r="J50" s="167" t="s">
        <v>1604</v>
      </c>
      <c r="K50" s="167" t="s">
        <v>50</v>
      </c>
      <c r="L50" s="167" t="s">
        <v>50</v>
      </c>
      <c r="M50" s="167"/>
    </row>
    <row r="51" spans="1:13" ht="30" x14ac:dyDescent="0.25">
      <c r="A51" s="132">
        <v>1532</v>
      </c>
      <c r="B51" s="133">
        <v>43765</v>
      </c>
      <c r="C51" s="134" t="s">
        <v>42</v>
      </c>
      <c r="D51" s="131">
        <v>705</v>
      </c>
      <c r="E51" s="131" t="s">
        <v>2040</v>
      </c>
      <c r="F51" s="135" t="s">
        <v>56</v>
      </c>
      <c r="G51" s="135" t="s">
        <v>2998</v>
      </c>
      <c r="H51" s="136" t="s">
        <v>2536</v>
      </c>
      <c r="I51" s="167"/>
      <c r="J51" s="167" t="s">
        <v>2436</v>
      </c>
      <c r="K51" s="167" t="s">
        <v>49</v>
      </c>
      <c r="L51" s="167" t="s">
        <v>53</v>
      </c>
      <c r="M51" s="167"/>
    </row>
    <row r="52" spans="1:13" ht="30" x14ac:dyDescent="0.25">
      <c r="A52" s="132">
        <v>1531</v>
      </c>
      <c r="B52" s="133">
        <v>43765</v>
      </c>
      <c r="C52" s="134" t="s">
        <v>42</v>
      </c>
      <c r="D52" s="131">
        <v>601</v>
      </c>
      <c r="E52" s="131" t="s">
        <v>43</v>
      </c>
      <c r="F52" s="135" t="s">
        <v>2714</v>
      </c>
      <c r="G52" s="135" t="s">
        <v>2999</v>
      </c>
      <c r="H52" s="136" t="s">
        <v>2536</v>
      </c>
      <c r="I52" s="167"/>
      <c r="J52" s="167" t="s">
        <v>2436</v>
      </c>
      <c r="K52" s="167" t="s">
        <v>49</v>
      </c>
      <c r="L52" s="167" t="s">
        <v>53</v>
      </c>
      <c r="M52" s="167"/>
    </row>
    <row r="53" spans="1:13" ht="30" x14ac:dyDescent="0.25">
      <c r="A53" s="132">
        <v>1530</v>
      </c>
      <c r="B53" s="133">
        <v>43765</v>
      </c>
      <c r="C53" s="134" t="s">
        <v>42</v>
      </c>
      <c r="D53" s="131">
        <v>601</v>
      </c>
      <c r="E53" s="131" t="s">
        <v>43</v>
      </c>
      <c r="F53" s="135" t="s">
        <v>1209</v>
      </c>
      <c r="G53" s="135" t="s">
        <v>3000</v>
      </c>
      <c r="H53" s="136"/>
      <c r="I53" s="167"/>
      <c r="J53" s="167" t="s">
        <v>2436</v>
      </c>
      <c r="K53" s="167" t="s">
        <v>49</v>
      </c>
      <c r="L53" s="167" t="s">
        <v>53</v>
      </c>
      <c r="M53" s="167"/>
    </row>
    <row r="54" spans="1:13" ht="135" x14ac:dyDescent="0.25">
      <c r="A54" s="132">
        <v>1529</v>
      </c>
      <c r="B54" s="133">
        <v>43765</v>
      </c>
      <c r="C54" s="134" t="s">
        <v>42</v>
      </c>
      <c r="D54" s="131">
        <v>515</v>
      </c>
      <c r="E54" s="131" t="s">
        <v>2040</v>
      </c>
      <c r="F54" s="135" t="s">
        <v>44</v>
      </c>
      <c r="G54" s="135" t="s">
        <v>3001</v>
      </c>
      <c r="H54" s="136" t="s">
        <v>3002</v>
      </c>
      <c r="I54" s="167" t="s">
        <v>3003</v>
      </c>
      <c r="J54" s="167" t="s">
        <v>2436</v>
      </c>
      <c r="K54" s="167" t="s">
        <v>49</v>
      </c>
      <c r="L54" s="167" t="s">
        <v>53</v>
      </c>
      <c r="M54" s="167"/>
    </row>
    <row r="55" spans="1:13" ht="180" x14ac:dyDescent="0.25">
      <c r="A55" s="132">
        <v>1528</v>
      </c>
      <c r="B55" s="133">
        <v>43767</v>
      </c>
      <c r="C55" s="134" t="s">
        <v>42</v>
      </c>
      <c r="D55" s="131">
        <v>506</v>
      </c>
      <c r="E55" s="131" t="s">
        <v>43</v>
      </c>
      <c r="F55" s="135" t="s">
        <v>44</v>
      </c>
      <c r="G55" s="135" t="s">
        <v>3004</v>
      </c>
      <c r="H55" s="136" t="s">
        <v>3005</v>
      </c>
      <c r="I55" s="167" t="s">
        <v>3006</v>
      </c>
      <c r="J55" s="167" t="s">
        <v>2436</v>
      </c>
      <c r="K55" s="167" t="s">
        <v>49</v>
      </c>
      <c r="L55" s="167" t="s">
        <v>65</v>
      </c>
      <c r="M55" s="167"/>
    </row>
    <row r="56" spans="1:13" ht="90" x14ac:dyDescent="0.25">
      <c r="A56" s="132">
        <v>1527</v>
      </c>
      <c r="B56" s="133">
        <v>43763</v>
      </c>
      <c r="C56" s="134" t="s">
        <v>42</v>
      </c>
      <c r="D56" s="131">
        <v>906</v>
      </c>
      <c r="E56" s="131" t="s">
        <v>43</v>
      </c>
      <c r="F56" s="135" t="s">
        <v>44</v>
      </c>
      <c r="G56" s="135" t="s">
        <v>3007</v>
      </c>
      <c r="H56" s="136" t="s">
        <v>3008</v>
      </c>
      <c r="I56" s="167" t="s">
        <v>3009</v>
      </c>
      <c r="J56" s="167" t="s">
        <v>2436</v>
      </c>
      <c r="K56" s="167" t="s">
        <v>49</v>
      </c>
      <c r="L56" s="167" t="s">
        <v>65</v>
      </c>
      <c r="M56" s="167"/>
    </row>
    <row r="57" spans="1:13" ht="120" x14ac:dyDescent="0.25">
      <c r="A57" s="132">
        <v>1526</v>
      </c>
      <c r="B57" s="133">
        <v>43763</v>
      </c>
      <c r="C57" s="134" t="s">
        <v>42</v>
      </c>
      <c r="D57" s="131">
        <v>515</v>
      </c>
      <c r="E57" s="131" t="s">
        <v>43</v>
      </c>
      <c r="F57" s="135" t="s">
        <v>1209</v>
      </c>
      <c r="G57" s="135" t="s">
        <v>3010</v>
      </c>
      <c r="H57" s="136" t="s">
        <v>3011</v>
      </c>
      <c r="I57" s="167" t="s">
        <v>3012</v>
      </c>
      <c r="J57" s="167" t="s">
        <v>2436</v>
      </c>
      <c r="K57" s="167" t="s">
        <v>49</v>
      </c>
      <c r="L57" s="167" t="s">
        <v>65</v>
      </c>
      <c r="M57" s="167"/>
    </row>
    <row r="58" spans="1:13" ht="89.25" x14ac:dyDescent="0.25">
      <c r="A58" s="132">
        <v>1525</v>
      </c>
      <c r="B58" s="133">
        <v>43764</v>
      </c>
      <c r="C58" s="134" t="s">
        <v>87</v>
      </c>
      <c r="D58" s="131">
        <v>305</v>
      </c>
      <c r="E58" s="131" t="s">
        <v>43</v>
      </c>
      <c r="F58" s="135" t="s">
        <v>1769</v>
      </c>
      <c r="G58" s="135" t="s">
        <v>3013</v>
      </c>
      <c r="H58" s="136" t="s">
        <v>3014</v>
      </c>
      <c r="I58" s="167" t="s">
        <v>3015</v>
      </c>
      <c r="J58" s="167" t="s">
        <v>121</v>
      </c>
      <c r="K58" s="167" t="s">
        <v>50</v>
      </c>
      <c r="L58" s="167" t="s">
        <v>50</v>
      </c>
      <c r="M58" s="167"/>
    </row>
    <row r="59" spans="1:13" ht="114.75" x14ac:dyDescent="0.25">
      <c r="A59" s="132">
        <v>1524</v>
      </c>
      <c r="B59" s="133">
        <v>43763</v>
      </c>
      <c r="C59" s="134" t="s">
        <v>42</v>
      </c>
      <c r="D59" s="131">
        <v>515</v>
      </c>
      <c r="E59" s="131" t="s">
        <v>43</v>
      </c>
      <c r="F59" s="135" t="s">
        <v>1209</v>
      </c>
      <c r="G59" s="135" t="s">
        <v>3016</v>
      </c>
      <c r="H59" s="136"/>
      <c r="I59" s="167" t="s">
        <v>3017</v>
      </c>
      <c r="J59" s="167" t="s">
        <v>2436</v>
      </c>
      <c r="K59" s="167" t="s">
        <v>49</v>
      </c>
      <c r="L59" s="167" t="s">
        <v>65</v>
      </c>
      <c r="M59" s="167"/>
    </row>
    <row r="60" spans="1:13" ht="120" x14ac:dyDescent="0.25">
      <c r="A60" s="132">
        <v>1523</v>
      </c>
      <c r="B60" s="133">
        <v>43763</v>
      </c>
      <c r="C60" s="134" t="s">
        <v>42</v>
      </c>
      <c r="D60" s="131">
        <v>515</v>
      </c>
      <c r="E60" s="131" t="s">
        <v>2040</v>
      </c>
      <c r="F60" s="135" t="s">
        <v>44</v>
      </c>
      <c r="G60" s="135" t="s">
        <v>3018</v>
      </c>
      <c r="H60" s="136"/>
      <c r="I60" s="167" t="s">
        <v>3019</v>
      </c>
      <c r="J60" s="167" t="s">
        <v>2436</v>
      </c>
      <c r="K60" s="167" t="s">
        <v>49</v>
      </c>
      <c r="L60" s="167" t="s">
        <v>50</v>
      </c>
      <c r="M60" s="167"/>
    </row>
    <row r="61" spans="1:13" ht="76.5" x14ac:dyDescent="0.25">
      <c r="A61" s="132">
        <v>1522</v>
      </c>
      <c r="B61" s="133">
        <v>43761</v>
      </c>
      <c r="C61" s="134" t="s">
        <v>42</v>
      </c>
      <c r="D61" s="131">
        <v>909</v>
      </c>
      <c r="E61" s="131" t="s">
        <v>97</v>
      </c>
      <c r="F61" s="135" t="s">
        <v>44</v>
      </c>
      <c r="G61" s="135" t="s">
        <v>3020</v>
      </c>
      <c r="H61" s="136" t="s">
        <v>3021</v>
      </c>
      <c r="I61" s="167"/>
      <c r="J61" s="167" t="s">
        <v>2436</v>
      </c>
      <c r="K61" s="167" t="s">
        <v>49</v>
      </c>
      <c r="L61" s="167" t="s">
        <v>53</v>
      </c>
      <c r="M61" s="167"/>
    </row>
    <row r="62" spans="1:13" ht="38.25" x14ac:dyDescent="0.25">
      <c r="A62" s="132">
        <v>1521</v>
      </c>
      <c r="B62" s="133">
        <v>43758</v>
      </c>
      <c r="C62" s="134" t="s">
        <v>42</v>
      </c>
      <c r="D62" s="131">
        <v>401</v>
      </c>
      <c r="E62" s="131" t="s">
        <v>2040</v>
      </c>
      <c r="F62" s="135" t="s">
        <v>56</v>
      </c>
      <c r="G62" s="135" t="s">
        <v>3022</v>
      </c>
      <c r="H62" s="136" t="s">
        <v>2536</v>
      </c>
      <c r="I62" s="167"/>
      <c r="J62" s="167" t="s">
        <v>2436</v>
      </c>
      <c r="K62" s="167" t="s">
        <v>49</v>
      </c>
      <c r="L62" s="167" t="s">
        <v>53</v>
      </c>
      <c r="M62" s="167"/>
    </row>
    <row r="63" spans="1:13" ht="30" x14ac:dyDescent="0.25">
      <c r="A63" s="132">
        <v>1520</v>
      </c>
      <c r="B63" s="133">
        <v>43757</v>
      </c>
      <c r="C63" s="134" t="s">
        <v>42</v>
      </c>
      <c r="D63" s="131">
        <v>706</v>
      </c>
      <c r="E63" s="131" t="s">
        <v>43</v>
      </c>
      <c r="F63" s="135" t="s">
        <v>66</v>
      </c>
      <c r="G63" s="135" t="s">
        <v>3023</v>
      </c>
      <c r="H63" s="136" t="s">
        <v>2536</v>
      </c>
      <c r="I63" s="167"/>
      <c r="J63" s="167" t="s">
        <v>2436</v>
      </c>
      <c r="K63" s="167" t="s">
        <v>49</v>
      </c>
      <c r="L63" s="167" t="s">
        <v>53</v>
      </c>
      <c r="M63" s="167"/>
    </row>
    <row r="64" spans="1:13" ht="30" x14ac:dyDescent="0.25">
      <c r="A64" s="132">
        <v>1519</v>
      </c>
      <c r="B64" s="133">
        <v>43757</v>
      </c>
      <c r="C64" s="134" t="s">
        <v>42</v>
      </c>
      <c r="D64" s="131">
        <v>212</v>
      </c>
      <c r="E64" s="131" t="s">
        <v>43</v>
      </c>
      <c r="F64" s="135" t="s">
        <v>56</v>
      </c>
      <c r="G64" s="135" t="s">
        <v>3024</v>
      </c>
      <c r="H64" s="136" t="s">
        <v>3025</v>
      </c>
      <c r="I64" s="167"/>
      <c r="J64" s="167" t="s">
        <v>2436</v>
      </c>
      <c r="K64" s="167" t="s">
        <v>49</v>
      </c>
      <c r="L64" s="167" t="s">
        <v>53</v>
      </c>
      <c r="M64" s="167"/>
    </row>
    <row r="65" spans="1:13" ht="30" x14ac:dyDescent="0.25">
      <c r="A65" s="132">
        <v>1518</v>
      </c>
      <c r="B65" s="133">
        <v>43758</v>
      </c>
      <c r="C65" s="134" t="s">
        <v>42</v>
      </c>
      <c r="D65" s="131">
        <v>612</v>
      </c>
      <c r="E65" s="131" t="s">
        <v>2040</v>
      </c>
      <c r="F65" s="135" t="s">
        <v>71</v>
      </c>
      <c r="G65" s="135" t="s">
        <v>3026</v>
      </c>
      <c r="H65" s="136" t="s">
        <v>2536</v>
      </c>
      <c r="I65" s="167"/>
      <c r="J65" s="167" t="s">
        <v>2436</v>
      </c>
      <c r="K65" s="167" t="s">
        <v>49</v>
      </c>
      <c r="L65" s="167" t="s">
        <v>53</v>
      </c>
      <c r="M65" s="167"/>
    </row>
    <row r="66" spans="1:13" ht="38.25" x14ac:dyDescent="0.25">
      <c r="A66" s="132">
        <v>1517</v>
      </c>
      <c r="B66" s="133">
        <v>43757</v>
      </c>
      <c r="C66" s="134" t="s">
        <v>42</v>
      </c>
      <c r="D66" s="131">
        <v>705</v>
      </c>
      <c r="E66" s="131" t="s">
        <v>43</v>
      </c>
      <c r="F66" s="135" t="s">
        <v>3027</v>
      </c>
      <c r="G66" s="135" t="s">
        <v>3028</v>
      </c>
      <c r="H66" s="136" t="s">
        <v>2536</v>
      </c>
      <c r="I66" s="167"/>
      <c r="J66" s="167" t="s">
        <v>2436</v>
      </c>
      <c r="K66" s="167" t="s">
        <v>49</v>
      </c>
      <c r="L66" s="167" t="s">
        <v>53</v>
      </c>
      <c r="M66" s="167"/>
    </row>
    <row r="67" spans="1:13" ht="30" x14ac:dyDescent="0.25">
      <c r="A67" s="132">
        <v>1516</v>
      </c>
      <c r="B67" s="133">
        <v>43758</v>
      </c>
      <c r="C67" s="134" t="s">
        <v>42</v>
      </c>
      <c r="D67" s="131">
        <v>505</v>
      </c>
      <c r="E67" s="131" t="s">
        <v>2040</v>
      </c>
      <c r="F67" s="135" t="s">
        <v>66</v>
      </c>
      <c r="G67" s="135" t="s">
        <v>3029</v>
      </c>
      <c r="H67" s="136" t="s">
        <v>2536</v>
      </c>
      <c r="I67" s="167"/>
      <c r="J67" s="167" t="s">
        <v>2436</v>
      </c>
      <c r="K67" s="167" t="s">
        <v>49</v>
      </c>
      <c r="L67" s="167" t="s">
        <v>53</v>
      </c>
      <c r="M67" s="167"/>
    </row>
    <row r="68" spans="1:13" ht="30" x14ac:dyDescent="0.25">
      <c r="A68" s="132">
        <v>1515</v>
      </c>
      <c r="B68" s="133">
        <v>43757</v>
      </c>
      <c r="C68" s="134" t="s">
        <v>42</v>
      </c>
      <c r="D68" s="131">
        <v>610</v>
      </c>
      <c r="E68" s="131" t="s">
        <v>2040</v>
      </c>
      <c r="F68" s="135" t="s">
        <v>1209</v>
      </c>
      <c r="G68" s="135" t="s">
        <v>3030</v>
      </c>
      <c r="H68" s="136" t="s">
        <v>2536</v>
      </c>
      <c r="I68" s="167"/>
      <c r="J68" s="167" t="s">
        <v>2436</v>
      </c>
      <c r="K68" s="167" t="s">
        <v>49</v>
      </c>
      <c r="L68" s="167" t="s">
        <v>53</v>
      </c>
      <c r="M68" s="167"/>
    </row>
    <row r="69" spans="1:13" ht="120" x14ac:dyDescent="0.25">
      <c r="A69" s="132">
        <v>1514</v>
      </c>
      <c r="B69" s="133">
        <v>43758</v>
      </c>
      <c r="C69" s="134" t="s">
        <v>42</v>
      </c>
      <c r="D69" s="131">
        <v>308</v>
      </c>
      <c r="E69" s="131" t="s">
        <v>43</v>
      </c>
      <c r="F69" s="135" t="s">
        <v>44</v>
      </c>
      <c r="G69" s="135" t="s">
        <v>3031</v>
      </c>
      <c r="H69" s="136" t="s">
        <v>3032</v>
      </c>
      <c r="I69" s="167" t="s">
        <v>3033</v>
      </c>
      <c r="J69" s="167" t="s">
        <v>2738</v>
      </c>
      <c r="K69" s="167" t="s">
        <v>50</v>
      </c>
      <c r="L69" s="167" t="s">
        <v>50</v>
      </c>
      <c r="M69" s="167" t="s">
        <v>46</v>
      </c>
    </row>
    <row r="70" spans="1:13" ht="90" x14ac:dyDescent="0.25">
      <c r="A70" s="132">
        <v>1513</v>
      </c>
      <c r="B70" s="133" t="s">
        <v>3</v>
      </c>
      <c r="C70" s="134" t="s">
        <v>42</v>
      </c>
      <c r="D70" s="131">
        <v>303</v>
      </c>
      <c r="E70" s="131" t="s">
        <v>43</v>
      </c>
      <c r="F70" s="135" t="s">
        <v>44</v>
      </c>
      <c r="G70" s="135" t="s">
        <v>3034</v>
      </c>
      <c r="H70" s="136" t="s">
        <v>3035</v>
      </c>
      <c r="I70" s="167" t="s">
        <v>3036</v>
      </c>
      <c r="J70" s="167" t="s">
        <v>162</v>
      </c>
      <c r="K70" s="167" t="s">
        <v>50</v>
      </c>
      <c r="L70" s="167" t="s">
        <v>50</v>
      </c>
      <c r="M70" s="167"/>
    </row>
    <row r="71" spans="1:13" ht="409.5" x14ac:dyDescent="0.25">
      <c r="A71" s="132">
        <v>1512</v>
      </c>
      <c r="B71" s="133">
        <v>43743</v>
      </c>
      <c r="C71" s="134" t="s">
        <v>42</v>
      </c>
      <c r="D71" s="131">
        <v>905</v>
      </c>
      <c r="E71" s="131" t="s">
        <v>1001</v>
      </c>
      <c r="F71" s="135" t="s">
        <v>44</v>
      </c>
      <c r="G71" s="135" t="s">
        <v>3037</v>
      </c>
      <c r="H71" s="136" t="s">
        <v>3038</v>
      </c>
      <c r="I71" s="167" t="s">
        <v>3039</v>
      </c>
      <c r="J71" s="167" t="s">
        <v>2436</v>
      </c>
      <c r="K71" s="167" t="s">
        <v>49</v>
      </c>
      <c r="L71" s="167" t="s">
        <v>125</v>
      </c>
      <c r="M71" s="167"/>
    </row>
    <row r="72" spans="1:13" ht="102" x14ac:dyDescent="0.25">
      <c r="A72" s="132">
        <v>1511</v>
      </c>
      <c r="B72" s="133">
        <v>43744</v>
      </c>
      <c r="C72" s="134" t="s">
        <v>42</v>
      </c>
      <c r="D72" s="131">
        <v>606</v>
      </c>
      <c r="E72" s="131" t="s">
        <v>2040</v>
      </c>
      <c r="F72" s="135" t="s">
        <v>44</v>
      </c>
      <c r="G72" s="135" t="s">
        <v>3040</v>
      </c>
      <c r="H72" s="136" t="s">
        <v>2536</v>
      </c>
      <c r="I72" s="167"/>
      <c r="J72" s="167" t="s">
        <v>121</v>
      </c>
      <c r="K72" s="167" t="s">
        <v>50</v>
      </c>
      <c r="L72" s="167" t="s">
        <v>125</v>
      </c>
      <c r="M72" s="167"/>
    </row>
    <row r="73" spans="1:13" ht="38.25" x14ac:dyDescent="0.25">
      <c r="A73" s="132">
        <v>1510</v>
      </c>
      <c r="B73" s="133">
        <v>43731</v>
      </c>
      <c r="C73" s="134" t="s">
        <v>42</v>
      </c>
      <c r="D73" s="131">
        <v>405</v>
      </c>
      <c r="E73" s="131" t="s">
        <v>43</v>
      </c>
      <c r="F73" s="135" t="s">
        <v>44</v>
      </c>
      <c r="G73" s="135" t="s">
        <v>3041</v>
      </c>
      <c r="H73" s="136" t="s">
        <v>46</v>
      </c>
      <c r="I73" s="167" t="s">
        <v>46</v>
      </c>
      <c r="J73" s="167" t="s">
        <v>48</v>
      </c>
      <c r="K73" s="167" t="s">
        <v>1934</v>
      </c>
      <c r="L73" s="167" t="s">
        <v>65</v>
      </c>
      <c r="M73" s="167" t="s">
        <v>46</v>
      </c>
    </row>
    <row r="74" spans="1:13" ht="165" x14ac:dyDescent="0.25">
      <c r="A74" s="132">
        <v>1509</v>
      </c>
      <c r="B74" s="133">
        <v>43730</v>
      </c>
      <c r="C74" s="134" t="s">
        <v>42</v>
      </c>
      <c r="D74" s="131">
        <v>206</v>
      </c>
      <c r="E74" s="131" t="s">
        <v>97</v>
      </c>
      <c r="F74" s="135" t="s">
        <v>44</v>
      </c>
      <c r="G74" s="135" t="s">
        <v>3042</v>
      </c>
      <c r="H74" s="136" t="s">
        <v>3043</v>
      </c>
      <c r="I74" s="167" t="s">
        <v>3044</v>
      </c>
      <c r="J74" s="167" t="s">
        <v>2436</v>
      </c>
      <c r="K74" s="167" t="s">
        <v>49</v>
      </c>
      <c r="L74" s="167" t="s">
        <v>100</v>
      </c>
      <c r="M74" s="167"/>
    </row>
    <row r="75" spans="1:13" ht="180" x14ac:dyDescent="0.25">
      <c r="A75" s="132">
        <v>1508</v>
      </c>
      <c r="B75" s="133">
        <v>43730</v>
      </c>
      <c r="C75" s="134" t="s">
        <v>42</v>
      </c>
      <c r="D75" s="131">
        <v>206</v>
      </c>
      <c r="E75" s="131" t="s">
        <v>97</v>
      </c>
      <c r="F75" s="135" t="s">
        <v>44</v>
      </c>
      <c r="G75" s="135" t="s">
        <v>3045</v>
      </c>
      <c r="H75" s="136" t="s">
        <v>2536</v>
      </c>
      <c r="I75" s="167" t="s">
        <v>3046</v>
      </c>
      <c r="J75" s="167" t="s">
        <v>2436</v>
      </c>
      <c r="K75" s="167" t="s">
        <v>49</v>
      </c>
      <c r="L75" s="167" t="s">
        <v>100</v>
      </c>
      <c r="M75" s="167"/>
    </row>
    <row r="76" spans="1:13" ht="165.75" x14ac:dyDescent="0.25">
      <c r="A76" s="132">
        <v>1507</v>
      </c>
      <c r="B76" s="133">
        <v>43730</v>
      </c>
      <c r="C76" s="134" t="s">
        <v>42</v>
      </c>
      <c r="D76" s="131">
        <v>209</v>
      </c>
      <c r="E76" s="131" t="s">
        <v>43</v>
      </c>
      <c r="F76" s="135" t="s">
        <v>66</v>
      </c>
      <c r="G76" s="135" t="s">
        <v>3047</v>
      </c>
      <c r="H76" s="136" t="s">
        <v>46</v>
      </c>
      <c r="I76" s="167" t="s">
        <v>3048</v>
      </c>
      <c r="J76" s="167" t="s">
        <v>48</v>
      </c>
      <c r="K76" s="167" t="s">
        <v>49</v>
      </c>
      <c r="L76" s="167" t="s">
        <v>65</v>
      </c>
      <c r="M76" s="167" t="s">
        <v>46</v>
      </c>
    </row>
    <row r="77" spans="1:13" ht="285" x14ac:dyDescent="0.25">
      <c r="A77" s="132">
        <v>1506</v>
      </c>
      <c r="B77" s="133">
        <v>43729</v>
      </c>
      <c r="C77" s="134" t="s">
        <v>42</v>
      </c>
      <c r="D77" s="131">
        <v>203</v>
      </c>
      <c r="E77" s="131" t="s">
        <v>43</v>
      </c>
      <c r="F77" s="135" t="s">
        <v>44</v>
      </c>
      <c r="G77" s="135" t="s">
        <v>3049</v>
      </c>
      <c r="H77" s="136" t="s">
        <v>46</v>
      </c>
      <c r="I77" s="167" t="s">
        <v>3050</v>
      </c>
      <c r="J77" s="167" t="s">
        <v>48</v>
      </c>
      <c r="K77" s="167" t="s">
        <v>1934</v>
      </c>
      <c r="L77" s="167" t="s">
        <v>65</v>
      </c>
      <c r="M77" s="167" t="s">
        <v>46</v>
      </c>
    </row>
    <row r="78" spans="1:13" ht="60" x14ac:dyDescent="0.25">
      <c r="A78" s="132">
        <v>1505</v>
      </c>
      <c r="B78" s="133">
        <v>43729</v>
      </c>
      <c r="C78" s="134" t="s">
        <v>42</v>
      </c>
      <c r="D78" s="131">
        <v>312</v>
      </c>
      <c r="E78" s="131" t="s">
        <v>43</v>
      </c>
      <c r="F78" s="135" t="s">
        <v>44</v>
      </c>
      <c r="G78" s="135" t="s">
        <v>3051</v>
      </c>
      <c r="H78" s="136" t="s">
        <v>3052</v>
      </c>
      <c r="I78" s="167" t="s">
        <v>3053</v>
      </c>
      <c r="J78" s="167" t="s">
        <v>48</v>
      </c>
      <c r="K78" s="167" t="s">
        <v>1934</v>
      </c>
      <c r="L78" s="167" t="s">
        <v>65</v>
      </c>
      <c r="M78" s="167" t="s">
        <v>46</v>
      </c>
    </row>
    <row r="79" spans="1:13" ht="51" x14ac:dyDescent="0.25">
      <c r="A79" s="132">
        <v>1504</v>
      </c>
      <c r="B79" s="133">
        <v>43723</v>
      </c>
      <c r="C79" s="134" t="s">
        <v>42</v>
      </c>
      <c r="D79" s="131">
        <v>306</v>
      </c>
      <c r="E79" s="131" t="s">
        <v>43</v>
      </c>
      <c r="F79" s="135" t="s">
        <v>44</v>
      </c>
      <c r="G79" s="135" t="s">
        <v>3054</v>
      </c>
      <c r="H79" s="136" t="s">
        <v>46</v>
      </c>
      <c r="I79" s="167" t="s">
        <v>46</v>
      </c>
      <c r="J79" s="167" t="s">
        <v>48</v>
      </c>
      <c r="K79" s="167" t="s">
        <v>49</v>
      </c>
      <c r="L79" s="167" t="s">
        <v>53</v>
      </c>
      <c r="M79" s="167">
        <v>5553</v>
      </c>
    </row>
    <row r="80" spans="1:13" ht="76.5" x14ac:dyDescent="0.25">
      <c r="A80" s="132">
        <v>1503</v>
      </c>
      <c r="B80" s="133">
        <v>43723</v>
      </c>
      <c r="C80" s="134" t="s">
        <v>42</v>
      </c>
      <c r="D80" s="131">
        <v>306</v>
      </c>
      <c r="E80" s="131" t="s">
        <v>43</v>
      </c>
      <c r="F80" s="135" t="s">
        <v>66</v>
      </c>
      <c r="G80" s="135" t="s">
        <v>3055</v>
      </c>
      <c r="H80" s="136" t="s">
        <v>46</v>
      </c>
      <c r="I80" s="167" t="s">
        <v>46</v>
      </c>
      <c r="J80" s="167" t="s">
        <v>48</v>
      </c>
      <c r="K80" s="167" t="s">
        <v>49</v>
      </c>
      <c r="L80" s="167" t="s">
        <v>53</v>
      </c>
      <c r="M80" s="167">
        <v>5553</v>
      </c>
    </row>
    <row r="81" spans="1:13" ht="38.25" x14ac:dyDescent="0.25">
      <c r="A81" s="132">
        <v>1502</v>
      </c>
      <c r="B81" s="133">
        <v>43714</v>
      </c>
      <c r="C81" s="134" t="s">
        <v>42</v>
      </c>
      <c r="D81" s="131">
        <v>104</v>
      </c>
      <c r="E81" s="131" t="s">
        <v>43</v>
      </c>
      <c r="F81" s="135" t="s">
        <v>44</v>
      </c>
      <c r="G81" s="135" t="s">
        <v>3056</v>
      </c>
      <c r="H81" s="136" t="s">
        <v>46</v>
      </c>
      <c r="I81" s="167" t="s">
        <v>46</v>
      </c>
      <c r="J81" s="167" t="s">
        <v>48</v>
      </c>
      <c r="K81" s="167" t="s">
        <v>49</v>
      </c>
      <c r="L81" s="167" t="s">
        <v>50</v>
      </c>
      <c r="M81" s="167" t="s">
        <v>46</v>
      </c>
    </row>
    <row r="82" spans="1:13" ht="38.25" x14ac:dyDescent="0.25">
      <c r="A82" s="132">
        <v>1501</v>
      </c>
      <c r="B82" s="133">
        <v>43707</v>
      </c>
      <c r="C82" s="134" t="s">
        <v>42</v>
      </c>
      <c r="D82" s="131">
        <v>901</v>
      </c>
      <c r="E82" s="131" t="s">
        <v>46</v>
      </c>
      <c r="F82" s="135" t="s">
        <v>44</v>
      </c>
      <c r="G82" s="135" t="s">
        <v>3057</v>
      </c>
      <c r="H82" s="136" t="s">
        <v>46</v>
      </c>
      <c r="I82" s="167" t="s">
        <v>46</v>
      </c>
      <c r="J82" s="167" t="s">
        <v>2738</v>
      </c>
      <c r="K82" s="167" t="s">
        <v>50</v>
      </c>
      <c r="L82" s="167" t="s">
        <v>53</v>
      </c>
      <c r="M82" s="167">
        <v>3744</v>
      </c>
    </row>
    <row r="83" spans="1:13" ht="30" x14ac:dyDescent="0.25">
      <c r="A83" s="132">
        <v>1500</v>
      </c>
      <c r="B83" s="133">
        <v>43707</v>
      </c>
      <c r="C83" s="134" t="s">
        <v>42</v>
      </c>
      <c r="D83" s="131">
        <v>901</v>
      </c>
      <c r="E83" s="131" t="s">
        <v>46</v>
      </c>
      <c r="F83" s="135" t="s">
        <v>44</v>
      </c>
      <c r="G83" s="135" t="s">
        <v>3058</v>
      </c>
      <c r="H83" s="136" t="s">
        <v>46</v>
      </c>
      <c r="I83" s="167" t="s">
        <v>46</v>
      </c>
      <c r="J83" s="167" t="s">
        <v>2738</v>
      </c>
      <c r="K83" s="167" t="s">
        <v>50</v>
      </c>
      <c r="L83" s="167" t="s">
        <v>53</v>
      </c>
      <c r="M83" s="167">
        <v>3744</v>
      </c>
    </row>
    <row r="84" spans="1:13" ht="63.75" x14ac:dyDescent="0.25">
      <c r="A84" s="132">
        <v>1499</v>
      </c>
      <c r="B84" s="133">
        <v>43711</v>
      </c>
      <c r="C84" s="134" t="s">
        <v>42</v>
      </c>
      <c r="D84" s="131">
        <v>208</v>
      </c>
      <c r="E84" s="131" t="s">
        <v>43</v>
      </c>
      <c r="F84" s="135" t="s">
        <v>44</v>
      </c>
      <c r="G84" s="135" t="s">
        <v>3059</v>
      </c>
      <c r="H84" s="136" t="s">
        <v>46</v>
      </c>
      <c r="I84" s="167" t="s">
        <v>46</v>
      </c>
      <c r="J84" s="167" t="s">
        <v>2738</v>
      </c>
      <c r="K84" s="167" t="s">
        <v>50</v>
      </c>
      <c r="L84" s="167" t="s">
        <v>50</v>
      </c>
      <c r="M84" s="167" t="s">
        <v>46</v>
      </c>
    </row>
    <row r="85" spans="1:13" ht="38.25" x14ac:dyDescent="0.25">
      <c r="A85" s="132">
        <v>1498</v>
      </c>
      <c r="B85" s="133">
        <v>43709</v>
      </c>
      <c r="C85" s="134" t="s">
        <v>42</v>
      </c>
      <c r="D85" s="131">
        <v>109</v>
      </c>
      <c r="E85" s="131" t="s">
        <v>2040</v>
      </c>
      <c r="F85" s="135" t="s">
        <v>44</v>
      </c>
      <c r="G85" s="135" t="s">
        <v>3060</v>
      </c>
      <c r="H85" s="136" t="s">
        <v>46</v>
      </c>
      <c r="I85" s="167" t="s">
        <v>46</v>
      </c>
      <c r="J85" s="167" t="s">
        <v>179</v>
      </c>
      <c r="K85" s="167" t="s">
        <v>50</v>
      </c>
      <c r="L85" s="167" t="s">
        <v>53</v>
      </c>
      <c r="M85" s="167">
        <v>3835</v>
      </c>
    </row>
    <row r="86" spans="1:13" ht="240" x14ac:dyDescent="0.25">
      <c r="A86" s="132">
        <v>1497</v>
      </c>
      <c r="B86" s="133">
        <v>43706</v>
      </c>
      <c r="C86" s="134" t="s">
        <v>42</v>
      </c>
      <c r="D86" s="131">
        <v>501</v>
      </c>
      <c r="E86" s="131" t="s">
        <v>2040</v>
      </c>
      <c r="F86" s="135" t="s">
        <v>51</v>
      </c>
      <c r="G86" s="135" t="s">
        <v>3061</v>
      </c>
      <c r="H86" s="136" t="s">
        <v>3062</v>
      </c>
      <c r="I86" s="167" t="s">
        <v>3063</v>
      </c>
      <c r="J86" s="167" t="s">
        <v>179</v>
      </c>
      <c r="K86" s="167" t="s">
        <v>50</v>
      </c>
      <c r="L86" s="167" t="s">
        <v>50</v>
      </c>
      <c r="M86" s="167" t="s">
        <v>46</v>
      </c>
    </row>
    <row r="87" spans="1:13" ht="45" x14ac:dyDescent="0.25">
      <c r="A87" s="132">
        <v>1496</v>
      </c>
      <c r="B87" s="133" t="s">
        <v>3</v>
      </c>
      <c r="C87" s="134" t="s">
        <v>42</v>
      </c>
      <c r="D87" s="131">
        <v>204</v>
      </c>
      <c r="E87" s="131" t="s">
        <v>43</v>
      </c>
      <c r="F87" s="135" t="s">
        <v>44</v>
      </c>
      <c r="G87" s="135" t="s">
        <v>3064</v>
      </c>
      <c r="H87" s="136" t="s">
        <v>3065</v>
      </c>
      <c r="I87" s="167" t="s">
        <v>3066</v>
      </c>
      <c r="J87" s="167" t="s">
        <v>162</v>
      </c>
      <c r="K87" s="167" t="s">
        <v>50</v>
      </c>
      <c r="L87" s="167"/>
      <c r="M87" s="167"/>
    </row>
    <row r="88" spans="1:13" ht="135" x14ac:dyDescent="0.25">
      <c r="A88" s="132">
        <v>1495</v>
      </c>
      <c r="B88" s="133">
        <v>43698</v>
      </c>
      <c r="C88" s="134" t="s">
        <v>42</v>
      </c>
      <c r="D88" s="131">
        <v>712</v>
      </c>
      <c r="E88" s="131" t="s">
        <v>1001</v>
      </c>
      <c r="F88" s="135" t="s">
        <v>1970</v>
      </c>
      <c r="G88" s="135" t="s">
        <v>3067</v>
      </c>
      <c r="H88" s="136" t="s">
        <v>3068</v>
      </c>
      <c r="I88" s="167" t="s">
        <v>3069</v>
      </c>
      <c r="J88" s="167" t="s">
        <v>1604</v>
      </c>
      <c r="K88" s="167" t="s">
        <v>50</v>
      </c>
      <c r="L88" s="167" t="s">
        <v>50</v>
      </c>
      <c r="M88" s="167" t="s">
        <v>46</v>
      </c>
    </row>
    <row r="89" spans="1:13" ht="105" x14ac:dyDescent="0.25">
      <c r="A89" s="132">
        <v>1494</v>
      </c>
      <c r="B89" s="133">
        <v>43698</v>
      </c>
      <c r="C89" s="134" t="s">
        <v>42</v>
      </c>
      <c r="D89" s="131">
        <v>712</v>
      </c>
      <c r="E89" s="131" t="s">
        <v>1001</v>
      </c>
      <c r="F89" s="135" t="s">
        <v>44</v>
      </c>
      <c r="G89" s="135" t="s">
        <v>3070</v>
      </c>
      <c r="H89" s="136" t="s">
        <v>3071</v>
      </c>
      <c r="I89" s="167" t="s">
        <v>3072</v>
      </c>
      <c r="J89" s="167" t="s">
        <v>1604</v>
      </c>
      <c r="K89" s="167" t="s">
        <v>50</v>
      </c>
      <c r="L89" s="167" t="s">
        <v>50</v>
      </c>
      <c r="M89" s="167" t="s">
        <v>46</v>
      </c>
    </row>
    <row r="90" spans="1:13" ht="76.5" x14ac:dyDescent="0.25">
      <c r="A90" s="132">
        <v>1493</v>
      </c>
      <c r="B90" s="133">
        <v>43696</v>
      </c>
      <c r="C90" s="134" t="s">
        <v>42</v>
      </c>
      <c r="D90" s="131">
        <v>205</v>
      </c>
      <c r="E90" s="131" t="s">
        <v>43</v>
      </c>
      <c r="F90" s="135" t="s">
        <v>66</v>
      </c>
      <c r="G90" s="135" t="s">
        <v>3073</v>
      </c>
      <c r="H90" s="136" t="s">
        <v>3074</v>
      </c>
      <c r="I90" s="167" t="s">
        <v>3075</v>
      </c>
      <c r="J90" s="167" t="s">
        <v>2436</v>
      </c>
      <c r="K90" s="167" t="s">
        <v>49</v>
      </c>
      <c r="L90" s="167" t="s">
        <v>65</v>
      </c>
      <c r="M90" s="167"/>
    </row>
    <row r="91" spans="1:13" ht="165" x14ac:dyDescent="0.25">
      <c r="A91" s="132">
        <v>1492</v>
      </c>
      <c r="B91" s="133">
        <v>43692</v>
      </c>
      <c r="C91" s="134" t="s">
        <v>42</v>
      </c>
      <c r="D91" s="131">
        <v>304</v>
      </c>
      <c r="E91" s="131" t="s">
        <v>43</v>
      </c>
      <c r="F91" s="135" t="s">
        <v>44</v>
      </c>
      <c r="G91" s="135" t="s">
        <v>3076</v>
      </c>
      <c r="H91" s="136" t="s">
        <v>3077</v>
      </c>
      <c r="I91" s="167" t="s">
        <v>3078</v>
      </c>
      <c r="J91" s="167" t="s">
        <v>2436</v>
      </c>
      <c r="K91" s="167" t="s">
        <v>49</v>
      </c>
      <c r="L91" s="167" t="s">
        <v>125</v>
      </c>
      <c r="M91" s="167"/>
    </row>
    <row r="92" spans="1:13" ht="38.25" x14ac:dyDescent="0.25">
      <c r="A92" s="132">
        <v>1491</v>
      </c>
      <c r="B92" s="133" t="s">
        <v>3</v>
      </c>
      <c r="C92" s="134" t="s">
        <v>42</v>
      </c>
      <c r="D92" s="131">
        <v>904</v>
      </c>
      <c r="E92" s="131" t="s">
        <v>43</v>
      </c>
      <c r="F92" s="135" t="s">
        <v>44</v>
      </c>
      <c r="G92" s="135" t="s">
        <v>3079</v>
      </c>
      <c r="H92" s="136" t="s">
        <v>3080</v>
      </c>
      <c r="I92" s="167"/>
      <c r="J92" s="167" t="s">
        <v>162</v>
      </c>
      <c r="K92" s="167" t="s">
        <v>50</v>
      </c>
      <c r="L92" s="167"/>
      <c r="M92" s="167"/>
    </row>
    <row r="93" spans="1:13" ht="63.75" x14ac:dyDescent="0.25">
      <c r="A93" s="132">
        <v>1490</v>
      </c>
      <c r="B93" s="133">
        <v>43679</v>
      </c>
      <c r="C93" s="134" t="s">
        <v>42</v>
      </c>
      <c r="D93" s="131" t="s">
        <v>46</v>
      </c>
      <c r="E93" s="131" t="s">
        <v>43</v>
      </c>
      <c r="F93" s="135" t="s">
        <v>51</v>
      </c>
      <c r="G93" s="135" t="s">
        <v>3081</v>
      </c>
      <c r="H93" s="136" t="s">
        <v>46</v>
      </c>
      <c r="I93" s="167" t="s">
        <v>46</v>
      </c>
      <c r="J93" s="167" t="s">
        <v>48</v>
      </c>
      <c r="K93" s="167" t="s">
        <v>49</v>
      </c>
      <c r="L93" s="167" t="s">
        <v>333</v>
      </c>
      <c r="M93" s="167" t="s">
        <v>46</v>
      </c>
    </row>
    <row r="94" spans="1:13" ht="51" x14ac:dyDescent="0.25">
      <c r="A94" s="132">
        <v>1489</v>
      </c>
      <c r="B94" s="133">
        <v>43684</v>
      </c>
      <c r="C94" s="134" t="s">
        <v>42</v>
      </c>
      <c r="D94" s="131" t="s">
        <v>46</v>
      </c>
      <c r="E94" s="131" t="s">
        <v>43</v>
      </c>
      <c r="F94" s="135" t="s">
        <v>76</v>
      </c>
      <c r="G94" s="135" t="s">
        <v>3082</v>
      </c>
      <c r="H94" s="136" t="s">
        <v>46</v>
      </c>
      <c r="I94" s="167" t="s">
        <v>46</v>
      </c>
      <c r="J94" s="167" t="s">
        <v>48</v>
      </c>
      <c r="K94" s="167" t="s">
        <v>49</v>
      </c>
      <c r="L94" s="167" t="s">
        <v>333</v>
      </c>
      <c r="M94" s="167" t="s">
        <v>46</v>
      </c>
    </row>
    <row r="95" spans="1:13" ht="30" x14ac:dyDescent="0.25">
      <c r="A95" s="132">
        <v>1488</v>
      </c>
      <c r="B95" s="133">
        <v>43695</v>
      </c>
      <c r="C95" s="134" t="s">
        <v>42</v>
      </c>
      <c r="D95" s="131">
        <v>405</v>
      </c>
      <c r="E95" s="131" t="s">
        <v>43</v>
      </c>
      <c r="F95" s="135" t="s">
        <v>76</v>
      </c>
      <c r="G95" s="135" t="s">
        <v>3083</v>
      </c>
      <c r="H95" s="136" t="s">
        <v>46</v>
      </c>
      <c r="I95" s="167" t="s">
        <v>46</v>
      </c>
      <c r="J95" s="167" t="s">
        <v>48</v>
      </c>
      <c r="K95" s="167" t="s">
        <v>49</v>
      </c>
      <c r="L95" s="167" t="s">
        <v>53</v>
      </c>
      <c r="M95" s="167">
        <v>3692</v>
      </c>
    </row>
    <row r="96" spans="1:13" ht="127.5" x14ac:dyDescent="0.25">
      <c r="A96" s="132">
        <v>1487</v>
      </c>
      <c r="B96" s="133">
        <v>43692</v>
      </c>
      <c r="C96" s="134" t="s">
        <v>42</v>
      </c>
      <c r="D96" s="131" t="s">
        <v>46</v>
      </c>
      <c r="E96" s="131" t="s">
        <v>43</v>
      </c>
      <c r="F96" s="135" t="s">
        <v>76</v>
      </c>
      <c r="G96" s="135" t="s">
        <v>3084</v>
      </c>
      <c r="H96" s="136" t="s">
        <v>46</v>
      </c>
      <c r="I96" s="167" t="s">
        <v>46</v>
      </c>
      <c r="J96" s="167" t="s">
        <v>48</v>
      </c>
      <c r="K96" s="167" t="s">
        <v>49</v>
      </c>
      <c r="L96" s="167" t="s">
        <v>333</v>
      </c>
      <c r="M96" s="167" t="s">
        <v>46</v>
      </c>
    </row>
    <row r="97" spans="1:13" ht="345" x14ac:dyDescent="0.25">
      <c r="A97" s="132">
        <v>1486</v>
      </c>
      <c r="B97" s="133">
        <v>43693</v>
      </c>
      <c r="C97" s="134" t="s">
        <v>42</v>
      </c>
      <c r="D97" s="131">
        <v>415</v>
      </c>
      <c r="E97" s="131" t="s">
        <v>97</v>
      </c>
      <c r="F97" s="135" t="s">
        <v>44</v>
      </c>
      <c r="G97" s="135" t="s">
        <v>3085</v>
      </c>
      <c r="H97" s="136" t="s">
        <v>3086</v>
      </c>
      <c r="I97" s="167" t="s">
        <v>3087</v>
      </c>
      <c r="J97" s="167" t="s">
        <v>2436</v>
      </c>
      <c r="K97" s="167" t="s">
        <v>49</v>
      </c>
      <c r="L97" s="167" t="s">
        <v>50</v>
      </c>
      <c r="M97" s="167"/>
    </row>
    <row r="98" spans="1:13" ht="90" x14ac:dyDescent="0.25">
      <c r="A98" s="132">
        <v>1485</v>
      </c>
      <c r="B98" s="133">
        <v>43693</v>
      </c>
      <c r="C98" s="134" t="s">
        <v>42</v>
      </c>
      <c r="D98" s="131">
        <v>906</v>
      </c>
      <c r="E98" s="131" t="s">
        <v>2040</v>
      </c>
      <c r="F98" s="135" t="s">
        <v>2817</v>
      </c>
      <c r="G98" s="135" t="s">
        <v>3088</v>
      </c>
      <c r="H98" s="136" t="s">
        <v>3089</v>
      </c>
      <c r="I98" s="167" t="s">
        <v>3090</v>
      </c>
      <c r="J98" s="167" t="s">
        <v>179</v>
      </c>
      <c r="K98" s="167" t="s">
        <v>50</v>
      </c>
      <c r="L98" s="167" t="s">
        <v>100</v>
      </c>
      <c r="M98" s="167" t="s">
        <v>46</v>
      </c>
    </row>
    <row r="99" spans="1:13" ht="120" x14ac:dyDescent="0.25">
      <c r="A99" s="132">
        <v>1484</v>
      </c>
      <c r="B99" s="133">
        <v>43692</v>
      </c>
      <c r="C99" s="134" t="s">
        <v>42</v>
      </c>
      <c r="D99" s="131">
        <v>303</v>
      </c>
      <c r="E99" s="131" t="s">
        <v>2040</v>
      </c>
      <c r="F99" s="135" t="s">
        <v>44</v>
      </c>
      <c r="G99" s="135" t="s">
        <v>3091</v>
      </c>
      <c r="H99" s="136"/>
      <c r="I99" s="167" t="s">
        <v>3092</v>
      </c>
      <c r="J99" s="167" t="s">
        <v>179</v>
      </c>
      <c r="K99" s="167" t="s">
        <v>50</v>
      </c>
      <c r="L99" s="167" t="s">
        <v>50</v>
      </c>
      <c r="M99" s="167" t="s">
        <v>46</v>
      </c>
    </row>
    <row r="100" spans="1:13" ht="165.75" x14ac:dyDescent="0.25">
      <c r="A100" s="132">
        <v>1483</v>
      </c>
      <c r="B100" s="133">
        <v>43688</v>
      </c>
      <c r="C100" s="134" t="s">
        <v>87</v>
      </c>
      <c r="D100" s="131">
        <v>201</v>
      </c>
      <c r="E100" s="131" t="s">
        <v>2040</v>
      </c>
      <c r="F100" s="135" t="s">
        <v>44</v>
      </c>
      <c r="G100" s="135" t="s">
        <v>3093</v>
      </c>
      <c r="H100" s="136" t="s">
        <v>3094</v>
      </c>
      <c r="I100" s="167"/>
      <c r="J100" s="167" t="s">
        <v>2436</v>
      </c>
      <c r="K100" s="167" t="s">
        <v>49</v>
      </c>
      <c r="L100" s="167" t="s">
        <v>65</v>
      </c>
      <c r="M100" s="167"/>
    </row>
    <row r="101" spans="1:13" ht="114.75" x14ac:dyDescent="0.25">
      <c r="A101" s="132">
        <v>1482</v>
      </c>
      <c r="B101" s="133">
        <v>43690</v>
      </c>
      <c r="C101" s="134" t="s">
        <v>87</v>
      </c>
      <c r="D101" s="131"/>
      <c r="E101" s="131"/>
      <c r="F101" s="135" t="s">
        <v>56</v>
      </c>
      <c r="G101" s="135" t="s">
        <v>3095</v>
      </c>
      <c r="H101" s="136"/>
      <c r="I101" s="167"/>
      <c r="J101" s="167" t="s">
        <v>2436</v>
      </c>
      <c r="K101" s="167" t="s">
        <v>49</v>
      </c>
      <c r="L101" s="167" t="s">
        <v>65</v>
      </c>
      <c r="M101" s="167"/>
    </row>
    <row r="102" spans="1:13" ht="210" x14ac:dyDescent="0.25">
      <c r="A102" s="132">
        <v>1481</v>
      </c>
      <c r="B102" s="133" t="s">
        <v>3</v>
      </c>
      <c r="C102" s="134" t="s">
        <v>42</v>
      </c>
      <c r="D102" s="131">
        <v>804</v>
      </c>
      <c r="E102" s="131" t="s">
        <v>43</v>
      </c>
      <c r="F102" s="135" t="s">
        <v>44</v>
      </c>
      <c r="G102" s="135" t="s">
        <v>3096</v>
      </c>
      <c r="H102" s="136"/>
      <c r="I102" s="167" t="s">
        <v>3097</v>
      </c>
      <c r="J102" s="167" t="s">
        <v>162</v>
      </c>
      <c r="K102" s="167" t="s">
        <v>50</v>
      </c>
      <c r="L102" s="167"/>
      <c r="M102" s="167"/>
    </row>
    <row r="103" spans="1:13" ht="51" x14ac:dyDescent="0.25">
      <c r="A103" s="132">
        <v>1480</v>
      </c>
      <c r="B103" s="133">
        <v>43679</v>
      </c>
      <c r="C103" s="134" t="s">
        <v>42</v>
      </c>
      <c r="D103" s="131">
        <v>404</v>
      </c>
      <c r="E103" s="131" t="s">
        <v>2040</v>
      </c>
      <c r="F103" s="135" t="s">
        <v>44</v>
      </c>
      <c r="G103" s="135" t="s">
        <v>3098</v>
      </c>
      <c r="H103" s="136"/>
      <c r="I103" s="167"/>
      <c r="J103" s="167" t="s">
        <v>2436</v>
      </c>
      <c r="K103" s="167" t="s">
        <v>49</v>
      </c>
      <c r="L103" s="167" t="s">
        <v>53</v>
      </c>
      <c r="M103" s="167" t="s">
        <v>3099</v>
      </c>
    </row>
    <row r="104" spans="1:13" ht="76.5" x14ac:dyDescent="0.25">
      <c r="A104" s="132">
        <v>1479</v>
      </c>
      <c r="B104" s="133">
        <v>43678</v>
      </c>
      <c r="C104" s="134" t="s">
        <v>42</v>
      </c>
      <c r="D104" s="131">
        <v>906</v>
      </c>
      <c r="E104" s="131" t="s">
        <v>2040</v>
      </c>
      <c r="F104" s="135" t="s">
        <v>44</v>
      </c>
      <c r="G104" s="135" t="s">
        <v>3100</v>
      </c>
      <c r="H104" s="136"/>
      <c r="I104" s="167"/>
      <c r="J104" s="167" t="s">
        <v>2436</v>
      </c>
      <c r="K104" s="167" t="s">
        <v>49</v>
      </c>
      <c r="L104" s="167" t="s">
        <v>53</v>
      </c>
      <c r="M104" s="167" t="s">
        <v>3101</v>
      </c>
    </row>
    <row r="105" spans="1:13" ht="38.25" x14ac:dyDescent="0.25">
      <c r="A105" s="132">
        <v>1478</v>
      </c>
      <c r="B105" s="133">
        <v>43680</v>
      </c>
      <c r="C105" s="134" t="s">
        <v>2538</v>
      </c>
      <c r="D105" s="131">
        <v>707</v>
      </c>
      <c r="E105" s="131" t="s">
        <v>2040</v>
      </c>
      <c r="F105" s="135" t="s">
        <v>51</v>
      </c>
      <c r="G105" s="135" t="s">
        <v>3102</v>
      </c>
      <c r="H105" s="136"/>
      <c r="I105" s="167"/>
      <c r="J105" s="167" t="s">
        <v>2436</v>
      </c>
      <c r="K105" s="167" t="s">
        <v>49</v>
      </c>
      <c r="L105" s="167" t="s">
        <v>53</v>
      </c>
      <c r="M105" s="167" t="s">
        <v>3103</v>
      </c>
    </row>
    <row r="106" spans="1:13" ht="30" x14ac:dyDescent="0.25">
      <c r="A106" s="132">
        <v>1477</v>
      </c>
      <c r="B106" s="133">
        <v>43679</v>
      </c>
      <c r="C106" s="134" t="s">
        <v>42</v>
      </c>
      <c r="D106" s="131">
        <v>603</v>
      </c>
      <c r="E106" s="131" t="s">
        <v>43</v>
      </c>
      <c r="F106" s="135" t="s">
        <v>218</v>
      </c>
      <c r="G106" s="135" t="s">
        <v>3104</v>
      </c>
      <c r="H106" s="136"/>
      <c r="I106" s="167"/>
      <c r="J106" s="167" t="s">
        <v>2436</v>
      </c>
      <c r="K106" s="167" t="s">
        <v>49</v>
      </c>
      <c r="L106" s="167" t="s">
        <v>53</v>
      </c>
      <c r="M106" s="167" t="s">
        <v>3105</v>
      </c>
    </row>
    <row r="107" spans="1:13" ht="30" x14ac:dyDescent="0.25">
      <c r="A107" s="132">
        <v>1476</v>
      </c>
      <c r="B107" s="133">
        <v>43681</v>
      </c>
      <c r="C107" s="134" t="s">
        <v>42</v>
      </c>
      <c r="D107" s="131">
        <v>602</v>
      </c>
      <c r="E107" s="131" t="s">
        <v>43</v>
      </c>
      <c r="F107" s="135" t="s">
        <v>51</v>
      </c>
      <c r="G107" s="135" t="s">
        <v>3106</v>
      </c>
      <c r="H107" s="136"/>
      <c r="I107" s="167"/>
      <c r="J107" s="167" t="s">
        <v>2436</v>
      </c>
      <c r="K107" s="167" t="s">
        <v>49</v>
      </c>
      <c r="L107" s="167" t="s">
        <v>53</v>
      </c>
      <c r="M107" s="167" t="s">
        <v>3107</v>
      </c>
    </row>
    <row r="108" spans="1:13" ht="63.75" x14ac:dyDescent="0.25">
      <c r="A108" s="132">
        <v>1475</v>
      </c>
      <c r="B108" s="133">
        <v>43679</v>
      </c>
      <c r="C108" s="134" t="s">
        <v>42</v>
      </c>
      <c r="D108" s="131">
        <v>705</v>
      </c>
      <c r="E108" s="131" t="s">
        <v>43</v>
      </c>
      <c r="F108" s="135" t="s">
        <v>44</v>
      </c>
      <c r="G108" s="135" t="s">
        <v>3108</v>
      </c>
      <c r="H108" s="136" t="s">
        <v>46</v>
      </c>
      <c r="I108" s="167" t="s">
        <v>46</v>
      </c>
      <c r="J108" s="167" t="s">
        <v>103</v>
      </c>
      <c r="K108" s="167" t="s">
        <v>50</v>
      </c>
      <c r="L108" s="167" t="s">
        <v>100</v>
      </c>
      <c r="M108" s="167" t="s">
        <v>46</v>
      </c>
    </row>
    <row r="109" spans="1:13" ht="45" x14ac:dyDescent="0.25">
      <c r="A109" s="132">
        <v>1474</v>
      </c>
      <c r="B109" s="133">
        <v>43677</v>
      </c>
      <c r="C109" s="134" t="s">
        <v>42</v>
      </c>
      <c r="D109" s="131">
        <v>123</v>
      </c>
      <c r="E109" s="131" t="s">
        <v>43</v>
      </c>
      <c r="F109" s="135" t="s">
        <v>44</v>
      </c>
      <c r="G109" s="135" t="s">
        <v>3109</v>
      </c>
      <c r="H109" s="136" t="s">
        <v>46</v>
      </c>
      <c r="I109" s="167" t="s">
        <v>3110</v>
      </c>
      <c r="J109" s="167" t="s">
        <v>162</v>
      </c>
      <c r="K109" s="167" t="s">
        <v>1934</v>
      </c>
      <c r="L109" s="167" t="s">
        <v>50</v>
      </c>
      <c r="M109" s="167" t="s">
        <v>46</v>
      </c>
    </row>
    <row r="110" spans="1:13" ht="135" x14ac:dyDescent="0.25">
      <c r="A110" s="132">
        <v>1473</v>
      </c>
      <c r="B110" s="133">
        <v>43665</v>
      </c>
      <c r="C110" s="134" t="s">
        <v>42</v>
      </c>
      <c r="D110" s="131">
        <v>909</v>
      </c>
      <c r="E110" s="131" t="s">
        <v>43</v>
      </c>
      <c r="F110" s="135" t="s">
        <v>44</v>
      </c>
      <c r="G110" s="135" t="s">
        <v>2912</v>
      </c>
      <c r="H110" s="136" t="s">
        <v>46</v>
      </c>
      <c r="I110" s="167" t="s">
        <v>2913</v>
      </c>
      <c r="J110" s="167" t="s">
        <v>48</v>
      </c>
      <c r="K110" s="167" t="s">
        <v>1934</v>
      </c>
      <c r="L110" s="167" t="s">
        <v>65</v>
      </c>
      <c r="M110" s="167" t="s">
        <v>46</v>
      </c>
    </row>
    <row r="111" spans="1:13" ht="63.75" x14ac:dyDescent="0.25">
      <c r="A111" s="132">
        <v>1472</v>
      </c>
      <c r="B111" s="133">
        <v>43676</v>
      </c>
      <c r="C111" s="134" t="s">
        <v>42</v>
      </c>
      <c r="D111" s="131">
        <v>304</v>
      </c>
      <c r="E111" s="131" t="s">
        <v>43</v>
      </c>
      <c r="F111" s="135" t="s">
        <v>66</v>
      </c>
      <c r="G111" s="135" t="s">
        <v>3111</v>
      </c>
      <c r="H111" s="136" t="s">
        <v>3112</v>
      </c>
      <c r="I111" s="167" t="s">
        <v>3113</v>
      </c>
      <c r="J111" s="167" t="s">
        <v>2436</v>
      </c>
      <c r="K111" s="167" t="s">
        <v>49</v>
      </c>
      <c r="L111" s="167" t="s">
        <v>65</v>
      </c>
      <c r="M111" s="167"/>
    </row>
    <row r="112" spans="1:13" ht="127.5" x14ac:dyDescent="0.25">
      <c r="A112" s="132">
        <v>1471</v>
      </c>
      <c r="B112" s="133">
        <v>43666</v>
      </c>
      <c r="C112" s="134" t="s">
        <v>42</v>
      </c>
      <c r="D112" s="131">
        <v>123</v>
      </c>
      <c r="E112" s="131" t="s">
        <v>43</v>
      </c>
      <c r="F112" s="135" t="s">
        <v>44</v>
      </c>
      <c r="G112" s="135" t="s">
        <v>3114</v>
      </c>
      <c r="H112" s="136" t="s">
        <v>3115</v>
      </c>
      <c r="I112" s="167" t="s">
        <v>46</v>
      </c>
      <c r="J112" s="167" t="s">
        <v>48</v>
      </c>
      <c r="K112" s="167" t="s">
        <v>1934</v>
      </c>
      <c r="L112" s="167" t="s">
        <v>65</v>
      </c>
      <c r="M112" s="167" t="s">
        <v>46</v>
      </c>
    </row>
    <row r="113" spans="1:13" ht="135" x14ac:dyDescent="0.25">
      <c r="A113" s="132">
        <v>1470</v>
      </c>
      <c r="B113" s="133">
        <v>43672</v>
      </c>
      <c r="C113" s="134" t="s">
        <v>42</v>
      </c>
      <c r="D113" s="131">
        <v>309</v>
      </c>
      <c r="E113" s="131" t="s">
        <v>43</v>
      </c>
      <c r="F113" s="135" t="s">
        <v>44</v>
      </c>
      <c r="G113" s="135" t="s">
        <v>3116</v>
      </c>
      <c r="H113" s="136" t="s">
        <v>3117</v>
      </c>
      <c r="I113" s="167" t="s">
        <v>3118</v>
      </c>
      <c r="J113" s="167" t="s">
        <v>48</v>
      </c>
      <c r="K113" s="167" t="s">
        <v>1934</v>
      </c>
      <c r="L113" s="167" t="s">
        <v>125</v>
      </c>
      <c r="M113" s="167" t="s">
        <v>46</v>
      </c>
    </row>
    <row r="114" spans="1:13" ht="240" x14ac:dyDescent="0.25">
      <c r="A114" s="132">
        <v>1469</v>
      </c>
      <c r="B114" s="133">
        <v>43667</v>
      </c>
      <c r="C114" s="134" t="s">
        <v>42</v>
      </c>
      <c r="D114" s="131">
        <v>909</v>
      </c>
      <c r="E114" s="131" t="s">
        <v>43</v>
      </c>
      <c r="F114" s="135" t="s">
        <v>44</v>
      </c>
      <c r="G114" s="135" t="s">
        <v>3119</v>
      </c>
      <c r="H114" s="136" t="s">
        <v>3120</v>
      </c>
      <c r="I114" s="167" t="s">
        <v>3121</v>
      </c>
      <c r="J114" s="167" t="s">
        <v>121</v>
      </c>
      <c r="K114" s="167" t="s">
        <v>50</v>
      </c>
      <c r="L114" s="167" t="s">
        <v>50</v>
      </c>
      <c r="M114" s="167"/>
    </row>
    <row r="115" spans="1:13" ht="153" x14ac:dyDescent="0.25">
      <c r="A115" s="132">
        <v>1468</v>
      </c>
      <c r="B115" s="133">
        <v>43662</v>
      </c>
      <c r="C115" s="134" t="s">
        <v>87</v>
      </c>
      <c r="D115" s="131">
        <v>807</v>
      </c>
      <c r="E115" s="131" t="s">
        <v>43</v>
      </c>
      <c r="F115" s="135" t="s">
        <v>44</v>
      </c>
      <c r="G115" s="135" t="s">
        <v>2900</v>
      </c>
      <c r="H115" s="136" t="s">
        <v>2898</v>
      </c>
      <c r="I115" s="167" t="s">
        <v>2899</v>
      </c>
      <c r="J115" s="167" t="s">
        <v>2738</v>
      </c>
      <c r="K115" s="167" t="s">
        <v>50</v>
      </c>
      <c r="L115" s="167" t="s">
        <v>125</v>
      </c>
      <c r="M115" s="167" t="s">
        <v>46</v>
      </c>
    </row>
    <row r="116" spans="1:13" ht="30" x14ac:dyDescent="0.25">
      <c r="A116" s="132">
        <v>1467</v>
      </c>
      <c r="B116" s="133">
        <v>43662</v>
      </c>
      <c r="C116" s="134" t="s">
        <v>42</v>
      </c>
      <c r="D116" s="131" t="s">
        <v>46</v>
      </c>
      <c r="E116" s="131" t="s">
        <v>46</v>
      </c>
      <c r="F116" s="135" t="s">
        <v>44</v>
      </c>
      <c r="G116" s="135" t="s">
        <v>2897</v>
      </c>
      <c r="H116" s="136" t="s">
        <v>46</v>
      </c>
      <c r="I116" s="167" t="s">
        <v>46</v>
      </c>
      <c r="J116" s="167" t="s">
        <v>2738</v>
      </c>
      <c r="K116" s="167" t="s">
        <v>50</v>
      </c>
      <c r="L116" s="167" t="s">
        <v>53</v>
      </c>
      <c r="M116" s="167">
        <v>3582</v>
      </c>
    </row>
    <row r="117" spans="1:13" x14ac:dyDescent="0.25">
      <c r="A117" s="132">
        <v>1466</v>
      </c>
      <c r="B117" s="133" t="s">
        <v>3</v>
      </c>
      <c r="C117" s="134"/>
      <c r="D117" s="131"/>
      <c r="E117" s="131"/>
      <c r="F117" s="135"/>
      <c r="G117" s="135"/>
      <c r="H117" s="136"/>
      <c r="I117" s="167"/>
      <c r="J117" s="167"/>
      <c r="K117" s="167"/>
      <c r="L117" s="167"/>
      <c r="M117" s="167"/>
    </row>
    <row r="118" spans="1:13" ht="30" x14ac:dyDescent="0.25">
      <c r="A118" s="132">
        <v>1465</v>
      </c>
      <c r="B118" s="133">
        <v>43662</v>
      </c>
      <c r="C118" s="134" t="s">
        <v>42</v>
      </c>
      <c r="D118" s="131" t="s">
        <v>46</v>
      </c>
      <c r="E118" s="131" t="s">
        <v>46</v>
      </c>
      <c r="F118" s="135" t="s">
        <v>76</v>
      </c>
      <c r="G118" s="135" t="s">
        <v>2896</v>
      </c>
      <c r="H118" s="136" t="s">
        <v>46</v>
      </c>
      <c r="I118" s="167" t="s">
        <v>46</v>
      </c>
      <c r="J118" s="167" t="s">
        <v>2738</v>
      </c>
      <c r="K118" s="167" t="s">
        <v>50</v>
      </c>
      <c r="L118" s="167" t="s">
        <v>53</v>
      </c>
      <c r="M118" s="167">
        <v>3582</v>
      </c>
    </row>
    <row r="119" spans="1:13" ht="76.5" x14ac:dyDescent="0.25">
      <c r="A119" s="132">
        <v>1464</v>
      </c>
      <c r="B119" s="133">
        <v>43659</v>
      </c>
      <c r="C119" s="134" t="s">
        <v>42</v>
      </c>
      <c r="D119" s="131">
        <v>121</v>
      </c>
      <c r="E119" s="131" t="s">
        <v>46</v>
      </c>
      <c r="F119" s="135" t="s">
        <v>76</v>
      </c>
      <c r="G119" s="135" t="s">
        <v>2895</v>
      </c>
      <c r="H119" s="136" t="s">
        <v>46</v>
      </c>
      <c r="I119" s="167" t="s">
        <v>46</v>
      </c>
      <c r="J119" s="167" t="s">
        <v>2738</v>
      </c>
      <c r="K119" s="167" t="s">
        <v>50</v>
      </c>
      <c r="L119" s="167" t="s">
        <v>53</v>
      </c>
      <c r="M119" s="167">
        <v>3936</v>
      </c>
    </row>
    <row r="120" spans="1:13" ht="30" x14ac:dyDescent="0.25">
      <c r="A120" s="132">
        <v>1463</v>
      </c>
      <c r="B120" s="133">
        <v>43660</v>
      </c>
      <c r="C120" s="134" t="s">
        <v>42</v>
      </c>
      <c r="D120" s="131">
        <v>401</v>
      </c>
      <c r="E120" s="131" t="s">
        <v>46</v>
      </c>
      <c r="F120" s="135" t="s">
        <v>56</v>
      </c>
      <c r="G120" s="135" t="s">
        <v>2894</v>
      </c>
      <c r="H120" s="136" t="s">
        <v>46</v>
      </c>
      <c r="I120" s="167" t="s">
        <v>46</v>
      </c>
      <c r="J120" s="167" t="s">
        <v>2738</v>
      </c>
      <c r="K120" s="167" t="s">
        <v>50</v>
      </c>
      <c r="L120" s="167" t="s">
        <v>53</v>
      </c>
      <c r="M120" s="167">
        <v>4007</v>
      </c>
    </row>
    <row r="121" spans="1:13" ht="30" x14ac:dyDescent="0.25">
      <c r="A121" s="132">
        <v>1462</v>
      </c>
      <c r="B121" s="133">
        <v>43662</v>
      </c>
      <c r="C121" s="134" t="s">
        <v>42</v>
      </c>
      <c r="D121" s="131">
        <v>410</v>
      </c>
      <c r="E121" s="131" t="s">
        <v>46</v>
      </c>
      <c r="F121" s="135" t="s">
        <v>499</v>
      </c>
      <c r="G121" s="135" t="s">
        <v>2893</v>
      </c>
      <c r="H121" s="136" t="s">
        <v>46</v>
      </c>
      <c r="I121" s="167" t="s">
        <v>46</v>
      </c>
      <c r="J121" s="167" t="s">
        <v>2738</v>
      </c>
      <c r="K121" s="167" t="s">
        <v>50</v>
      </c>
      <c r="L121" s="167" t="s">
        <v>53</v>
      </c>
      <c r="M121" s="167">
        <v>3422</v>
      </c>
    </row>
    <row r="122" spans="1:13" x14ac:dyDescent="0.25">
      <c r="A122" s="132">
        <v>1461</v>
      </c>
      <c r="B122" s="133">
        <v>43662</v>
      </c>
      <c r="C122" s="134"/>
      <c r="D122" s="131"/>
      <c r="E122" s="131"/>
      <c r="F122" s="135"/>
      <c r="G122" s="135"/>
      <c r="H122" s="136"/>
      <c r="I122" s="167"/>
      <c r="J122" s="167"/>
      <c r="K122" s="167"/>
      <c r="L122" s="167"/>
      <c r="M122" s="167"/>
    </row>
    <row r="123" spans="1:13" ht="30" x14ac:dyDescent="0.25">
      <c r="A123" s="132">
        <v>1460</v>
      </c>
      <c r="B123" s="133">
        <v>43662</v>
      </c>
      <c r="C123" s="134" t="s">
        <v>42</v>
      </c>
      <c r="D123" s="131">
        <v>410</v>
      </c>
      <c r="E123" s="131" t="s">
        <v>46</v>
      </c>
      <c r="F123" s="135" t="s">
        <v>836</v>
      </c>
      <c r="G123" s="135" t="s">
        <v>2892</v>
      </c>
      <c r="H123" s="136" t="s">
        <v>46</v>
      </c>
      <c r="I123" s="167" t="s">
        <v>46</v>
      </c>
      <c r="J123" s="167" t="s">
        <v>2738</v>
      </c>
      <c r="K123" s="167" t="s">
        <v>50</v>
      </c>
      <c r="L123" s="167" t="s">
        <v>53</v>
      </c>
      <c r="M123" s="167">
        <v>3422</v>
      </c>
    </row>
    <row r="124" spans="1:13" ht="153" x14ac:dyDescent="0.25">
      <c r="A124" s="132">
        <v>1459</v>
      </c>
      <c r="B124" s="133">
        <v>43662</v>
      </c>
      <c r="C124" s="134" t="s">
        <v>42</v>
      </c>
      <c r="D124" s="131">
        <v>310</v>
      </c>
      <c r="E124" s="131" t="s">
        <v>2551</v>
      </c>
      <c r="F124" s="135" t="s">
        <v>2714</v>
      </c>
      <c r="G124" s="135" t="s">
        <v>2889</v>
      </c>
      <c r="H124" s="136" t="s">
        <v>2890</v>
      </c>
      <c r="I124" s="167" t="s">
        <v>2891</v>
      </c>
      <c r="J124" s="167" t="s">
        <v>2717</v>
      </c>
      <c r="K124" s="167" t="s">
        <v>50</v>
      </c>
      <c r="L124" s="167" t="s">
        <v>50</v>
      </c>
      <c r="M124" s="167" t="s">
        <v>46</v>
      </c>
    </row>
    <row r="125" spans="1:13" ht="120" x14ac:dyDescent="0.25">
      <c r="A125" s="132">
        <v>1458</v>
      </c>
      <c r="B125" s="133">
        <v>43661</v>
      </c>
      <c r="C125" s="134" t="s">
        <v>42</v>
      </c>
      <c r="D125" s="131">
        <v>504</v>
      </c>
      <c r="E125" s="131" t="s">
        <v>1600</v>
      </c>
      <c r="F125" s="135" t="s">
        <v>44</v>
      </c>
      <c r="G125" s="135" t="s">
        <v>2886</v>
      </c>
      <c r="H125" s="136" t="s">
        <v>2887</v>
      </c>
      <c r="I125" s="167" t="s">
        <v>2888</v>
      </c>
      <c r="J125" s="167" t="s">
        <v>1604</v>
      </c>
      <c r="K125" s="167" t="s">
        <v>50</v>
      </c>
      <c r="L125" s="167" t="s">
        <v>50</v>
      </c>
      <c r="M125" s="167"/>
    </row>
    <row r="126" spans="1:13" ht="135" x14ac:dyDescent="0.25">
      <c r="A126" s="132">
        <v>1457</v>
      </c>
      <c r="B126" s="133">
        <v>43659</v>
      </c>
      <c r="C126" s="134" t="s">
        <v>42</v>
      </c>
      <c r="D126" s="131">
        <v>106</v>
      </c>
      <c r="E126" s="131" t="s">
        <v>1001</v>
      </c>
      <c r="F126" s="135" t="s">
        <v>66</v>
      </c>
      <c r="G126" s="135" t="s">
        <v>2884</v>
      </c>
      <c r="H126" s="136"/>
      <c r="I126" s="167" t="s">
        <v>2885</v>
      </c>
      <c r="J126" s="167" t="s">
        <v>2436</v>
      </c>
      <c r="K126" s="167" t="s">
        <v>49</v>
      </c>
      <c r="L126" s="167" t="s">
        <v>65</v>
      </c>
      <c r="M126" s="167"/>
    </row>
    <row r="127" spans="1:13" ht="75" x14ac:dyDescent="0.25">
      <c r="A127" s="132">
        <v>1456</v>
      </c>
      <c r="B127" s="133">
        <v>43659</v>
      </c>
      <c r="C127" s="134" t="s">
        <v>42</v>
      </c>
      <c r="D127" s="131">
        <v>611</v>
      </c>
      <c r="E127" s="131" t="s">
        <v>43</v>
      </c>
      <c r="F127" s="135" t="s">
        <v>765</v>
      </c>
      <c r="G127" s="135" t="s">
        <v>2881</v>
      </c>
      <c r="H127" s="136" t="s">
        <v>2882</v>
      </c>
      <c r="I127" s="167" t="s">
        <v>2883</v>
      </c>
      <c r="J127" s="167" t="s">
        <v>48</v>
      </c>
      <c r="K127" s="167" t="s">
        <v>1934</v>
      </c>
      <c r="L127" s="167" t="s">
        <v>65</v>
      </c>
      <c r="M127" s="167" t="s">
        <v>46</v>
      </c>
    </row>
    <row r="128" spans="1:13" ht="120" x14ac:dyDescent="0.25">
      <c r="A128" s="132">
        <v>1455</v>
      </c>
      <c r="B128" s="133">
        <v>43659</v>
      </c>
      <c r="C128" s="134" t="s">
        <v>42</v>
      </c>
      <c r="D128" s="131">
        <v>507</v>
      </c>
      <c r="E128" s="131" t="s">
        <v>43</v>
      </c>
      <c r="F128" s="135" t="s">
        <v>51</v>
      </c>
      <c r="G128" s="135" t="s">
        <v>2878</v>
      </c>
      <c r="H128" s="136" t="s">
        <v>2879</v>
      </c>
      <c r="I128" s="167" t="s">
        <v>2880</v>
      </c>
      <c r="J128" s="167" t="s">
        <v>48</v>
      </c>
      <c r="K128" s="167" t="s">
        <v>1934</v>
      </c>
      <c r="L128" s="167" t="s">
        <v>65</v>
      </c>
      <c r="M128" s="167" t="s">
        <v>46</v>
      </c>
    </row>
    <row r="129" spans="1:13" ht="51" x14ac:dyDescent="0.25">
      <c r="A129" s="132">
        <v>1454</v>
      </c>
      <c r="B129" s="133">
        <v>43659</v>
      </c>
      <c r="C129" s="134" t="s">
        <v>42</v>
      </c>
      <c r="D129" s="131">
        <v>708</v>
      </c>
      <c r="E129" s="131" t="s">
        <v>43</v>
      </c>
      <c r="F129" s="135" t="s">
        <v>51</v>
      </c>
      <c r="G129" s="135" t="s">
        <v>2877</v>
      </c>
      <c r="H129" s="136" t="s">
        <v>46</v>
      </c>
      <c r="I129" s="167" t="s">
        <v>46</v>
      </c>
      <c r="J129" s="167" t="s">
        <v>48</v>
      </c>
      <c r="K129" s="167" t="s">
        <v>1934</v>
      </c>
      <c r="L129" s="167" t="s">
        <v>65</v>
      </c>
      <c r="M129" s="167" t="s">
        <v>46</v>
      </c>
    </row>
    <row r="130" spans="1:13" ht="63.75" x14ac:dyDescent="0.25">
      <c r="A130" s="132">
        <v>1453</v>
      </c>
      <c r="B130" s="133">
        <v>43659</v>
      </c>
      <c r="C130" s="134" t="s">
        <v>42</v>
      </c>
      <c r="D130" s="131">
        <v>806</v>
      </c>
      <c r="E130" s="131" t="s">
        <v>43</v>
      </c>
      <c r="F130" s="135" t="s">
        <v>765</v>
      </c>
      <c r="G130" s="135" t="s">
        <v>2876</v>
      </c>
      <c r="H130" s="136" t="s">
        <v>46</v>
      </c>
      <c r="I130" s="167" t="s">
        <v>46</v>
      </c>
      <c r="J130" s="167" t="s">
        <v>48</v>
      </c>
      <c r="K130" s="167" t="s">
        <v>1934</v>
      </c>
      <c r="L130" s="167" t="s">
        <v>65</v>
      </c>
      <c r="M130" s="167" t="s">
        <v>46</v>
      </c>
    </row>
    <row r="131" spans="1:13" ht="270" x14ac:dyDescent="0.25">
      <c r="A131" s="132">
        <v>1452</v>
      </c>
      <c r="B131" s="133">
        <v>43655</v>
      </c>
      <c r="C131" s="134" t="s">
        <v>42</v>
      </c>
      <c r="D131" s="131">
        <v>804</v>
      </c>
      <c r="E131" s="131" t="s">
        <v>97</v>
      </c>
      <c r="F131" s="135" t="s">
        <v>44</v>
      </c>
      <c r="G131" s="135" t="s">
        <v>2842</v>
      </c>
      <c r="H131" s="136"/>
      <c r="I131" s="167" t="s">
        <v>2843</v>
      </c>
      <c r="J131" s="167" t="s">
        <v>1604</v>
      </c>
      <c r="K131" s="167" t="s">
        <v>50</v>
      </c>
      <c r="L131" s="167" t="s">
        <v>50</v>
      </c>
      <c r="M131" s="167"/>
    </row>
    <row r="132" spans="1:13" ht="165.75" x14ac:dyDescent="0.25">
      <c r="A132" s="132">
        <v>1451</v>
      </c>
      <c r="B132" s="133">
        <v>43655</v>
      </c>
      <c r="C132" s="134" t="s">
        <v>2538</v>
      </c>
      <c r="D132" s="131">
        <v>510</v>
      </c>
      <c r="E132" s="131" t="s">
        <v>2040</v>
      </c>
      <c r="F132" s="135" t="s">
        <v>2714</v>
      </c>
      <c r="G132" s="135" t="s">
        <v>2840</v>
      </c>
      <c r="H132" s="136"/>
      <c r="I132" s="167" t="s">
        <v>2841</v>
      </c>
      <c r="J132" s="167" t="s">
        <v>179</v>
      </c>
      <c r="K132" s="167" t="s">
        <v>50</v>
      </c>
      <c r="L132" s="167" t="s">
        <v>50</v>
      </c>
      <c r="M132" s="167" t="s">
        <v>46</v>
      </c>
    </row>
    <row r="133" spans="1:13" ht="255" x14ac:dyDescent="0.25">
      <c r="A133" s="132">
        <v>1450</v>
      </c>
      <c r="B133" s="133">
        <v>43654</v>
      </c>
      <c r="C133" s="134" t="s">
        <v>42</v>
      </c>
      <c r="D133" s="131">
        <v>804</v>
      </c>
      <c r="E133" s="131" t="s">
        <v>43</v>
      </c>
      <c r="F133" s="135" t="s">
        <v>44</v>
      </c>
      <c r="G133" s="135" t="s">
        <v>2837</v>
      </c>
      <c r="H133" s="136" t="s">
        <v>2838</v>
      </c>
      <c r="I133" s="167" t="s">
        <v>2839</v>
      </c>
      <c r="J133" s="167" t="s">
        <v>2436</v>
      </c>
      <c r="K133" s="167" t="s">
        <v>49</v>
      </c>
      <c r="L133" s="167" t="s">
        <v>65</v>
      </c>
      <c r="M133" s="167"/>
    </row>
    <row r="134" spans="1:13" ht="210" x14ac:dyDescent="0.25">
      <c r="A134" s="132">
        <v>1449</v>
      </c>
      <c r="B134" s="133">
        <v>43655</v>
      </c>
      <c r="C134" s="134" t="s">
        <v>42</v>
      </c>
      <c r="D134" s="131">
        <v>208</v>
      </c>
      <c r="E134" s="131" t="s">
        <v>43</v>
      </c>
      <c r="F134" s="135" t="s">
        <v>44</v>
      </c>
      <c r="G134" s="135" t="s">
        <v>2835</v>
      </c>
      <c r="H134" s="136"/>
      <c r="I134" s="167" t="s">
        <v>2836</v>
      </c>
      <c r="J134" s="167" t="s">
        <v>2436</v>
      </c>
      <c r="K134" s="167" t="s">
        <v>49</v>
      </c>
      <c r="L134" s="167" t="s">
        <v>50</v>
      </c>
      <c r="M134" s="167"/>
    </row>
    <row r="135" spans="1:13" ht="102" x14ac:dyDescent="0.25">
      <c r="A135" s="132">
        <v>1448</v>
      </c>
      <c r="B135" s="133">
        <v>43654</v>
      </c>
      <c r="C135" s="134" t="s">
        <v>2538</v>
      </c>
      <c r="D135" s="131">
        <v>611</v>
      </c>
      <c r="E135" s="131" t="s">
        <v>2551</v>
      </c>
      <c r="F135" s="135" t="s">
        <v>2831</v>
      </c>
      <c r="G135" s="135" t="s">
        <v>2832</v>
      </c>
      <c r="H135" s="136" t="s">
        <v>2834</v>
      </c>
      <c r="I135" s="167" t="s">
        <v>2833</v>
      </c>
      <c r="J135" s="167" t="s">
        <v>121</v>
      </c>
      <c r="K135" s="167" t="s">
        <v>50</v>
      </c>
      <c r="L135" s="167" t="s">
        <v>50</v>
      </c>
      <c r="M135" s="167"/>
    </row>
    <row r="136" spans="1:13" ht="38.25" x14ac:dyDescent="0.25">
      <c r="A136" s="132">
        <v>1447</v>
      </c>
      <c r="B136" s="133">
        <v>43654</v>
      </c>
      <c r="C136" s="134" t="s">
        <v>2538</v>
      </c>
      <c r="D136" s="131">
        <v>410</v>
      </c>
      <c r="E136" s="131" t="s">
        <v>2040</v>
      </c>
      <c r="F136" s="135" t="s">
        <v>76</v>
      </c>
      <c r="G136" s="135" t="s">
        <v>2830</v>
      </c>
      <c r="H136" s="136" t="s">
        <v>46</v>
      </c>
      <c r="I136" s="167" t="s">
        <v>46</v>
      </c>
      <c r="J136" s="167" t="s">
        <v>2717</v>
      </c>
      <c r="K136" s="167" t="s">
        <v>2718</v>
      </c>
      <c r="L136" s="167" t="s">
        <v>2718</v>
      </c>
      <c r="M136" s="167" t="s">
        <v>46</v>
      </c>
    </row>
    <row r="137" spans="1:13" ht="63.75" x14ac:dyDescent="0.25">
      <c r="A137" s="132">
        <v>1446</v>
      </c>
      <c r="B137" s="133">
        <v>43654</v>
      </c>
      <c r="C137" s="134" t="s">
        <v>42</v>
      </c>
      <c r="D137" s="131">
        <v>410</v>
      </c>
      <c r="E137" s="131" t="s">
        <v>2551</v>
      </c>
      <c r="F137" s="135" t="s">
        <v>76</v>
      </c>
      <c r="G137" s="135" t="s">
        <v>2828</v>
      </c>
      <c r="H137" s="136" t="s">
        <v>2829</v>
      </c>
      <c r="I137" s="167" t="s">
        <v>46</v>
      </c>
      <c r="J137" s="167" t="s">
        <v>179</v>
      </c>
      <c r="K137" s="167" t="s">
        <v>50</v>
      </c>
      <c r="L137" s="167" t="s">
        <v>50</v>
      </c>
      <c r="M137" s="167" t="s">
        <v>46</v>
      </c>
    </row>
    <row r="138" spans="1:13" x14ac:dyDescent="0.25">
      <c r="A138" s="132">
        <v>1445</v>
      </c>
      <c r="B138" s="133">
        <v>43654</v>
      </c>
      <c r="C138" s="134"/>
      <c r="D138" s="131"/>
      <c r="E138" s="131"/>
      <c r="F138" s="135"/>
      <c r="G138" s="135"/>
      <c r="H138" s="136"/>
      <c r="I138" s="167"/>
      <c r="J138" s="167"/>
      <c r="K138" s="167"/>
      <c r="L138" s="167"/>
      <c r="M138" s="167"/>
    </row>
    <row r="139" spans="1:13" ht="76.5" x14ac:dyDescent="0.25">
      <c r="A139" s="132">
        <v>1444</v>
      </c>
      <c r="B139" s="133">
        <v>43654</v>
      </c>
      <c r="C139" s="134" t="s">
        <v>42</v>
      </c>
      <c r="D139" s="131">
        <v>706</v>
      </c>
      <c r="E139" s="131" t="s">
        <v>43</v>
      </c>
      <c r="F139" s="135" t="s">
        <v>51</v>
      </c>
      <c r="G139" s="135" t="s">
        <v>2825</v>
      </c>
      <c r="H139" s="136" t="s">
        <v>2826</v>
      </c>
      <c r="I139" s="167" t="s">
        <v>2827</v>
      </c>
      <c r="J139" s="167" t="s">
        <v>2738</v>
      </c>
      <c r="K139" s="167" t="s">
        <v>50</v>
      </c>
      <c r="L139" s="167" t="s">
        <v>125</v>
      </c>
      <c r="M139" s="167" t="s">
        <v>46</v>
      </c>
    </row>
    <row r="140" spans="1:13" ht="153" x14ac:dyDescent="0.25">
      <c r="A140" s="132">
        <v>1443</v>
      </c>
      <c r="B140" s="133">
        <v>43653</v>
      </c>
      <c r="C140" s="134" t="s">
        <v>42</v>
      </c>
      <c r="D140" s="131">
        <v>105</v>
      </c>
      <c r="E140" s="131" t="s">
        <v>43</v>
      </c>
      <c r="F140" s="135" t="s">
        <v>1970</v>
      </c>
      <c r="G140" s="135" t="s">
        <v>2824</v>
      </c>
      <c r="H140" s="136" t="s">
        <v>2823</v>
      </c>
      <c r="I140" s="167"/>
      <c r="J140" s="167" t="s">
        <v>179</v>
      </c>
      <c r="K140" s="167" t="s">
        <v>50</v>
      </c>
      <c r="L140" s="167" t="s">
        <v>50</v>
      </c>
      <c r="M140" s="167" t="s">
        <v>46</v>
      </c>
    </row>
    <row r="141" spans="1:13" ht="105" x14ac:dyDescent="0.25">
      <c r="A141" s="132">
        <v>1442</v>
      </c>
      <c r="B141" s="133">
        <v>43653</v>
      </c>
      <c r="C141" s="134" t="s">
        <v>42</v>
      </c>
      <c r="D141" s="131">
        <v>308</v>
      </c>
      <c r="E141" s="131" t="s">
        <v>2040</v>
      </c>
      <c r="F141" s="135" t="s">
        <v>2714</v>
      </c>
      <c r="G141" s="135" t="s">
        <v>2821</v>
      </c>
      <c r="H141" s="136" t="s">
        <v>46</v>
      </c>
      <c r="I141" s="167" t="s">
        <v>2822</v>
      </c>
      <c r="J141" s="167" t="s">
        <v>179</v>
      </c>
      <c r="K141" s="167" t="s">
        <v>50</v>
      </c>
      <c r="L141" s="167" t="s">
        <v>50</v>
      </c>
      <c r="M141" s="167" t="s">
        <v>46</v>
      </c>
    </row>
    <row r="142" spans="1:13" ht="51" x14ac:dyDescent="0.25">
      <c r="A142" s="132">
        <v>1441</v>
      </c>
      <c r="B142" s="133">
        <v>43653</v>
      </c>
      <c r="C142" s="134" t="s">
        <v>42</v>
      </c>
      <c r="D142" s="131">
        <v>712</v>
      </c>
      <c r="E142" s="131" t="s">
        <v>43</v>
      </c>
      <c r="F142" s="135" t="s">
        <v>44</v>
      </c>
      <c r="G142" s="135" t="s">
        <v>2818</v>
      </c>
      <c r="H142" s="136" t="s">
        <v>2819</v>
      </c>
      <c r="I142" s="167" t="s">
        <v>2820</v>
      </c>
      <c r="J142" s="167" t="s">
        <v>48</v>
      </c>
      <c r="K142" s="167" t="s">
        <v>1934</v>
      </c>
      <c r="L142" s="167" t="s">
        <v>125</v>
      </c>
      <c r="M142" s="167" t="s">
        <v>46</v>
      </c>
    </row>
    <row r="143" spans="1:13" ht="90" x14ac:dyDescent="0.25">
      <c r="A143" s="132">
        <v>1440</v>
      </c>
      <c r="B143" s="133">
        <v>43646</v>
      </c>
      <c r="C143" s="134" t="s">
        <v>42</v>
      </c>
      <c r="D143" s="131">
        <v>602</v>
      </c>
      <c r="E143" s="131" t="s">
        <v>43</v>
      </c>
      <c r="F143" s="135" t="s">
        <v>44</v>
      </c>
      <c r="G143" s="135" t="s">
        <v>2814</v>
      </c>
      <c r="H143" s="136" t="s">
        <v>2815</v>
      </c>
      <c r="I143" s="167" t="s">
        <v>2816</v>
      </c>
      <c r="J143" s="167" t="s">
        <v>2738</v>
      </c>
      <c r="K143" s="167" t="s">
        <v>50</v>
      </c>
      <c r="L143" s="167" t="s">
        <v>125</v>
      </c>
      <c r="M143" s="167" t="s">
        <v>46</v>
      </c>
    </row>
    <row r="144" spans="1:13" ht="382.5" x14ac:dyDescent="0.25">
      <c r="A144" s="132">
        <v>1439</v>
      </c>
      <c r="B144" s="133">
        <v>43646</v>
      </c>
      <c r="C144" s="134" t="s">
        <v>42</v>
      </c>
      <c r="D144" s="131">
        <v>609</v>
      </c>
      <c r="E144" s="131" t="s">
        <v>97</v>
      </c>
      <c r="F144" s="135" t="s">
        <v>76</v>
      </c>
      <c r="G144" s="135" t="s">
        <v>2812</v>
      </c>
      <c r="H144" s="136"/>
      <c r="I144" s="167" t="s">
        <v>2813</v>
      </c>
      <c r="J144" s="167" t="s">
        <v>2436</v>
      </c>
      <c r="K144" s="167" t="s">
        <v>49</v>
      </c>
      <c r="L144" s="167" t="s">
        <v>50</v>
      </c>
      <c r="M144" s="167"/>
    </row>
    <row r="145" spans="1:13" ht="165" x14ac:dyDescent="0.25">
      <c r="A145" s="132">
        <v>1438</v>
      </c>
      <c r="B145" s="133">
        <v>43645</v>
      </c>
      <c r="C145" s="134" t="s">
        <v>42</v>
      </c>
      <c r="D145" s="131">
        <v>403</v>
      </c>
      <c r="E145" s="131" t="s">
        <v>43</v>
      </c>
      <c r="F145" s="135" t="s">
        <v>56</v>
      </c>
      <c r="G145" s="135" t="s">
        <v>2810</v>
      </c>
      <c r="H145" s="136" t="s">
        <v>2536</v>
      </c>
      <c r="I145" s="167" t="s">
        <v>2811</v>
      </c>
      <c r="J145" s="167" t="s">
        <v>2436</v>
      </c>
      <c r="K145" s="167" t="s">
        <v>49</v>
      </c>
      <c r="L145" s="167" t="s">
        <v>50</v>
      </c>
      <c r="M145" s="167"/>
    </row>
    <row r="146" spans="1:13" ht="63.75" x14ac:dyDescent="0.25">
      <c r="A146" s="132">
        <v>1437</v>
      </c>
      <c r="B146" s="133">
        <v>43644</v>
      </c>
      <c r="C146" s="134" t="s">
        <v>42</v>
      </c>
      <c r="D146" s="131">
        <v>212</v>
      </c>
      <c r="E146" s="131" t="s">
        <v>43</v>
      </c>
      <c r="F146" s="135" t="s">
        <v>66</v>
      </c>
      <c r="G146" s="135" t="s">
        <v>2807</v>
      </c>
      <c r="H146" s="136" t="s">
        <v>2809</v>
      </c>
      <c r="I146" s="167" t="s">
        <v>2808</v>
      </c>
      <c r="J146" s="167" t="s">
        <v>48</v>
      </c>
      <c r="K146" s="167" t="s">
        <v>1934</v>
      </c>
      <c r="L146" s="167" t="s">
        <v>65</v>
      </c>
      <c r="M146" s="167" t="s">
        <v>46</v>
      </c>
    </row>
    <row r="147" spans="1:13" ht="127.5" x14ac:dyDescent="0.25">
      <c r="A147" s="132">
        <v>1436</v>
      </c>
      <c r="B147" s="133">
        <v>43644</v>
      </c>
      <c r="C147" s="134" t="s">
        <v>42</v>
      </c>
      <c r="D147" s="131">
        <v>109</v>
      </c>
      <c r="E147" s="131" t="s">
        <v>43</v>
      </c>
      <c r="F147" s="135" t="s">
        <v>51</v>
      </c>
      <c r="G147" s="135" t="s">
        <v>2805</v>
      </c>
      <c r="H147" s="136" t="s">
        <v>2536</v>
      </c>
      <c r="I147" s="167" t="s">
        <v>2806</v>
      </c>
      <c r="J147" s="167" t="s">
        <v>2436</v>
      </c>
      <c r="K147" s="167" t="s">
        <v>49</v>
      </c>
      <c r="L147" s="167" t="s">
        <v>65</v>
      </c>
      <c r="M147" s="167"/>
    </row>
    <row r="148" spans="1:13" ht="38.25" x14ac:dyDescent="0.25">
      <c r="A148" s="132">
        <v>1435</v>
      </c>
      <c r="B148" s="133">
        <v>43641</v>
      </c>
      <c r="C148" s="134" t="s">
        <v>42</v>
      </c>
      <c r="D148" s="131">
        <v>107</v>
      </c>
      <c r="E148" s="131" t="s">
        <v>43</v>
      </c>
      <c r="F148" s="135" t="s">
        <v>51</v>
      </c>
      <c r="G148" s="135" t="s">
        <v>2803</v>
      </c>
      <c r="H148" s="136" t="s">
        <v>2536</v>
      </c>
      <c r="I148" s="167"/>
      <c r="J148" s="167" t="s">
        <v>2436</v>
      </c>
      <c r="K148" s="167" t="s">
        <v>49</v>
      </c>
      <c r="L148" s="167" t="s">
        <v>53</v>
      </c>
      <c r="M148" s="167" t="s">
        <v>2804</v>
      </c>
    </row>
    <row r="149" spans="1:13" ht="270" x14ac:dyDescent="0.25">
      <c r="A149" s="132">
        <v>1434</v>
      </c>
      <c r="B149" s="133">
        <v>43642</v>
      </c>
      <c r="C149" s="134" t="s">
        <v>42</v>
      </c>
      <c r="D149" s="131">
        <v>801</v>
      </c>
      <c r="E149" s="131" t="s">
        <v>97</v>
      </c>
      <c r="F149" s="135" t="s">
        <v>44</v>
      </c>
      <c r="G149" s="135" t="s">
        <v>2800</v>
      </c>
      <c r="H149" s="136" t="s">
        <v>2801</v>
      </c>
      <c r="I149" s="167" t="s">
        <v>2802</v>
      </c>
      <c r="J149" s="167" t="s">
        <v>2436</v>
      </c>
      <c r="K149" s="167" t="s">
        <v>49</v>
      </c>
      <c r="L149" s="167" t="s">
        <v>53</v>
      </c>
      <c r="M149" s="167"/>
    </row>
    <row r="150" spans="1:13" ht="30" x14ac:dyDescent="0.25">
      <c r="A150" s="132">
        <v>1433</v>
      </c>
      <c r="B150" s="133">
        <v>43640</v>
      </c>
      <c r="C150" s="134" t="s">
        <v>42</v>
      </c>
      <c r="D150" s="131">
        <v>612</v>
      </c>
      <c r="E150" s="131" t="s">
        <v>43</v>
      </c>
      <c r="F150" s="135" t="s">
        <v>44</v>
      </c>
      <c r="G150" s="135" t="s">
        <v>2790</v>
      </c>
      <c r="H150" s="136" t="s">
        <v>46</v>
      </c>
      <c r="I150" s="167" t="s">
        <v>46</v>
      </c>
      <c r="J150" s="167" t="s">
        <v>48</v>
      </c>
      <c r="K150" s="167" t="s">
        <v>1934</v>
      </c>
      <c r="L150" s="167" t="s">
        <v>53</v>
      </c>
      <c r="M150" s="167">
        <v>3325</v>
      </c>
    </row>
    <row r="151" spans="1:13" ht="30" x14ac:dyDescent="0.25">
      <c r="A151" s="132">
        <v>1432</v>
      </c>
      <c r="B151" s="133">
        <v>43639</v>
      </c>
      <c r="C151" s="134" t="s">
        <v>42</v>
      </c>
      <c r="D151" s="131">
        <v>712</v>
      </c>
      <c r="E151" s="131" t="s">
        <v>43</v>
      </c>
      <c r="F151" s="135" t="s">
        <v>76</v>
      </c>
      <c r="G151" s="135" t="s">
        <v>2788</v>
      </c>
      <c r="H151" s="136" t="s">
        <v>2789</v>
      </c>
      <c r="I151" s="167" t="s">
        <v>46</v>
      </c>
      <c r="J151" s="167" t="s">
        <v>48</v>
      </c>
      <c r="K151" s="167" t="s">
        <v>1934</v>
      </c>
      <c r="L151" s="167" t="s">
        <v>53</v>
      </c>
      <c r="M151" s="167">
        <v>3480</v>
      </c>
    </row>
    <row r="152" spans="1:13" ht="38.25" x14ac:dyDescent="0.25">
      <c r="A152" s="132">
        <v>1431</v>
      </c>
      <c r="B152" s="133" t="s">
        <v>2786</v>
      </c>
      <c r="C152" s="134" t="s">
        <v>42</v>
      </c>
      <c r="D152" s="131">
        <v>609</v>
      </c>
      <c r="E152" s="131" t="s">
        <v>46</v>
      </c>
      <c r="F152" s="135" t="s">
        <v>58</v>
      </c>
      <c r="G152" s="135" t="s">
        <v>2787</v>
      </c>
      <c r="H152" s="136" t="s">
        <v>180</v>
      </c>
      <c r="I152" s="167" t="s">
        <v>46</v>
      </c>
      <c r="J152" s="167" t="s">
        <v>2738</v>
      </c>
      <c r="K152" s="167" t="s">
        <v>50</v>
      </c>
      <c r="L152" s="167" t="s">
        <v>53</v>
      </c>
      <c r="M152" s="167">
        <v>3400</v>
      </c>
    </row>
    <row r="153" spans="1:13" ht="51" x14ac:dyDescent="0.25">
      <c r="A153" s="132">
        <v>1430</v>
      </c>
      <c r="B153" s="133">
        <v>43641</v>
      </c>
      <c r="C153" s="134" t="s">
        <v>42</v>
      </c>
      <c r="D153" s="131">
        <v>107</v>
      </c>
      <c r="E153" s="131" t="s">
        <v>46</v>
      </c>
      <c r="F153" s="135" t="s">
        <v>76</v>
      </c>
      <c r="G153" s="135" t="s">
        <v>2784</v>
      </c>
      <c r="H153" s="136" t="s">
        <v>180</v>
      </c>
      <c r="I153" s="167" t="s">
        <v>46</v>
      </c>
      <c r="J153" s="167" t="s">
        <v>2738</v>
      </c>
      <c r="K153" s="167" t="s">
        <v>50</v>
      </c>
      <c r="L153" s="167" t="s">
        <v>53</v>
      </c>
      <c r="M153" s="167" t="s">
        <v>2785</v>
      </c>
    </row>
    <row r="154" spans="1:13" ht="30" x14ac:dyDescent="0.25">
      <c r="A154" s="132">
        <v>1429</v>
      </c>
      <c r="B154" s="133">
        <v>43641</v>
      </c>
      <c r="C154" s="134" t="s">
        <v>42</v>
      </c>
      <c r="D154" s="131">
        <v>106</v>
      </c>
      <c r="E154" s="131" t="s">
        <v>46</v>
      </c>
      <c r="F154" s="135" t="s">
        <v>44</v>
      </c>
      <c r="G154" s="135" t="s">
        <v>2783</v>
      </c>
      <c r="H154" s="136" t="s">
        <v>46</v>
      </c>
      <c r="I154" s="167" t="s">
        <v>46</v>
      </c>
      <c r="J154" s="167" t="s">
        <v>2738</v>
      </c>
      <c r="K154" s="167" t="s">
        <v>50</v>
      </c>
      <c r="L154" s="167" t="s">
        <v>53</v>
      </c>
      <c r="M154" s="167">
        <v>2995</v>
      </c>
    </row>
    <row r="155" spans="1:13" ht="30" x14ac:dyDescent="0.25">
      <c r="A155" s="132">
        <v>1428</v>
      </c>
      <c r="B155" s="133">
        <v>43641</v>
      </c>
      <c r="C155" s="134" t="s">
        <v>42</v>
      </c>
      <c r="D155" s="131">
        <v>106</v>
      </c>
      <c r="E155" s="131" t="s">
        <v>46</v>
      </c>
      <c r="F155" s="135" t="s">
        <v>76</v>
      </c>
      <c r="G155" s="135" t="s">
        <v>2782</v>
      </c>
      <c r="H155" s="136" t="s">
        <v>180</v>
      </c>
      <c r="I155" s="167" t="s">
        <v>46</v>
      </c>
      <c r="J155" s="167" t="s">
        <v>2738</v>
      </c>
      <c r="K155" s="167" t="s">
        <v>50</v>
      </c>
      <c r="L155" s="167" t="s">
        <v>53</v>
      </c>
      <c r="M155" s="167">
        <v>2995</v>
      </c>
    </row>
    <row r="156" spans="1:13" ht="30" x14ac:dyDescent="0.25">
      <c r="A156" s="132">
        <v>1427</v>
      </c>
      <c r="B156" s="133">
        <v>43640</v>
      </c>
      <c r="C156" s="134" t="s">
        <v>42</v>
      </c>
      <c r="D156" s="131">
        <v>408</v>
      </c>
      <c r="E156" s="131" t="s">
        <v>46</v>
      </c>
      <c r="F156" s="135" t="s">
        <v>836</v>
      </c>
      <c r="G156" s="135" t="s">
        <v>2781</v>
      </c>
      <c r="H156" s="136" t="s">
        <v>46</v>
      </c>
      <c r="I156" s="167" t="s">
        <v>46</v>
      </c>
      <c r="J156" s="167" t="s">
        <v>2738</v>
      </c>
      <c r="K156" s="167" t="s">
        <v>50</v>
      </c>
      <c r="L156" s="167" t="s">
        <v>53</v>
      </c>
      <c r="M156" s="167">
        <v>3314</v>
      </c>
    </row>
    <row r="157" spans="1:13" ht="76.5" x14ac:dyDescent="0.25">
      <c r="A157" s="132">
        <v>1426</v>
      </c>
      <c r="B157" s="133">
        <v>43641</v>
      </c>
      <c r="C157" s="134" t="s">
        <v>42</v>
      </c>
      <c r="D157" s="131">
        <v>309</v>
      </c>
      <c r="E157" s="131" t="s">
        <v>43</v>
      </c>
      <c r="F157" s="135" t="s">
        <v>44</v>
      </c>
      <c r="G157" s="135" t="s">
        <v>2778</v>
      </c>
      <c r="H157" s="136" t="s">
        <v>2779</v>
      </c>
      <c r="I157" s="167" t="s">
        <v>2780</v>
      </c>
      <c r="J157" s="167" t="s">
        <v>2738</v>
      </c>
      <c r="K157" s="167" t="s">
        <v>50</v>
      </c>
      <c r="L157" s="167" t="s">
        <v>125</v>
      </c>
      <c r="M157" s="167" t="s">
        <v>46</v>
      </c>
    </row>
    <row r="158" spans="1:13" ht="51" x14ac:dyDescent="0.25">
      <c r="A158" s="132">
        <v>1425</v>
      </c>
      <c r="B158" s="133">
        <v>43636</v>
      </c>
      <c r="C158" s="134" t="s">
        <v>42</v>
      </c>
      <c r="D158" s="131" t="s">
        <v>46</v>
      </c>
      <c r="E158" s="131" t="s">
        <v>43</v>
      </c>
      <c r="F158" s="135" t="s">
        <v>44</v>
      </c>
      <c r="G158" s="135" t="s">
        <v>2776</v>
      </c>
      <c r="H158" s="136" t="s">
        <v>2777</v>
      </c>
      <c r="I158" s="167" t="s">
        <v>46</v>
      </c>
      <c r="J158" s="167" t="s">
        <v>48</v>
      </c>
      <c r="K158" s="167" t="s">
        <v>1934</v>
      </c>
      <c r="L158" s="167" t="s">
        <v>333</v>
      </c>
      <c r="M158" s="167" t="s">
        <v>46</v>
      </c>
    </row>
    <row r="159" spans="1:13" ht="204" x14ac:dyDescent="0.25">
      <c r="A159" s="132">
        <v>1424</v>
      </c>
      <c r="B159" s="133">
        <v>43636</v>
      </c>
      <c r="C159" s="134" t="s">
        <v>42</v>
      </c>
      <c r="D159" s="131" t="s">
        <v>46</v>
      </c>
      <c r="E159" s="131" t="s">
        <v>43</v>
      </c>
      <c r="F159" s="135" t="s">
        <v>56</v>
      </c>
      <c r="G159" s="135" t="s">
        <v>2775</v>
      </c>
      <c r="H159" s="136" t="s">
        <v>46</v>
      </c>
      <c r="I159" s="167" t="s">
        <v>46</v>
      </c>
      <c r="J159" s="167" t="s">
        <v>48</v>
      </c>
      <c r="K159" s="167" t="s">
        <v>1934</v>
      </c>
      <c r="L159" s="167" t="s">
        <v>333</v>
      </c>
      <c r="M159" s="167" t="s">
        <v>46</v>
      </c>
    </row>
    <row r="160" spans="1:13" ht="38.25" x14ac:dyDescent="0.25">
      <c r="A160" s="132">
        <v>1423</v>
      </c>
      <c r="B160" s="133">
        <v>43639</v>
      </c>
      <c r="C160" s="134" t="s">
        <v>42</v>
      </c>
      <c r="D160" s="131">
        <v>505</v>
      </c>
      <c r="E160" s="131" t="s">
        <v>43</v>
      </c>
      <c r="F160" s="135" t="s">
        <v>44</v>
      </c>
      <c r="G160" s="135" t="s">
        <v>2773</v>
      </c>
      <c r="H160" s="136" t="s">
        <v>46</v>
      </c>
      <c r="I160" s="167" t="s">
        <v>46</v>
      </c>
      <c r="J160" s="167" t="s">
        <v>48</v>
      </c>
      <c r="K160" s="167" t="s">
        <v>1934</v>
      </c>
      <c r="L160" s="167" t="s">
        <v>333</v>
      </c>
      <c r="M160" s="167" t="s">
        <v>46</v>
      </c>
    </row>
    <row r="161" spans="1:13" ht="140.25" x14ac:dyDescent="0.25">
      <c r="A161" s="132">
        <v>1422</v>
      </c>
      <c r="B161" s="133">
        <v>43641</v>
      </c>
      <c r="C161" s="134" t="s">
        <v>42</v>
      </c>
      <c r="D161" s="131">
        <v>505</v>
      </c>
      <c r="E161" s="131" t="s">
        <v>43</v>
      </c>
      <c r="F161" s="135" t="s">
        <v>51</v>
      </c>
      <c r="G161" s="135" t="s">
        <v>2772</v>
      </c>
      <c r="H161" s="136" t="s">
        <v>46</v>
      </c>
      <c r="I161" s="167" t="s">
        <v>46</v>
      </c>
      <c r="J161" s="167" t="s">
        <v>179</v>
      </c>
      <c r="K161" s="167" t="s">
        <v>50</v>
      </c>
      <c r="L161" s="167" t="s">
        <v>100</v>
      </c>
      <c r="M161" s="167" t="s">
        <v>46</v>
      </c>
    </row>
    <row r="162" spans="1:13" ht="102" x14ac:dyDescent="0.25">
      <c r="A162" s="132">
        <v>1421</v>
      </c>
      <c r="B162" s="133">
        <v>43641</v>
      </c>
      <c r="C162" s="134" t="s">
        <v>42</v>
      </c>
      <c r="D162" s="131">
        <v>801</v>
      </c>
      <c r="E162" s="131" t="s">
        <v>43</v>
      </c>
      <c r="F162" s="135" t="s">
        <v>44</v>
      </c>
      <c r="G162" s="135" t="s">
        <v>2771</v>
      </c>
      <c r="H162" s="136" t="s">
        <v>46</v>
      </c>
      <c r="I162" s="167" t="s">
        <v>46</v>
      </c>
      <c r="J162" s="167" t="s">
        <v>48</v>
      </c>
      <c r="K162" s="167" t="s">
        <v>1934</v>
      </c>
      <c r="L162" s="167" t="s">
        <v>65</v>
      </c>
      <c r="M162" s="167" t="s">
        <v>46</v>
      </c>
    </row>
    <row r="163" spans="1:13" ht="120" x14ac:dyDescent="0.25">
      <c r="A163" s="132">
        <v>1420</v>
      </c>
      <c r="B163" s="133">
        <v>43640</v>
      </c>
      <c r="C163" s="134" t="s">
        <v>42</v>
      </c>
      <c r="D163" s="131">
        <v>310</v>
      </c>
      <c r="E163" s="131" t="s">
        <v>43</v>
      </c>
      <c r="F163" s="135" t="s">
        <v>51</v>
      </c>
      <c r="G163" s="135" t="s">
        <v>2768</v>
      </c>
      <c r="H163" s="136" t="s">
        <v>2769</v>
      </c>
      <c r="I163" s="167" t="s">
        <v>2770</v>
      </c>
      <c r="J163" s="167" t="s">
        <v>48</v>
      </c>
      <c r="K163" s="167" t="s">
        <v>1934</v>
      </c>
      <c r="L163" s="167" t="s">
        <v>65</v>
      </c>
      <c r="M163" s="167" t="s">
        <v>46</v>
      </c>
    </row>
    <row r="164" spans="1:13" ht="76.5" x14ac:dyDescent="0.25">
      <c r="A164" s="132">
        <v>1419</v>
      </c>
      <c r="B164" s="133">
        <v>43639</v>
      </c>
      <c r="C164" s="134" t="s">
        <v>42</v>
      </c>
      <c r="D164" s="131">
        <v>310</v>
      </c>
      <c r="E164" s="131" t="s">
        <v>43</v>
      </c>
      <c r="F164" s="135" t="s">
        <v>66</v>
      </c>
      <c r="G164" s="135" t="s">
        <v>2767</v>
      </c>
      <c r="H164" s="136" t="s">
        <v>46</v>
      </c>
      <c r="I164" s="167" t="s">
        <v>46</v>
      </c>
      <c r="J164" s="167" t="s">
        <v>2738</v>
      </c>
      <c r="K164" s="167" t="s">
        <v>50</v>
      </c>
      <c r="L164" s="167" t="s">
        <v>50</v>
      </c>
      <c r="M164" s="167" t="s">
        <v>46</v>
      </c>
    </row>
    <row r="165" spans="1:13" ht="102" x14ac:dyDescent="0.25">
      <c r="A165" s="132">
        <v>1418</v>
      </c>
      <c r="B165" s="133">
        <v>43640</v>
      </c>
      <c r="C165" s="134" t="s">
        <v>42</v>
      </c>
      <c r="D165" s="131">
        <v>806</v>
      </c>
      <c r="E165" s="131" t="s">
        <v>43</v>
      </c>
      <c r="F165" s="135" t="s">
        <v>44</v>
      </c>
      <c r="G165" s="135" t="s">
        <v>2765</v>
      </c>
      <c r="H165" s="136" t="s">
        <v>2766</v>
      </c>
      <c r="I165" s="167" t="s">
        <v>46</v>
      </c>
      <c r="J165" s="167" t="s">
        <v>48</v>
      </c>
      <c r="K165" s="167" t="s">
        <v>1934</v>
      </c>
      <c r="L165" s="167" t="s">
        <v>65</v>
      </c>
      <c r="M165" s="167" t="s">
        <v>46</v>
      </c>
    </row>
    <row r="166" spans="1:13" ht="51" x14ac:dyDescent="0.25">
      <c r="A166" s="132">
        <v>1417</v>
      </c>
      <c r="B166" s="133">
        <v>43637</v>
      </c>
      <c r="C166" s="134" t="s">
        <v>42</v>
      </c>
      <c r="D166" s="131">
        <v>308</v>
      </c>
      <c r="E166" s="131" t="s">
        <v>43</v>
      </c>
      <c r="F166" s="135" t="s">
        <v>44</v>
      </c>
      <c r="G166" s="135" t="s">
        <v>2764</v>
      </c>
      <c r="H166" s="136" t="s">
        <v>2536</v>
      </c>
      <c r="I166" s="167"/>
      <c r="J166" s="167" t="s">
        <v>2436</v>
      </c>
      <c r="K166" s="167" t="s">
        <v>49</v>
      </c>
      <c r="L166" s="167" t="s">
        <v>53</v>
      </c>
      <c r="M166" s="167" t="s">
        <v>2763</v>
      </c>
    </row>
    <row r="167" spans="1:13" ht="38.25" x14ac:dyDescent="0.25">
      <c r="A167" s="132">
        <v>1416</v>
      </c>
      <c r="B167" s="133">
        <v>43637</v>
      </c>
      <c r="C167" s="134" t="s">
        <v>42</v>
      </c>
      <c r="D167" s="131">
        <v>308</v>
      </c>
      <c r="E167" s="131" t="s">
        <v>43</v>
      </c>
      <c r="F167" s="135" t="s">
        <v>44</v>
      </c>
      <c r="G167" s="135" t="s">
        <v>2762</v>
      </c>
      <c r="H167" s="136" t="s">
        <v>2536</v>
      </c>
      <c r="I167" s="167"/>
      <c r="J167" s="167" t="s">
        <v>2436</v>
      </c>
      <c r="K167" s="167" t="s">
        <v>49</v>
      </c>
      <c r="L167" s="167" t="s">
        <v>53</v>
      </c>
      <c r="M167" s="167" t="s">
        <v>2763</v>
      </c>
    </row>
    <row r="168" spans="1:13" ht="30" x14ac:dyDescent="0.25">
      <c r="A168" s="132">
        <v>1415</v>
      </c>
      <c r="B168" s="133">
        <v>43635</v>
      </c>
      <c r="C168" s="134" t="s">
        <v>42</v>
      </c>
      <c r="D168" s="131">
        <v>607</v>
      </c>
      <c r="E168" s="131" t="s">
        <v>43</v>
      </c>
      <c r="F168" s="135" t="s">
        <v>51</v>
      </c>
      <c r="G168" s="135" t="s">
        <v>2760</v>
      </c>
      <c r="H168" s="136" t="s">
        <v>2536</v>
      </c>
      <c r="I168" s="167"/>
      <c r="J168" s="167" t="s">
        <v>2436</v>
      </c>
      <c r="K168" s="167" t="s">
        <v>49</v>
      </c>
      <c r="L168" s="167" t="s">
        <v>53</v>
      </c>
      <c r="M168" s="167" t="s">
        <v>2761</v>
      </c>
    </row>
    <row r="169" spans="1:13" ht="409.5" x14ac:dyDescent="0.25">
      <c r="A169" s="132">
        <v>1414</v>
      </c>
      <c r="B169" s="133">
        <v>43639</v>
      </c>
      <c r="C169" s="134" t="s">
        <v>42</v>
      </c>
      <c r="D169" s="131">
        <v>905</v>
      </c>
      <c r="E169" s="131" t="s">
        <v>97</v>
      </c>
      <c r="F169" s="135" t="s">
        <v>44</v>
      </c>
      <c r="G169" s="135" t="s">
        <v>2757</v>
      </c>
      <c r="H169" s="136" t="s">
        <v>2758</v>
      </c>
      <c r="I169" s="167" t="s">
        <v>2759</v>
      </c>
      <c r="J169" s="167" t="s">
        <v>2436</v>
      </c>
      <c r="K169" s="167" t="s">
        <v>49</v>
      </c>
      <c r="L169" s="167" t="s">
        <v>65</v>
      </c>
      <c r="M169" s="167"/>
    </row>
    <row r="170" spans="1:13" ht="38.25" x14ac:dyDescent="0.25">
      <c r="A170" s="132">
        <v>1413</v>
      </c>
      <c r="B170" s="133">
        <v>43639</v>
      </c>
      <c r="C170" s="134" t="s">
        <v>42</v>
      </c>
      <c r="D170" s="131">
        <v>905</v>
      </c>
      <c r="E170" s="131" t="s">
        <v>43</v>
      </c>
      <c r="F170" s="135" t="s">
        <v>44</v>
      </c>
      <c r="G170" s="135" t="s">
        <v>2755</v>
      </c>
      <c r="H170" s="136" t="s">
        <v>2536</v>
      </c>
      <c r="I170" s="167"/>
      <c r="J170" s="167" t="s">
        <v>2436</v>
      </c>
      <c r="K170" s="167" t="s">
        <v>49</v>
      </c>
      <c r="L170" s="167" t="s">
        <v>53</v>
      </c>
      <c r="M170" s="167" t="s">
        <v>2756</v>
      </c>
    </row>
    <row r="171" spans="1:13" ht="195" x14ac:dyDescent="0.25">
      <c r="A171" s="132">
        <v>1412</v>
      </c>
      <c r="B171" s="133">
        <v>43640</v>
      </c>
      <c r="C171" s="134" t="s">
        <v>42</v>
      </c>
      <c r="D171" s="131">
        <v>905</v>
      </c>
      <c r="E171" s="131" t="s">
        <v>43</v>
      </c>
      <c r="F171" s="135" t="s">
        <v>44</v>
      </c>
      <c r="G171" s="135" t="s">
        <v>2753</v>
      </c>
      <c r="H171" s="136" t="s">
        <v>2536</v>
      </c>
      <c r="I171" s="167" t="s">
        <v>2754</v>
      </c>
      <c r="J171" s="167" t="s">
        <v>2436</v>
      </c>
      <c r="K171" s="167" t="s">
        <v>49</v>
      </c>
      <c r="L171" s="167" t="s">
        <v>65</v>
      </c>
      <c r="M171" s="167"/>
    </row>
    <row r="172" spans="1:13" ht="120" x14ac:dyDescent="0.25">
      <c r="A172" s="132">
        <v>1411</v>
      </c>
      <c r="B172" s="133">
        <v>43639</v>
      </c>
      <c r="C172" s="134" t="s">
        <v>87</v>
      </c>
      <c r="D172" s="131">
        <v>906</v>
      </c>
      <c r="E172" s="131" t="s">
        <v>43</v>
      </c>
      <c r="F172" s="135" t="s">
        <v>44</v>
      </c>
      <c r="G172" s="135" t="s">
        <v>2752</v>
      </c>
      <c r="H172" s="136"/>
      <c r="I172" s="167" t="s">
        <v>2751</v>
      </c>
      <c r="J172" s="167" t="s">
        <v>2436</v>
      </c>
      <c r="K172" s="167" t="s">
        <v>49</v>
      </c>
      <c r="L172" s="167" t="s">
        <v>65</v>
      </c>
      <c r="M172" s="167"/>
    </row>
    <row r="173" spans="1:13" ht="76.5" x14ac:dyDescent="0.25">
      <c r="A173" s="132">
        <v>1410</v>
      </c>
      <c r="B173" s="133">
        <v>43639</v>
      </c>
      <c r="C173" s="134" t="s">
        <v>42</v>
      </c>
      <c r="D173" s="131">
        <v>803</v>
      </c>
      <c r="E173" s="131" t="s">
        <v>43</v>
      </c>
      <c r="F173" s="135" t="s">
        <v>44</v>
      </c>
      <c r="G173" s="135" t="s">
        <v>2748</v>
      </c>
      <c r="H173" s="136" t="s">
        <v>2749</v>
      </c>
      <c r="I173" s="167" t="s">
        <v>2750</v>
      </c>
      <c r="J173" s="167" t="s">
        <v>103</v>
      </c>
      <c r="K173" s="167" t="s">
        <v>50</v>
      </c>
      <c r="L173" s="167" t="s">
        <v>125</v>
      </c>
      <c r="M173" s="167" t="s">
        <v>46</v>
      </c>
    </row>
    <row r="174" spans="1:13" ht="150" x14ac:dyDescent="0.25">
      <c r="A174" s="132">
        <v>1409</v>
      </c>
      <c r="B174" s="133">
        <v>43639</v>
      </c>
      <c r="C174" s="134" t="s">
        <v>42</v>
      </c>
      <c r="D174" s="131">
        <v>807</v>
      </c>
      <c r="E174" s="131" t="s">
        <v>43</v>
      </c>
      <c r="F174" s="135" t="s">
        <v>50</v>
      </c>
      <c r="G174" s="135" t="s">
        <v>2745</v>
      </c>
      <c r="H174" s="136" t="s">
        <v>2746</v>
      </c>
      <c r="I174" s="167" t="s">
        <v>2747</v>
      </c>
      <c r="J174" s="167" t="s">
        <v>103</v>
      </c>
      <c r="K174" s="167" t="s">
        <v>50</v>
      </c>
      <c r="L174" s="167" t="s">
        <v>125</v>
      </c>
      <c r="M174" s="167" t="s">
        <v>46</v>
      </c>
    </row>
    <row r="175" spans="1:13" ht="140.25" x14ac:dyDescent="0.25">
      <c r="A175" s="132">
        <v>1408</v>
      </c>
      <c r="B175" s="133">
        <v>43638</v>
      </c>
      <c r="C175" s="134" t="s">
        <v>87</v>
      </c>
      <c r="D175" s="131">
        <v>102</v>
      </c>
      <c r="E175" s="131" t="s">
        <v>43</v>
      </c>
      <c r="F175" s="135" t="s">
        <v>44</v>
      </c>
      <c r="G175" s="135" t="s">
        <v>2744</v>
      </c>
      <c r="H175" s="136" t="s">
        <v>46</v>
      </c>
      <c r="I175" s="167" t="s">
        <v>46</v>
      </c>
      <c r="J175" s="167" t="s">
        <v>48</v>
      </c>
      <c r="K175" s="167" t="s">
        <v>1934</v>
      </c>
      <c r="L175" s="167" t="s">
        <v>65</v>
      </c>
      <c r="M175" s="167" t="s">
        <v>46</v>
      </c>
    </row>
    <row r="176" spans="1:13" ht="267.75" x14ac:dyDescent="0.25">
      <c r="A176" s="132">
        <v>1407</v>
      </c>
      <c r="B176" s="133">
        <v>43637</v>
      </c>
      <c r="C176" s="134" t="s">
        <v>42</v>
      </c>
      <c r="D176" s="131">
        <v>101</v>
      </c>
      <c r="E176" s="131" t="s">
        <v>97</v>
      </c>
      <c r="F176" s="135" t="s">
        <v>44</v>
      </c>
      <c r="G176" s="135" t="s">
        <v>2741</v>
      </c>
      <c r="H176" s="136" t="s">
        <v>2742</v>
      </c>
      <c r="I176" s="167" t="s">
        <v>2743</v>
      </c>
      <c r="J176" s="167" t="s">
        <v>179</v>
      </c>
      <c r="K176" s="167" t="s">
        <v>49</v>
      </c>
      <c r="L176" s="167" t="s">
        <v>125</v>
      </c>
      <c r="M176" s="167"/>
    </row>
    <row r="177" spans="1:13" ht="195" x14ac:dyDescent="0.25">
      <c r="A177" s="132">
        <v>1406</v>
      </c>
      <c r="B177" s="133" t="s">
        <v>3</v>
      </c>
      <c r="C177" s="134" t="s">
        <v>42</v>
      </c>
      <c r="D177" s="131">
        <v>202</v>
      </c>
      <c r="E177" s="131" t="s">
        <v>97</v>
      </c>
      <c r="F177" s="135" t="s">
        <v>44</v>
      </c>
      <c r="G177" s="135" t="s">
        <v>2739</v>
      </c>
      <c r="H177" s="136"/>
      <c r="I177" s="167" t="s">
        <v>2740</v>
      </c>
      <c r="J177" s="167" t="s">
        <v>179</v>
      </c>
      <c r="K177" s="167" t="s">
        <v>50</v>
      </c>
      <c r="L177" s="167" t="s">
        <v>50</v>
      </c>
      <c r="M177" s="167" t="s">
        <v>46</v>
      </c>
    </row>
    <row r="178" spans="1:13" ht="270" x14ac:dyDescent="0.25">
      <c r="A178" s="132">
        <v>1405</v>
      </c>
      <c r="B178" s="133">
        <v>39984</v>
      </c>
      <c r="C178" s="134" t="s">
        <v>87</v>
      </c>
      <c r="D178" s="131" t="s">
        <v>46</v>
      </c>
      <c r="E178" s="131" t="s">
        <v>46</v>
      </c>
      <c r="F178" s="135" t="s">
        <v>518</v>
      </c>
      <c r="G178" s="135" t="s">
        <v>2737</v>
      </c>
      <c r="H178" s="136" t="s">
        <v>2735</v>
      </c>
      <c r="I178" s="167" t="s">
        <v>2736</v>
      </c>
      <c r="J178" s="167" t="s">
        <v>179</v>
      </c>
      <c r="K178" s="167" t="s">
        <v>50</v>
      </c>
      <c r="L178" s="167" t="s">
        <v>125</v>
      </c>
      <c r="M178" s="167"/>
    </row>
    <row r="179" spans="1:13" ht="75" x14ac:dyDescent="0.25">
      <c r="A179" s="132">
        <v>1404</v>
      </c>
      <c r="B179" s="133">
        <v>43636</v>
      </c>
      <c r="C179" s="134" t="s">
        <v>117</v>
      </c>
      <c r="D179" s="131">
        <v>124</v>
      </c>
      <c r="E179" s="131" t="s">
        <v>43</v>
      </c>
      <c r="F179" s="135" t="s">
        <v>44</v>
      </c>
      <c r="G179" s="135" t="s">
        <v>2733</v>
      </c>
      <c r="H179" s="136" t="s">
        <v>46</v>
      </c>
      <c r="I179" s="167" t="s">
        <v>2734</v>
      </c>
      <c r="J179" s="167" t="s">
        <v>48</v>
      </c>
      <c r="K179" s="167" t="s">
        <v>1934</v>
      </c>
      <c r="L179" s="167" t="s">
        <v>65</v>
      </c>
      <c r="M179" s="167" t="s">
        <v>46</v>
      </c>
    </row>
    <row r="180" spans="1:13" ht="409.5" x14ac:dyDescent="0.25">
      <c r="A180" s="132">
        <v>1403</v>
      </c>
      <c r="B180" s="133">
        <v>43633</v>
      </c>
      <c r="C180" s="134" t="s">
        <v>42</v>
      </c>
      <c r="D180" s="131">
        <v>905</v>
      </c>
      <c r="E180" s="131" t="s">
        <v>43</v>
      </c>
      <c r="F180" s="135" t="s">
        <v>44</v>
      </c>
      <c r="G180" s="135" t="s">
        <v>2728</v>
      </c>
      <c r="H180" s="136" t="s">
        <v>46</v>
      </c>
      <c r="I180" s="167" t="s">
        <v>46</v>
      </c>
      <c r="J180" s="167" t="s">
        <v>48</v>
      </c>
      <c r="K180" s="167" t="s">
        <v>1934</v>
      </c>
      <c r="L180" s="167" t="s">
        <v>65</v>
      </c>
      <c r="M180" s="167" t="s">
        <v>46</v>
      </c>
    </row>
    <row r="181" spans="1:13" ht="140.25" x14ac:dyDescent="0.25">
      <c r="A181" s="132">
        <v>1402</v>
      </c>
      <c r="B181" s="133">
        <v>43632</v>
      </c>
      <c r="C181" s="134" t="s">
        <v>42</v>
      </c>
      <c r="D181" s="131">
        <v>905</v>
      </c>
      <c r="E181" s="131" t="s">
        <v>43</v>
      </c>
      <c r="F181" s="135" t="s">
        <v>2726</v>
      </c>
      <c r="G181" s="135" t="s">
        <v>2727</v>
      </c>
      <c r="H181" s="136" t="s">
        <v>2536</v>
      </c>
      <c r="I181" s="167"/>
      <c r="J181" s="167" t="s">
        <v>2436</v>
      </c>
      <c r="K181" s="167" t="s">
        <v>49</v>
      </c>
      <c r="L181" s="167" t="s">
        <v>53</v>
      </c>
      <c r="M181" s="167"/>
    </row>
    <row r="182" spans="1:13" ht="30" x14ac:dyDescent="0.25">
      <c r="A182" s="132">
        <v>1401</v>
      </c>
      <c r="B182" s="133">
        <v>43632</v>
      </c>
      <c r="C182" s="134" t="s">
        <v>42</v>
      </c>
      <c r="D182" s="131">
        <v>404</v>
      </c>
      <c r="E182" s="131" t="s">
        <v>43</v>
      </c>
      <c r="F182" s="135" t="s">
        <v>71</v>
      </c>
      <c r="G182" s="135" t="s">
        <v>2725</v>
      </c>
      <c r="H182" s="136" t="s">
        <v>2536</v>
      </c>
      <c r="I182" s="167"/>
      <c r="J182" s="167" t="s">
        <v>2436</v>
      </c>
      <c r="K182" s="167" t="s">
        <v>49</v>
      </c>
      <c r="L182" s="167" t="s">
        <v>53</v>
      </c>
      <c r="M182" s="167"/>
    </row>
    <row r="183" spans="1:13" ht="150" x14ac:dyDescent="0.25">
      <c r="A183" s="132">
        <v>1400</v>
      </c>
      <c r="B183" s="133">
        <v>43632</v>
      </c>
      <c r="C183" s="134" t="s">
        <v>42</v>
      </c>
      <c r="D183" s="131">
        <v>609</v>
      </c>
      <c r="E183" s="131" t="s">
        <v>43</v>
      </c>
      <c r="F183" s="135" t="s">
        <v>44</v>
      </c>
      <c r="G183" s="135" t="s">
        <v>2723</v>
      </c>
      <c r="H183" s="136" t="s">
        <v>46</v>
      </c>
      <c r="I183" s="167" t="s">
        <v>2724</v>
      </c>
      <c r="J183" s="167" t="s">
        <v>48</v>
      </c>
      <c r="K183" s="167" t="s">
        <v>1934</v>
      </c>
      <c r="L183" s="167" t="s">
        <v>65</v>
      </c>
      <c r="M183" s="167" t="s">
        <v>46</v>
      </c>
    </row>
    <row r="184" spans="1:13" ht="51" x14ac:dyDescent="0.25">
      <c r="A184" s="132">
        <v>1399</v>
      </c>
      <c r="B184" s="133">
        <v>43632</v>
      </c>
      <c r="C184" s="134" t="s">
        <v>87</v>
      </c>
      <c r="D184" s="131">
        <v>807</v>
      </c>
      <c r="E184" s="131" t="s">
        <v>46</v>
      </c>
      <c r="F184" s="135" t="s">
        <v>44</v>
      </c>
      <c r="G184" s="135" t="s">
        <v>2722</v>
      </c>
      <c r="H184" s="136" t="s">
        <v>46</v>
      </c>
      <c r="I184" s="167" t="s">
        <v>46</v>
      </c>
      <c r="J184" s="167" t="s">
        <v>48</v>
      </c>
      <c r="K184" s="167" t="s">
        <v>50</v>
      </c>
      <c r="L184" s="167" t="s">
        <v>50</v>
      </c>
      <c r="M184" s="167" t="s">
        <v>46</v>
      </c>
    </row>
    <row r="185" spans="1:13" ht="38.25" x14ac:dyDescent="0.25">
      <c r="A185" s="132">
        <v>1398</v>
      </c>
      <c r="B185" s="133">
        <v>43631</v>
      </c>
      <c r="C185" s="134" t="s">
        <v>42</v>
      </c>
      <c r="D185" s="131">
        <v>803</v>
      </c>
      <c r="E185" s="131" t="s">
        <v>43</v>
      </c>
      <c r="F185" s="135" t="s">
        <v>44</v>
      </c>
      <c r="G185" s="135" t="s">
        <v>2721</v>
      </c>
      <c r="H185" s="136" t="s">
        <v>46</v>
      </c>
      <c r="I185" s="167" t="s">
        <v>46</v>
      </c>
      <c r="J185" s="167" t="s">
        <v>48</v>
      </c>
      <c r="K185" s="167" t="s">
        <v>1934</v>
      </c>
      <c r="L185" s="167" t="s">
        <v>50</v>
      </c>
      <c r="M185" s="167" t="s">
        <v>46</v>
      </c>
    </row>
    <row r="186" spans="1:13" ht="63.75" x14ac:dyDescent="0.25">
      <c r="A186" s="132">
        <v>1397</v>
      </c>
      <c r="B186" s="133">
        <v>43631</v>
      </c>
      <c r="C186" s="134" t="s">
        <v>42</v>
      </c>
      <c r="D186" s="131">
        <v>110</v>
      </c>
      <c r="E186" s="131" t="s">
        <v>43</v>
      </c>
      <c r="F186" s="135" t="s">
        <v>765</v>
      </c>
      <c r="G186" s="135" t="s">
        <v>2720</v>
      </c>
      <c r="H186" s="136" t="s">
        <v>46</v>
      </c>
      <c r="I186" s="167" t="s">
        <v>46</v>
      </c>
      <c r="J186" s="167" t="s">
        <v>48</v>
      </c>
      <c r="K186" s="167" t="s">
        <v>1934</v>
      </c>
      <c r="L186" s="167" t="s">
        <v>50</v>
      </c>
      <c r="M186" s="167" t="s">
        <v>46</v>
      </c>
    </row>
    <row r="187" spans="1:13" ht="60" x14ac:dyDescent="0.25">
      <c r="A187" s="132">
        <v>1396</v>
      </c>
      <c r="B187" s="133">
        <v>43630</v>
      </c>
      <c r="C187" s="134" t="s">
        <v>2538</v>
      </c>
      <c r="D187" s="131">
        <v>406</v>
      </c>
      <c r="E187" s="131" t="s">
        <v>2040</v>
      </c>
      <c r="F187" s="135" t="s">
        <v>2714</v>
      </c>
      <c r="G187" s="135" t="s">
        <v>2715</v>
      </c>
      <c r="H187" s="136" t="s">
        <v>2716</v>
      </c>
      <c r="I187" s="167" t="s">
        <v>2719</v>
      </c>
      <c r="J187" s="167" t="s">
        <v>2717</v>
      </c>
      <c r="K187" s="167" t="s">
        <v>2718</v>
      </c>
      <c r="L187" s="167" t="s">
        <v>2718</v>
      </c>
      <c r="M187" s="167" t="s">
        <v>46</v>
      </c>
    </row>
    <row r="188" spans="1:13" ht="60" x14ac:dyDescent="0.25">
      <c r="A188" s="132">
        <v>1395</v>
      </c>
      <c r="B188" s="133">
        <v>43629</v>
      </c>
      <c r="C188" s="134" t="s">
        <v>42</v>
      </c>
      <c r="D188" s="131">
        <v>405</v>
      </c>
      <c r="E188" s="131" t="s">
        <v>43</v>
      </c>
      <c r="F188" s="135" t="s">
        <v>50</v>
      </c>
      <c r="G188" s="135" t="s">
        <v>2711</v>
      </c>
      <c r="H188" s="136" t="s">
        <v>2712</v>
      </c>
      <c r="I188" s="167" t="s">
        <v>2713</v>
      </c>
      <c r="J188" s="167" t="s">
        <v>103</v>
      </c>
      <c r="K188" s="167" t="s">
        <v>50</v>
      </c>
      <c r="L188" s="167" t="s">
        <v>125</v>
      </c>
      <c r="M188" s="167" t="s">
        <v>46</v>
      </c>
    </row>
    <row r="189" spans="1:13" ht="76.5" x14ac:dyDescent="0.25">
      <c r="A189" s="132">
        <v>1394</v>
      </c>
      <c r="B189" s="133">
        <v>43623</v>
      </c>
      <c r="C189" s="134" t="s">
        <v>42</v>
      </c>
      <c r="D189" s="131">
        <v>401</v>
      </c>
      <c r="E189" s="131" t="s">
        <v>43</v>
      </c>
      <c r="F189" s="135" t="s">
        <v>51</v>
      </c>
      <c r="G189" s="135" t="s">
        <v>2693</v>
      </c>
      <c r="H189" s="136" t="s">
        <v>2694</v>
      </c>
      <c r="I189" s="167"/>
      <c r="J189" s="167" t="s">
        <v>2436</v>
      </c>
      <c r="K189" s="167" t="s">
        <v>49</v>
      </c>
      <c r="L189" s="167" t="s">
        <v>53</v>
      </c>
      <c r="M189" s="167"/>
    </row>
    <row r="190" spans="1:13" ht="409.5" x14ac:dyDescent="0.25">
      <c r="A190" s="132">
        <v>1393</v>
      </c>
      <c r="B190" s="133">
        <v>43625</v>
      </c>
      <c r="C190" s="134" t="s">
        <v>42</v>
      </c>
      <c r="D190" s="131">
        <v>806</v>
      </c>
      <c r="E190" s="131" t="s">
        <v>1001</v>
      </c>
      <c r="F190" s="135" t="s">
        <v>44</v>
      </c>
      <c r="G190" s="135" t="s">
        <v>2690</v>
      </c>
      <c r="H190" s="136" t="s">
        <v>2691</v>
      </c>
      <c r="I190" s="167" t="s">
        <v>2692</v>
      </c>
      <c r="J190" s="167" t="s">
        <v>103</v>
      </c>
      <c r="K190" s="167" t="s">
        <v>50</v>
      </c>
      <c r="L190" s="167" t="s">
        <v>50</v>
      </c>
      <c r="M190" s="167"/>
    </row>
    <row r="191" spans="1:13" x14ac:dyDescent="0.25">
      <c r="A191" s="132">
        <v>1392</v>
      </c>
      <c r="B191" s="133" t="s">
        <v>3</v>
      </c>
      <c r="C191" s="134"/>
      <c r="D191" s="131"/>
      <c r="E191" s="131"/>
      <c r="F191" s="135"/>
      <c r="G191" s="135"/>
      <c r="H191" s="136"/>
      <c r="I191" s="167"/>
      <c r="J191" s="167"/>
      <c r="K191" s="167"/>
      <c r="L191" s="167"/>
      <c r="M191" s="167"/>
    </row>
    <row r="192" spans="1:13" ht="300" x14ac:dyDescent="0.25">
      <c r="A192" s="132">
        <v>1391</v>
      </c>
      <c r="B192" s="133">
        <v>43625</v>
      </c>
      <c r="C192" s="134" t="s">
        <v>42</v>
      </c>
      <c r="D192" s="131">
        <v>204</v>
      </c>
      <c r="E192" s="131" t="s">
        <v>43</v>
      </c>
      <c r="F192" s="135" t="s">
        <v>44</v>
      </c>
      <c r="G192" s="135" t="s">
        <v>2687</v>
      </c>
      <c r="H192" s="136" t="s">
        <v>2688</v>
      </c>
      <c r="I192" s="167" t="s">
        <v>2689</v>
      </c>
      <c r="J192" s="167" t="s">
        <v>2436</v>
      </c>
      <c r="K192" s="167" t="s">
        <v>49</v>
      </c>
      <c r="L192" s="167" t="s">
        <v>65</v>
      </c>
      <c r="M192" s="167"/>
    </row>
    <row r="193" spans="1:13" ht="38.25" x14ac:dyDescent="0.25">
      <c r="A193" s="132">
        <v>1390</v>
      </c>
      <c r="B193" s="133">
        <v>43624</v>
      </c>
      <c r="C193" s="134" t="s">
        <v>42</v>
      </c>
      <c r="D193" s="131">
        <v>310</v>
      </c>
      <c r="E193" s="131" t="s">
        <v>43</v>
      </c>
      <c r="F193" s="135" t="s">
        <v>44</v>
      </c>
      <c r="G193" s="135" t="s">
        <v>2684</v>
      </c>
      <c r="H193" s="136" t="s">
        <v>2685</v>
      </c>
      <c r="I193" s="167" t="s">
        <v>2686</v>
      </c>
      <c r="J193" s="167" t="s">
        <v>564</v>
      </c>
      <c r="K193" s="167" t="s">
        <v>50</v>
      </c>
      <c r="L193" s="167" t="s">
        <v>50</v>
      </c>
      <c r="M193" s="167"/>
    </row>
    <row r="194" spans="1:13" ht="315" x14ac:dyDescent="0.25">
      <c r="A194" s="132">
        <v>1389</v>
      </c>
      <c r="B194" s="133">
        <v>43624</v>
      </c>
      <c r="C194" s="134" t="s">
        <v>42</v>
      </c>
      <c r="D194" s="131">
        <v>611</v>
      </c>
      <c r="E194" s="131" t="s">
        <v>97</v>
      </c>
      <c r="F194" s="135" t="s">
        <v>44</v>
      </c>
      <c r="G194" s="135" t="s">
        <v>2682</v>
      </c>
      <c r="H194" s="136" t="s">
        <v>2681</v>
      </c>
      <c r="I194" s="167" t="s">
        <v>2683</v>
      </c>
      <c r="J194" s="167" t="s">
        <v>2436</v>
      </c>
      <c r="K194" s="167" t="s">
        <v>49</v>
      </c>
      <c r="L194" s="167" t="s">
        <v>65</v>
      </c>
      <c r="M194" s="167"/>
    </row>
    <row r="195" spans="1:13" ht="242.25" x14ac:dyDescent="0.25">
      <c r="A195" s="132">
        <v>1388</v>
      </c>
      <c r="B195" s="133">
        <v>43624</v>
      </c>
      <c r="C195" s="134" t="s">
        <v>87</v>
      </c>
      <c r="D195" s="131">
        <v>902</v>
      </c>
      <c r="E195" s="131" t="s">
        <v>43</v>
      </c>
      <c r="F195" s="135" t="s">
        <v>1970</v>
      </c>
      <c r="G195" s="135" t="s">
        <v>2679</v>
      </c>
      <c r="H195" s="136"/>
      <c r="I195" s="167" t="s">
        <v>2680</v>
      </c>
      <c r="J195" s="167" t="s">
        <v>2436</v>
      </c>
      <c r="K195" s="167" t="s">
        <v>49</v>
      </c>
      <c r="L195" s="167" t="s">
        <v>65</v>
      </c>
      <c r="M195" s="167"/>
    </row>
    <row r="196" spans="1:13" ht="30" x14ac:dyDescent="0.25">
      <c r="A196" s="132">
        <v>1387</v>
      </c>
      <c r="B196" s="133">
        <v>43615</v>
      </c>
      <c r="C196" s="134" t="s">
        <v>42</v>
      </c>
      <c r="D196" s="131">
        <v>604</v>
      </c>
      <c r="E196" s="131" t="s">
        <v>43</v>
      </c>
      <c r="F196" s="135" t="s">
        <v>44</v>
      </c>
      <c r="G196" s="135" t="s">
        <v>2670</v>
      </c>
      <c r="H196" s="136" t="s">
        <v>2668</v>
      </c>
      <c r="I196" s="167"/>
      <c r="J196" s="167" t="s">
        <v>2436</v>
      </c>
      <c r="K196" s="167" t="s">
        <v>49</v>
      </c>
      <c r="L196" s="167" t="s">
        <v>53</v>
      </c>
      <c r="M196" s="167"/>
    </row>
    <row r="197" spans="1:13" ht="30" x14ac:dyDescent="0.25">
      <c r="A197" s="132">
        <v>1386</v>
      </c>
      <c r="B197" s="133">
        <v>43620</v>
      </c>
      <c r="C197" s="134" t="s">
        <v>42</v>
      </c>
      <c r="D197" s="131">
        <v>510</v>
      </c>
      <c r="E197" s="131" t="s">
        <v>43</v>
      </c>
      <c r="F197" s="135" t="s">
        <v>51</v>
      </c>
      <c r="G197" s="135" t="s">
        <v>2669</v>
      </c>
      <c r="H197" s="136" t="s">
        <v>2668</v>
      </c>
      <c r="I197" s="167"/>
      <c r="J197" s="167" t="s">
        <v>2436</v>
      </c>
      <c r="K197" s="167" t="s">
        <v>49</v>
      </c>
      <c r="L197" s="167" t="s">
        <v>53</v>
      </c>
      <c r="M197" s="167"/>
    </row>
    <row r="198" spans="1:13" ht="30" x14ac:dyDescent="0.25">
      <c r="A198" s="132">
        <v>1385</v>
      </c>
      <c r="B198" s="133">
        <v>43618</v>
      </c>
      <c r="C198" s="134" t="s">
        <v>42</v>
      </c>
      <c r="D198" s="131">
        <v>904</v>
      </c>
      <c r="E198" s="131" t="s">
        <v>43</v>
      </c>
      <c r="F198" s="135" t="s">
        <v>44</v>
      </c>
      <c r="G198" s="135" t="s">
        <v>2667</v>
      </c>
      <c r="H198" s="136" t="s">
        <v>2668</v>
      </c>
      <c r="I198" s="167"/>
      <c r="J198" s="167" t="s">
        <v>2436</v>
      </c>
      <c r="K198" s="167" t="s">
        <v>49</v>
      </c>
      <c r="L198" s="167" t="s">
        <v>53</v>
      </c>
      <c r="M198" s="167"/>
    </row>
    <row r="199" spans="1:13" ht="75" x14ac:dyDescent="0.25">
      <c r="A199" s="132">
        <v>1384</v>
      </c>
      <c r="B199" s="133" t="s">
        <v>3</v>
      </c>
      <c r="C199" s="134" t="s">
        <v>117</v>
      </c>
      <c r="D199" s="131">
        <v>124</v>
      </c>
      <c r="E199" s="131" t="s">
        <v>46</v>
      </c>
      <c r="F199" s="135" t="s">
        <v>44</v>
      </c>
      <c r="G199" s="135" t="s">
        <v>2664</v>
      </c>
      <c r="H199" s="136" t="s">
        <v>2665</v>
      </c>
      <c r="I199" s="167" t="s">
        <v>2666</v>
      </c>
      <c r="J199" s="167" t="s">
        <v>162</v>
      </c>
      <c r="K199" s="167" t="s">
        <v>50</v>
      </c>
      <c r="L199" s="167"/>
      <c r="M199" s="167"/>
    </row>
    <row r="200" spans="1:13" ht="102" x14ac:dyDescent="0.25">
      <c r="A200" s="132">
        <v>1383</v>
      </c>
      <c r="B200" s="133">
        <v>43620</v>
      </c>
      <c r="C200" s="134" t="s">
        <v>42</v>
      </c>
      <c r="D200" s="131">
        <v>203</v>
      </c>
      <c r="E200" s="131" t="s">
        <v>43</v>
      </c>
      <c r="F200" s="135" t="s">
        <v>58</v>
      </c>
      <c r="G200" s="135" t="s">
        <v>2661</v>
      </c>
      <c r="H200" s="136" t="s">
        <v>2662</v>
      </c>
      <c r="I200" s="167" t="s">
        <v>2663</v>
      </c>
      <c r="J200" s="167" t="s">
        <v>48</v>
      </c>
      <c r="K200" s="167" t="s">
        <v>1934</v>
      </c>
      <c r="L200" s="167" t="s">
        <v>65</v>
      </c>
      <c r="M200" s="167" t="s">
        <v>46</v>
      </c>
    </row>
    <row r="201" spans="1:13" ht="165.75" x14ac:dyDescent="0.25">
      <c r="A201" s="132">
        <v>1382</v>
      </c>
      <c r="B201" s="133" t="s">
        <v>3</v>
      </c>
      <c r="C201" s="134" t="s">
        <v>42</v>
      </c>
      <c r="D201" s="131">
        <v>515</v>
      </c>
      <c r="E201" s="131" t="s">
        <v>2040</v>
      </c>
      <c r="F201" s="135" t="s">
        <v>44</v>
      </c>
      <c r="G201" s="135" t="s">
        <v>2659</v>
      </c>
      <c r="H201" s="136" t="s">
        <v>46</v>
      </c>
      <c r="I201" s="167" t="s">
        <v>2660</v>
      </c>
      <c r="J201" s="167" t="s">
        <v>2436</v>
      </c>
      <c r="K201" s="167" t="s">
        <v>49</v>
      </c>
      <c r="L201" s="167" t="s">
        <v>65</v>
      </c>
      <c r="M201" s="167" t="s">
        <v>46</v>
      </c>
    </row>
    <row r="202" spans="1:13" ht="114.75" x14ac:dyDescent="0.25">
      <c r="A202" s="132">
        <v>1381</v>
      </c>
      <c r="B202" s="133">
        <v>43615</v>
      </c>
      <c r="C202" s="134" t="s">
        <v>42</v>
      </c>
      <c r="D202" s="131">
        <v>908</v>
      </c>
      <c r="E202" s="131" t="s">
        <v>43</v>
      </c>
      <c r="F202" s="135" t="s">
        <v>76</v>
      </c>
      <c r="G202" s="135" t="s">
        <v>2657</v>
      </c>
      <c r="H202" s="136" t="s">
        <v>2658</v>
      </c>
      <c r="I202" s="167" t="s">
        <v>46</v>
      </c>
      <c r="J202" s="167" t="s">
        <v>48</v>
      </c>
      <c r="K202" s="167" t="s">
        <v>1934</v>
      </c>
      <c r="L202" s="167" t="s">
        <v>333</v>
      </c>
      <c r="M202" s="167" t="s">
        <v>46</v>
      </c>
    </row>
    <row r="203" spans="1:13" ht="135" x14ac:dyDescent="0.25">
      <c r="A203" s="132">
        <v>1380</v>
      </c>
      <c r="B203" s="133">
        <v>43618</v>
      </c>
      <c r="C203" s="134" t="s">
        <v>42</v>
      </c>
      <c r="D203" s="131">
        <v>804</v>
      </c>
      <c r="E203" s="131" t="s">
        <v>97</v>
      </c>
      <c r="F203" s="135" t="s">
        <v>44</v>
      </c>
      <c r="G203" s="135" t="s">
        <v>2654</v>
      </c>
      <c r="H203" s="136" t="s">
        <v>2655</v>
      </c>
      <c r="I203" s="167" t="s">
        <v>2656</v>
      </c>
      <c r="J203" s="167" t="s">
        <v>1604</v>
      </c>
      <c r="K203" s="167" t="s">
        <v>50</v>
      </c>
      <c r="L203" s="167" t="s">
        <v>50</v>
      </c>
      <c r="M203" s="167"/>
    </row>
    <row r="204" spans="1:13" x14ac:dyDescent="0.25">
      <c r="A204" s="132">
        <v>1379</v>
      </c>
      <c r="B204" s="133">
        <v>43618</v>
      </c>
      <c r="C204" s="134"/>
      <c r="D204" s="131"/>
      <c r="E204" s="131"/>
      <c r="F204" s="135"/>
      <c r="G204" s="135"/>
      <c r="H204" s="136"/>
      <c r="I204" s="167"/>
      <c r="J204" s="167"/>
      <c r="K204" s="167"/>
      <c r="L204" s="167"/>
      <c r="M204" s="167"/>
    </row>
    <row r="205" spans="1:13" ht="330" x14ac:dyDescent="0.25">
      <c r="A205" s="132">
        <v>1378</v>
      </c>
      <c r="B205" s="133">
        <v>43617</v>
      </c>
      <c r="C205" s="131" t="s">
        <v>42</v>
      </c>
      <c r="D205" s="131">
        <v>906</v>
      </c>
      <c r="E205" s="131" t="s">
        <v>43</v>
      </c>
      <c r="F205" s="135" t="s">
        <v>44</v>
      </c>
      <c r="G205" s="135" t="s">
        <v>2651</v>
      </c>
      <c r="H205" s="136" t="s">
        <v>2652</v>
      </c>
      <c r="I205" s="167" t="s">
        <v>2653</v>
      </c>
      <c r="J205" s="167" t="s">
        <v>1604</v>
      </c>
      <c r="K205" s="167" t="s">
        <v>50</v>
      </c>
      <c r="L205" s="167" t="s">
        <v>50</v>
      </c>
      <c r="M205" s="167"/>
    </row>
    <row r="206" spans="1:13" x14ac:dyDescent="0.25">
      <c r="A206" s="132">
        <v>1377</v>
      </c>
      <c r="B206" s="133">
        <v>43617</v>
      </c>
      <c r="C206" s="134" t="s">
        <v>42</v>
      </c>
      <c r="D206" s="131">
        <v>906</v>
      </c>
      <c r="E206" s="131" t="s">
        <v>43</v>
      </c>
      <c r="F206" s="135" t="s">
        <v>44</v>
      </c>
      <c r="G206" s="135" t="s">
        <v>2650</v>
      </c>
      <c r="H206" s="136"/>
      <c r="I206" s="167"/>
      <c r="J206" s="167"/>
      <c r="K206" s="167"/>
      <c r="L206" s="167"/>
      <c r="M206" s="167"/>
    </row>
    <row r="207" spans="1:13" ht="76.5" x14ac:dyDescent="0.25">
      <c r="A207" s="132">
        <v>1376</v>
      </c>
      <c r="B207" s="133">
        <v>43617</v>
      </c>
      <c r="C207" s="134" t="s">
        <v>42</v>
      </c>
      <c r="D207" s="131">
        <v>303</v>
      </c>
      <c r="E207" s="131" t="s">
        <v>43</v>
      </c>
      <c r="F207" s="135" t="s">
        <v>44</v>
      </c>
      <c r="G207" s="135" t="s">
        <v>2648</v>
      </c>
      <c r="H207" s="136" t="s">
        <v>46</v>
      </c>
      <c r="I207" s="167" t="s">
        <v>2649</v>
      </c>
      <c r="J207" s="167" t="s">
        <v>1846</v>
      </c>
      <c r="K207" s="167" t="s">
        <v>434</v>
      </c>
      <c r="L207" s="167" t="s">
        <v>50</v>
      </c>
      <c r="M207" s="167" t="s">
        <v>180</v>
      </c>
    </row>
    <row r="208" spans="1:13" ht="75" x14ac:dyDescent="0.25">
      <c r="A208" s="132">
        <v>1375</v>
      </c>
      <c r="B208" s="133">
        <v>43616</v>
      </c>
      <c r="C208" s="134" t="s">
        <v>42</v>
      </c>
      <c r="D208" s="131">
        <v>109</v>
      </c>
      <c r="E208" s="131" t="s">
        <v>43</v>
      </c>
      <c r="F208" s="135" t="s">
        <v>44</v>
      </c>
      <c r="G208" s="135" t="s">
        <v>2646</v>
      </c>
      <c r="H208" s="136" t="s">
        <v>46</v>
      </c>
      <c r="I208" s="167" t="s">
        <v>2647</v>
      </c>
      <c r="J208" s="167" t="s">
        <v>2436</v>
      </c>
      <c r="K208" s="167" t="s">
        <v>49</v>
      </c>
      <c r="L208" s="167" t="s">
        <v>65</v>
      </c>
      <c r="M208" s="167" t="s">
        <v>46</v>
      </c>
    </row>
    <row r="209" spans="1:13" ht="38.25" x14ac:dyDescent="0.25">
      <c r="A209" s="132">
        <v>1374</v>
      </c>
      <c r="B209" s="133" t="s">
        <v>3</v>
      </c>
      <c r="C209" s="134" t="s">
        <v>42</v>
      </c>
      <c r="D209" s="131">
        <v>907</v>
      </c>
      <c r="E209" s="131" t="s">
        <v>43</v>
      </c>
      <c r="F209" s="135" t="s">
        <v>44</v>
      </c>
      <c r="G209" s="135" t="s">
        <v>2645</v>
      </c>
      <c r="H209" s="136"/>
      <c r="I209" s="167"/>
      <c r="J209" s="167"/>
      <c r="K209" s="167"/>
      <c r="L209" s="167"/>
      <c r="M209" s="167"/>
    </row>
    <row r="210" spans="1:13" ht="76.5" x14ac:dyDescent="0.25">
      <c r="A210" s="132">
        <v>1373</v>
      </c>
      <c r="B210" s="133">
        <v>43614</v>
      </c>
      <c r="C210" s="134" t="s">
        <v>42</v>
      </c>
      <c r="D210" s="131">
        <v>906</v>
      </c>
      <c r="E210" s="131" t="s">
        <v>43</v>
      </c>
      <c r="F210" s="135" t="s">
        <v>44</v>
      </c>
      <c r="G210" s="135" t="s">
        <v>2644</v>
      </c>
      <c r="H210" s="136"/>
      <c r="I210" s="167"/>
      <c r="J210" s="167"/>
      <c r="K210" s="167"/>
      <c r="L210" s="167"/>
      <c r="M210" s="167"/>
    </row>
    <row r="211" spans="1:13" ht="180" x14ac:dyDescent="0.25">
      <c r="A211" s="132">
        <v>1372</v>
      </c>
      <c r="B211" s="133">
        <v>43611</v>
      </c>
      <c r="C211" s="134" t="s">
        <v>42</v>
      </c>
      <c r="D211" s="131">
        <v>309</v>
      </c>
      <c r="E211" s="131" t="s">
        <v>43</v>
      </c>
      <c r="F211" s="135" t="s">
        <v>44</v>
      </c>
      <c r="G211" s="135" t="s">
        <v>2637</v>
      </c>
      <c r="H211" s="136" t="s">
        <v>2638</v>
      </c>
      <c r="I211" s="167" t="s">
        <v>2639</v>
      </c>
      <c r="J211" s="167" t="s">
        <v>2436</v>
      </c>
      <c r="K211" s="167" t="s">
        <v>49</v>
      </c>
      <c r="L211" s="167" t="s">
        <v>50</v>
      </c>
      <c r="M211" s="167"/>
    </row>
    <row r="212" spans="1:13" ht="102" x14ac:dyDescent="0.25">
      <c r="A212" s="132">
        <v>1371</v>
      </c>
      <c r="B212" s="133">
        <v>43610</v>
      </c>
      <c r="C212" s="134" t="s">
        <v>42</v>
      </c>
      <c r="D212" s="131">
        <v>210</v>
      </c>
      <c r="E212" s="131" t="s">
        <v>43</v>
      </c>
      <c r="F212" s="135" t="s">
        <v>765</v>
      </c>
      <c r="G212" s="135" t="s">
        <v>2635</v>
      </c>
      <c r="H212" s="136" t="s">
        <v>2636</v>
      </c>
      <c r="I212" s="167" t="s">
        <v>46</v>
      </c>
      <c r="J212" s="167" t="s">
        <v>48</v>
      </c>
      <c r="K212" s="167" t="s">
        <v>1934</v>
      </c>
      <c r="L212" s="167" t="s">
        <v>65</v>
      </c>
      <c r="M212" s="167" t="s">
        <v>46</v>
      </c>
    </row>
    <row r="213" spans="1:13" ht="102" x14ac:dyDescent="0.25">
      <c r="A213" s="132">
        <v>1370</v>
      </c>
      <c r="B213" s="133">
        <v>43610</v>
      </c>
      <c r="C213" s="134" t="s">
        <v>42</v>
      </c>
      <c r="D213" s="131">
        <v>606</v>
      </c>
      <c r="E213" s="131" t="s">
        <v>43</v>
      </c>
      <c r="F213" s="135" t="s">
        <v>44</v>
      </c>
      <c r="G213" s="135" t="s">
        <v>2634</v>
      </c>
      <c r="H213" s="136" t="s">
        <v>2633</v>
      </c>
      <c r="I213" s="167" t="s">
        <v>2632</v>
      </c>
      <c r="J213" s="167" t="s">
        <v>1846</v>
      </c>
      <c r="K213" s="167" t="s">
        <v>434</v>
      </c>
      <c r="L213" s="167" t="s">
        <v>125</v>
      </c>
      <c r="M213" s="167" t="s">
        <v>46</v>
      </c>
    </row>
    <row r="214" spans="1:13" ht="89.25" x14ac:dyDescent="0.25">
      <c r="A214" s="132">
        <v>1369</v>
      </c>
      <c r="B214" s="133">
        <v>43608</v>
      </c>
      <c r="C214" s="134" t="s">
        <v>42</v>
      </c>
      <c r="D214" s="131">
        <v>806</v>
      </c>
      <c r="E214" s="131" t="s">
        <v>97</v>
      </c>
      <c r="F214" s="135" t="s">
        <v>71</v>
      </c>
      <c r="G214" s="135" t="s">
        <v>2631</v>
      </c>
      <c r="H214" s="136" t="s">
        <v>46</v>
      </c>
      <c r="I214" s="167" t="s">
        <v>46</v>
      </c>
      <c r="J214" s="167" t="s">
        <v>2436</v>
      </c>
      <c r="K214" s="167" t="s">
        <v>49</v>
      </c>
      <c r="L214" s="167" t="s">
        <v>65</v>
      </c>
      <c r="M214" s="167" t="s">
        <v>46</v>
      </c>
    </row>
    <row r="215" spans="1:13" ht="285" x14ac:dyDescent="0.25">
      <c r="A215" s="132">
        <v>1368</v>
      </c>
      <c r="B215" s="133">
        <v>43609</v>
      </c>
      <c r="C215" s="134" t="s">
        <v>42</v>
      </c>
      <c r="D215" s="131">
        <v>401</v>
      </c>
      <c r="E215" s="131" t="s">
        <v>43</v>
      </c>
      <c r="F215" s="135" t="s">
        <v>44</v>
      </c>
      <c r="G215" s="135" t="s">
        <v>2628</v>
      </c>
      <c r="H215" s="136" t="s">
        <v>2629</v>
      </c>
      <c r="I215" s="167" t="s">
        <v>2630</v>
      </c>
      <c r="J215" s="167" t="s">
        <v>48</v>
      </c>
      <c r="K215" s="167" t="s">
        <v>1934</v>
      </c>
      <c r="L215" s="167" t="s">
        <v>50</v>
      </c>
      <c r="M215" s="167" t="s">
        <v>46</v>
      </c>
    </row>
    <row r="216" spans="1:13" ht="63.75" x14ac:dyDescent="0.25">
      <c r="A216" s="132">
        <v>1367</v>
      </c>
      <c r="B216" s="133">
        <v>43604</v>
      </c>
      <c r="C216" s="134" t="s">
        <v>42</v>
      </c>
      <c r="D216" s="131">
        <v>305</v>
      </c>
      <c r="E216" s="131" t="s">
        <v>43</v>
      </c>
      <c r="F216" s="135" t="s">
        <v>76</v>
      </c>
      <c r="G216" s="135" t="s">
        <v>2614</v>
      </c>
      <c r="H216" s="136" t="s">
        <v>46</v>
      </c>
      <c r="I216" s="167" t="s">
        <v>46</v>
      </c>
      <c r="J216" s="167" t="s">
        <v>48</v>
      </c>
      <c r="K216" s="167" t="s">
        <v>1934</v>
      </c>
      <c r="L216" s="167" t="s">
        <v>53</v>
      </c>
      <c r="M216" s="167">
        <v>3359</v>
      </c>
    </row>
    <row r="217" spans="1:13" ht="63.75" x14ac:dyDescent="0.25">
      <c r="A217" s="132">
        <v>1366</v>
      </c>
      <c r="B217" s="133">
        <v>43602</v>
      </c>
      <c r="C217" s="134" t="s">
        <v>42</v>
      </c>
      <c r="D217" s="131">
        <v>701</v>
      </c>
      <c r="E217" s="131" t="s">
        <v>43</v>
      </c>
      <c r="F217" s="135" t="s">
        <v>104</v>
      </c>
      <c r="G217" s="135" t="s">
        <v>2613</v>
      </c>
      <c r="H217" s="136" t="s">
        <v>46</v>
      </c>
      <c r="I217" s="167" t="s">
        <v>46</v>
      </c>
      <c r="J217" s="167" t="s">
        <v>48</v>
      </c>
      <c r="K217" s="167" t="s">
        <v>1934</v>
      </c>
      <c r="L217" s="167" t="s">
        <v>53</v>
      </c>
      <c r="M217" s="167">
        <v>3198</v>
      </c>
    </row>
    <row r="218" spans="1:13" ht="51" x14ac:dyDescent="0.25">
      <c r="A218" s="132">
        <v>1365</v>
      </c>
      <c r="B218" s="133">
        <v>43604</v>
      </c>
      <c r="C218" s="134" t="s">
        <v>42</v>
      </c>
      <c r="D218" s="131">
        <v>110</v>
      </c>
      <c r="E218" s="131" t="s">
        <v>43</v>
      </c>
      <c r="F218" s="135" t="s">
        <v>51</v>
      </c>
      <c r="G218" s="135" t="s">
        <v>2611</v>
      </c>
      <c r="H218" s="136" t="s">
        <v>2612</v>
      </c>
      <c r="I218" s="167" t="s">
        <v>46</v>
      </c>
      <c r="J218" s="167" t="s">
        <v>48</v>
      </c>
      <c r="K218" s="167" t="s">
        <v>1934</v>
      </c>
      <c r="L218" s="167" t="s">
        <v>65</v>
      </c>
      <c r="M218" s="167" t="s">
        <v>46</v>
      </c>
    </row>
    <row r="219" spans="1:13" ht="89.25" x14ac:dyDescent="0.25">
      <c r="A219" s="132">
        <v>1364</v>
      </c>
      <c r="B219" s="133">
        <v>43601</v>
      </c>
      <c r="C219" s="134" t="s">
        <v>87</v>
      </c>
      <c r="D219" s="131">
        <v>306</v>
      </c>
      <c r="E219" s="131" t="s">
        <v>2040</v>
      </c>
      <c r="F219" s="135" t="s">
        <v>44</v>
      </c>
      <c r="G219" s="135" t="s">
        <v>2608</v>
      </c>
      <c r="H219" s="136" t="s">
        <v>2609</v>
      </c>
      <c r="I219" s="167" t="s">
        <v>2610</v>
      </c>
      <c r="J219" s="167" t="s">
        <v>103</v>
      </c>
      <c r="K219" s="167" t="s">
        <v>50</v>
      </c>
      <c r="L219" s="167" t="s">
        <v>50</v>
      </c>
      <c r="M219" s="167" t="s">
        <v>180</v>
      </c>
    </row>
    <row r="220" spans="1:13" x14ac:dyDescent="0.25">
      <c r="A220" s="132">
        <v>1363</v>
      </c>
      <c r="B220" s="133">
        <v>43601</v>
      </c>
      <c r="C220" s="134"/>
      <c r="D220" s="131"/>
      <c r="E220" s="131"/>
      <c r="F220" s="135"/>
      <c r="G220" s="135"/>
      <c r="H220" s="136"/>
      <c r="I220" s="167"/>
      <c r="J220" s="167"/>
      <c r="K220" s="167"/>
      <c r="L220" s="167"/>
      <c r="M220" s="167"/>
    </row>
    <row r="221" spans="1:13" ht="30" x14ac:dyDescent="0.25">
      <c r="A221" s="132">
        <v>1362</v>
      </c>
      <c r="B221" s="133">
        <v>43591</v>
      </c>
      <c r="C221" s="134" t="s">
        <v>42</v>
      </c>
      <c r="D221" s="131">
        <v>104</v>
      </c>
      <c r="E221" s="131" t="s">
        <v>43</v>
      </c>
      <c r="F221" s="135" t="s">
        <v>76</v>
      </c>
      <c r="G221" s="135" t="s">
        <v>2594</v>
      </c>
      <c r="H221" s="136" t="s">
        <v>2595</v>
      </c>
      <c r="I221" s="167"/>
      <c r="J221" s="167" t="s">
        <v>2436</v>
      </c>
      <c r="K221" s="167" t="s">
        <v>49</v>
      </c>
      <c r="L221" s="167" t="s">
        <v>53</v>
      </c>
      <c r="M221" s="167" t="s">
        <v>2596</v>
      </c>
    </row>
    <row r="222" spans="1:13" ht="30" x14ac:dyDescent="0.25">
      <c r="A222" s="132">
        <v>1361</v>
      </c>
      <c r="B222" s="133">
        <v>43595</v>
      </c>
      <c r="C222" s="134" t="s">
        <v>2538</v>
      </c>
      <c r="D222" s="131">
        <v>806</v>
      </c>
      <c r="E222" s="131" t="s">
        <v>43</v>
      </c>
      <c r="F222" s="135" t="s">
        <v>44</v>
      </c>
      <c r="G222" s="135" t="s">
        <v>2592</v>
      </c>
      <c r="H222" s="136" t="s">
        <v>2536</v>
      </c>
      <c r="I222" s="167"/>
      <c r="J222" s="167" t="s">
        <v>2436</v>
      </c>
      <c r="K222" s="167" t="s">
        <v>49</v>
      </c>
      <c r="L222" s="167" t="s">
        <v>53</v>
      </c>
      <c r="M222" s="167" t="s">
        <v>2593</v>
      </c>
    </row>
    <row r="223" spans="1:13" ht="51" x14ac:dyDescent="0.25">
      <c r="A223" s="132">
        <v>1360</v>
      </c>
      <c r="B223" s="133">
        <v>43594</v>
      </c>
      <c r="C223" s="134" t="s">
        <v>2538</v>
      </c>
      <c r="D223" s="131">
        <v>210</v>
      </c>
      <c r="E223" s="131" t="s">
        <v>2040</v>
      </c>
      <c r="F223" s="135" t="s">
        <v>76</v>
      </c>
      <c r="G223" s="135" t="s">
        <v>2590</v>
      </c>
      <c r="H223" s="136" t="s">
        <v>2536</v>
      </c>
      <c r="I223" s="167"/>
      <c r="J223" s="167" t="s">
        <v>2436</v>
      </c>
      <c r="K223" s="167" t="s">
        <v>49</v>
      </c>
      <c r="L223" s="167" t="s">
        <v>53</v>
      </c>
      <c r="M223" s="167" t="s">
        <v>2591</v>
      </c>
    </row>
    <row r="224" spans="1:13" ht="150" x14ac:dyDescent="0.25">
      <c r="A224" s="132">
        <v>1359</v>
      </c>
      <c r="B224" s="133">
        <v>43598</v>
      </c>
      <c r="C224" s="134" t="s">
        <v>42</v>
      </c>
      <c r="D224" s="131">
        <v>902</v>
      </c>
      <c r="E224" s="131" t="s">
        <v>43</v>
      </c>
      <c r="F224" s="135" t="s">
        <v>101</v>
      </c>
      <c r="G224" s="135" t="s">
        <v>2589</v>
      </c>
      <c r="H224" s="136" t="s">
        <v>2587</v>
      </c>
      <c r="I224" s="167" t="s">
        <v>2588</v>
      </c>
      <c r="J224" s="167" t="s">
        <v>902</v>
      </c>
      <c r="K224" s="167" t="s">
        <v>101</v>
      </c>
      <c r="L224" s="167" t="s">
        <v>125</v>
      </c>
      <c r="M224" s="167"/>
    </row>
    <row r="225" spans="1:13" ht="90" x14ac:dyDescent="0.25">
      <c r="A225" s="132">
        <v>1358</v>
      </c>
      <c r="B225" s="133">
        <v>43594</v>
      </c>
      <c r="C225" s="134" t="s">
        <v>42</v>
      </c>
      <c r="D225" s="131">
        <v>205</v>
      </c>
      <c r="E225" s="131" t="s">
        <v>2040</v>
      </c>
      <c r="F225" s="135" t="s">
        <v>1769</v>
      </c>
      <c r="G225" s="135" t="s">
        <v>2584</v>
      </c>
      <c r="H225" s="136" t="s">
        <v>2585</v>
      </c>
      <c r="I225" s="167" t="s">
        <v>2586</v>
      </c>
      <c r="J225" s="167" t="s">
        <v>2436</v>
      </c>
      <c r="K225" s="167" t="s">
        <v>49</v>
      </c>
      <c r="L225" s="167" t="s">
        <v>65</v>
      </c>
      <c r="M225" s="167"/>
    </row>
    <row r="226" spans="1:13" ht="30" x14ac:dyDescent="0.25">
      <c r="A226" s="132">
        <v>1357</v>
      </c>
      <c r="B226" s="133">
        <v>43589</v>
      </c>
      <c r="C226" s="134" t="s">
        <v>42</v>
      </c>
      <c r="D226" s="131">
        <v>702</v>
      </c>
      <c r="E226" s="131" t="s">
        <v>43</v>
      </c>
      <c r="F226" s="135" t="s">
        <v>44</v>
      </c>
      <c r="G226" s="135" t="s">
        <v>2559</v>
      </c>
      <c r="H226" s="136" t="s">
        <v>2536</v>
      </c>
      <c r="I226" s="167"/>
      <c r="J226" s="167" t="s">
        <v>2436</v>
      </c>
      <c r="K226" s="167" t="s">
        <v>49</v>
      </c>
      <c r="L226" s="167" t="s">
        <v>53</v>
      </c>
      <c r="M226" s="167" t="s">
        <v>2560</v>
      </c>
    </row>
    <row r="227" spans="1:13" ht="165.75" x14ac:dyDescent="0.25">
      <c r="A227" s="132">
        <v>1356</v>
      </c>
      <c r="B227" s="133">
        <v>43592</v>
      </c>
      <c r="C227" s="134" t="s">
        <v>42</v>
      </c>
      <c r="D227" s="131">
        <v>502</v>
      </c>
      <c r="E227" s="131" t="s">
        <v>43</v>
      </c>
      <c r="F227" s="135" t="s">
        <v>51</v>
      </c>
      <c r="G227" s="135" t="s">
        <v>2558</v>
      </c>
      <c r="H227" s="136" t="s">
        <v>46</v>
      </c>
      <c r="I227" s="167" t="s">
        <v>46</v>
      </c>
      <c r="J227" s="167" t="s">
        <v>48</v>
      </c>
      <c r="K227" s="167" t="s">
        <v>1934</v>
      </c>
      <c r="L227" s="167" t="s">
        <v>50</v>
      </c>
      <c r="M227" s="167" t="s">
        <v>46</v>
      </c>
    </row>
    <row r="228" spans="1:13" ht="135" x14ac:dyDescent="0.25">
      <c r="A228" s="132">
        <v>1355</v>
      </c>
      <c r="B228" s="133">
        <v>43591</v>
      </c>
      <c r="C228" s="134" t="s">
        <v>42</v>
      </c>
      <c r="D228" s="131">
        <v>601</v>
      </c>
      <c r="E228" s="131" t="s">
        <v>43</v>
      </c>
      <c r="F228" s="135" t="s">
        <v>51</v>
      </c>
      <c r="G228" s="135" t="s">
        <v>2556</v>
      </c>
      <c r="H228" s="136" t="s">
        <v>46</v>
      </c>
      <c r="I228" s="167" t="s">
        <v>2557</v>
      </c>
      <c r="J228" s="167" t="s">
        <v>48</v>
      </c>
      <c r="K228" s="167" t="s">
        <v>1934</v>
      </c>
      <c r="L228" s="167" t="s">
        <v>50</v>
      </c>
      <c r="M228" s="167" t="s">
        <v>46</v>
      </c>
    </row>
    <row r="229" spans="1:13" ht="89.25" x14ac:dyDescent="0.25">
      <c r="A229" s="132">
        <v>1354</v>
      </c>
      <c r="B229" s="133">
        <v>43590</v>
      </c>
      <c r="C229" s="134" t="s">
        <v>42</v>
      </c>
      <c r="D229" s="131">
        <v>709</v>
      </c>
      <c r="E229" s="131" t="s">
        <v>43</v>
      </c>
      <c r="F229" s="135" t="s">
        <v>51</v>
      </c>
      <c r="G229" s="135" t="s">
        <v>2555</v>
      </c>
      <c r="H229" s="136" t="s">
        <v>46</v>
      </c>
      <c r="I229" s="167" t="s">
        <v>46</v>
      </c>
      <c r="J229" s="167" t="s">
        <v>48</v>
      </c>
      <c r="K229" s="167" t="s">
        <v>1934</v>
      </c>
      <c r="L229" s="167" t="s">
        <v>65</v>
      </c>
      <c r="M229" s="167" t="s">
        <v>46</v>
      </c>
    </row>
    <row r="230" spans="1:13" ht="210" x14ac:dyDescent="0.25">
      <c r="A230" s="132">
        <v>1353</v>
      </c>
      <c r="B230" s="133">
        <v>43586</v>
      </c>
      <c r="C230" s="134" t="s">
        <v>42</v>
      </c>
      <c r="D230" s="131">
        <v>602</v>
      </c>
      <c r="E230" s="131" t="s">
        <v>2551</v>
      </c>
      <c r="F230" s="135" t="s">
        <v>51</v>
      </c>
      <c r="G230" s="135" t="s">
        <v>2552</v>
      </c>
      <c r="H230" s="136" t="s">
        <v>2553</v>
      </c>
      <c r="I230" s="167" t="s">
        <v>2554</v>
      </c>
      <c r="J230" s="167" t="s">
        <v>2436</v>
      </c>
      <c r="K230" s="167" t="s">
        <v>49</v>
      </c>
      <c r="L230" s="167" t="s">
        <v>125</v>
      </c>
      <c r="M230" s="167"/>
    </row>
    <row r="231" spans="1:13" ht="45" x14ac:dyDescent="0.25">
      <c r="A231" s="132">
        <v>1352</v>
      </c>
      <c r="B231" s="133">
        <v>43583</v>
      </c>
      <c r="C231" s="134" t="s">
        <v>2538</v>
      </c>
      <c r="D231" s="131">
        <v>906</v>
      </c>
      <c r="E231" s="131" t="s">
        <v>2040</v>
      </c>
      <c r="F231" s="135" t="s">
        <v>44</v>
      </c>
      <c r="G231" s="135" t="s">
        <v>2548</v>
      </c>
      <c r="H231" s="136" t="s">
        <v>2536</v>
      </c>
      <c r="I231" s="167" t="s">
        <v>2549</v>
      </c>
      <c r="J231" s="167" t="s">
        <v>2436</v>
      </c>
      <c r="K231" s="167" t="s">
        <v>49</v>
      </c>
      <c r="L231" s="167" t="s">
        <v>2546</v>
      </c>
      <c r="M231" s="167" t="s">
        <v>2550</v>
      </c>
    </row>
    <row r="232" spans="1:13" ht="38.25" x14ac:dyDescent="0.25">
      <c r="A232" s="132">
        <v>1351</v>
      </c>
      <c r="B232" s="133">
        <v>43578</v>
      </c>
      <c r="C232" s="134" t="s">
        <v>42</v>
      </c>
      <c r="D232" s="131">
        <v>705</v>
      </c>
      <c r="E232" s="131" t="s">
        <v>43</v>
      </c>
      <c r="F232" s="135" t="s">
        <v>44</v>
      </c>
      <c r="G232" s="135" t="s">
        <v>2544</v>
      </c>
      <c r="H232" s="136" t="s">
        <v>2536</v>
      </c>
      <c r="I232" s="167"/>
      <c r="J232" s="167" t="s">
        <v>2436</v>
      </c>
      <c r="K232" s="167" t="s">
        <v>2545</v>
      </c>
      <c r="L232" s="167" t="s">
        <v>2546</v>
      </c>
      <c r="M232" s="167" t="s">
        <v>2547</v>
      </c>
    </row>
    <row r="233" spans="1:13" ht="30" x14ac:dyDescent="0.25">
      <c r="A233" s="132">
        <v>1350</v>
      </c>
      <c r="B233" s="133">
        <v>43584</v>
      </c>
      <c r="C233" s="134" t="s">
        <v>42</v>
      </c>
      <c r="D233" s="131">
        <v>101</v>
      </c>
      <c r="E233" s="131" t="s">
        <v>43</v>
      </c>
      <c r="F233" s="135" t="s">
        <v>44</v>
      </c>
      <c r="G233" s="135" t="s">
        <v>2541</v>
      </c>
      <c r="H233" s="136" t="s">
        <v>2542</v>
      </c>
      <c r="I233" s="167"/>
      <c r="J233" s="167" t="s">
        <v>2436</v>
      </c>
      <c r="K233" s="167" t="s">
        <v>49</v>
      </c>
      <c r="L233" s="167" t="s">
        <v>53</v>
      </c>
      <c r="M233" s="167" t="s">
        <v>2543</v>
      </c>
    </row>
    <row r="234" spans="1:13" ht="30" x14ac:dyDescent="0.25">
      <c r="A234" s="132">
        <v>1349</v>
      </c>
      <c r="B234" s="133">
        <v>43581</v>
      </c>
      <c r="C234" s="134" t="s">
        <v>2538</v>
      </c>
      <c r="D234" s="131">
        <v>110</v>
      </c>
      <c r="E234" s="131" t="s">
        <v>43</v>
      </c>
      <c r="F234" s="135" t="s">
        <v>58</v>
      </c>
      <c r="G234" s="135" t="s">
        <v>2539</v>
      </c>
      <c r="H234" s="136" t="s">
        <v>2536</v>
      </c>
      <c r="I234" s="167"/>
      <c r="J234" s="167" t="s">
        <v>2436</v>
      </c>
      <c r="K234" s="167" t="s">
        <v>49</v>
      </c>
      <c r="L234" s="167" t="s">
        <v>53</v>
      </c>
      <c r="M234" s="167" t="s">
        <v>2540</v>
      </c>
    </row>
    <row r="235" spans="1:13" ht="30" x14ac:dyDescent="0.25">
      <c r="A235" s="132">
        <v>1348</v>
      </c>
      <c r="B235" s="133">
        <v>43581</v>
      </c>
      <c r="C235" s="134" t="s">
        <v>42</v>
      </c>
      <c r="D235" s="131">
        <v>103</v>
      </c>
      <c r="E235" s="131" t="s">
        <v>2040</v>
      </c>
      <c r="F235" s="135" t="s">
        <v>836</v>
      </c>
      <c r="G235" s="135" t="s">
        <v>2535</v>
      </c>
      <c r="H235" s="136" t="s">
        <v>2536</v>
      </c>
      <c r="I235" s="167"/>
      <c r="J235" s="167" t="s">
        <v>2436</v>
      </c>
      <c r="K235" s="167" t="s">
        <v>49</v>
      </c>
      <c r="L235" s="167" t="s">
        <v>53</v>
      </c>
      <c r="M235" s="167" t="s">
        <v>2537</v>
      </c>
    </row>
    <row r="236" spans="1:13" ht="105" x14ac:dyDescent="0.25">
      <c r="A236" s="132">
        <v>1347</v>
      </c>
      <c r="B236" s="133">
        <v>43585</v>
      </c>
      <c r="C236" s="134" t="s">
        <v>42</v>
      </c>
      <c r="D236" s="131">
        <v>611</v>
      </c>
      <c r="E236" s="131" t="s">
        <v>43</v>
      </c>
      <c r="F236" s="135" t="s">
        <v>44</v>
      </c>
      <c r="G236" s="135" t="s">
        <v>2533</v>
      </c>
      <c r="H236" s="136" t="s">
        <v>46</v>
      </c>
      <c r="I236" s="167" t="s">
        <v>2534</v>
      </c>
      <c r="J236" s="167" t="s">
        <v>48</v>
      </c>
      <c r="K236" s="167" t="s">
        <v>1934</v>
      </c>
      <c r="L236" s="167" t="s">
        <v>65</v>
      </c>
      <c r="M236" s="167" t="s">
        <v>46</v>
      </c>
    </row>
    <row r="237" spans="1:13" ht="114.75" x14ac:dyDescent="0.25">
      <c r="A237" s="132">
        <v>1346</v>
      </c>
      <c r="B237" s="133">
        <v>43583</v>
      </c>
      <c r="C237" s="134" t="s">
        <v>87</v>
      </c>
      <c r="D237" s="131">
        <v>909</v>
      </c>
      <c r="E237" s="131" t="s">
        <v>46</v>
      </c>
      <c r="F237" s="135" t="s">
        <v>44</v>
      </c>
      <c r="G237" s="135" t="s">
        <v>2532</v>
      </c>
      <c r="H237" s="136" t="s">
        <v>46</v>
      </c>
      <c r="I237" s="167" t="s">
        <v>46</v>
      </c>
      <c r="J237" s="167" t="s">
        <v>48</v>
      </c>
      <c r="K237" s="167" t="s">
        <v>1934</v>
      </c>
      <c r="L237" s="167" t="s">
        <v>65</v>
      </c>
      <c r="M237" s="167" t="s">
        <v>46</v>
      </c>
    </row>
    <row r="238" spans="1:13" ht="390" x14ac:dyDescent="0.25">
      <c r="A238" s="132">
        <v>1345</v>
      </c>
      <c r="B238" s="133" t="s">
        <v>3</v>
      </c>
      <c r="C238" s="134" t="s">
        <v>42</v>
      </c>
      <c r="D238" s="131">
        <v>805</v>
      </c>
      <c r="E238" s="131" t="s">
        <v>97</v>
      </c>
      <c r="F238" s="135" t="s">
        <v>44</v>
      </c>
      <c r="G238" s="135" t="s">
        <v>2530</v>
      </c>
      <c r="H238" s="136"/>
      <c r="I238" s="167" t="s">
        <v>2531</v>
      </c>
      <c r="J238" s="167" t="s">
        <v>2436</v>
      </c>
      <c r="K238" s="167" t="s">
        <v>49</v>
      </c>
      <c r="L238" s="167" t="s">
        <v>100</v>
      </c>
      <c r="M238" s="167"/>
    </row>
    <row r="239" spans="1:13" ht="90" x14ac:dyDescent="0.25">
      <c r="A239" s="132">
        <v>1344</v>
      </c>
      <c r="B239" s="133">
        <v>43580</v>
      </c>
      <c r="C239" s="134" t="s">
        <v>42</v>
      </c>
      <c r="D239" s="131">
        <v>804</v>
      </c>
      <c r="E239" s="131" t="s">
        <v>43</v>
      </c>
      <c r="F239" s="135" t="s">
        <v>44</v>
      </c>
      <c r="G239" s="135" t="s">
        <v>2527</v>
      </c>
      <c r="H239" s="136" t="s">
        <v>2528</v>
      </c>
      <c r="I239" s="167" t="s">
        <v>2529</v>
      </c>
      <c r="J239" s="167" t="s">
        <v>1604</v>
      </c>
      <c r="K239" s="167" t="s">
        <v>50</v>
      </c>
      <c r="L239" s="167" t="s">
        <v>125</v>
      </c>
      <c r="M239" s="167"/>
    </row>
    <row r="240" spans="1:13" ht="140.25" x14ac:dyDescent="0.25">
      <c r="A240" s="132">
        <v>1343</v>
      </c>
      <c r="B240" s="133">
        <v>43580</v>
      </c>
      <c r="C240" s="134" t="s">
        <v>42</v>
      </c>
      <c r="D240" s="131">
        <v>515</v>
      </c>
      <c r="E240" s="131" t="s">
        <v>43</v>
      </c>
      <c r="F240" s="135" t="s">
        <v>51</v>
      </c>
      <c r="G240" s="135" t="s">
        <v>2526</v>
      </c>
      <c r="H240" s="136" t="s">
        <v>46</v>
      </c>
      <c r="I240" s="167" t="s">
        <v>2525</v>
      </c>
      <c r="J240" s="167" t="s">
        <v>48</v>
      </c>
      <c r="K240" s="167" t="s">
        <v>1934</v>
      </c>
      <c r="L240" s="167" t="s">
        <v>65</v>
      </c>
      <c r="M240" s="167" t="s">
        <v>46</v>
      </c>
    </row>
    <row r="241" spans="1:13" ht="38.25" x14ac:dyDescent="0.25">
      <c r="A241" s="132">
        <v>1342</v>
      </c>
      <c r="B241" s="133">
        <v>43578</v>
      </c>
      <c r="C241" s="134" t="s">
        <v>87</v>
      </c>
      <c r="D241" s="131"/>
      <c r="E241" s="131"/>
      <c r="F241" s="135" t="s">
        <v>51</v>
      </c>
      <c r="G241" s="135" t="s">
        <v>2491</v>
      </c>
      <c r="H241" s="136" t="s">
        <v>2492</v>
      </c>
      <c r="I241" s="167"/>
      <c r="J241" s="167" t="s">
        <v>2436</v>
      </c>
      <c r="K241" s="167" t="s">
        <v>49</v>
      </c>
      <c r="L241" s="167" t="s">
        <v>65</v>
      </c>
      <c r="M241" s="167"/>
    </row>
    <row r="242" spans="1:13" ht="38.25" x14ac:dyDescent="0.25">
      <c r="A242" s="132">
        <v>1341</v>
      </c>
      <c r="B242" s="133">
        <v>43571</v>
      </c>
      <c r="C242" s="134" t="s">
        <v>42</v>
      </c>
      <c r="D242" s="131">
        <v>801</v>
      </c>
      <c r="E242" s="131" t="s">
        <v>43</v>
      </c>
      <c r="F242" s="135" t="s">
        <v>76</v>
      </c>
      <c r="G242" s="135" t="s">
        <v>2490</v>
      </c>
      <c r="H242" s="136" t="s">
        <v>46</v>
      </c>
      <c r="I242" s="167" t="s">
        <v>46</v>
      </c>
      <c r="J242" s="167" t="s">
        <v>1846</v>
      </c>
      <c r="K242" s="167" t="s">
        <v>49</v>
      </c>
      <c r="L242" s="167" t="s">
        <v>53</v>
      </c>
      <c r="M242" s="167">
        <v>2720</v>
      </c>
    </row>
    <row r="243" spans="1:13" ht="30" x14ac:dyDescent="0.25">
      <c r="A243" s="132">
        <v>1340</v>
      </c>
      <c r="B243" s="133">
        <v>43571</v>
      </c>
      <c r="C243" s="134" t="s">
        <v>42</v>
      </c>
      <c r="D243" s="131">
        <v>415</v>
      </c>
      <c r="E243" s="131" t="s">
        <v>43</v>
      </c>
      <c r="F243" s="135" t="s">
        <v>44</v>
      </c>
      <c r="G243" s="135" t="s">
        <v>2489</v>
      </c>
      <c r="H243" s="136" t="s">
        <v>46</v>
      </c>
      <c r="I243" s="167" t="s">
        <v>46</v>
      </c>
      <c r="J243" s="167" t="s">
        <v>1846</v>
      </c>
      <c r="K243" s="167" t="s">
        <v>49</v>
      </c>
      <c r="L243" s="167" t="s">
        <v>53</v>
      </c>
      <c r="M243" s="167">
        <v>2044</v>
      </c>
    </row>
    <row r="244" spans="1:13" ht="63.75" x14ac:dyDescent="0.25">
      <c r="A244" s="132">
        <v>1339</v>
      </c>
      <c r="B244" s="133">
        <v>43573</v>
      </c>
      <c r="C244" s="134" t="s">
        <v>42</v>
      </c>
      <c r="D244" s="131">
        <v>801</v>
      </c>
      <c r="E244" s="131" t="s">
        <v>43</v>
      </c>
      <c r="F244" s="135" t="s">
        <v>51</v>
      </c>
      <c r="G244" s="135" t="s">
        <v>2486</v>
      </c>
      <c r="H244" s="136" t="s">
        <v>2487</v>
      </c>
      <c r="I244" s="167"/>
      <c r="J244" s="167" t="s">
        <v>2436</v>
      </c>
      <c r="K244" s="167" t="s">
        <v>49</v>
      </c>
      <c r="L244" s="167" t="s">
        <v>53</v>
      </c>
      <c r="M244" s="167" t="s">
        <v>2488</v>
      </c>
    </row>
    <row r="245" spans="1:13" ht="76.5" x14ac:dyDescent="0.25">
      <c r="A245" s="132">
        <v>1338</v>
      </c>
      <c r="B245" s="133">
        <v>43575</v>
      </c>
      <c r="C245" s="134" t="s">
        <v>42</v>
      </c>
      <c r="D245" s="131">
        <v>310</v>
      </c>
      <c r="E245" s="131" t="s">
        <v>97</v>
      </c>
      <c r="F245" s="135" t="s">
        <v>44</v>
      </c>
      <c r="G245" s="135" t="s">
        <v>2483</v>
      </c>
      <c r="H245" s="136" t="s">
        <v>2484</v>
      </c>
      <c r="I245" s="167" t="s">
        <v>2485</v>
      </c>
      <c r="J245" s="167" t="s">
        <v>179</v>
      </c>
      <c r="K245" s="167" t="s">
        <v>50</v>
      </c>
      <c r="L245" s="167" t="s">
        <v>50</v>
      </c>
      <c r="M245" s="167"/>
    </row>
    <row r="246" spans="1:13" ht="135" x14ac:dyDescent="0.25">
      <c r="A246" s="132">
        <v>1337</v>
      </c>
      <c r="B246" s="133">
        <v>43575</v>
      </c>
      <c r="C246" s="134" t="s">
        <v>42</v>
      </c>
      <c r="D246" s="131">
        <v>305</v>
      </c>
      <c r="E246" s="131" t="s">
        <v>43</v>
      </c>
      <c r="F246" s="135" t="s">
        <v>44</v>
      </c>
      <c r="G246" s="135" t="s">
        <v>2481</v>
      </c>
      <c r="H246" s="136" t="s">
        <v>46</v>
      </c>
      <c r="I246" s="167" t="s">
        <v>2482</v>
      </c>
      <c r="J246" s="167" t="s">
        <v>48</v>
      </c>
      <c r="K246" s="167" t="s">
        <v>1934</v>
      </c>
      <c r="L246" s="167" t="s">
        <v>50</v>
      </c>
      <c r="M246" s="167" t="s">
        <v>46</v>
      </c>
    </row>
    <row r="247" spans="1:13" ht="240" x14ac:dyDescent="0.25">
      <c r="A247" s="132">
        <v>1336</v>
      </c>
      <c r="B247" s="133">
        <v>43574</v>
      </c>
      <c r="C247" s="134" t="s">
        <v>42</v>
      </c>
      <c r="D247" s="131">
        <v>807</v>
      </c>
      <c r="E247" s="131" t="s">
        <v>97</v>
      </c>
      <c r="F247" s="135" t="s">
        <v>44</v>
      </c>
      <c r="G247" s="135" t="s">
        <v>2479</v>
      </c>
      <c r="H247" s="136" t="s">
        <v>46</v>
      </c>
      <c r="I247" s="167" t="s">
        <v>2480</v>
      </c>
      <c r="J247" s="167" t="s">
        <v>48</v>
      </c>
      <c r="K247" s="167" t="s">
        <v>1934</v>
      </c>
      <c r="L247" s="167" t="s">
        <v>65</v>
      </c>
      <c r="M247" s="167" t="s">
        <v>46</v>
      </c>
    </row>
    <row r="248" spans="1:13" ht="140.25" x14ac:dyDescent="0.25">
      <c r="A248" s="132">
        <v>1335</v>
      </c>
      <c r="B248" s="133">
        <v>43574</v>
      </c>
      <c r="C248" s="134" t="s">
        <v>42</v>
      </c>
      <c r="D248" s="131">
        <v>205</v>
      </c>
      <c r="E248" s="131" t="s">
        <v>43</v>
      </c>
      <c r="F248" s="135" t="s">
        <v>44</v>
      </c>
      <c r="G248" s="135" t="s">
        <v>2478</v>
      </c>
      <c r="H248" s="136" t="s">
        <v>46</v>
      </c>
      <c r="I248" s="167" t="s">
        <v>2477</v>
      </c>
      <c r="J248" s="167" t="s">
        <v>103</v>
      </c>
      <c r="K248" s="167" t="s">
        <v>50</v>
      </c>
      <c r="L248" s="167" t="s">
        <v>100</v>
      </c>
      <c r="M248" s="167" t="s">
        <v>46</v>
      </c>
    </row>
    <row r="249" spans="1:13" ht="165.75" x14ac:dyDescent="0.25">
      <c r="A249" s="132">
        <v>1334</v>
      </c>
      <c r="B249" s="133">
        <v>43573</v>
      </c>
      <c r="C249" s="134" t="s">
        <v>42</v>
      </c>
      <c r="D249" s="131">
        <v>410</v>
      </c>
      <c r="E249" s="131" t="s">
        <v>97</v>
      </c>
      <c r="F249" s="135" t="s">
        <v>518</v>
      </c>
      <c r="G249" s="135" t="s">
        <v>2474</v>
      </c>
      <c r="H249" s="136" t="s">
        <v>2475</v>
      </c>
      <c r="I249" s="167" t="s">
        <v>2476</v>
      </c>
      <c r="J249" s="167" t="s">
        <v>48</v>
      </c>
      <c r="K249" s="167" t="s">
        <v>1934</v>
      </c>
      <c r="L249" s="167" t="s">
        <v>65</v>
      </c>
      <c r="M249" s="167" t="s">
        <v>46</v>
      </c>
    </row>
    <row r="250" spans="1:13" ht="60" x14ac:dyDescent="0.25">
      <c r="A250" s="132">
        <v>1333</v>
      </c>
      <c r="B250" s="133">
        <v>43571</v>
      </c>
      <c r="C250" s="134" t="s">
        <v>42</v>
      </c>
      <c r="D250" s="131">
        <v>607</v>
      </c>
      <c r="E250" s="131" t="s">
        <v>43</v>
      </c>
      <c r="F250" s="135" t="s">
        <v>44</v>
      </c>
      <c r="G250" s="135" t="s">
        <v>2457</v>
      </c>
      <c r="H250" s="136" t="s">
        <v>2458</v>
      </c>
      <c r="I250" s="167" t="s">
        <v>2459</v>
      </c>
      <c r="J250" s="167" t="s">
        <v>48</v>
      </c>
      <c r="K250" s="167" t="s">
        <v>1934</v>
      </c>
      <c r="L250" s="167" t="s">
        <v>50</v>
      </c>
      <c r="M250" s="167" t="s">
        <v>46</v>
      </c>
    </row>
    <row r="251" spans="1:13" ht="165.75" x14ac:dyDescent="0.25">
      <c r="A251" s="132">
        <v>1332</v>
      </c>
      <c r="B251" s="133">
        <v>43571</v>
      </c>
      <c r="C251" s="134" t="s">
        <v>42</v>
      </c>
      <c r="D251" s="131">
        <v>510</v>
      </c>
      <c r="E251" s="131" t="s">
        <v>43</v>
      </c>
      <c r="F251" s="135" t="s">
        <v>1970</v>
      </c>
      <c r="G251" s="135" t="s">
        <v>2454</v>
      </c>
      <c r="H251" s="136" t="s">
        <v>2455</v>
      </c>
      <c r="I251" s="167" t="s">
        <v>2456</v>
      </c>
      <c r="J251" s="167" t="s">
        <v>48</v>
      </c>
      <c r="K251" s="167" t="s">
        <v>1934</v>
      </c>
      <c r="L251" s="167" t="s">
        <v>65</v>
      </c>
      <c r="M251" s="167" t="s">
        <v>46</v>
      </c>
    </row>
    <row r="252" spans="1:13" ht="45" x14ac:dyDescent="0.25">
      <c r="A252" s="132">
        <v>1331</v>
      </c>
      <c r="B252" s="133" t="s">
        <v>2450</v>
      </c>
      <c r="C252" s="134" t="s">
        <v>42</v>
      </c>
      <c r="D252" s="131">
        <v>612</v>
      </c>
      <c r="E252" s="131" t="s">
        <v>43</v>
      </c>
      <c r="F252" s="135" t="s">
        <v>44</v>
      </c>
      <c r="G252" s="135" t="s">
        <v>2451</v>
      </c>
      <c r="H252" s="136" t="s">
        <v>2452</v>
      </c>
      <c r="I252" s="167" t="s">
        <v>2453</v>
      </c>
      <c r="J252" s="167" t="s">
        <v>48</v>
      </c>
      <c r="K252" s="167" t="s">
        <v>1934</v>
      </c>
      <c r="L252" s="167" t="s">
        <v>125</v>
      </c>
      <c r="M252" s="167" t="s">
        <v>46</v>
      </c>
    </row>
    <row r="253" spans="1:13" ht="38.25" x14ac:dyDescent="0.25">
      <c r="A253" s="132">
        <v>1330</v>
      </c>
      <c r="B253" s="133">
        <v>43567</v>
      </c>
      <c r="C253" s="134" t="s">
        <v>42</v>
      </c>
      <c r="D253" s="131">
        <v>310</v>
      </c>
      <c r="E253" s="131" t="s">
        <v>43</v>
      </c>
      <c r="F253" s="135" t="s">
        <v>51</v>
      </c>
      <c r="G253" s="135" t="s">
        <v>2449</v>
      </c>
      <c r="H253" s="136" t="s">
        <v>46</v>
      </c>
      <c r="I253" s="167" t="s">
        <v>46</v>
      </c>
      <c r="J253" s="167" t="s">
        <v>1846</v>
      </c>
      <c r="K253" s="167" t="s">
        <v>49</v>
      </c>
      <c r="L253" s="167" t="s">
        <v>53</v>
      </c>
      <c r="M253" s="167">
        <v>2413</v>
      </c>
    </row>
    <row r="254" spans="1:13" ht="76.5" x14ac:dyDescent="0.25">
      <c r="A254" s="132">
        <v>1329</v>
      </c>
      <c r="B254" s="133">
        <v>43570</v>
      </c>
      <c r="C254" s="134" t="s">
        <v>42</v>
      </c>
      <c r="D254" s="131">
        <v>908</v>
      </c>
      <c r="E254" s="131" t="s">
        <v>43</v>
      </c>
      <c r="F254" s="135" t="s">
        <v>51</v>
      </c>
      <c r="G254" s="135" t="s">
        <v>2448</v>
      </c>
      <c r="H254" s="136" t="s">
        <v>46</v>
      </c>
      <c r="I254" s="167" t="s">
        <v>46</v>
      </c>
      <c r="J254" s="167" t="s">
        <v>1846</v>
      </c>
      <c r="K254" s="167" t="s">
        <v>49</v>
      </c>
      <c r="L254" s="167" t="s">
        <v>50</v>
      </c>
      <c r="M254" s="167" t="s">
        <v>46</v>
      </c>
    </row>
    <row r="255" spans="1:13" ht="30" x14ac:dyDescent="0.25">
      <c r="A255" s="132">
        <v>1328</v>
      </c>
      <c r="B255" s="133">
        <v>43563</v>
      </c>
      <c r="C255" s="134" t="s">
        <v>42</v>
      </c>
      <c r="D255" s="131">
        <v>107</v>
      </c>
      <c r="E255" s="131" t="s">
        <v>43</v>
      </c>
      <c r="F255" s="135" t="s">
        <v>518</v>
      </c>
      <c r="G255" s="135" t="s">
        <v>2446</v>
      </c>
      <c r="H255" s="136" t="s">
        <v>46</v>
      </c>
      <c r="I255" s="167" t="s">
        <v>46</v>
      </c>
      <c r="J255" s="167" t="s">
        <v>1846</v>
      </c>
      <c r="K255" s="167" t="s">
        <v>49</v>
      </c>
      <c r="L255" s="167" t="s">
        <v>53</v>
      </c>
      <c r="M255" s="167">
        <v>3113</v>
      </c>
    </row>
    <row r="256" spans="1:13" ht="30" x14ac:dyDescent="0.25">
      <c r="A256" s="132">
        <v>1327</v>
      </c>
      <c r="B256" s="133">
        <v>43561</v>
      </c>
      <c r="C256" s="134" t="s">
        <v>42</v>
      </c>
      <c r="D256" s="131">
        <v>506</v>
      </c>
      <c r="E256" s="131" t="s">
        <v>43</v>
      </c>
      <c r="F256" s="135" t="s">
        <v>50</v>
      </c>
      <c r="G256" s="135" t="s">
        <v>2445</v>
      </c>
      <c r="H256" s="136" t="s">
        <v>46</v>
      </c>
      <c r="I256" s="167" t="s">
        <v>46</v>
      </c>
      <c r="J256" s="167" t="s">
        <v>1846</v>
      </c>
      <c r="K256" s="167" t="s">
        <v>49</v>
      </c>
      <c r="L256" s="167" t="s">
        <v>53</v>
      </c>
      <c r="M256" s="167">
        <v>3205</v>
      </c>
    </row>
    <row r="257" spans="1:13" ht="45" x14ac:dyDescent="0.25">
      <c r="A257" s="132">
        <v>1326</v>
      </c>
      <c r="B257" s="133" t="s">
        <v>3</v>
      </c>
      <c r="C257" s="134" t="s">
        <v>42</v>
      </c>
      <c r="D257" s="131">
        <v>906</v>
      </c>
      <c r="E257" s="131" t="s">
        <v>43</v>
      </c>
      <c r="F257" s="135" t="s">
        <v>44</v>
      </c>
      <c r="G257" s="135" t="s">
        <v>2442</v>
      </c>
      <c r="H257" s="136" t="s">
        <v>2443</v>
      </c>
      <c r="I257" s="167" t="s">
        <v>2444</v>
      </c>
      <c r="J257" s="167" t="s">
        <v>162</v>
      </c>
      <c r="K257" s="167" t="s">
        <v>50</v>
      </c>
      <c r="L257" s="167" t="s">
        <v>50</v>
      </c>
      <c r="M257" s="167"/>
    </row>
    <row r="258" spans="1:13" ht="120" x14ac:dyDescent="0.25">
      <c r="A258" s="132">
        <v>1325</v>
      </c>
      <c r="B258" s="133">
        <v>43569</v>
      </c>
      <c r="C258" s="134" t="s">
        <v>42</v>
      </c>
      <c r="D258" s="131">
        <v>804</v>
      </c>
      <c r="E258" s="131" t="s">
        <v>43</v>
      </c>
      <c r="F258" s="135" t="s">
        <v>44</v>
      </c>
      <c r="G258" s="135" t="s">
        <v>2447</v>
      </c>
      <c r="H258" s="136"/>
      <c r="I258" s="167" t="s">
        <v>2441</v>
      </c>
      <c r="J258" s="167" t="s">
        <v>1846</v>
      </c>
      <c r="K258" s="167" t="s">
        <v>49</v>
      </c>
      <c r="L258" s="167" t="s">
        <v>50</v>
      </c>
      <c r="M258" s="167" t="s">
        <v>46</v>
      </c>
    </row>
    <row r="259" spans="1:13" ht="25.5" x14ac:dyDescent="0.25">
      <c r="A259" s="132">
        <v>1324</v>
      </c>
      <c r="B259" s="133" t="s">
        <v>3</v>
      </c>
      <c r="C259" s="134" t="s">
        <v>42</v>
      </c>
      <c r="D259" s="131">
        <v>909</v>
      </c>
      <c r="E259" s="131" t="s">
        <v>43</v>
      </c>
      <c r="F259" s="135" t="s">
        <v>50</v>
      </c>
      <c r="G259" s="135" t="s">
        <v>2439</v>
      </c>
      <c r="H259" s="136" t="s">
        <v>2440</v>
      </c>
      <c r="I259" s="167"/>
      <c r="J259" s="167" t="s">
        <v>162</v>
      </c>
      <c r="K259" s="167" t="s">
        <v>50</v>
      </c>
      <c r="L259" s="167" t="s">
        <v>50</v>
      </c>
      <c r="M259" s="167"/>
    </row>
    <row r="260" spans="1:13" ht="135" x14ac:dyDescent="0.25">
      <c r="A260" s="132">
        <v>1323</v>
      </c>
      <c r="B260" s="133">
        <v>43567</v>
      </c>
      <c r="C260" s="134" t="s">
        <v>42</v>
      </c>
      <c r="D260" s="131">
        <v>906</v>
      </c>
      <c r="E260" s="131" t="s">
        <v>43</v>
      </c>
      <c r="F260" s="135" t="s">
        <v>44</v>
      </c>
      <c r="G260" s="135" t="s">
        <v>2438</v>
      </c>
      <c r="H260" s="136" t="s">
        <v>46</v>
      </c>
      <c r="I260" s="167" t="s">
        <v>2437</v>
      </c>
      <c r="J260" s="167" t="s">
        <v>1846</v>
      </c>
      <c r="K260" s="167" t="s">
        <v>49</v>
      </c>
      <c r="L260" s="167" t="s">
        <v>50</v>
      </c>
      <c r="M260" s="167" t="s">
        <v>46</v>
      </c>
    </row>
    <row r="261" spans="1:13" ht="127.5" x14ac:dyDescent="0.25">
      <c r="A261" s="132">
        <v>1322</v>
      </c>
      <c r="B261" s="133">
        <v>43566</v>
      </c>
      <c r="C261" s="134" t="s">
        <v>87</v>
      </c>
      <c r="D261" s="131">
        <v>210</v>
      </c>
      <c r="E261" s="131" t="s">
        <v>46</v>
      </c>
      <c r="F261" s="135" t="s">
        <v>44</v>
      </c>
      <c r="G261" s="135" t="s">
        <v>2435</v>
      </c>
      <c r="H261" s="136" t="s">
        <v>46</v>
      </c>
      <c r="I261" s="167" t="s">
        <v>46</v>
      </c>
      <c r="J261" s="167" t="s">
        <v>48</v>
      </c>
      <c r="K261" s="167" t="s">
        <v>1934</v>
      </c>
      <c r="L261" s="167" t="s">
        <v>65</v>
      </c>
      <c r="M261" s="167" t="s">
        <v>46</v>
      </c>
    </row>
    <row r="262" spans="1:13" ht="216.75" x14ac:dyDescent="0.25">
      <c r="A262" s="132">
        <v>1321</v>
      </c>
      <c r="B262" s="133">
        <v>43564</v>
      </c>
      <c r="C262" s="134" t="s">
        <v>42</v>
      </c>
      <c r="D262" s="131">
        <v>309</v>
      </c>
      <c r="E262" s="131" t="s">
        <v>97</v>
      </c>
      <c r="F262" s="135" t="s">
        <v>836</v>
      </c>
      <c r="G262" s="135" t="s">
        <v>2434</v>
      </c>
      <c r="H262" s="136" t="s">
        <v>46</v>
      </c>
      <c r="I262" s="167" t="s">
        <v>2433</v>
      </c>
      <c r="J262" s="167" t="s">
        <v>1846</v>
      </c>
      <c r="K262" s="167" t="s">
        <v>49</v>
      </c>
      <c r="L262" s="167" t="s">
        <v>53</v>
      </c>
      <c r="M262" s="167" t="s">
        <v>46</v>
      </c>
    </row>
    <row r="263" spans="1:13" ht="51" x14ac:dyDescent="0.25">
      <c r="A263" s="132">
        <v>1320</v>
      </c>
      <c r="B263" s="133" t="s">
        <v>3</v>
      </c>
      <c r="C263" s="134" t="s">
        <v>42</v>
      </c>
      <c r="D263" s="131">
        <v>105</v>
      </c>
      <c r="E263" s="131" t="s">
        <v>43</v>
      </c>
      <c r="F263" s="135" t="s">
        <v>50</v>
      </c>
      <c r="G263" s="135" t="s">
        <v>2431</v>
      </c>
      <c r="H263" s="136" t="s">
        <v>2432</v>
      </c>
      <c r="I263" s="167"/>
      <c r="J263" s="167" t="s">
        <v>48</v>
      </c>
      <c r="K263" s="167" t="s">
        <v>1934</v>
      </c>
      <c r="L263" s="167" t="s">
        <v>50</v>
      </c>
      <c r="M263" s="167"/>
    </row>
    <row r="264" spans="1:13" ht="63.75" x14ac:dyDescent="0.25">
      <c r="A264" s="132">
        <v>1319</v>
      </c>
      <c r="B264" s="133">
        <v>43558</v>
      </c>
      <c r="C264" s="134" t="s">
        <v>42</v>
      </c>
      <c r="D264" s="131">
        <v>805</v>
      </c>
      <c r="E264" s="131" t="s">
        <v>43</v>
      </c>
      <c r="F264" s="135" t="s">
        <v>44</v>
      </c>
      <c r="G264" s="135" t="s">
        <v>2430</v>
      </c>
      <c r="H264" s="136" t="s">
        <v>46</v>
      </c>
      <c r="I264" s="167" t="s">
        <v>46</v>
      </c>
      <c r="J264" s="167" t="s">
        <v>1846</v>
      </c>
      <c r="K264" s="167" t="s">
        <v>49</v>
      </c>
      <c r="L264" s="167" t="s">
        <v>53</v>
      </c>
      <c r="M264" s="167">
        <v>3214</v>
      </c>
    </row>
    <row r="265" spans="1:13" ht="51" x14ac:dyDescent="0.25">
      <c r="A265" s="132">
        <v>1318</v>
      </c>
      <c r="B265" s="133">
        <v>43558</v>
      </c>
      <c r="C265" s="134" t="s">
        <v>42</v>
      </c>
      <c r="D265" s="131">
        <v>804</v>
      </c>
      <c r="E265" s="131" t="s">
        <v>43</v>
      </c>
      <c r="F265" s="135" t="s">
        <v>44</v>
      </c>
      <c r="G265" s="135" t="s">
        <v>2429</v>
      </c>
      <c r="H265" s="136" t="s">
        <v>46</v>
      </c>
      <c r="I265" s="167" t="s">
        <v>46</v>
      </c>
      <c r="J265" s="167" t="s">
        <v>1846</v>
      </c>
      <c r="K265" s="167" t="s">
        <v>49</v>
      </c>
      <c r="L265" s="167" t="s">
        <v>53</v>
      </c>
      <c r="M265" s="167">
        <v>3216</v>
      </c>
    </row>
    <row r="266" spans="1:13" ht="38.25" x14ac:dyDescent="0.25">
      <c r="A266" s="132">
        <v>1317</v>
      </c>
      <c r="B266" s="133" t="s">
        <v>46</v>
      </c>
      <c r="C266" s="134" t="s">
        <v>42</v>
      </c>
      <c r="D266" s="131">
        <v>502</v>
      </c>
      <c r="E266" s="131" t="s">
        <v>43</v>
      </c>
      <c r="F266" s="135" t="s">
        <v>76</v>
      </c>
      <c r="G266" s="135" t="s">
        <v>2428</v>
      </c>
      <c r="H266" s="136" t="s">
        <v>46</v>
      </c>
      <c r="I266" s="167" t="s">
        <v>46</v>
      </c>
      <c r="J266" s="167" t="s">
        <v>1846</v>
      </c>
      <c r="K266" s="167" t="s">
        <v>49</v>
      </c>
      <c r="L266" s="167" t="s">
        <v>53</v>
      </c>
      <c r="M266" s="167">
        <v>2318</v>
      </c>
    </row>
    <row r="267" spans="1:13" ht="30" x14ac:dyDescent="0.25">
      <c r="A267" s="132">
        <v>1316</v>
      </c>
      <c r="B267" s="133">
        <v>43558</v>
      </c>
      <c r="C267" s="134" t="s">
        <v>42</v>
      </c>
      <c r="D267" s="131">
        <v>111</v>
      </c>
      <c r="E267" s="131" t="s">
        <v>43</v>
      </c>
      <c r="F267" s="135" t="s">
        <v>44</v>
      </c>
      <c r="G267" s="135" t="s">
        <v>2427</v>
      </c>
      <c r="H267" s="136" t="s">
        <v>46</v>
      </c>
      <c r="I267" s="167" t="s">
        <v>46</v>
      </c>
      <c r="J267" s="167" t="s">
        <v>1846</v>
      </c>
      <c r="K267" s="167" t="s">
        <v>49</v>
      </c>
      <c r="L267" s="167" t="s">
        <v>53</v>
      </c>
      <c r="M267" s="167">
        <v>2546</v>
      </c>
    </row>
    <row r="268" spans="1:13" ht="89.25" x14ac:dyDescent="0.25">
      <c r="A268" s="132">
        <v>1315</v>
      </c>
      <c r="B268" s="133">
        <v>76433</v>
      </c>
      <c r="C268" s="134" t="s">
        <v>42</v>
      </c>
      <c r="D268" s="131">
        <v>504</v>
      </c>
      <c r="E268" s="131" t="s">
        <v>43</v>
      </c>
      <c r="F268" s="135" t="s">
        <v>44</v>
      </c>
      <c r="G268" s="135" t="s">
        <v>2425</v>
      </c>
      <c r="H268" s="136" t="s">
        <v>46</v>
      </c>
      <c r="I268" s="167" t="s">
        <v>2426</v>
      </c>
      <c r="J268" s="167" t="s">
        <v>1846</v>
      </c>
      <c r="K268" s="167" t="s">
        <v>49</v>
      </c>
      <c r="L268" s="167" t="s">
        <v>50</v>
      </c>
      <c r="M268" s="167" t="s">
        <v>46</v>
      </c>
    </row>
    <row r="269" spans="1:13" ht="127.5" x14ac:dyDescent="0.25">
      <c r="A269" s="132">
        <v>1314</v>
      </c>
      <c r="B269" s="133">
        <v>43560</v>
      </c>
      <c r="C269" s="134" t="s">
        <v>87</v>
      </c>
      <c r="D269" s="131">
        <v>903</v>
      </c>
      <c r="E269" s="131" t="s">
        <v>43</v>
      </c>
      <c r="F269" s="135" t="s">
        <v>50</v>
      </c>
      <c r="G269" s="135" t="s">
        <v>2423</v>
      </c>
      <c r="H269" s="136" t="s">
        <v>46</v>
      </c>
      <c r="I269" s="167" t="s">
        <v>2424</v>
      </c>
      <c r="J269" s="167" t="s">
        <v>48</v>
      </c>
      <c r="K269" s="167" t="s">
        <v>1934</v>
      </c>
      <c r="L269" s="167" t="s">
        <v>50</v>
      </c>
      <c r="M269" s="167" t="s">
        <v>46</v>
      </c>
    </row>
    <row r="270" spans="1:13" ht="30" x14ac:dyDescent="0.25">
      <c r="A270" s="132">
        <v>1313</v>
      </c>
      <c r="B270" s="133" t="s">
        <v>3</v>
      </c>
      <c r="C270" s="134" t="s">
        <v>42</v>
      </c>
      <c r="D270" s="131">
        <v>202</v>
      </c>
      <c r="E270" s="131" t="s">
        <v>43</v>
      </c>
      <c r="F270" s="135" t="s">
        <v>44</v>
      </c>
      <c r="G270" s="135" t="s">
        <v>2421</v>
      </c>
      <c r="H270" s="136" t="s">
        <v>2422</v>
      </c>
      <c r="I270" s="167" t="s">
        <v>180</v>
      </c>
      <c r="J270" s="167" t="s">
        <v>162</v>
      </c>
      <c r="K270" s="167" t="s">
        <v>50</v>
      </c>
      <c r="L270" s="167" t="s">
        <v>125</v>
      </c>
      <c r="M270" s="167" t="s">
        <v>180</v>
      </c>
    </row>
    <row r="271" spans="1:13" ht="51" x14ac:dyDescent="0.25">
      <c r="A271" s="132">
        <v>1312</v>
      </c>
      <c r="B271" s="133">
        <v>43554</v>
      </c>
      <c r="C271" s="134" t="s">
        <v>42</v>
      </c>
      <c r="D271" s="131">
        <v>209</v>
      </c>
      <c r="E271" s="131" t="s">
        <v>43</v>
      </c>
      <c r="F271" s="135" t="s">
        <v>44</v>
      </c>
      <c r="G271" s="135" t="s">
        <v>2391</v>
      </c>
      <c r="H271" s="136" t="s">
        <v>46</v>
      </c>
      <c r="I271" s="167" t="s">
        <v>46</v>
      </c>
      <c r="J271" s="167" t="s">
        <v>1846</v>
      </c>
      <c r="K271" s="167" t="s">
        <v>49</v>
      </c>
      <c r="L271" s="167" t="s">
        <v>53</v>
      </c>
      <c r="M271" s="167">
        <v>1897</v>
      </c>
    </row>
    <row r="272" spans="1:13" ht="38.25" x14ac:dyDescent="0.25">
      <c r="A272" s="132">
        <v>1311</v>
      </c>
      <c r="B272" s="133">
        <v>43555</v>
      </c>
      <c r="C272" s="134" t="s">
        <v>42</v>
      </c>
      <c r="D272" s="131">
        <v>112</v>
      </c>
      <c r="E272" s="131" t="s">
        <v>43</v>
      </c>
      <c r="F272" s="135" t="s">
        <v>44</v>
      </c>
      <c r="G272" s="135" t="s">
        <v>2390</v>
      </c>
      <c r="H272" s="136" t="s">
        <v>46</v>
      </c>
      <c r="I272" s="167" t="s">
        <v>46</v>
      </c>
      <c r="J272" s="167" t="s">
        <v>1846</v>
      </c>
      <c r="K272" s="167" t="s">
        <v>49</v>
      </c>
      <c r="L272" s="167" t="s">
        <v>53</v>
      </c>
      <c r="M272" s="167">
        <v>2517</v>
      </c>
    </row>
    <row r="273" spans="1:13" ht="30" x14ac:dyDescent="0.25">
      <c r="A273" s="132">
        <v>1310</v>
      </c>
      <c r="B273" s="133">
        <v>43551</v>
      </c>
      <c r="C273" s="134" t="s">
        <v>42</v>
      </c>
      <c r="D273" s="131">
        <v>201</v>
      </c>
      <c r="E273" s="131" t="s">
        <v>43</v>
      </c>
      <c r="F273" s="135" t="s">
        <v>56</v>
      </c>
      <c r="G273" s="135" t="s">
        <v>2389</v>
      </c>
      <c r="H273" s="136" t="s">
        <v>46</v>
      </c>
      <c r="I273" s="167" t="s">
        <v>46</v>
      </c>
      <c r="J273" s="167" t="s">
        <v>1846</v>
      </c>
      <c r="K273" s="167" t="s">
        <v>49</v>
      </c>
      <c r="L273" s="167" t="s">
        <v>53</v>
      </c>
      <c r="M273" s="167">
        <v>2373</v>
      </c>
    </row>
    <row r="274" spans="1:13" ht="127.5" x14ac:dyDescent="0.25">
      <c r="A274" s="132">
        <v>1309</v>
      </c>
      <c r="B274" s="133">
        <v>43556</v>
      </c>
      <c r="C274" s="134" t="s">
        <v>42</v>
      </c>
      <c r="D274" s="131">
        <v>904</v>
      </c>
      <c r="E274" s="131" t="s">
        <v>187</v>
      </c>
      <c r="F274" s="135" t="s">
        <v>44</v>
      </c>
      <c r="G274" s="135" t="s">
        <v>2386</v>
      </c>
      <c r="H274" s="136" t="s">
        <v>2387</v>
      </c>
      <c r="I274" s="167" t="s">
        <v>2388</v>
      </c>
      <c r="J274" s="167" t="s">
        <v>1604</v>
      </c>
      <c r="K274" s="167" t="s">
        <v>50</v>
      </c>
      <c r="L274" s="167" t="s">
        <v>50</v>
      </c>
      <c r="M274" s="167"/>
    </row>
    <row r="275" spans="1:13" ht="76.5" x14ac:dyDescent="0.25">
      <c r="A275" s="132">
        <v>1308</v>
      </c>
      <c r="B275" s="133">
        <v>43554</v>
      </c>
      <c r="C275" s="134" t="s">
        <v>42</v>
      </c>
      <c r="D275" s="131">
        <v>205</v>
      </c>
      <c r="E275" s="131" t="s">
        <v>43</v>
      </c>
      <c r="F275" s="135" t="s">
        <v>44</v>
      </c>
      <c r="G275" s="135" t="s">
        <v>2383</v>
      </c>
      <c r="H275" s="136" t="s">
        <v>2384</v>
      </c>
      <c r="I275" s="167" t="s">
        <v>2385</v>
      </c>
      <c r="J275" s="167" t="s">
        <v>1604</v>
      </c>
      <c r="K275" s="167" t="s">
        <v>50</v>
      </c>
      <c r="L275" s="167" t="s">
        <v>125</v>
      </c>
      <c r="M275" s="167"/>
    </row>
    <row r="276" spans="1:13" x14ac:dyDescent="0.25">
      <c r="A276" s="132">
        <v>1307</v>
      </c>
      <c r="B276" s="133">
        <v>30032019</v>
      </c>
      <c r="C276" s="134"/>
      <c r="D276" s="131"/>
      <c r="E276" s="131"/>
      <c r="F276" s="135"/>
      <c r="G276" s="135"/>
      <c r="H276" s="136"/>
      <c r="I276" s="167"/>
      <c r="J276" s="167"/>
      <c r="K276" s="167"/>
      <c r="L276" s="167"/>
      <c r="M276" s="167"/>
    </row>
    <row r="277" spans="1:13" ht="102" x14ac:dyDescent="0.25">
      <c r="A277" s="132">
        <v>1306</v>
      </c>
      <c r="B277" s="133">
        <v>43553</v>
      </c>
      <c r="C277" s="134" t="s">
        <v>42</v>
      </c>
      <c r="D277" s="131">
        <v>122</v>
      </c>
      <c r="E277" s="131" t="s">
        <v>43</v>
      </c>
      <c r="F277" s="135" t="s">
        <v>76</v>
      </c>
      <c r="G277" s="135" t="s">
        <v>2382</v>
      </c>
      <c r="H277" s="136" t="s">
        <v>46</v>
      </c>
      <c r="I277" s="167" t="s">
        <v>46</v>
      </c>
      <c r="J277" s="167" t="s">
        <v>1846</v>
      </c>
      <c r="K277" s="167" t="s">
        <v>49</v>
      </c>
      <c r="L277" s="167" t="s">
        <v>50</v>
      </c>
      <c r="M277" s="167" t="s">
        <v>46</v>
      </c>
    </row>
    <row r="278" spans="1:13" ht="127.5" x14ac:dyDescent="0.25">
      <c r="A278" s="132">
        <v>1305</v>
      </c>
      <c r="B278" s="133">
        <v>43553</v>
      </c>
      <c r="C278" s="134" t="s">
        <v>42</v>
      </c>
      <c r="D278" s="131">
        <v>304</v>
      </c>
      <c r="E278" s="131" t="s">
        <v>43</v>
      </c>
      <c r="F278" s="135" t="s">
        <v>44</v>
      </c>
      <c r="G278" s="135" t="s">
        <v>2381</v>
      </c>
      <c r="H278" s="136" t="s">
        <v>46</v>
      </c>
      <c r="I278" s="167" t="s">
        <v>2380</v>
      </c>
      <c r="J278" s="167" t="s">
        <v>1846</v>
      </c>
      <c r="K278" s="167" t="s">
        <v>49</v>
      </c>
      <c r="L278" s="167" t="s">
        <v>50</v>
      </c>
      <c r="M278" s="167" t="s">
        <v>46</v>
      </c>
    </row>
    <row r="279" spans="1:13" ht="120" x14ac:dyDescent="0.25">
      <c r="A279" s="132">
        <v>1304</v>
      </c>
      <c r="B279" s="133">
        <v>43552</v>
      </c>
      <c r="C279" s="134" t="s">
        <v>42</v>
      </c>
      <c r="D279" s="131">
        <v>904</v>
      </c>
      <c r="E279" s="131" t="s">
        <v>97</v>
      </c>
      <c r="F279" s="135" t="s">
        <v>44</v>
      </c>
      <c r="G279" s="135" t="s">
        <v>2379</v>
      </c>
      <c r="H279" s="136" t="s">
        <v>2377</v>
      </c>
      <c r="I279" s="167" t="s">
        <v>2378</v>
      </c>
      <c r="J279" s="167" t="s">
        <v>121</v>
      </c>
      <c r="K279" s="167" t="s">
        <v>50</v>
      </c>
      <c r="L279" s="167" t="s">
        <v>50</v>
      </c>
      <c r="M279" s="167"/>
    </row>
    <row r="280" spans="1:13" ht="102" x14ac:dyDescent="0.25">
      <c r="A280" s="132">
        <v>1303</v>
      </c>
      <c r="B280" s="133">
        <v>43545</v>
      </c>
      <c r="C280" s="134" t="s">
        <v>42</v>
      </c>
      <c r="D280" s="131" t="s">
        <v>46</v>
      </c>
      <c r="E280" s="131" t="s">
        <v>43</v>
      </c>
      <c r="F280" s="135" t="s">
        <v>76</v>
      </c>
      <c r="G280" s="135" t="s">
        <v>2364</v>
      </c>
      <c r="H280" s="136" t="s">
        <v>46</v>
      </c>
      <c r="I280" s="167" t="s">
        <v>46</v>
      </c>
      <c r="J280" s="167" t="s">
        <v>48</v>
      </c>
      <c r="K280" s="167" t="s">
        <v>1934</v>
      </c>
      <c r="L280" s="167" t="s">
        <v>333</v>
      </c>
      <c r="M280" s="167" t="s">
        <v>46</v>
      </c>
    </row>
    <row r="281" spans="1:13" ht="140.25" x14ac:dyDescent="0.25">
      <c r="A281" s="132">
        <v>1302</v>
      </c>
      <c r="B281" s="133">
        <v>43544</v>
      </c>
      <c r="C281" s="134" t="s">
        <v>42</v>
      </c>
      <c r="D281" s="131" t="s">
        <v>46</v>
      </c>
      <c r="E281" s="131" t="s">
        <v>43</v>
      </c>
      <c r="F281" s="135" t="s">
        <v>66</v>
      </c>
      <c r="G281" s="135" t="s">
        <v>2363</v>
      </c>
      <c r="H281" s="136" t="s">
        <v>46</v>
      </c>
      <c r="I281" s="167" t="s">
        <v>46</v>
      </c>
      <c r="J281" s="167" t="s">
        <v>48</v>
      </c>
      <c r="K281" s="167" t="s">
        <v>1934</v>
      </c>
      <c r="L281" s="167" t="s">
        <v>333</v>
      </c>
      <c r="M281" s="167" t="s">
        <v>46</v>
      </c>
    </row>
    <row r="282" spans="1:13" ht="114.75" x14ac:dyDescent="0.25">
      <c r="A282" s="132">
        <v>1301</v>
      </c>
      <c r="B282" s="133">
        <v>43550</v>
      </c>
      <c r="C282" s="134" t="s">
        <v>42</v>
      </c>
      <c r="D282" s="131">
        <v>806</v>
      </c>
      <c r="E282" s="131" t="s">
        <v>43</v>
      </c>
      <c r="F282" s="135" t="s">
        <v>44</v>
      </c>
      <c r="G282" s="135" t="s">
        <v>2360</v>
      </c>
      <c r="H282" s="136" t="s">
        <v>2361</v>
      </c>
      <c r="I282" s="167" t="s">
        <v>2362</v>
      </c>
      <c r="J282" s="167" t="s">
        <v>48</v>
      </c>
      <c r="K282" s="167" t="s">
        <v>1934</v>
      </c>
      <c r="L282" s="167" t="s">
        <v>65</v>
      </c>
      <c r="M282" s="167" t="s">
        <v>46</v>
      </c>
    </row>
    <row r="283" spans="1:13" ht="120" x14ac:dyDescent="0.25">
      <c r="A283" s="132">
        <v>1300</v>
      </c>
      <c r="B283" s="133">
        <v>43550</v>
      </c>
      <c r="C283" s="134" t="s">
        <v>42</v>
      </c>
      <c r="D283" s="131">
        <v>710</v>
      </c>
      <c r="E283" s="131" t="s">
        <v>43</v>
      </c>
      <c r="F283" s="135" t="s">
        <v>44</v>
      </c>
      <c r="G283" s="135" t="s">
        <v>2358</v>
      </c>
      <c r="H283" s="136" t="s">
        <v>46</v>
      </c>
      <c r="I283" s="167" t="s">
        <v>2359</v>
      </c>
      <c r="J283" s="167" t="s">
        <v>48</v>
      </c>
      <c r="K283" s="167" t="s">
        <v>1934</v>
      </c>
      <c r="L283" s="167" t="s">
        <v>65</v>
      </c>
      <c r="M283" s="167" t="s">
        <v>46</v>
      </c>
    </row>
    <row r="284" spans="1:13" ht="60" x14ac:dyDescent="0.25">
      <c r="A284" s="132">
        <v>1299</v>
      </c>
      <c r="B284" s="133">
        <v>43550</v>
      </c>
      <c r="C284" s="134" t="s">
        <v>42</v>
      </c>
      <c r="D284" s="131">
        <v>309</v>
      </c>
      <c r="E284" s="131" t="s">
        <v>43</v>
      </c>
      <c r="F284" s="135" t="s">
        <v>765</v>
      </c>
      <c r="G284" s="135" t="s">
        <v>2355</v>
      </c>
      <c r="H284" s="136" t="s">
        <v>2356</v>
      </c>
      <c r="I284" s="167" t="s">
        <v>2357</v>
      </c>
      <c r="J284" s="167" t="s">
        <v>48</v>
      </c>
      <c r="K284" s="167" t="s">
        <v>1934</v>
      </c>
      <c r="L284" s="167" t="s">
        <v>65</v>
      </c>
      <c r="M284" s="167" t="s">
        <v>46</v>
      </c>
    </row>
    <row r="285" spans="1:13" ht="63.75" x14ac:dyDescent="0.25">
      <c r="A285" s="132">
        <v>1298</v>
      </c>
      <c r="B285" s="133">
        <v>43528</v>
      </c>
      <c r="C285" s="134" t="s">
        <v>42</v>
      </c>
      <c r="D285" s="131" t="s">
        <v>46</v>
      </c>
      <c r="E285" s="131" t="s">
        <v>43</v>
      </c>
      <c r="F285" s="135" t="s">
        <v>66</v>
      </c>
      <c r="G285" s="135" t="s">
        <v>2354</v>
      </c>
      <c r="H285" s="136" t="s">
        <v>46</v>
      </c>
      <c r="I285" s="167" t="s">
        <v>46</v>
      </c>
      <c r="J285" s="167" t="s">
        <v>48</v>
      </c>
      <c r="K285" s="167" t="s">
        <v>1934</v>
      </c>
      <c r="L285" s="167" t="s">
        <v>333</v>
      </c>
      <c r="M285" s="167" t="s">
        <v>46</v>
      </c>
    </row>
    <row r="286" spans="1:13" ht="63.75" x14ac:dyDescent="0.25">
      <c r="A286" s="132">
        <v>1297</v>
      </c>
      <c r="B286" s="133">
        <v>43531</v>
      </c>
      <c r="C286" s="134" t="s">
        <v>42</v>
      </c>
      <c r="D286" s="131" t="s">
        <v>46</v>
      </c>
      <c r="E286" s="131" t="s">
        <v>43</v>
      </c>
      <c r="F286" s="135" t="s">
        <v>76</v>
      </c>
      <c r="G286" s="135" t="s">
        <v>2295</v>
      </c>
      <c r="H286" s="136" t="s">
        <v>46</v>
      </c>
      <c r="I286" s="167" t="s">
        <v>46</v>
      </c>
      <c r="J286" s="167" t="s">
        <v>48</v>
      </c>
      <c r="K286" s="167" t="s">
        <v>1934</v>
      </c>
      <c r="L286" s="167" t="s">
        <v>333</v>
      </c>
      <c r="M286" s="167" t="s">
        <v>46</v>
      </c>
    </row>
    <row r="287" spans="1:13" ht="51" x14ac:dyDescent="0.25">
      <c r="A287" s="132">
        <v>1296</v>
      </c>
      <c r="B287" s="133">
        <v>43531</v>
      </c>
      <c r="C287" s="134" t="s">
        <v>42</v>
      </c>
      <c r="D287" s="131" t="s">
        <v>46</v>
      </c>
      <c r="E287" s="131" t="s">
        <v>43</v>
      </c>
      <c r="F287" s="135" t="s">
        <v>44</v>
      </c>
      <c r="G287" s="135" t="s">
        <v>2296</v>
      </c>
      <c r="H287" s="136" t="s">
        <v>46</v>
      </c>
      <c r="I287" s="167" t="s">
        <v>46</v>
      </c>
      <c r="J287" s="167" t="s">
        <v>48</v>
      </c>
      <c r="K287" s="167" t="s">
        <v>1934</v>
      </c>
      <c r="L287" s="167" t="s">
        <v>333</v>
      </c>
      <c r="M287" s="167" t="s">
        <v>46</v>
      </c>
    </row>
    <row r="288" spans="1:13" ht="63.75" x14ac:dyDescent="0.25">
      <c r="A288" s="132">
        <v>1295</v>
      </c>
      <c r="B288" s="133">
        <v>43536</v>
      </c>
      <c r="C288" s="134" t="s">
        <v>42</v>
      </c>
      <c r="D288" s="131">
        <v>112</v>
      </c>
      <c r="E288" s="131" t="s">
        <v>43</v>
      </c>
      <c r="F288" s="135" t="s">
        <v>44</v>
      </c>
      <c r="G288" s="135" t="s">
        <v>2351</v>
      </c>
      <c r="H288" s="136" t="s">
        <v>2352</v>
      </c>
      <c r="I288" s="167" t="s">
        <v>2353</v>
      </c>
      <c r="J288" s="167" t="s">
        <v>103</v>
      </c>
      <c r="K288" s="167" t="s">
        <v>50</v>
      </c>
      <c r="L288" s="167" t="s">
        <v>50</v>
      </c>
      <c r="M288" s="167" t="s">
        <v>46</v>
      </c>
    </row>
    <row r="289" spans="1:13" ht="409.5" x14ac:dyDescent="0.25">
      <c r="A289" s="132">
        <v>1294</v>
      </c>
      <c r="B289" s="133" t="s">
        <v>3</v>
      </c>
      <c r="C289" s="134" t="s">
        <v>42</v>
      </c>
      <c r="D289" s="131">
        <v>307</v>
      </c>
      <c r="E289" s="131" t="s">
        <v>43</v>
      </c>
      <c r="F289" s="135" t="s">
        <v>44</v>
      </c>
      <c r="G289" s="135" t="s">
        <v>2350</v>
      </c>
      <c r="H289" s="136" t="s">
        <v>46</v>
      </c>
      <c r="I289" s="167" t="s">
        <v>46</v>
      </c>
      <c r="J289" s="167" t="s">
        <v>48</v>
      </c>
      <c r="K289" s="167" t="s">
        <v>49</v>
      </c>
      <c r="L289" s="167" t="s">
        <v>125</v>
      </c>
      <c r="M289" s="167" t="s">
        <v>46</v>
      </c>
    </row>
    <row r="290" spans="1:13" ht="75" x14ac:dyDescent="0.25">
      <c r="A290" s="132">
        <v>1293</v>
      </c>
      <c r="B290" s="133">
        <v>43548</v>
      </c>
      <c r="C290" s="134" t="s">
        <v>42</v>
      </c>
      <c r="D290" s="131">
        <v>121</v>
      </c>
      <c r="E290" s="131" t="s">
        <v>43</v>
      </c>
      <c r="F290" s="135" t="s">
        <v>44</v>
      </c>
      <c r="G290" s="135" t="s">
        <v>2348</v>
      </c>
      <c r="H290" s="136" t="s">
        <v>46</v>
      </c>
      <c r="I290" s="167" t="s">
        <v>2349</v>
      </c>
      <c r="J290" s="167" t="s">
        <v>48</v>
      </c>
      <c r="K290" s="167" t="s">
        <v>1934</v>
      </c>
      <c r="L290" s="167" t="s">
        <v>65</v>
      </c>
      <c r="M290" s="167" t="s">
        <v>46</v>
      </c>
    </row>
    <row r="291" spans="1:13" ht="135" x14ac:dyDescent="0.25">
      <c r="A291" s="132">
        <v>1292</v>
      </c>
      <c r="B291" s="133">
        <v>43548</v>
      </c>
      <c r="C291" s="134" t="s">
        <v>42</v>
      </c>
      <c r="D291" s="131">
        <v>204</v>
      </c>
      <c r="E291" s="131" t="s">
        <v>43</v>
      </c>
      <c r="F291" s="135" t="s">
        <v>44</v>
      </c>
      <c r="G291" s="135" t="s">
        <v>2346</v>
      </c>
      <c r="H291" s="136" t="s">
        <v>46</v>
      </c>
      <c r="I291" s="167" t="s">
        <v>2347</v>
      </c>
      <c r="J291" s="167" t="s">
        <v>48</v>
      </c>
      <c r="K291" s="167" t="s">
        <v>1934</v>
      </c>
      <c r="L291" s="167" t="s">
        <v>65</v>
      </c>
      <c r="M291" s="167" t="s">
        <v>46</v>
      </c>
    </row>
    <row r="292" spans="1:13" ht="51" x14ac:dyDescent="0.25">
      <c r="A292" s="132">
        <v>1291</v>
      </c>
      <c r="B292" s="133" t="s">
        <v>3</v>
      </c>
      <c r="C292" s="134" t="s">
        <v>42</v>
      </c>
      <c r="D292" s="131">
        <v>711</v>
      </c>
      <c r="E292" s="131" t="s">
        <v>43</v>
      </c>
      <c r="F292" s="135" t="s">
        <v>44</v>
      </c>
      <c r="G292" s="135" t="s">
        <v>2345</v>
      </c>
      <c r="H292" s="136" t="s">
        <v>46</v>
      </c>
      <c r="I292" s="167" t="s">
        <v>46</v>
      </c>
      <c r="J292" s="167" t="s">
        <v>1846</v>
      </c>
      <c r="K292" s="167" t="s">
        <v>49</v>
      </c>
      <c r="L292" s="167" t="s">
        <v>65</v>
      </c>
      <c r="M292" s="167" t="s">
        <v>46</v>
      </c>
    </row>
    <row r="293" spans="1:13" ht="114.75" x14ac:dyDescent="0.25">
      <c r="A293" s="132">
        <v>1290</v>
      </c>
      <c r="B293" s="133">
        <v>43544</v>
      </c>
      <c r="C293" s="134" t="s">
        <v>42</v>
      </c>
      <c r="D293" s="131" t="s">
        <v>46</v>
      </c>
      <c r="E293" s="131" t="s">
        <v>43</v>
      </c>
      <c r="F293" s="135" t="s">
        <v>44</v>
      </c>
      <c r="G293" s="135" t="s">
        <v>2344</v>
      </c>
      <c r="H293" s="136" t="s">
        <v>46</v>
      </c>
      <c r="I293" s="167" t="s">
        <v>46</v>
      </c>
      <c r="J293" s="167" t="s">
        <v>48</v>
      </c>
      <c r="K293" s="167" t="s">
        <v>1934</v>
      </c>
      <c r="L293" s="167" t="s">
        <v>333</v>
      </c>
      <c r="M293" s="167" t="s">
        <v>46</v>
      </c>
    </row>
    <row r="294" spans="1:13" ht="76.5" x14ac:dyDescent="0.25">
      <c r="A294" s="132">
        <v>1289</v>
      </c>
      <c r="B294" s="133">
        <v>43545</v>
      </c>
      <c r="C294" s="134" t="s">
        <v>42</v>
      </c>
      <c r="D294" s="131">
        <v>406</v>
      </c>
      <c r="E294" s="131" t="s">
        <v>43</v>
      </c>
      <c r="F294" s="135" t="s">
        <v>76</v>
      </c>
      <c r="G294" s="135" t="s">
        <v>2343</v>
      </c>
      <c r="H294" s="136" t="s">
        <v>46</v>
      </c>
      <c r="I294" s="167" t="s">
        <v>46</v>
      </c>
      <c r="J294" s="167" t="s">
        <v>1846</v>
      </c>
      <c r="K294" s="167" t="s">
        <v>49</v>
      </c>
      <c r="L294" s="167" t="s">
        <v>53</v>
      </c>
      <c r="M294" s="167">
        <v>2428</v>
      </c>
    </row>
    <row r="295" spans="1:13" ht="30" x14ac:dyDescent="0.25">
      <c r="A295" s="132">
        <v>1288</v>
      </c>
      <c r="B295" s="133">
        <v>43541</v>
      </c>
      <c r="C295" s="134" t="s">
        <v>42</v>
      </c>
      <c r="D295" s="131">
        <v>212</v>
      </c>
      <c r="E295" s="131" t="s">
        <v>43</v>
      </c>
      <c r="F295" s="135" t="s">
        <v>44</v>
      </c>
      <c r="G295" s="135" t="s">
        <v>2342</v>
      </c>
      <c r="H295" s="136" t="s">
        <v>46</v>
      </c>
      <c r="I295" s="167" t="s">
        <v>46</v>
      </c>
      <c r="J295" s="167" t="s">
        <v>1846</v>
      </c>
      <c r="K295" s="167" t="s">
        <v>49</v>
      </c>
      <c r="L295" s="167" t="s">
        <v>53</v>
      </c>
      <c r="M295" s="167">
        <v>3120</v>
      </c>
    </row>
    <row r="296" spans="1:13" ht="30" x14ac:dyDescent="0.25">
      <c r="A296" s="132">
        <v>1287</v>
      </c>
      <c r="B296" s="133">
        <v>43547</v>
      </c>
      <c r="C296" s="134" t="s">
        <v>42</v>
      </c>
      <c r="D296" s="131">
        <v>308</v>
      </c>
      <c r="E296" s="131" t="s">
        <v>43</v>
      </c>
      <c r="F296" s="135" t="s">
        <v>44</v>
      </c>
      <c r="G296" s="135" t="s">
        <v>2341</v>
      </c>
      <c r="H296" s="136" t="s">
        <v>84</v>
      </c>
      <c r="I296" s="167" t="s">
        <v>84</v>
      </c>
      <c r="J296" s="167" t="s">
        <v>1846</v>
      </c>
      <c r="K296" s="167" t="s">
        <v>49</v>
      </c>
      <c r="L296" s="167" t="s">
        <v>53</v>
      </c>
      <c r="M296" s="167">
        <v>2284</v>
      </c>
    </row>
    <row r="297" spans="1:13" ht="30" x14ac:dyDescent="0.25">
      <c r="A297" s="132">
        <v>1286</v>
      </c>
      <c r="B297" s="133" t="s">
        <v>3</v>
      </c>
      <c r="C297" s="134" t="s">
        <v>42</v>
      </c>
      <c r="D297" s="131">
        <v>308</v>
      </c>
      <c r="E297" s="131" t="s">
        <v>43</v>
      </c>
      <c r="F297" s="135" t="s">
        <v>76</v>
      </c>
      <c r="G297" s="135" t="s">
        <v>2339</v>
      </c>
      <c r="H297" s="136" t="s">
        <v>46</v>
      </c>
      <c r="I297" s="167" t="s">
        <v>46</v>
      </c>
      <c r="J297" s="167" t="s">
        <v>1846</v>
      </c>
      <c r="K297" s="167" t="s">
        <v>49</v>
      </c>
      <c r="L297" s="167" t="s">
        <v>53</v>
      </c>
      <c r="M297" s="167">
        <v>2284</v>
      </c>
    </row>
    <row r="298" spans="1:13" ht="30" x14ac:dyDescent="0.25">
      <c r="A298" s="132">
        <v>1285</v>
      </c>
      <c r="B298" s="133">
        <v>43541</v>
      </c>
      <c r="C298" s="134" t="s">
        <v>42</v>
      </c>
      <c r="D298" s="131">
        <v>909</v>
      </c>
      <c r="E298" s="131" t="s">
        <v>43</v>
      </c>
      <c r="F298" s="135" t="s">
        <v>44</v>
      </c>
      <c r="G298" s="135" t="s">
        <v>2340</v>
      </c>
      <c r="H298" s="136" t="s">
        <v>46</v>
      </c>
      <c r="I298" s="167" t="s">
        <v>46</v>
      </c>
      <c r="J298" s="167" t="s">
        <v>1846</v>
      </c>
      <c r="K298" s="167" t="s">
        <v>49</v>
      </c>
      <c r="L298" s="167" t="s">
        <v>53</v>
      </c>
      <c r="M298" s="167">
        <v>2355</v>
      </c>
    </row>
    <row r="299" spans="1:13" ht="38.25" x14ac:dyDescent="0.25">
      <c r="A299" s="132">
        <v>1284</v>
      </c>
      <c r="B299" s="133">
        <v>43547</v>
      </c>
      <c r="C299" s="134" t="s">
        <v>42</v>
      </c>
      <c r="D299" s="131">
        <v>121</v>
      </c>
      <c r="E299" s="131" t="s">
        <v>43</v>
      </c>
      <c r="F299" s="135" t="s">
        <v>44</v>
      </c>
      <c r="G299" s="135" t="s">
        <v>2338</v>
      </c>
      <c r="H299" s="136" t="s">
        <v>46</v>
      </c>
      <c r="I299" s="167" t="s">
        <v>46</v>
      </c>
      <c r="J299" s="167" t="s">
        <v>1846</v>
      </c>
      <c r="K299" s="167" t="s">
        <v>49</v>
      </c>
      <c r="L299" s="167" t="s">
        <v>50</v>
      </c>
      <c r="M299" s="167" t="s">
        <v>46</v>
      </c>
    </row>
    <row r="300" spans="1:13" ht="114.75" x14ac:dyDescent="0.25">
      <c r="A300" s="132">
        <v>1283</v>
      </c>
      <c r="B300" s="133">
        <v>43546</v>
      </c>
      <c r="C300" s="134" t="s">
        <v>42</v>
      </c>
      <c r="D300" s="131">
        <v>604</v>
      </c>
      <c r="E300" s="131" t="s">
        <v>43</v>
      </c>
      <c r="F300" s="135" t="s">
        <v>50</v>
      </c>
      <c r="G300" s="135" t="s">
        <v>2335</v>
      </c>
      <c r="H300" s="136" t="s">
        <v>2336</v>
      </c>
      <c r="I300" s="167" t="s">
        <v>2337</v>
      </c>
      <c r="J300" s="167" t="s">
        <v>103</v>
      </c>
      <c r="K300" s="167" t="s">
        <v>50</v>
      </c>
      <c r="L300" s="167" t="s">
        <v>50</v>
      </c>
      <c r="M300" s="167" t="s">
        <v>46</v>
      </c>
    </row>
    <row r="301" spans="1:13" ht="30" x14ac:dyDescent="0.25">
      <c r="A301" s="132">
        <v>1282</v>
      </c>
      <c r="B301" s="133">
        <v>43544</v>
      </c>
      <c r="C301" s="134" t="s">
        <v>42</v>
      </c>
      <c r="D301" s="131">
        <v>901</v>
      </c>
      <c r="E301" s="131" t="s">
        <v>43</v>
      </c>
      <c r="F301" s="135" t="s">
        <v>50</v>
      </c>
      <c r="G301" s="135" t="s">
        <v>2332</v>
      </c>
      <c r="H301" s="136" t="s">
        <v>2333</v>
      </c>
      <c r="I301" s="167" t="s">
        <v>2334</v>
      </c>
      <c r="J301" s="167" t="s">
        <v>103</v>
      </c>
      <c r="K301" s="167" t="s">
        <v>50</v>
      </c>
      <c r="L301" s="167" t="s">
        <v>125</v>
      </c>
      <c r="M301" s="167" t="s">
        <v>46</v>
      </c>
    </row>
    <row r="302" spans="1:13" ht="51" x14ac:dyDescent="0.25">
      <c r="A302" s="132">
        <v>1281</v>
      </c>
      <c r="B302" s="133">
        <v>43543</v>
      </c>
      <c r="C302" s="134" t="s">
        <v>42</v>
      </c>
      <c r="D302" s="131">
        <v>505</v>
      </c>
      <c r="E302" s="131" t="s">
        <v>43</v>
      </c>
      <c r="F302" s="135" t="s">
        <v>50</v>
      </c>
      <c r="G302" s="135" t="s">
        <v>2330</v>
      </c>
      <c r="H302" s="136" t="s">
        <v>2331</v>
      </c>
      <c r="I302" s="167" t="s">
        <v>46</v>
      </c>
      <c r="J302" s="167" t="s">
        <v>103</v>
      </c>
      <c r="K302" s="167" t="s">
        <v>50</v>
      </c>
      <c r="L302" s="167" t="s">
        <v>53</v>
      </c>
      <c r="M302" s="167"/>
    </row>
    <row r="303" spans="1:13" ht="51" x14ac:dyDescent="0.25">
      <c r="A303" s="132">
        <v>1280</v>
      </c>
      <c r="B303" s="133">
        <v>43543</v>
      </c>
      <c r="C303" s="134" t="s">
        <v>42</v>
      </c>
      <c r="D303" s="131">
        <v>909</v>
      </c>
      <c r="E303" s="131" t="s">
        <v>43</v>
      </c>
      <c r="F303" s="135" t="s">
        <v>44</v>
      </c>
      <c r="G303" s="135" t="s">
        <v>2328</v>
      </c>
      <c r="H303" s="136" t="s">
        <v>2327</v>
      </c>
      <c r="I303" s="167" t="s">
        <v>46</v>
      </c>
      <c r="J303" s="167" t="s">
        <v>103</v>
      </c>
      <c r="K303" s="167" t="s">
        <v>50</v>
      </c>
      <c r="L303" s="167" t="s">
        <v>53</v>
      </c>
      <c r="M303" s="167" t="s">
        <v>2329</v>
      </c>
    </row>
    <row r="304" spans="1:13" ht="38.25" x14ac:dyDescent="0.25">
      <c r="A304" s="132">
        <v>1279</v>
      </c>
      <c r="B304" s="133">
        <v>43540</v>
      </c>
      <c r="C304" s="134" t="s">
        <v>42</v>
      </c>
      <c r="D304" s="131">
        <v>403</v>
      </c>
      <c r="E304" s="131" t="s">
        <v>43</v>
      </c>
      <c r="F304" s="135" t="s">
        <v>66</v>
      </c>
      <c r="G304" s="135" t="s">
        <v>2326</v>
      </c>
      <c r="H304" s="136" t="s">
        <v>46</v>
      </c>
      <c r="I304" s="167" t="s">
        <v>46</v>
      </c>
      <c r="J304" s="167" t="s">
        <v>48</v>
      </c>
      <c r="K304" s="167" t="s">
        <v>1934</v>
      </c>
      <c r="L304" s="167" t="s">
        <v>53</v>
      </c>
      <c r="M304" s="167">
        <v>1903</v>
      </c>
    </row>
    <row r="305" spans="1:13" ht="191.25" x14ac:dyDescent="0.25">
      <c r="A305" s="132">
        <v>1278</v>
      </c>
      <c r="B305" s="133">
        <v>43537</v>
      </c>
      <c r="C305" s="134" t="s">
        <v>42</v>
      </c>
      <c r="D305" s="131" t="s">
        <v>46</v>
      </c>
      <c r="E305" s="131" t="s">
        <v>43</v>
      </c>
      <c r="F305" s="135" t="s">
        <v>76</v>
      </c>
      <c r="G305" s="135" t="s">
        <v>2325</v>
      </c>
      <c r="H305" s="136" t="s">
        <v>46</v>
      </c>
      <c r="I305" s="167" t="s">
        <v>46</v>
      </c>
      <c r="J305" s="167" t="s">
        <v>48</v>
      </c>
      <c r="K305" s="167" t="s">
        <v>1934</v>
      </c>
      <c r="L305" s="167" t="s">
        <v>333</v>
      </c>
      <c r="M305" s="167" t="s">
        <v>46</v>
      </c>
    </row>
    <row r="306" spans="1:13" ht="38.25" x14ac:dyDescent="0.25">
      <c r="A306" s="132">
        <v>1277</v>
      </c>
      <c r="B306" s="133">
        <v>43531</v>
      </c>
      <c r="C306" s="134" t="s">
        <v>42</v>
      </c>
      <c r="D306" s="131">
        <v>308</v>
      </c>
      <c r="E306" s="131"/>
      <c r="F306" s="135" t="s">
        <v>44</v>
      </c>
      <c r="G306" s="135" t="s">
        <v>2324</v>
      </c>
      <c r="H306" s="136" t="s">
        <v>180</v>
      </c>
      <c r="I306" s="167" t="s">
        <v>180</v>
      </c>
      <c r="J306" s="167" t="s">
        <v>1846</v>
      </c>
      <c r="K306" s="167" t="s">
        <v>49</v>
      </c>
      <c r="L306" s="167" t="s">
        <v>53</v>
      </c>
      <c r="M306" s="167">
        <v>2280</v>
      </c>
    </row>
    <row r="307" spans="1:13" ht="30" x14ac:dyDescent="0.25">
      <c r="A307" s="132">
        <v>1276</v>
      </c>
      <c r="B307" s="133">
        <v>43542</v>
      </c>
      <c r="C307" s="134" t="s">
        <v>42</v>
      </c>
      <c r="D307" s="131">
        <v>902</v>
      </c>
      <c r="E307" s="131" t="s">
        <v>43</v>
      </c>
      <c r="F307" s="135" t="s">
        <v>66</v>
      </c>
      <c r="G307" s="135" t="s">
        <v>2323</v>
      </c>
      <c r="H307" s="136" t="s">
        <v>46</v>
      </c>
      <c r="I307" s="167" t="s">
        <v>46</v>
      </c>
      <c r="J307" s="167" t="s">
        <v>1846</v>
      </c>
      <c r="K307" s="167" t="s">
        <v>49</v>
      </c>
      <c r="L307" s="167" t="s">
        <v>53</v>
      </c>
      <c r="M307" s="167">
        <v>2729</v>
      </c>
    </row>
    <row r="308" spans="1:13" ht="63.75" x14ac:dyDescent="0.25">
      <c r="A308" s="132">
        <v>1275</v>
      </c>
      <c r="B308" s="133" t="s">
        <v>3</v>
      </c>
      <c r="C308" s="134" t="s">
        <v>42</v>
      </c>
      <c r="D308" s="131">
        <v>508</v>
      </c>
      <c r="E308" s="131" t="s">
        <v>43</v>
      </c>
      <c r="F308" s="135" t="s">
        <v>76</v>
      </c>
      <c r="G308" s="135" t="s">
        <v>2322</v>
      </c>
      <c r="H308" s="136" t="s">
        <v>46</v>
      </c>
      <c r="I308" s="167" t="s">
        <v>46</v>
      </c>
      <c r="J308" s="167" t="s">
        <v>1846</v>
      </c>
      <c r="K308" s="167" t="s">
        <v>49</v>
      </c>
      <c r="L308" s="167" t="s">
        <v>53</v>
      </c>
      <c r="M308" s="167">
        <v>1769</v>
      </c>
    </row>
    <row r="309" spans="1:13" ht="63.75" x14ac:dyDescent="0.25">
      <c r="A309" s="132">
        <v>1274</v>
      </c>
      <c r="B309" s="133">
        <v>43540</v>
      </c>
      <c r="C309" s="134" t="s">
        <v>42</v>
      </c>
      <c r="D309" s="131">
        <v>515</v>
      </c>
      <c r="E309" s="131" t="s">
        <v>43</v>
      </c>
      <c r="F309" s="135" t="s">
        <v>44</v>
      </c>
      <c r="G309" s="135" t="s">
        <v>2321</v>
      </c>
      <c r="H309" s="136" t="s">
        <v>46</v>
      </c>
      <c r="I309" s="167" t="s">
        <v>46</v>
      </c>
      <c r="J309" s="167" t="s">
        <v>1846</v>
      </c>
      <c r="K309" s="167" t="s">
        <v>49</v>
      </c>
      <c r="L309" s="167" t="s">
        <v>125</v>
      </c>
      <c r="M309" s="167" t="s">
        <v>46</v>
      </c>
    </row>
    <row r="310" spans="1:13" ht="38.25" x14ac:dyDescent="0.25">
      <c r="A310" s="132">
        <v>1273</v>
      </c>
      <c r="B310" s="133">
        <v>43540</v>
      </c>
      <c r="C310" s="134" t="s">
        <v>42</v>
      </c>
      <c r="D310" s="131">
        <v>704</v>
      </c>
      <c r="E310" s="131" t="s">
        <v>43</v>
      </c>
      <c r="F310" s="135" t="s">
        <v>44</v>
      </c>
      <c r="G310" s="135" t="s">
        <v>2320</v>
      </c>
      <c r="H310" s="136" t="s">
        <v>46</v>
      </c>
      <c r="I310" s="167" t="s">
        <v>46</v>
      </c>
      <c r="J310" s="167" t="s">
        <v>1846</v>
      </c>
      <c r="K310" s="167" t="s">
        <v>49</v>
      </c>
      <c r="L310" s="167" t="s">
        <v>1597</v>
      </c>
      <c r="M310" s="167" t="s">
        <v>46</v>
      </c>
    </row>
    <row r="311" spans="1:13" ht="30" x14ac:dyDescent="0.25">
      <c r="A311" s="132">
        <v>1272</v>
      </c>
      <c r="B311" s="133">
        <v>43538</v>
      </c>
      <c r="C311" s="134" t="s">
        <v>42</v>
      </c>
      <c r="D311" s="131">
        <v>514</v>
      </c>
      <c r="E311" s="131" t="s">
        <v>43</v>
      </c>
      <c r="F311" s="135" t="s">
        <v>44</v>
      </c>
      <c r="G311" s="135" t="s">
        <v>2319</v>
      </c>
      <c r="H311" s="136" t="s">
        <v>46</v>
      </c>
      <c r="I311" s="167" t="s">
        <v>46</v>
      </c>
      <c r="J311" s="167" t="s">
        <v>1846</v>
      </c>
      <c r="K311" s="167" t="s">
        <v>49</v>
      </c>
      <c r="L311" s="167" t="s">
        <v>50</v>
      </c>
      <c r="M311" s="167" t="s">
        <v>46</v>
      </c>
    </row>
    <row r="312" spans="1:13" ht="38.25" x14ac:dyDescent="0.25">
      <c r="A312" s="132">
        <v>1271</v>
      </c>
      <c r="B312" s="133">
        <v>43534</v>
      </c>
      <c r="C312" s="134" t="s">
        <v>42</v>
      </c>
      <c r="D312" s="131">
        <v>407</v>
      </c>
      <c r="E312" s="131" t="s">
        <v>43</v>
      </c>
      <c r="F312" s="135" t="s">
        <v>44</v>
      </c>
      <c r="G312" s="135" t="s">
        <v>2303</v>
      </c>
      <c r="H312" s="136" t="s">
        <v>46</v>
      </c>
      <c r="I312" s="167" t="s">
        <v>46</v>
      </c>
      <c r="J312" s="167" t="s">
        <v>1846</v>
      </c>
      <c r="K312" s="167" t="s">
        <v>49</v>
      </c>
      <c r="L312" s="167" t="s">
        <v>53</v>
      </c>
      <c r="M312" s="167">
        <v>2041</v>
      </c>
    </row>
    <row r="313" spans="1:13" ht="45" x14ac:dyDescent="0.25">
      <c r="A313" s="132">
        <v>1270</v>
      </c>
      <c r="B313" s="133">
        <v>43536</v>
      </c>
      <c r="C313" s="134" t="s">
        <v>42</v>
      </c>
      <c r="D313" s="131">
        <v>105</v>
      </c>
      <c r="E313" s="131" t="s">
        <v>43</v>
      </c>
      <c r="F313" s="135" t="s">
        <v>50</v>
      </c>
      <c r="G313" s="135" t="s">
        <v>2300</v>
      </c>
      <c r="H313" s="136" t="s">
        <v>2301</v>
      </c>
      <c r="I313" s="167" t="s">
        <v>2302</v>
      </c>
      <c r="J313" s="167" t="s">
        <v>103</v>
      </c>
      <c r="K313" s="167" t="s">
        <v>50</v>
      </c>
      <c r="L313" s="167" t="s">
        <v>50</v>
      </c>
      <c r="M313" s="167" t="s">
        <v>46</v>
      </c>
    </row>
    <row r="314" spans="1:13" ht="45" x14ac:dyDescent="0.25">
      <c r="A314" s="132">
        <v>1269</v>
      </c>
      <c r="B314" s="133">
        <v>43536</v>
      </c>
      <c r="C314" s="134" t="s">
        <v>42</v>
      </c>
      <c r="D314" s="131">
        <v>109</v>
      </c>
      <c r="E314" s="131" t="s">
        <v>97</v>
      </c>
      <c r="F314" s="135" t="s">
        <v>44</v>
      </c>
      <c r="G314" s="135" t="s">
        <v>2297</v>
      </c>
      <c r="H314" s="136" t="s">
        <v>2298</v>
      </c>
      <c r="I314" s="167" t="s">
        <v>2299</v>
      </c>
      <c r="J314" s="167" t="s">
        <v>103</v>
      </c>
      <c r="K314" s="167" t="s">
        <v>50</v>
      </c>
      <c r="L314" s="167" t="s">
        <v>125</v>
      </c>
      <c r="M314" s="167" t="s">
        <v>46</v>
      </c>
    </row>
    <row r="315" spans="1:13" ht="51" x14ac:dyDescent="0.25">
      <c r="A315" s="132">
        <v>1268</v>
      </c>
      <c r="B315" s="133">
        <v>43531</v>
      </c>
      <c r="C315" s="134" t="s">
        <v>42</v>
      </c>
      <c r="D315" s="131" t="s">
        <v>46</v>
      </c>
      <c r="E315" s="131" t="s">
        <v>43</v>
      </c>
      <c r="F315" s="135" t="s">
        <v>44</v>
      </c>
      <c r="G315" s="135" t="s">
        <v>2296</v>
      </c>
      <c r="H315" s="136" t="s">
        <v>46</v>
      </c>
      <c r="I315" s="167" t="s">
        <v>46</v>
      </c>
      <c r="J315" s="167" t="s">
        <v>48</v>
      </c>
      <c r="K315" s="167" t="s">
        <v>1934</v>
      </c>
      <c r="L315" s="167" t="s">
        <v>333</v>
      </c>
      <c r="M315" s="167" t="s">
        <v>46</v>
      </c>
    </row>
    <row r="316" spans="1:13" ht="63.75" x14ac:dyDescent="0.25">
      <c r="A316" s="132">
        <v>1267</v>
      </c>
      <c r="B316" s="133">
        <v>43531</v>
      </c>
      <c r="C316" s="134" t="s">
        <v>42</v>
      </c>
      <c r="D316" s="131" t="s">
        <v>46</v>
      </c>
      <c r="E316" s="131" t="s">
        <v>43</v>
      </c>
      <c r="F316" s="135" t="s">
        <v>76</v>
      </c>
      <c r="G316" s="135" t="s">
        <v>2295</v>
      </c>
      <c r="H316" s="136" t="s">
        <v>46</v>
      </c>
      <c r="I316" s="167" t="s">
        <v>46</v>
      </c>
      <c r="J316" s="167" t="s">
        <v>48</v>
      </c>
      <c r="K316" s="167" t="s">
        <v>1934</v>
      </c>
      <c r="L316" s="167" t="s">
        <v>333</v>
      </c>
      <c r="M316" s="167" t="s">
        <v>46</v>
      </c>
    </row>
    <row r="317" spans="1:13" ht="63.75" x14ac:dyDescent="0.25">
      <c r="A317" s="132">
        <v>1266</v>
      </c>
      <c r="B317" s="133">
        <v>43528</v>
      </c>
      <c r="C317" s="134" t="s">
        <v>42</v>
      </c>
      <c r="D317" s="131" t="s">
        <v>46</v>
      </c>
      <c r="E317" s="131" t="s">
        <v>43</v>
      </c>
      <c r="F317" s="135" t="s">
        <v>66</v>
      </c>
      <c r="G317" s="135" t="s">
        <v>2294</v>
      </c>
      <c r="H317" s="136" t="s">
        <v>46</v>
      </c>
      <c r="I317" s="167" t="s">
        <v>46</v>
      </c>
      <c r="J317" s="167" t="s">
        <v>48</v>
      </c>
      <c r="K317" s="167" t="s">
        <v>1934</v>
      </c>
      <c r="L317" s="167" t="s">
        <v>333</v>
      </c>
      <c r="M317" s="167" t="s">
        <v>46</v>
      </c>
    </row>
    <row r="318" spans="1:13" ht="63.75" x14ac:dyDescent="0.25">
      <c r="A318" s="132">
        <v>1265</v>
      </c>
      <c r="B318" s="133">
        <v>43528</v>
      </c>
      <c r="C318" s="134" t="s">
        <v>42</v>
      </c>
      <c r="D318" s="131" t="s">
        <v>46</v>
      </c>
      <c r="E318" s="131" t="s">
        <v>43</v>
      </c>
      <c r="F318" s="135" t="s">
        <v>76</v>
      </c>
      <c r="G318" s="135" t="s">
        <v>2293</v>
      </c>
      <c r="H318" s="136" t="s">
        <v>46</v>
      </c>
      <c r="I318" s="167" t="s">
        <v>46</v>
      </c>
      <c r="J318" s="167" t="s">
        <v>48</v>
      </c>
      <c r="K318" s="167" t="s">
        <v>1934</v>
      </c>
      <c r="L318" s="167" t="s">
        <v>333</v>
      </c>
      <c r="M318" s="167" t="s">
        <v>46</v>
      </c>
    </row>
    <row r="319" spans="1:13" ht="153" x14ac:dyDescent="0.25">
      <c r="A319" s="132">
        <v>1264</v>
      </c>
      <c r="B319" s="133">
        <v>43527</v>
      </c>
      <c r="C319" s="134" t="s">
        <v>42</v>
      </c>
      <c r="D319" s="131" t="s">
        <v>46</v>
      </c>
      <c r="E319" s="131" t="s">
        <v>43</v>
      </c>
      <c r="F319" s="135" t="s">
        <v>66</v>
      </c>
      <c r="G319" s="135" t="s">
        <v>2292</v>
      </c>
      <c r="H319" s="136" t="s">
        <v>46</v>
      </c>
      <c r="I319" s="167" t="s">
        <v>46</v>
      </c>
      <c r="J319" s="167" t="s">
        <v>48</v>
      </c>
      <c r="K319" s="167" t="s">
        <v>1934</v>
      </c>
      <c r="L319" s="167" t="s">
        <v>333</v>
      </c>
      <c r="M319" s="167" t="s">
        <v>46</v>
      </c>
    </row>
    <row r="320" spans="1:13" ht="51" x14ac:dyDescent="0.25">
      <c r="A320" s="132">
        <v>1263</v>
      </c>
      <c r="B320" s="133">
        <v>43524</v>
      </c>
      <c r="C320" s="134" t="s">
        <v>42</v>
      </c>
      <c r="D320" s="131" t="s">
        <v>46</v>
      </c>
      <c r="E320" s="131" t="s">
        <v>43</v>
      </c>
      <c r="F320" s="135" t="s">
        <v>66</v>
      </c>
      <c r="G320" s="135" t="s">
        <v>2277</v>
      </c>
      <c r="H320" s="136" t="s">
        <v>46</v>
      </c>
      <c r="I320" s="167" t="s">
        <v>46</v>
      </c>
      <c r="J320" s="167" t="s">
        <v>48</v>
      </c>
      <c r="K320" s="167" t="s">
        <v>1934</v>
      </c>
      <c r="L320" s="167" t="s">
        <v>333</v>
      </c>
      <c r="M320" s="167" t="s">
        <v>46</v>
      </c>
    </row>
    <row r="321" spans="1:13" ht="51" x14ac:dyDescent="0.25">
      <c r="A321" s="132">
        <v>1262</v>
      </c>
      <c r="B321" s="133">
        <v>43529</v>
      </c>
      <c r="C321" s="134" t="s">
        <v>42</v>
      </c>
      <c r="D321" s="131">
        <v>109</v>
      </c>
      <c r="E321" s="131" t="s">
        <v>43</v>
      </c>
      <c r="F321" s="135" t="s">
        <v>44</v>
      </c>
      <c r="G321" s="135" t="s">
        <v>2276</v>
      </c>
      <c r="H321" s="136" t="s">
        <v>46</v>
      </c>
      <c r="I321" s="167" t="s">
        <v>46</v>
      </c>
      <c r="J321" s="167" t="s">
        <v>162</v>
      </c>
      <c r="K321" s="167" t="s">
        <v>50</v>
      </c>
      <c r="L321" s="167" t="s">
        <v>125</v>
      </c>
      <c r="M321" s="167" t="s">
        <v>46</v>
      </c>
    </row>
    <row r="322" spans="1:13" ht="51" x14ac:dyDescent="0.25">
      <c r="A322" s="132">
        <v>1261</v>
      </c>
      <c r="B322" s="133">
        <v>43529</v>
      </c>
      <c r="C322" s="134" t="s">
        <v>42</v>
      </c>
      <c r="D322" s="131">
        <v>803</v>
      </c>
      <c r="E322" s="131" t="s">
        <v>43</v>
      </c>
      <c r="F322" s="135" t="s">
        <v>44</v>
      </c>
      <c r="G322" s="135" t="s">
        <v>2275</v>
      </c>
      <c r="H322" s="136" t="s">
        <v>46</v>
      </c>
      <c r="I322" s="167" t="s">
        <v>46</v>
      </c>
      <c r="J322" s="167" t="s">
        <v>103</v>
      </c>
      <c r="K322" s="167" t="s">
        <v>50</v>
      </c>
      <c r="L322" s="167" t="s">
        <v>125</v>
      </c>
      <c r="M322" s="167" t="s">
        <v>46</v>
      </c>
    </row>
    <row r="323" spans="1:13" ht="51" x14ac:dyDescent="0.25">
      <c r="A323" s="132">
        <v>1260</v>
      </c>
      <c r="B323" s="133">
        <v>43529</v>
      </c>
      <c r="C323" s="134" t="s">
        <v>42</v>
      </c>
      <c r="D323" s="131">
        <v>405</v>
      </c>
      <c r="E323" s="131" t="s">
        <v>43</v>
      </c>
      <c r="F323" s="135" t="s">
        <v>44</v>
      </c>
      <c r="G323" s="135" t="s">
        <v>2274</v>
      </c>
      <c r="H323" s="136" t="s">
        <v>46</v>
      </c>
      <c r="I323" s="167" t="s">
        <v>46</v>
      </c>
      <c r="J323" s="167" t="s">
        <v>103</v>
      </c>
      <c r="K323" s="167" t="s">
        <v>50</v>
      </c>
      <c r="L323" s="167" t="s">
        <v>125</v>
      </c>
      <c r="M323" s="167" t="s">
        <v>46</v>
      </c>
    </row>
    <row r="324" spans="1:13" ht="38.25" x14ac:dyDescent="0.25">
      <c r="A324" s="132">
        <v>1259</v>
      </c>
      <c r="B324" s="133">
        <v>43529</v>
      </c>
      <c r="C324" s="134" t="s">
        <v>42</v>
      </c>
      <c r="D324" s="131">
        <v>501</v>
      </c>
      <c r="E324" s="131" t="s">
        <v>43</v>
      </c>
      <c r="F324" s="135" t="s">
        <v>44</v>
      </c>
      <c r="G324" s="135" t="s">
        <v>2273</v>
      </c>
      <c r="H324" s="136" t="s">
        <v>46</v>
      </c>
      <c r="I324" s="167" t="s">
        <v>46</v>
      </c>
      <c r="J324" s="167" t="s">
        <v>103</v>
      </c>
      <c r="K324" s="167" t="s">
        <v>50</v>
      </c>
      <c r="L324" s="167" t="s">
        <v>125</v>
      </c>
      <c r="M324" s="167" t="s">
        <v>46</v>
      </c>
    </row>
    <row r="325" spans="1:13" ht="38.25" x14ac:dyDescent="0.25">
      <c r="A325" s="132">
        <v>1258</v>
      </c>
      <c r="B325" s="133">
        <v>43529</v>
      </c>
      <c r="C325" s="134" t="s">
        <v>42</v>
      </c>
      <c r="D325" s="131">
        <v>607</v>
      </c>
      <c r="E325" s="131" t="s">
        <v>43</v>
      </c>
      <c r="F325" s="135" t="s">
        <v>44</v>
      </c>
      <c r="G325" s="135" t="s">
        <v>2272</v>
      </c>
      <c r="H325" s="136" t="s">
        <v>46</v>
      </c>
      <c r="I325" s="167" t="s">
        <v>46</v>
      </c>
      <c r="J325" s="167" t="s">
        <v>48</v>
      </c>
      <c r="K325" s="167" t="s">
        <v>1934</v>
      </c>
      <c r="L325" s="167" t="s">
        <v>125</v>
      </c>
      <c r="M325" s="167" t="s">
        <v>46</v>
      </c>
    </row>
    <row r="326" spans="1:13" ht="38.25" x14ac:dyDescent="0.25">
      <c r="A326" s="132">
        <v>1257</v>
      </c>
      <c r="B326" s="133">
        <v>43529</v>
      </c>
      <c r="C326" s="134" t="s">
        <v>42</v>
      </c>
      <c r="D326" s="131">
        <v>211</v>
      </c>
      <c r="E326" s="131" t="s">
        <v>43</v>
      </c>
      <c r="F326" s="135" t="s">
        <v>44</v>
      </c>
      <c r="G326" s="135" t="s">
        <v>2271</v>
      </c>
      <c r="H326" s="136" t="s">
        <v>46</v>
      </c>
      <c r="I326" s="167" t="s">
        <v>46</v>
      </c>
      <c r="J326" s="167" t="s">
        <v>48</v>
      </c>
      <c r="K326" s="167" t="s">
        <v>1934</v>
      </c>
      <c r="L326" s="167" t="s">
        <v>125</v>
      </c>
      <c r="M326" s="167" t="s">
        <v>46</v>
      </c>
    </row>
    <row r="327" spans="1:13" ht="63.75" x14ac:dyDescent="0.25">
      <c r="A327" s="132">
        <v>1256</v>
      </c>
      <c r="B327" s="133">
        <v>43528</v>
      </c>
      <c r="C327" s="134" t="s">
        <v>42</v>
      </c>
      <c r="D327" s="131">
        <v>701</v>
      </c>
      <c r="E327" s="131" t="s">
        <v>43</v>
      </c>
      <c r="F327" s="135" t="s">
        <v>51</v>
      </c>
      <c r="G327" s="135" t="s">
        <v>2270</v>
      </c>
      <c r="H327" s="136" t="s">
        <v>46</v>
      </c>
      <c r="I327" s="167" t="s">
        <v>46</v>
      </c>
      <c r="J327" s="167" t="s">
        <v>1846</v>
      </c>
      <c r="K327" s="167" t="s">
        <v>49</v>
      </c>
      <c r="L327" s="167" t="s">
        <v>53</v>
      </c>
      <c r="M327" s="167">
        <v>1796</v>
      </c>
    </row>
    <row r="328" spans="1:13" ht="63.75" x14ac:dyDescent="0.25">
      <c r="A328" s="132">
        <v>1255</v>
      </c>
      <c r="B328" s="133">
        <v>43527</v>
      </c>
      <c r="C328" s="134" t="s">
        <v>42</v>
      </c>
      <c r="D328" s="131">
        <v>711</v>
      </c>
      <c r="E328" s="131" t="s">
        <v>43</v>
      </c>
      <c r="F328" s="135" t="s">
        <v>51</v>
      </c>
      <c r="G328" s="135" t="s">
        <v>2269</v>
      </c>
      <c r="H328" s="136" t="s">
        <v>46</v>
      </c>
      <c r="I328" s="167" t="s">
        <v>46</v>
      </c>
      <c r="J328" s="167" t="s">
        <v>1846</v>
      </c>
      <c r="K328" s="167" t="s">
        <v>49</v>
      </c>
      <c r="L328" s="167" t="s">
        <v>53</v>
      </c>
      <c r="M328" s="167">
        <v>2191</v>
      </c>
    </row>
    <row r="329" spans="1:13" ht="38.25" x14ac:dyDescent="0.25">
      <c r="A329" s="132">
        <v>1254</v>
      </c>
      <c r="B329" s="133">
        <v>43528</v>
      </c>
      <c r="C329" s="134" t="s">
        <v>42</v>
      </c>
      <c r="D329" s="131">
        <v>309</v>
      </c>
      <c r="E329" s="131" t="s">
        <v>43</v>
      </c>
      <c r="F329" s="135" t="s">
        <v>51</v>
      </c>
      <c r="G329" s="135" t="s">
        <v>2268</v>
      </c>
      <c r="H329" s="136" t="s">
        <v>46</v>
      </c>
      <c r="I329" s="167" t="s">
        <v>46</v>
      </c>
      <c r="J329" s="167" t="s">
        <v>1846</v>
      </c>
      <c r="K329" s="167" t="s">
        <v>49</v>
      </c>
      <c r="L329" s="167" t="s">
        <v>50</v>
      </c>
      <c r="M329" s="167" t="s">
        <v>46</v>
      </c>
    </row>
    <row r="330" spans="1:13" ht="38.25" x14ac:dyDescent="0.25">
      <c r="A330" s="132">
        <v>1253</v>
      </c>
      <c r="B330" s="133">
        <v>43525</v>
      </c>
      <c r="C330" s="134" t="s">
        <v>42</v>
      </c>
      <c r="D330" s="131">
        <v>712</v>
      </c>
      <c r="E330" s="131" t="s">
        <v>43</v>
      </c>
      <c r="F330" s="135" t="s">
        <v>44</v>
      </c>
      <c r="G330" s="135" t="s">
        <v>2267</v>
      </c>
      <c r="H330" s="136" t="s">
        <v>46</v>
      </c>
      <c r="I330" s="167" t="s">
        <v>46</v>
      </c>
      <c r="J330" s="167" t="s">
        <v>1846</v>
      </c>
      <c r="K330" s="167" t="s">
        <v>49</v>
      </c>
      <c r="L330" s="167" t="s">
        <v>53</v>
      </c>
      <c r="M330" s="167">
        <v>2183</v>
      </c>
    </row>
    <row r="331" spans="1:13" ht="51" x14ac:dyDescent="0.25">
      <c r="A331" s="132">
        <v>1252</v>
      </c>
      <c r="B331" s="133">
        <v>43552</v>
      </c>
      <c r="C331" s="134" t="s">
        <v>42</v>
      </c>
      <c r="D331" s="131">
        <v>306</v>
      </c>
      <c r="E331" s="131" t="s">
        <v>43</v>
      </c>
      <c r="F331" s="135" t="s">
        <v>66</v>
      </c>
      <c r="G331" s="135" t="s">
        <v>2266</v>
      </c>
      <c r="H331" s="136" t="s">
        <v>46</v>
      </c>
      <c r="I331" s="167" t="s">
        <v>46</v>
      </c>
      <c r="J331" s="167" t="s">
        <v>1846</v>
      </c>
      <c r="K331" s="167" t="s">
        <v>49</v>
      </c>
      <c r="L331" s="167" t="s">
        <v>53</v>
      </c>
      <c r="M331" s="167">
        <v>2253</v>
      </c>
    </row>
    <row r="332" spans="1:13" ht="30" x14ac:dyDescent="0.25">
      <c r="A332" s="132">
        <v>1251</v>
      </c>
      <c r="B332" s="133">
        <v>43524</v>
      </c>
      <c r="C332" s="134" t="s">
        <v>42</v>
      </c>
      <c r="D332" s="131">
        <v>304</v>
      </c>
      <c r="E332" s="131" t="s">
        <v>43</v>
      </c>
      <c r="F332" s="135" t="s">
        <v>44</v>
      </c>
      <c r="G332" s="135" t="s">
        <v>2265</v>
      </c>
      <c r="H332" s="136" t="s">
        <v>46</v>
      </c>
      <c r="I332" s="167" t="s">
        <v>46</v>
      </c>
      <c r="J332" s="167" t="s">
        <v>1846</v>
      </c>
      <c r="K332" s="167" t="s">
        <v>49</v>
      </c>
      <c r="L332" s="167" t="s">
        <v>53</v>
      </c>
      <c r="M332" s="167">
        <v>1000</v>
      </c>
    </row>
    <row r="333" spans="1:13" ht="30" x14ac:dyDescent="0.25">
      <c r="A333" s="132">
        <v>1250</v>
      </c>
      <c r="B333" s="133">
        <v>43524</v>
      </c>
      <c r="C333" s="134" t="s">
        <v>42</v>
      </c>
      <c r="D333" s="131">
        <v>307</v>
      </c>
      <c r="E333" s="131" t="s">
        <v>43</v>
      </c>
      <c r="F333" s="135" t="s">
        <v>765</v>
      </c>
      <c r="G333" s="135" t="s">
        <v>2264</v>
      </c>
      <c r="H333" s="136" t="s">
        <v>46</v>
      </c>
      <c r="I333" s="167" t="s">
        <v>46</v>
      </c>
      <c r="J333" s="167" t="s">
        <v>1846</v>
      </c>
      <c r="K333" s="167" t="s">
        <v>49</v>
      </c>
      <c r="L333" s="167" t="s">
        <v>53</v>
      </c>
      <c r="M333" s="167">
        <v>1494</v>
      </c>
    </row>
    <row r="334" spans="1:13" ht="51" x14ac:dyDescent="0.25">
      <c r="A334" s="132">
        <v>1249</v>
      </c>
      <c r="B334" s="133">
        <v>43524</v>
      </c>
      <c r="C334" s="134" t="s">
        <v>42</v>
      </c>
      <c r="D334" s="131">
        <v>307</v>
      </c>
      <c r="E334" s="131" t="s">
        <v>43</v>
      </c>
      <c r="F334" s="135"/>
      <c r="G334" s="135" t="s">
        <v>2263</v>
      </c>
      <c r="H334" s="136" t="s">
        <v>46</v>
      </c>
      <c r="I334" s="167" t="s">
        <v>46</v>
      </c>
      <c r="J334" s="167" t="s">
        <v>1846</v>
      </c>
      <c r="K334" s="167" t="s">
        <v>49</v>
      </c>
      <c r="L334" s="167" t="s">
        <v>53</v>
      </c>
      <c r="M334" s="167">
        <v>1494</v>
      </c>
    </row>
    <row r="335" spans="1:13" ht="38.25" x14ac:dyDescent="0.25">
      <c r="A335" s="132">
        <v>1248</v>
      </c>
      <c r="B335" s="133">
        <v>43524</v>
      </c>
      <c r="C335" s="134" t="s">
        <v>42</v>
      </c>
      <c r="D335" s="131">
        <v>307</v>
      </c>
      <c r="E335" s="131" t="s">
        <v>43</v>
      </c>
      <c r="F335" s="135" t="s">
        <v>101</v>
      </c>
      <c r="G335" s="135" t="s">
        <v>2262</v>
      </c>
      <c r="H335" s="136" t="s">
        <v>180</v>
      </c>
      <c r="I335" s="167" t="s">
        <v>180</v>
      </c>
      <c r="J335" s="167" t="s">
        <v>1846</v>
      </c>
      <c r="K335" s="167" t="s">
        <v>49</v>
      </c>
      <c r="L335" s="167" t="s">
        <v>53</v>
      </c>
      <c r="M335" s="167">
        <v>1494</v>
      </c>
    </row>
    <row r="336" spans="1:13" ht="89.25" x14ac:dyDescent="0.25">
      <c r="A336" s="132">
        <v>1247</v>
      </c>
      <c r="B336" s="133">
        <v>43522</v>
      </c>
      <c r="C336" s="134" t="s">
        <v>42</v>
      </c>
      <c r="D336" s="131">
        <v>101</v>
      </c>
      <c r="E336" s="131" t="s">
        <v>43</v>
      </c>
      <c r="F336" s="135" t="s">
        <v>1970</v>
      </c>
      <c r="G336" s="135" t="s">
        <v>2249</v>
      </c>
      <c r="H336" s="136" t="s">
        <v>46</v>
      </c>
      <c r="I336" s="167" t="s">
        <v>46</v>
      </c>
      <c r="J336" s="167" t="s">
        <v>1846</v>
      </c>
      <c r="K336" s="167" t="s">
        <v>49</v>
      </c>
      <c r="L336" s="167" t="s">
        <v>50</v>
      </c>
      <c r="M336" s="167"/>
    </row>
    <row r="337" spans="1:13" ht="30" x14ac:dyDescent="0.25">
      <c r="A337" s="132">
        <v>1246</v>
      </c>
      <c r="B337" s="133">
        <v>43519</v>
      </c>
      <c r="C337" s="134" t="s">
        <v>42</v>
      </c>
      <c r="D337" s="131">
        <v>508</v>
      </c>
      <c r="E337" s="131" t="s">
        <v>43</v>
      </c>
      <c r="F337" s="135" t="s">
        <v>58</v>
      </c>
      <c r="G337" s="135" t="s">
        <v>2248</v>
      </c>
      <c r="H337" s="136" t="s">
        <v>46</v>
      </c>
      <c r="I337" s="167" t="s">
        <v>46</v>
      </c>
      <c r="J337" s="167" t="s">
        <v>1846</v>
      </c>
      <c r="K337" s="167" t="s">
        <v>49</v>
      </c>
      <c r="L337" s="167" t="s">
        <v>53</v>
      </c>
      <c r="M337" s="167">
        <v>1729</v>
      </c>
    </row>
    <row r="338" spans="1:13" ht="38.25" x14ac:dyDescent="0.25">
      <c r="A338" s="132">
        <v>1245</v>
      </c>
      <c r="B338" s="133">
        <v>43519</v>
      </c>
      <c r="C338" s="134" t="s">
        <v>42</v>
      </c>
      <c r="D338" s="131">
        <v>508</v>
      </c>
      <c r="E338" s="131" t="s">
        <v>43</v>
      </c>
      <c r="F338" s="135" t="s">
        <v>76</v>
      </c>
      <c r="G338" s="135" t="s">
        <v>2247</v>
      </c>
      <c r="H338" s="136" t="s">
        <v>46</v>
      </c>
      <c r="I338" s="167" t="s">
        <v>46</v>
      </c>
      <c r="J338" s="167" t="s">
        <v>1846</v>
      </c>
      <c r="K338" s="167" t="s">
        <v>49</v>
      </c>
      <c r="L338" s="167" t="s">
        <v>53</v>
      </c>
      <c r="M338" s="167">
        <v>1729</v>
      </c>
    </row>
    <row r="339" spans="1:13" ht="127.5" x14ac:dyDescent="0.25">
      <c r="A339" s="132">
        <v>1244</v>
      </c>
      <c r="B339" s="133">
        <v>43519</v>
      </c>
      <c r="C339" s="134" t="s">
        <v>42</v>
      </c>
      <c r="D339" s="131">
        <v>804</v>
      </c>
      <c r="E339" s="131" t="s">
        <v>43</v>
      </c>
      <c r="F339" s="135" t="s">
        <v>1970</v>
      </c>
      <c r="G339" s="135" t="s">
        <v>2244</v>
      </c>
      <c r="H339" s="136" t="s">
        <v>2246</v>
      </c>
      <c r="I339" s="167" t="s">
        <v>2245</v>
      </c>
      <c r="J339" s="167" t="s">
        <v>1604</v>
      </c>
      <c r="K339" s="167" t="s">
        <v>50</v>
      </c>
      <c r="L339" s="167" t="s">
        <v>50</v>
      </c>
      <c r="M339" s="167" t="s">
        <v>46</v>
      </c>
    </row>
    <row r="340" spans="1:13" ht="89.25" x14ac:dyDescent="0.25">
      <c r="A340" s="132">
        <v>1243</v>
      </c>
      <c r="B340" s="133">
        <v>43520</v>
      </c>
      <c r="C340" s="134" t="s">
        <v>42</v>
      </c>
      <c r="D340" s="131">
        <v>907</v>
      </c>
      <c r="E340" s="131" t="s">
        <v>187</v>
      </c>
      <c r="F340" s="135" t="s">
        <v>1970</v>
      </c>
      <c r="G340" s="135" t="s">
        <v>2243</v>
      </c>
      <c r="H340" s="136" t="s">
        <v>2242</v>
      </c>
      <c r="I340" s="167" t="s">
        <v>46</v>
      </c>
      <c r="J340" s="167" t="s">
        <v>179</v>
      </c>
      <c r="K340" s="167" t="s">
        <v>50</v>
      </c>
      <c r="L340" s="167" t="s">
        <v>50</v>
      </c>
      <c r="M340" s="167" t="s">
        <v>46</v>
      </c>
    </row>
    <row r="341" spans="1:13" ht="30" x14ac:dyDescent="0.25">
      <c r="A341" s="132">
        <v>1242</v>
      </c>
      <c r="B341" s="133">
        <v>43516</v>
      </c>
      <c r="C341" s="134" t="s">
        <v>42</v>
      </c>
      <c r="D341" s="131">
        <v>803</v>
      </c>
      <c r="E341" s="131" t="s">
        <v>43</v>
      </c>
      <c r="F341" s="135" t="s">
        <v>44</v>
      </c>
      <c r="G341" s="135" t="s">
        <v>2193</v>
      </c>
      <c r="H341" s="136" t="s">
        <v>46</v>
      </c>
      <c r="I341" s="167" t="s">
        <v>46</v>
      </c>
      <c r="J341" s="167" t="s">
        <v>48</v>
      </c>
      <c r="K341" s="167" t="s">
        <v>1934</v>
      </c>
      <c r="L341" s="167" t="s">
        <v>53</v>
      </c>
      <c r="M341" s="167">
        <v>1895</v>
      </c>
    </row>
    <row r="342" spans="1:13" ht="30" x14ac:dyDescent="0.25">
      <c r="A342" s="132">
        <v>1241</v>
      </c>
      <c r="B342" s="133">
        <v>43515</v>
      </c>
      <c r="C342" s="134" t="s">
        <v>42</v>
      </c>
      <c r="D342" s="131">
        <v>102</v>
      </c>
      <c r="E342" s="131" t="s">
        <v>43</v>
      </c>
      <c r="F342" s="135" t="s">
        <v>50</v>
      </c>
      <c r="G342" s="135" t="s">
        <v>2192</v>
      </c>
      <c r="H342" s="136" t="s">
        <v>46</v>
      </c>
      <c r="I342" s="167" t="s">
        <v>46</v>
      </c>
      <c r="J342" s="167" t="s">
        <v>48</v>
      </c>
      <c r="K342" s="167" t="s">
        <v>1934</v>
      </c>
      <c r="L342" s="167" t="s">
        <v>53</v>
      </c>
      <c r="M342" s="167">
        <v>1930</v>
      </c>
    </row>
    <row r="343" spans="1:13" ht="38.25" x14ac:dyDescent="0.25">
      <c r="A343" s="132">
        <v>1240</v>
      </c>
      <c r="B343" s="133">
        <v>43514</v>
      </c>
      <c r="C343" s="134" t="s">
        <v>42</v>
      </c>
      <c r="D343" s="131">
        <v>204</v>
      </c>
      <c r="E343" s="131" t="s">
        <v>43</v>
      </c>
      <c r="F343" s="135" t="s">
        <v>50</v>
      </c>
      <c r="G343" s="135" t="s">
        <v>2191</v>
      </c>
      <c r="H343" s="136" t="s">
        <v>46</v>
      </c>
      <c r="I343" s="167" t="s">
        <v>46</v>
      </c>
      <c r="J343" s="167" t="s">
        <v>48</v>
      </c>
      <c r="K343" s="167" t="s">
        <v>1934</v>
      </c>
      <c r="L343" s="167" t="s">
        <v>53</v>
      </c>
      <c r="M343" s="167">
        <v>1954</v>
      </c>
    </row>
    <row r="344" spans="1:13" ht="63.75" x14ac:dyDescent="0.25">
      <c r="A344" s="132">
        <v>1239</v>
      </c>
      <c r="B344" s="133">
        <v>43506</v>
      </c>
      <c r="C344" s="134" t="s">
        <v>42</v>
      </c>
      <c r="D344" s="131">
        <v>209</v>
      </c>
      <c r="E344" s="131" t="s">
        <v>43</v>
      </c>
      <c r="F344" s="135" t="s">
        <v>50</v>
      </c>
      <c r="G344" s="135" t="s">
        <v>2189</v>
      </c>
      <c r="H344" s="136" t="s">
        <v>2190</v>
      </c>
      <c r="I344" s="167" t="s">
        <v>46</v>
      </c>
      <c r="J344" s="167" t="s">
        <v>48</v>
      </c>
      <c r="K344" s="167" t="s">
        <v>1934</v>
      </c>
      <c r="L344" s="167" t="s">
        <v>53</v>
      </c>
      <c r="M344" s="167">
        <v>2171</v>
      </c>
    </row>
    <row r="345" spans="1:13" ht="127.5" x14ac:dyDescent="0.25">
      <c r="A345" s="132">
        <v>1238</v>
      </c>
      <c r="B345" s="133">
        <v>43507</v>
      </c>
      <c r="C345" s="134" t="s">
        <v>42</v>
      </c>
      <c r="D345" s="131" t="s">
        <v>46</v>
      </c>
      <c r="E345" s="131" t="s">
        <v>43</v>
      </c>
      <c r="F345" s="135" t="s">
        <v>44</v>
      </c>
      <c r="G345" s="135" t="s">
        <v>2188</v>
      </c>
      <c r="H345" s="136" t="s">
        <v>46</v>
      </c>
      <c r="I345" s="167" t="s">
        <v>46</v>
      </c>
      <c r="J345" s="167" t="s">
        <v>48</v>
      </c>
      <c r="K345" s="167" t="s">
        <v>1934</v>
      </c>
      <c r="L345" s="167" t="s">
        <v>333</v>
      </c>
      <c r="M345" s="167" t="s">
        <v>46</v>
      </c>
    </row>
    <row r="346" spans="1:13" ht="63.75" x14ac:dyDescent="0.25">
      <c r="A346" s="132">
        <v>1237</v>
      </c>
      <c r="B346" s="133">
        <v>43509</v>
      </c>
      <c r="C346" s="134" t="s">
        <v>42</v>
      </c>
      <c r="D346" s="131" t="s">
        <v>46</v>
      </c>
      <c r="E346" s="131" t="s">
        <v>43</v>
      </c>
      <c r="F346" s="135" t="s">
        <v>44</v>
      </c>
      <c r="G346" s="135" t="s">
        <v>2187</v>
      </c>
      <c r="H346" s="136" t="s">
        <v>46</v>
      </c>
      <c r="I346" s="167" t="s">
        <v>46</v>
      </c>
      <c r="J346" s="167" t="s">
        <v>48</v>
      </c>
      <c r="K346" s="167" t="s">
        <v>1934</v>
      </c>
      <c r="L346" s="167" t="s">
        <v>333</v>
      </c>
      <c r="M346" s="167" t="s">
        <v>46</v>
      </c>
    </row>
    <row r="347" spans="1:13" ht="51" x14ac:dyDescent="0.25">
      <c r="A347" s="132">
        <v>1236</v>
      </c>
      <c r="B347" s="133">
        <v>43511</v>
      </c>
      <c r="C347" s="134" t="s">
        <v>42</v>
      </c>
      <c r="D347" s="131" t="s">
        <v>46</v>
      </c>
      <c r="E347" s="131" t="s">
        <v>43</v>
      </c>
      <c r="F347" s="135" t="s">
        <v>44</v>
      </c>
      <c r="G347" s="135" t="s">
        <v>2186</v>
      </c>
      <c r="H347" s="136" t="s">
        <v>46</v>
      </c>
      <c r="I347" s="167" t="s">
        <v>46</v>
      </c>
      <c r="J347" s="167" t="s">
        <v>48</v>
      </c>
      <c r="K347" s="167" t="s">
        <v>1934</v>
      </c>
      <c r="L347" s="167" t="s">
        <v>333</v>
      </c>
      <c r="M347" s="167" t="s">
        <v>46</v>
      </c>
    </row>
    <row r="348" spans="1:13" ht="140.25" x14ac:dyDescent="0.25">
      <c r="A348" s="132">
        <v>1235</v>
      </c>
      <c r="B348" s="133">
        <v>43516</v>
      </c>
      <c r="C348" s="134" t="s">
        <v>42</v>
      </c>
      <c r="D348" s="131" t="s">
        <v>46</v>
      </c>
      <c r="E348" s="131" t="s">
        <v>43</v>
      </c>
      <c r="F348" s="135" t="s">
        <v>44</v>
      </c>
      <c r="G348" s="135" t="s">
        <v>2185</v>
      </c>
      <c r="H348" s="136" t="s">
        <v>46</v>
      </c>
      <c r="I348" s="167" t="s">
        <v>46</v>
      </c>
      <c r="J348" s="167" t="s">
        <v>48</v>
      </c>
      <c r="K348" s="167" t="s">
        <v>1934</v>
      </c>
      <c r="L348" s="167" t="s">
        <v>333</v>
      </c>
      <c r="M348" s="167" t="s">
        <v>46</v>
      </c>
    </row>
    <row r="349" spans="1:13" ht="51" x14ac:dyDescent="0.25">
      <c r="A349" s="132">
        <v>1234</v>
      </c>
      <c r="B349" s="133">
        <v>43513</v>
      </c>
      <c r="C349" s="134" t="s">
        <v>42</v>
      </c>
      <c r="D349" s="131" t="s">
        <v>46</v>
      </c>
      <c r="E349" s="131" t="s">
        <v>43</v>
      </c>
      <c r="F349" s="135" t="s">
        <v>76</v>
      </c>
      <c r="G349" s="135" t="s">
        <v>2184</v>
      </c>
      <c r="H349" s="136" t="s">
        <v>46</v>
      </c>
      <c r="I349" s="167" t="s">
        <v>46</v>
      </c>
      <c r="J349" s="167" t="s">
        <v>48</v>
      </c>
      <c r="K349" s="167" t="s">
        <v>1934</v>
      </c>
      <c r="L349" s="167" t="s">
        <v>333</v>
      </c>
      <c r="M349" s="167" t="s">
        <v>46</v>
      </c>
    </row>
    <row r="350" spans="1:13" ht="51" x14ac:dyDescent="0.25">
      <c r="A350" s="132">
        <v>1233</v>
      </c>
      <c r="B350" s="133">
        <v>43508</v>
      </c>
      <c r="C350" s="134" t="s">
        <v>42</v>
      </c>
      <c r="D350" s="131">
        <v>310</v>
      </c>
      <c r="E350" s="131" t="s">
        <v>43</v>
      </c>
      <c r="F350" s="135" t="s">
        <v>44</v>
      </c>
      <c r="G350" s="135" t="s">
        <v>2183</v>
      </c>
      <c r="H350" s="136" t="s">
        <v>46</v>
      </c>
      <c r="I350" s="167" t="s">
        <v>46</v>
      </c>
      <c r="J350" s="167" t="s">
        <v>1846</v>
      </c>
      <c r="K350" s="167" t="s">
        <v>49</v>
      </c>
      <c r="L350" s="167" t="s">
        <v>53</v>
      </c>
      <c r="M350" s="167">
        <v>1566</v>
      </c>
    </row>
    <row r="351" spans="1:13" ht="63.75" x14ac:dyDescent="0.25">
      <c r="A351" s="132">
        <v>1232</v>
      </c>
      <c r="B351" s="133">
        <v>43508</v>
      </c>
      <c r="C351" s="134" t="s">
        <v>42</v>
      </c>
      <c r="D351" s="131">
        <v>311</v>
      </c>
      <c r="E351" s="131" t="s">
        <v>43</v>
      </c>
      <c r="F351" s="135" t="s">
        <v>44</v>
      </c>
      <c r="G351" s="135" t="s">
        <v>2182</v>
      </c>
      <c r="H351" s="136" t="s">
        <v>46</v>
      </c>
      <c r="I351" s="167" t="s">
        <v>46</v>
      </c>
      <c r="J351" s="167" t="s">
        <v>1846</v>
      </c>
      <c r="K351" s="167" t="s">
        <v>49</v>
      </c>
      <c r="L351" s="167" t="s">
        <v>53</v>
      </c>
      <c r="M351" s="167">
        <v>1562</v>
      </c>
    </row>
    <row r="352" spans="1:13" ht="38.25" x14ac:dyDescent="0.25">
      <c r="A352" s="132">
        <v>1231</v>
      </c>
      <c r="B352" s="133">
        <v>43508</v>
      </c>
      <c r="C352" s="134" t="s">
        <v>42</v>
      </c>
      <c r="D352" s="131">
        <v>309</v>
      </c>
      <c r="E352" s="131" t="s">
        <v>43</v>
      </c>
      <c r="F352" s="135" t="s">
        <v>44</v>
      </c>
      <c r="G352" s="135" t="s">
        <v>2181</v>
      </c>
      <c r="H352" s="136" t="s">
        <v>46</v>
      </c>
      <c r="I352" s="167" t="s">
        <v>46</v>
      </c>
      <c r="J352" s="167" t="s">
        <v>1846</v>
      </c>
      <c r="K352" s="167" t="s">
        <v>49</v>
      </c>
      <c r="L352" s="167" t="s">
        <v>53</v>
      </c>
      <c r="M352" s="167">
        <v>1496</v>
      </c>
    </row>
    <row r="353" spans="1:13" ht="30" x14ac:dyDescent="0.25">
      <c r="A353" s="132">
        <v>1230</v>
      </c>
      <c r="B353" s="133">
        <v>43508</v>
      </c>
      <c r="C353" s="134" t="s">
        <v>42</v>
      </c>
      <c r="D353" s="131">
        <v>608</v>
      </c>
      <c r="E353" s="131" t="s">
        <v>43</v>
      </c>
      <c r="F353" s="135" t="s">
        <v>44</v>
      </c>
      <c r="G353" s="135" t="s">
        <v>2180</v>
      </c>
      <c r="H353" s="136" t="s">
        <v>46</v>
      </c>
      <c r="I353" s="167" t="s">
        <v>46</v>
      </c>
      <c r="J353" s="167" t="s">
        <v>1846</v>
      </c>
      <c r="K353" s="167" t="s">
        <v>49</v>
      </c>
      <c r="L353" s="167" t="s">
        <v>53</v>
      </c>
      <c r="M353" s="167">
        <v>1529</v>
      </c>
    </row>
    <row r="354" spans="1:13" ht="38.25" x14ac:dyDescent="0.25">
      <c r="A354" s="132">
        <v>1229</v>
      </c>
      <c r="B354" s="133">
        <v>43507</v>
      </c>
      <c r="C354" s="134" t="s">
        <v>42</v>
      </c>
      <c r="D354" s="131">
        <v>304</v>
      </c>
      <c r="E354" s="131" t="s">
        <v>43</v>
      </c>
      <c r="F354" s="135" t="s">
        <v>44</v>
      </c>
      <c r="G354" s="135" t="s">
        <v>2167</v>
      </c>
      <c r="H354" s="136" t="s">
        <v>46</v>
      </c>
      <c r="I354" s="167" t="s">
        <v>46</v>
      </c>
      <c r="J354" s="167" t="s">
        <v>1846</v>
      </c>
      <c r="K354" s="167" t="s">
        <v>49</v>
      </c>
      <c r="L354" s="167" t="s">
        <v>53</v>
      </c>
      <c r="M354" s="167">
        <v>1495</v>
      </c>
    </row>
    <row r="355" spans="1:13" ht="140.25" x14ac:dyDescent="0.25">
      <c r="A355" s="132">
        <v>1228</v>
      </c>
      <c r="B355" s="133">
        <v>43504</v>
      </c>
      <c r="C355" s="134" t="s">
        <v>42</v>
      </c>
      <c r="D355" s="131">
        <v>701</v>
      </c>
      <c r="E355" s="131" t="s">
        <v>43</v>
      </c>
      <c r="F355" s="135" t="s">
        <v>44</v>
      </c>
      <c r="G355" s="135" t="s">
        <v>2166</v>
      </c>
      <c r="H355" s="136" t="s">
        <v>46</v>
      </c>
      <c r="I355" s="167" t="s">
        <v>46</v>
      </c>
      <c r="J355" s="167" t="s">
        <v>1846</v>
      </c>
      <c r="K355" s="167" t="s">
        <v>49</v>
      </c>
      <c r="L355" s="167" t="s">
        <v>53</v>
      </c>
      <c r="M355" s="167">
        <v>1419</v>
      </c>
    </row>
    <row r="356" spans="1:13" ht="30" x14ac:dyDescent="0.25">
      <c r="A356" s="132">
        <v>1227</v>
      </c>
      <c r="B356" s="133">
        <v>43506</v>
      </c>
      <c r="C356" s="134" t="s">
        <v>42</v>
      </c>
      <c r="D356" s="131">
        <v>502</v>
      </c>
      <c r="E356" s="131" t="s">
        <v>43</v>
      </c>
      <c r="F356" s="135" t="s">
        <v>101</v>
      </c>
      <c r="G356" s="135" t="s">
        <v>2165</v>
      </c>
      <c r="H356" s="136" t="s">
        <v>46</v>
      </c>
      <c r="I356" s="167" t="s">
        <v>46</v>
      </c>
      <c r="J356" s="167" t="s">
        <v>1846</v>
      </c>
      <c r="K356" s="167" t="s">
        <v>49</v>
      </c>
      <c r="L356" s="167" t="s">
        <v>53</v>
      </c>
      <c r="M356" s="167">
        <v>1585</v>
      </c>
    </row>
    <row r="357" spans="1:13" ht="30" x14ac:dyDescent="0.25">
      <c r="A357" s="132">
        <v>1226</v>
      </c>
      <c r="B357" s="133">
        <v>43507</v>
      </c>
      <c r="C357" s="134" t="s">
        <v>42</v>
      </c>
      <c r="D357" s="131">
        <v>414</v>
      </c>
      <c r="E357" s="131" t="s">
        <v>43</v>
      </c>
      <c r="F357" s="135" t="s">
        <v>44</v>
      </c>
      <c r="G357" s="135" t="s">
        <v>2164</v>
      </c>
      <c r="H357" s="136" t="s">
        <v>46</v>
      </c>
      <c r="I357" s="167" t="s">
        <v>46</v>
      </c>
      <c r="J357" s="167" t="s">
        <v>1846</v>
      </c>
      <c r="K357" s="167" t="s">
        <v>49</v>
      </c>
      <c r="L357" s="167" t="s">
        <v>53</v>
      </c>
      <c r="M357" s="167">
        <v>2030</v>
      </c>
    </row>
    <row r="358" spans="1:13" ht="51" x14ac:dyDescent="0.25">
      <c r="A358" s="132">
        <v>1225</v>
      </c>
      <c r="B358" s="133">
        <v>43507</v>
      </c>
      <c r="C358" s="134" t="s">
        <v>42</v>
      </c>
      <c r="D358" s="131">
        <v>507</v>
      </c>
      <c r="E358" s="131" t="s">
        <v>43</v>
      </c>
      <c r="F358" s="135" t="s">
        <v>56</v>
      </c>
      <c r="G358" s="135" t="s">
        <v>2163</v>
      </c>
      <c r="H358" s="136" t="s">
        <v>46</v>
      </c>
      <c r="I358" s="167" t="s">
        <v>46</v>
      </c>
      <c r="J358" s="167" t="s">
        <v>1846</v>
      </c>
      <c r="K358" s="167" t="s">
        <v>49</v>
      </c>
      <c r="L358" s="167" t="s">
        <v>65</v>
      </c>
      <c r="M358" s="167" t="s">
        <v>46</v>
      </c>
    </row>
    <row r="359" spans="1:13" ht="51" x14ac:dyDescent="0.25">
      <c r="A359" s="132">
        <v>1224</v>
      </c>
      <c r="B359" s="133">
        <v>43779</v>
      </c>
      <c r="C359" s="134" t="s">
        <v>42</v>
      </c>
      <c r="D359" s="131" t="s">
        <v>46</v>
      </c>
      <c r="E359" s="131" t="s">
        <v>43</v>
      </c>
      <c r="F359" s="135" t="s">
        <v>44</v>
      </c>
      <c r="G359" s="135" t="s">
        <v>2162</v>
      </c>
      <c r="H359" s="136" t="s">
        <v>46</v>
      </c>
      <c r="I359" s="167" t="s">
        <v>46</v>
      </c>
      <c r="J359" s="167" t="s">
        <v>48</v>
      </c>
      <c r="K359" s="167" t="s">
        <v>1934</v>
      </c>
      <c r="L359" s="167" t="s">
        <v>333</v>
      </c>
      <c r="M359" s="167" t="s">
        <v>46</v>
      </c>
    </row>
    <row r="360" spans="1:13" ht="38.25" x14ac:dyDescent="0.25">
      <c r="A360" s="132">
        <v>1223</v>
      </c>
      <c r="B360" s="133">
        <v>43505</v>
      </c>
      <c r="C360" s="134" t="s">
        <v>42</v>
      </c>
      <c r="D360" s="131">
        <v>406</v>
      </c>
      <c r="E360" s="131" t="s">
        <v>43</v>
      </c>
      <c r="F360" s="135" t="s">
        <v>51</v>
      </c>
      <c r="G360" s="135" t="s">
        <v>2161</v>
      </c>
      <c r="H360" s="136" t="s">
        <v>180</v>
      </c>
      <c r="I360" s="167" t="s">
        <v>180</v>
      </c>
      <c r="J360" s="167" t="s">
        <v>1846</v>
      </c>
      <c r="K360" s="167" t="s">
        <v>49</v>
      </c>
      <c r="L360" s="167" t="s">
        <v>53</v>
      </c>
      <c r="M360" s="167">
        <v>2230</v>
      </c>
    </row>
    <row r="361" spans="1:13" ht="30" x14ac:dyDescent="0.25">
      <c r="A361" s="132">
        <v>1222</v>
      </c>
      <c r="B361" s="133">
        <v>43504</v>
      </c>
      <c r="C361" s="134" t="s">
        <v>42</v>
      </c>
      <c r="D361" s="131">
        <v>302</v>
      </c>
      <c r="E361" s="131" t="s">
        <v>43</v>
      </c>
      <c r="F361" s="135" t="s">
        <v>44</v>
      </c>
      <c r="G361" s="135" t="s">
        <v>2160</v>
      </c>
      <c r="H361" s="136" t="s">
        <v>180</v>
      </c>
      <c r="I361" s="167" t="s">
        <v>180</v>
      </c>
      <c r="J361" s="167" t="s">
        <v>1846</v>
      </c>
      <c r="K361" s="167"/>
      <c r="L361" s="167" t="s">
        <v>53</v>
      </c>
      <c r="M361" s="167">
        <v>1432</v>
      </c>
    </row>
    <row r="362" spans="1:13" ht="90" x14ac:dyDescent="0.25">
      <c r="A362" s="132">
        <v>1221</v>
      </c>
      <c r="B362" s="133">
        <v>43504</v>
      </c>
      <c r="C362" s="134" t="s">
        <v>42</v>
      </c>
      <c r="D362" s="131">
        <v>209</v>
      </c>
      <c r="E362" s="131" t="s">
        <v>43</v>
      </c>
      <c r="F362" s="135" t="s">
        <v>44</v>
      </c>
      <c r="G362" s="135" t="s">
        <v>2158</v>
      </c>
      <c r="H362" s="136" t="s">
        <v>46</v>
      </c>
      <c r="I362" s="167" t="s">
        <v>2159</v>
      </c>
      <c r="J362" s="167" t="s">
        <v>1846</v>
      </c>
      <c r="K362" s="167" t="s">
        <v>49</v>
      </c>
      <c r="L362" s="167" t="s">
        <v>50</v>
      </c>
      <c r="M362" s="167" t="s">
        <v>46</v>
      </c>
    </row>
    <row r="363" spans="1:13" ht="38.25" x14ac:dyDescent="0.25">
      <c r="A363" s="132">
        <v>1220</v>
      </c>
      <c r="B363" s="133">
        <v>43504</v>
      </c>
      <c r="C363" s="134" t="s">
        <v>42</v>
      </c>
      <c r="D363" s="131"/>
      <c r="E363" s="131" t="s">
        <v>43</v>
      </c>
      <c r="F363" s="135" t="s">
        <v>76</v>
      </c>
      <c r="G363" s="135" t="s">
        <v>2157</v>
      </c>
      <c r="H363" s="136" t="s">
        <v>180</v>
      </c>
      <c r="I363" s="167" t="s">
        <v>46</v>
      </c>
      <c r="J363" s="167" t="s">
        <v>1846</v>
      </c>
      <c r="K363" s="167" t="s">
        <v>49</v>
      </c>
      <c r="L363" s="167" t="s">
        <v>53</v>
      </c>
      <c r="M363" s="167">
        <v>1632</v>
      </c>
    </row>
    <row r="364" spans="1:13" ht="30" x14ac:dyDescent="0.25">
      <c r="A364" s="132">
        <v>1219</v>
      </c>
      <c r="B364" s="133">
        <v>43502</v>
      </c>
      <c r="C364" s="134" t="s">
        <v>42</v>
      </c>
      <c r="D364" s="131">
        <v>802</v>
      </c>
      <c r="E364" s="131" t="s">
        <v>43</v>
      </c>
      <c r="F364" s="135" t="s">
        <v>58</v>
      </c>
      <c r="G364" s="135" t="s">
        <v>2156</v>
      </c>
      <c r="H364" s="136" t="s">
        <v>46</v>
      </c>
      <c r="I364" s="167" t="s">
        <v>46</v>
      </c>
      <c r="J364" s="167" t="s">
        <v>1846</v>
      </c>
      <c r="K364" s="167" t="s">
        <v>49</v>
      </c>
      <c r="L364" s="167" t="s">
        <v>53</v>
      </c>
      <c r="M364" s="167">
        <v>1417</v>
      </c>
    </row>
    <row r="365" spans="1:13" ht="38.25" x14ac:dyDescent="0.25">
      <c r="A365" s="132">
        <v>1218</v>
      </c>
      <c r="B365" s="133">
        <v>43502</v>
      </c>
      <c r="C365" s="134" t="s">
        <v>42</v>
      </c>
      <c r="D365" s="131">
        <v>802</v>
      </c>
      <c r="E365" s="131" t="s">
        <v>43</v>
      </c>
      <c r="F365" s="135" t="s">
        <v>66</v>
      </c>
      <c r="G365" s="135" t="s">
        <v>2155</v>
      </c>
      <c r="H365" s="136" t="s">
        <v>46</v>
      </c>
      <c r="I365" s="167" t="s">
        <v>46</v>
      </c>
      <c r="J365" s="167" t="s">
        <v>1846</v>
      </c>
      <c r="K365" s="167" t="s">
        <v>49</v>
      </c>
      <c r="L365" s="167" t="s">
        <v>53</v>
      </c>
      <c r="M365" s="167">
        <v>1417</v>
      </c>
    </row>
    <row r="366" spans="1:13" ht="38.25" x14ac:dyDescent="0.25">
      <c r="A366" s="132">
        <v>1217</v>
      </c>
      <c r="B366" s="133">
        <v>43495</v>
      </c>
      <c r="C366" s="134" t="s">
        <v>42</v>
      </c>
      <c r="D366" s="131" t="s">
        <v>46</v>
      </c>
      <c r="E366" s="131" t="s">
        <v>43</v>
      </c>
      <c r="F366" s="135" t="s">
        <v>76</v>
      </c>
      <c r="G366" s="135" t="s">
        <v>2146</v>
      </c>
      <c r="H366" s="136" t="s">
        <v>46</v>
      </c>
      <c r="I366" s="167" t="s">
        <v>46</v>
      </c>
      <c r="J366" s="167" t="s">
        <v>48</v>
      </c>
      <c r="K366" s="167" t="s">
        <v>1934</v>
      </c>
      <c r="L366" s="167" t="s">
        <v>333</v>
      </c>
      <c r="M366" s="167" t="s">
        <v>46</v>
      </c>
    </row>
    <row r="367" spans="1:13" ht="38.25" x14ac:dyDescent="0.25">
      <c r="A367" s="132">
        <v>1216</v>
      </c>
      <c r="B367" s="133">
        <v>43495</v>
      </c>
      <c r="C367" s="134" t="s">
        <v>42</v>
      </c>
      <c r="D367" s="131" t="s">
        <v>46</v>
      </c>
      <c r="E367" s="131" t="s">
        <v>43</v>
      </c>
      <c r="F367" s="135" t="s">
        <v>104</v>
      </c>
      <c r="G367" s="135" t="s">
        <v>2145</v>
      </c>
      <c r="H367" s="136" t="s">
        <v>46</v>
      </c>
      <c r="I367" s="167" t="s">
        <v>46</v>
      </c>
      <c r="J367" s="167" t="s">
        <v>48</v>
      </c>
      <c r="K367" s="167" t="s">
        <v>1934</v>
      </c>
      <c r="L367" s="167" t="s">
        <v>333</v>
      </c>
      <c r="M367" s="167" t="s">
        <v>46</v>
      </c>
    </row>
    <row r="368" spans="1:13" ht="63.75" x14ac:dyDescent="0.25">
      <c r="A368" s="132">
        <v>1215</v>
      </c>
      <c r="B368" s="133" t="s">
        <v>3</v>
      </c>
      <c r="C368" s="134" t="s">
        <v>42</v>
      </c>
      <c r="D368" s="131" t="s">
        <v>46</v>
      </c>
      <c r="E368" s="131" t="s">
        <v>43</v>
      </c>
      <c r="F368" s="135" t="s">
        <v>66</v>
      </c>
      <c r="G368" s="135" t="s">
        <v>2144</v>
      </c>
      <c r="H368" s="136" t="s">
        <v>46</v>
      </c>
      <c r="I368" s="167" t="s">
        <v>46</v>
      </c>
      <c r="J368" s="167" t="s">
        <v>48</v>
      </c>
      <c r="K368" s="167" t="s">
        <v>1934</v>
      </c>
      <c r="L368" s="167" t="s">
        <v>333</v>
      </c>
      <c r="M368" s="167" t="s">
        <v>46</v>
      </c>
    </row>
    <row r="369" spans="1:13" ht="409.5" x14ac:dyDescent="0.25">
      <c r="A369" s="132">
        <v>1214</v>
      </c>
      <c r="B369" s="133">
        <v>43496</v>
      </c>
      <c r="C369" s="134" t="s">
        <v>42</v>
      </c>
      <c r="D369" s="131">
        <v>711</v>
      </c>
      <c r="E369" s="131" t="s">
        <v>43</v>
      </c>
      <c r="F369" s="135" t="s">
        <v>44</v>
      </c>
      <c r="G369" s="135" t="s">
        <v>2143</v>
      </c>
      <c r="H369" s="136" t="s">
        <v>46</v>
      </c>
      <c r="I369" s="167" t="s">
        <v>46</v>
      </c>
      <c r="J369" s="167" t="s">
        <v>162</v>
      </c>
      <c r="K369" s="167" t="s">
        <v>50</v>
      </c>
      <c r="L369" s="167" t="s">
        <v>50</v>
      </c>
      <c r="M369" s="167" t="s">
        <v>46</v>
      </c>
    </row>
    <row r="370" spans="1:13" ht="102" x14ac:dyDescent="0.25">
      <c r="A370" s="132">
        <v>1213</v>
      </c>
      <c r="B370" s="133">
        <v>43497</v>
      </c>
      <c r="C370" s="134" t="s">
        <v>42</v>
      </c>
      <c r="D370" s="131">
        <v>501</v>
      </c>
      <c r="E370" s="131" t="s">
        <v>43</v>
      </c>
      <c r="F370" s="135" t="s">
        <v>44</v>
      </c>
      <c r="G370" s="135" t="s">
        <v>2142</v>
      </c>
      <c r="H370" s="136" t="s">
        <v>46</v>
      </c>
      <c r="I370" s="167" t="s">
        <v>46</v>
      </c>
      <c r="J370" s="167" t="s">
        <v>1846</v>
      </c>
      <c r="K370" s="167" t="s">
        <v>49</v>
      </c>
      <c r="L370" s="167" t="s">
        <v>53</v>
      </c>
      <c r="M370" s="167">
        <v>1428</v>
      </c>
    </row>
    <row r="371" spans="1:13" ht="89.25" x14ac:dyDescent="0.25">
      <c r="A371" s="132">
        <v>1212</v>
      </c>
      <c r="B371" s="133">
        <v>43498</v>
      </c>
      <c r="C371" s="134" t="s">
        <v>42</v>
      </c>
      <c r="D371" s="131">
        <v>409</v>
      </c>
      <c r="E371" s="131" t="s">
        <v>43</v>
      </c>
      <c r="F371" s="135" t="s">
        <v>44</v>
      </c>
      <c r="G371" s="135" t="s">
        <v>2141</v>
      </c>
      <c r="H371" s="136" t="s">
        <v>46</v>
      </c>
      <c r="I371" s="167" t="s">
        <v>46</v>
      </c>
      <c r="J371" s="167" t="s">
        <v>1846</v>
      </c>
      <c r="K371" s="167" t="s">
        <v>49</v>
      </c>
      <c r="L371" s="167" t="s">
        <v>53</v>
      </c>
      <c r="M371" s="167">
        <v>2014</v>
      </c>
    </row>
    <row r="372" spans="1:13" ht="38.25" x14ac:dyDescent="0.25">
      <c r="A372" s="132">
        <v>1211</v>
      </c>
      <c r="B372" s="133">
        <v>43497</v>
      </c>
      <c r="C372" s="134" t="s">
        <v>42</v>
      </c>
      <c r="D372" s="131">
        <v>307</v>
      </c>
      <c r="E372" s="131" t="s">
        <v>43</v>
      </c>
      <c r="F372" s="135" t="s">
        <v>44</v>
      </c>
      <c r="G372" s="135" t="s">
        <v>2140</v>
      </c>
      <c r="H372" s="136" t="s">
        <v>180</v>
      </c>
      <c r="I372" s="167" t="s">
        <v>46</v>
      </c>
      <c r="J372" s="167" t="s">
        <v>1846</v>
      </c>
      <c r="K372" s="167" t="s">
        <v>49</v>
      </c>
      <c r="L372" s="167" t="s">
        <v>53</v>
      </c>
      <c r="M372" s="167">
        <v>2015</v>
      </c>
    </row>
    <row r="373" spans="1:13" ht="75" x14ac:dyDescent="0.25">
      <c r="A373" s="132">
        <v>1210</v>
      </c>
      <c r="B373" s="133">
        <v>43493</v>
      </c>
      <c r="C373" s="134" t="s">
        <v>42</v>
      </c>
      <c r="D373" s="131">
        <v>909</v>
      </c>
      <c r="E373" s="131" t="s">
        <v>43</v>
      </c>
      <c r="F373" s="135" t="s">
        <v>44</v>
      </c>
      <c r="G373" s="135" t="s">
        <v>2130</v>
      </c>
      <c r="H373" s="136" t="s">
        <v>2131</v>
      </c>
      <c r="I373" s="167" t="s">
        <v>2132</v>
      </c>
      <c r="J373" s="167" t="s">
        <v>48</v>
      </c>
      <c r="K373" s="167" t="s">
        <v>1934</v>
      </c>
      <c r="L373" s="167" t="s">
        <v>65</v>
      </c>
      <c r="M373" s="167" t="s">
        <v>46</v>
      </c>
    </row>
    <row r="374" spans="1:13" ht="240" x14ac:dyDescent="0.25">
      <c r="A374" s="132">
        <v>1209</v>
      </c>
      <c r="B374" s="133">
        <v>43493</v>
      </c>
      <c r="C374" s="134" t="s">
        <v>42</v>
      </c>
      <c r="D374" s="131">
        <v>907</v>
      </c>
      <c r="E374" s="131" t="s">
        <v>43</v>
      </c>
      <c r="F374" s="135" t="s">
        <v>44</v>
      </c>
      <c r="G374" s="135" t="s">
        <v>2127</v>
      </c>
      <c r="H374" s="136" t="s">
        <v>2128</v>
      </c>
      <c r="I374" s="167" t="s">
        <v>2129</v>
      </c>
      <c r="J374" s="167" t="s">
        <v>48</v>
      </c>
      <c r="K374" s="167" t="s">
        <v>1934</v>
      </c>
      <c r="L374" s="167" t="s">
        <v>125</v>
      </c>
      <c r="M374" s="167" t="s">
        <v>46</v>
      </c>
    </row>
    <row r="375" spans="1:13" ht="51" x14ac:dyDescent="0.25">
      <c r="A375" s="132">
        <v>1208</v>
      </c>
      <c r="B375" s="133">
        <v>43485</v>
      </c>
      <c r="C375" s="134" t="s">
        <v>42</v>
      </c>
      <c r="D375" s="131" t="s">
        <v>46</v>
      </c>
      <c r="E375" s="131" t="s">
        <v>43</v>
      </c>
      <c r="F375" s="135" t="s">
        <v>66</v>
      </c>
      <c r="G375" s="135" t="s">
        <v>2126</v>
      </c>
      <c r="H375" s="136" t="s">
        <v>46</v>
      </c>
      <c r="I375" s="167" t="s">
        <v>46</v>
      </c>
      <c r="J375" s="167" t="s">
        <v>48</v>
      </c>
      <c r="K375" s="167" t="s">
        <v>1934</v>
      </c>
      <c r="L375" s="167" t="s">
        <v>333</v>
      </c>
      <c r="M375" s="167" t="s">
        <v>46</v>
      </c>
    </row>
    <row r="376" spans="1:13" ht="51" x14ac:dyDescent="0.25">
      <c r="A376" s="132">
        <v>1207</v>
      </c>
      <c r="B376" s="133">
        <v>43488</v>
      </c>
      <c r="C376" s="134" t="s">
        <v>42</v>
      </c>
      <c r="D376" s="131">
        <v>601</v>
      </c>
      <c r="E376" s="131" t="s">
        <v>43</v>
      </c>
      <c r="F376" s="135" t="s">
        <v>44</v>
      </c>
      <c r="G376" s="135" t="s">
        <v>2125</v>
      </c>
      <c r="H376" s="136" t="s">
        <v>46</v>
      </c>
      <c r="I376" s="167" t="s">
        <v>46</v>
      </c>
      <c r="J376" s="167" t="s">
        <v>1846</v>
      </c>
      <c r="K376" s="167" t="s">
        <v>49</v>
      </c>
      <c r="L376" s="167" t="s">
        <v>53</v>
      </c>
      <c r="M376" s="167">
        <v>1402</v>
      </c>
    </row>
    <row r="377" spans="1:13" ht="51" x14ac:dyDescent="0.25">
      <c r="A377" s="132">
        <v>1206</v>
      </c>
      <c r="B377" s="133">
        <v>43491</v>
      </c>
      <c r="C377" s="134" t="s">
        <v>42</v>
      </c>
      <c r="D377" s="131">
        <v>502</v>
      </c>
      <c r="E377" s="131" t="s">
        <v>43</v>
      </c>
      <c r="F377" s="135" t="s">
        <v>76</v>
      </c>
      <c r="G377" s="135" t="s">
        <v>2124</v>
      </c>
      <c r="H377" s="136" t="s">
        <v>46</v>
      </c>
      <c r="I377" s="167" t="s">
        <v>46</v>
      </c>
      <c r="J377" s="167" t="s">
        <v>1846</v>
      </c>
      <c r="K377" s="167" t="s">
        <v>49</v>
      </c>
      <c r="L377" s="167" t="s">
        <v>53</v>
      </c>
      <c r="M377" s="167">
        <v>1448</v>
      </c>
    </row>
    <row r="378" spans="1:13" ht="63.75" x14ac:dyDescent="0.25">
      <c r="A378" s="132">
        <v>1205</v>
      </c>
      <c r="B378" s="133">
        <v>43491</v>
      </c>
      <c r="C378" s="134" t="s">
        <v>42</v>
      </c>
      <c r="D378" s="131">
        <v>308</v>
      </c>
      <c r="E378" s="131" t="s">
        <v>43</v>
      </c>
      <c r="F378" s="135" t="s">
        <v>44</v>
      </c>
      <c r="G378" s="135" t="s">
        <v>43</v>
      </c>
      <c r="H378" s="136" t="s">
        <v>2123</v>
      </c>
      <c r="I378" s="167" t="s">
        <v>46</v>
      </c>
      <c r="J378" s="167" t="s">
        <v>1846</v>
      </c>
      <c r="K378" s="167" t="s">
        <v>49</v>
      </c>
      <c r="L378" s="167" t="s">
        <v>53</v>
      </c>
      <c r="M378" s="167">
        <v>2252</v>
      </c>
    </row>
    <row r="379" spans="1:13" ht="76.5" x14ac:dyDescent="0.25">
      <c r="A379" s="132">
        <v>1204</v>
      </c>
      <c r="B379" s="133">
        <v>43489</v>
      </c>
      <c r="C379" s="134" t="s">
        <v>42</v>
      </c>
      <c r="D379" s="131">
        <v>904</v>
      </c>
      <c r="E379" s="131" t="s">
        <v>43</v>
      </c>
      <c r="F379" s="135" t="s">
        <v>51</v>
      </c>
      <c r="G379" s="135" t="s">
        <v>2122</v>
      </c>
      <c r="H379" s="136" t="s">
        <v>46</v>
      </c>
      <c r="I379" s="167" t="s">
        <v>46</v>
      </c>
      <c r="J379" s="167" t="s">
        <v>1846</v>
      </c>
      <c r="K379" s="167" t="s">
        <v>49</v>
      </c>
      <c r="L379" s="167" t="s">
        <v>50</v>
      </c>
      <c r="M379" s="167" t="s">
        <v>46</v>
      </c>
    </row>
    <row r="380" spans="1:13" ht="63.75" x14ac:dyDescent="0.25">
      <c r="A380" s="132">
        <v>1203</v>
      </c>
      <c r="B380" s="133">
        <v>43491</v>
      </c>
      <c r="C380" s="134" t="s">
        <v>42</v>
      </c>
      <c r="D380" s="131">
        <v>602</v>
      </c>
      <c r="E380" s="131" t="s">
        <v>43</v>
      </c>
      <c r="F380" s="135" t="s">
        <v>104</v>
      </c>
      <c r="G380" s="135" t="s">
        <v>2121</v>
      </c>
      <c r="H380" s="136" t="s">
        <v>46</v>
      </c>
      <c r="I380" s="167" t="s">
        <v>46</v>
      </c>
      <c r="J380" s="167" t="s">
        <v>48</v>
      </c>
      <c r="K380" s="167" t="s">
        <v>1934</v>
      </c>
      <c r="L380" s="167" t="s">
        <v>65</v>
      </c>
      <c r="M380" s="167" t="s">
        <v>46</v>
      </c>
    </row>
    <row r="381" spans="1:13" ht="216.75" x14ac:dyDescent="0.25">
      <c r="A381" s="132">
        <v>1202</v>
      </c>
      <c r="B381" s="133">
        <v>43490</v>
      </c>
      <c r="C381" s="134" t="s">
        <v>42</v>
      </c>
      <c r="D381" s="131">
        <v>602</v>
      </c>
      <c r="E381" s="131" t="s">
        <v>43</v>
      </c>
      <c r="F381" s="135" t="s">
        <v>76</v>
      </c>
      <c r="G381" s="135" t="s">
        <v>2120</v>
      </c>
      <c r="H381" s="136" t="s">
        <v>46</v>
      </c>
      <c r="I381" s="167" t="s">
        <v>46</v>
      </c>
      <c r="J381" s="167" t="s">
        <v>48</v>
      </c>
      <c r="K381" s="167" t="s">
        <v>1934</v>
      </c>
      <c r="L381" s="167" t="s">
        <v>65</v>
      </c>
      <c r="M381" s="167" t="s">
        <v>46</v>
      </c>
    </row>
    <row r="382" spans="1:13" ht="30" x14ac:dyDescent="0.25">
      <c r="A382" s="132">
        <v>1201</v>
      </c>
      <c r="B382" s="133">
        <v>43486</v>
      </c>
      <c r="C382" s="134" t="s">
        <v>42</v>
      </c>
      <c r="D382" s="131">
        <v>711</v>
      </c>
      <c r="E382" s="131" t="s">
        <v>43</v>
      </c>
      <c r="F382" s="135" t="s">
        <v>44</v>
      </c>
      <c r="G382" s="135" t="s">
        <v>2114</v>
      </c>
      <c r="H382" s="136" t="s">
        <v>46</v>
      </c>
      <c r="I382" s="167" t="s">
        <v>46</v>
      </c>
      <c r="J382" s="167" t="s">
        <v>48</v>
      </c>
      <c r="K382" s="167" t="s">
        <v>1934</v>
      </c>
      <c r="L382" s="167" t="s">
        <v>53</v>
      </c>
      <c r="M382" s="167">
        <v>2140</v>
      </c>
    </row>
    <row r="383" spans="1:13" ht="30" x14ac:dyDescent="0.25">
      <c r="A383" s="132">
        <v>1200</v>
      </c>
      <c r="B383" s="133">
        <v>43486</v>
      </c>
      <c r="C383" s="134" t="s">
        <v>42</v>
      </c>
      <c r="D383" s="131">
        <v>711</v>
      </c>
      <c r="E383" s="131" t="s">
        <v>43</v>
      </c>
      <c r="F383" s="135" t="s">
        <v>44</v>
      </c>
      <c r="G383" s="135" t="s">
        <v>2113</v>
      </c>
      <c r="H383" s="136" t="s">
        <v>46</v>
      </c>
      <c r="I383" s="167" t="s">
        <v>46</v>
      </c>
      <c r="J383" s="167" t="s">
        <v>48</v>
      </c>
      <c r="K383" s="167" t="s">
        <v>1934</v>
      </c>
      <c r="L383" s="167" t="s">
        <v>53</v>
      </c>
      <c r="M383" s="167">
        <v>2140</v>
      </c>
    </row>
    <row r="384" spans="1:13" ht="30" x14ac:dyDescent="0.25">
      <c r="A384" s="132">
        <v>1199</v>
      </c>
      <c r="B384" s="133">
        <v>43486</v>
      </c>
      <c r="C384" s="134" t="s">
        <v>42</v>
      </c>
      <c r="D384" s="131">
        <v>610</v>
      </c>
      <c r="E384" s="131" t="s">
        <v>43</v>
      </c>
      <c r="F384" s="135" t="s">
        <v>66</v>
      </c>
      <c r="G384" s="135" t="s">
        <v>1859</v>
      </c>
      <c r="H384" s="136" t="s">
        <v>46</v>
      </c>
      <c r="I384" s="167" t="s">
        <v>46</v>
      </c>
      <c r="J384" s="167" t="s">
        <v>48</v>
      </c>
      <c r="K384" s="167" t="s">
        <v>1934</v>
      </c>
      <c r="L384" s="167" t="s">
        <v>53</v>
      </c>
      <c r="M384" s="167">
        <v>1537</v>
      </c>
    </row>
    <row r="385" spans="1:13" ht="30" x14ac:dyDescent="0.25">
      <c r="A385" s="132">
        <v>1198</v>
      </c>
      <c r="B385" s="133">
        <v>43485</v>
      </c>
      <c r="C385" s="134" t="s">
        <v>42</v>
      </c>
      <c r="D385" s="131">
        <v>110</v>
      </c>
      <c r="E385" s="131" t="s">
        <v>43</v>
      </c>
      <c r="F385" s="135" t="s">
        <v>44</v>
      </c>
      <c r="G385" s="135" t="s">
        <v>2112</v>
      </c>
      <c r="H385" s="136" t="s">
        <v>46</v>
      </c>
      <c r="I385" s="167" t="s">
        <v>46</v>
      </c>
      <c r="J385" s="167" t="s">
        <v>48</v>
      </c>
      <c r="K385" s="167" t="s">
        <v>1934</v>
      </c>
      <c r="L385" s="167" t="s">
        <v>53</v>
      </c>
      <c r="M385" s="167">
        <v>1549</v>
      </c>
    </row>
    <row r="386" spans="1:13" ht="51" x14ac:dyDescent="0.25">
      <c r="A386" s="132">
        <v>1197</v>
      </c>
      <c r="B386" s="133">
        <v>43482</v>
      </c>
      <c r="C386" s="134" t="s">
        <v>42</v>
      </c>
      <c r="D386" s="131">
        <v>801</v>
      </c>
      <c r="E386" s="131" t="s">
        <v>43</v>
      </c>
      <c r="F386" s="135" t="s">
        <v>76</v>
      </c>
      <c r="G386" s="135" t="s">
        <v>2111</v>
      </c>
      <c r="H386" s="136" t="s">
        <v>46</v>
      </c>
      <c r="I386" s="167" t="s">
        <v>46</v>
      </c>
      <c r="J386" s="167" t="s">
        <v>48</v>
      </c>
      <c r="K386" s="167" t="s">
        <v>1934</v>
      </c>
      <c r="L386" s="167" t="s">
        <v>53</v>
      </c>
      <c r="M386" s="167">
        <v>1474</v>
      </c>
    </row>
    <row r="387" spans="1:13" ht="38.25" x14ac:dyDescent="0.25">
      <c r="A387" s="132">
        <v>1196</v>
      </c>
      <c r="B387" s="133">
        <v>43478</v>
      </c>
      <c r="C387" s="134" t="s">
        <v>42</v>
      </c>
      <c r="D387" s="131">
        <v>409</v>
      </c>
      <c r="E387" s="131" t="s">
        <v>43</v>
      </c>
      <c r="F387" s="135" t="s">
        <v>44</v>
      </c>
      <c r="G387" s="135" t="s">
        <v>2110</v>
      </c>
      <c r="H387" s="136" t="s">
        <v>46</v>
      </c>
      <c r="I387" s="167" t="s">
        <v>46</v>
      </c>
      <c r="J387" s="167" t="s">
        <v>48</v>
      </c>
      <c r="K387" s="167" t="s">
        <v>1934</v>
      </c>
      <c r="L387" s="167" t="s">
        <v>53</v>
      </c>
      <c r="M387" s="167">
        <v>2002</v>
      </c>
    </row>
    <row r="388" spans="1:13" ht="30" x14ac:dyDescent="0.25">
      <c r="A388" s="132">
        <v>1195</v>
      </c>
      <c r="B388" s="133">
        <v>43480</v>
      </c>
      <c r="C388" s="134" t="s">
        <v>42</v>
      </c>
      <c r="D388" s="131">
        <v>508</v>
      </c>
      <c r="E388" s="131" t="s">
        <v>43</v>
      </c>
      <c r="F388" s="135" t="s">
        <v>44</v>
      </c>
      <c r="G388" s="135" t="s">
        <v>2109</v>
      </c>
      <c r="H388" s="136" t="s">
        <v>46</v>
      </c>
      <c r="I388" s="167" t="s">
        <v>46</v>
      </c>
      <c r="J388" s="167" t="s">
        <v>48</v>
      </c>
      <c r="K388" s="167" t="s">
        <v>1934</v>
      </c>
      <c r="L388" s="167" t="s">
        <v>53</v>
      </c>
      <c r="M388" s="167">
        <v>1665</v>
      </c>
    </row>
    <row r="389" spans="1:13" ht="38.25" x14ac:dyDescent="0.25">
      <c r="A389" s="132">
        <v>1194</v>
      </c>
      <c r="B389" s="133">
        <v>43480</v>
      </c>
      <c r="C389" s="134" t="s">
        <v>42</v>
      </c>
      <c r="D389" s="131">
        <v>508</v>
      </c>
      <c r="E389" s="131" t="s">
        <v>43</v>
      </c>
      <c r="F389" s="135" t="s">
        <v>104</v>
      </c>
      <c r="G389" s="135" t="s">
        <v>2107</v>
      </c>
      <c r="H389" s="136" t="s">
        <v>2108</v>
      </c>
      <c r="I389" s="167" t="s">
        <v>46</v>
      </c>
      <c r="J389" s="167" t="s">
        <v>48</v>
      </c>
      <c r="K389" s="167" t="s">
        <v>1934</v>
      </c>
      <c r="L389" s="167" t="s">
        <v>53</v>
      </c>
      <c r="M389" s="167">
        <v>1665</v>
      </c>
    </row>
    <row r="390" spans="1:13" ht="51" x14ac:dyDescent="0.25">
      <c r="A390" s="132">
        <v>1193</v>
      </c>
      <c r="B390" s="133">
        <v>43480</v>
      </c>
      <c r="C390" s="134" t="s">
        <v>42</v>
      </c>
      <c r="D390" s="131">
        <v>508</v>
      </c>
      <c r="E390" s="131" t="s">
        <v>43</v>
      </c>
      <c r="F390" s="135" t="s">
        <v>44</v>
      </c>
      <c r="G390" s="135" t="s">
        <v>2106</v>
      </c>
      <c r="H390" s="136" t="s">
        <v>46</v>
      </c>
      <c r="I390" s="167" t="s">
        <v>46</v>
      </c>
      <c r="J390" s="167" t="s">
        <v>48</v>
      </c>
      <c r="K390" s="167" t="s">
        <v>1934</v>
      </c>
      <c r="L390" s="167" t="s">
        <v>53</v>
      </c>
      <c r="M390" s="167">
        <v>1665</v>
      </c>
    </row>
    <row r="391" spans="1:13" ht="30" x14ac:dyDescent="0.25">
      <c r="A391" s="132">
        <v>1192</v>
      </c>
      <c r="B391" s="133">
        <v>43477</v>
      </c>
      <c r="C391" s="134" t="s">
        <v>42</v>
      </c>
      <c r="D391" s="131">
        <v>703</v>
      </c>
      <c r="E391" s="131" t="s">
        <v>43</v>
      </c>
      <c r="F391" s="135" t="s">
        <v>71</v>
      </c>
      <c r="G391" s="135" t="s">
        <v>2105</v>
      </c>
      <c r="H391" s="136" t="s">
        <v>46</v>
      </c>
      <c r="I391" s="167" t="s">
        <v>46</v>
      </c>
      <c r="J391" s="167" t="s">
        <v>48</v>
      </c>
      <c r="K391" s="167" t="s">
        <v>1934</v>
      </c>
      <c r="L391" s="167" t="s">
        <v>53</v>
      </c>
      <c r="M391" s="167">
        <v>1478</v>
      </c>
    </row>
    <row r="392" spans="1:13" ht="38.25" x14ac:dyDescent="0.25">
      <c r="A392" s="132">
        <v>1191</v>
      </c>
      <c r="B392" s="133">
        <v>43482</v>
      </c>
      <c r="C392" s="134" t="s">
        <v>42</v>
      </c>
      <c r="D392" s="131">
        <v>204</v>
      </c>
      <c r="E392" s="131" t="s">
        <v>43</v>
      </c>
      <c r="F392" s="135" t="s">
        <v>44</v>
      </c>
      <c r="G392" s="135" t="s">
        <v>2104</v>
      </c>
      <c r="H392" s="136" t="s">
        <v>46</v>
      </c>
      <c r="I392" s="167" t="s">
        <v>46</v>
      </c>
      <c r="J392" s="167" t="s">
        <v>48</v>
      </c>
      <c r="K392" s="167" t="s">
        <v>1934</v>
      </c>
      <c r="L392" s="167" t="s">
        <v>53</v>
      </c>
      <c r="M392" s="167">
        <v>1707</v>
      </c>
    </row>
    <row r="393" spans="1:13" ht="38.25" x14ac:dyDescent="0.25">
      <c r="A393" s="132">
        <v>1190</v>
      </c>
      <c r="B393" s="133">
        <v>43482</v>
      </c>
      <c r="C393" s="134" t="s">
        <v>42</v>
      </c>
      <c r="D393" s="131">
        <v>204</v>
      </c>
      <c r="E393" s="131" t="s">
        <v>43</v>
      </c>
      <c r="F393" s="135" t="s">
        <v>44</v>
      </c>
      <c r="G393" s="135" t="s">
        <v>2103</v>
      </c>
      <c r="H393" s="136" t="s">
        <v>46</v>
      </c>
      <c r="I393" s="167" t="s">
        <v>46</v>
      </c>
      <c r="J393" s="167" t="s">
        <v>48</v>
      </c>
      <c r="K393" s="167" t="s">
        <v>1934</v>
      </c>
      <c r="L393" s="167" t="s">
        <v>53</v>
      </c>
      <c r="M393" s="167">
        <v>1707</v>
      </c>
    </row>
    <row r="394" spans="1:13" ht="51" x14ac:dyDescent="0.25">
      <c r="A394" s="132">
        <v>1189</v>
      </c>
      <c r="B394" s="133">
        <v>43482</v>
      </c>
      <c r="C394" s="134" t="s">
        <v>42</v>
      </c>
      <c r="D394" s="131">
        <v>204</v>
      </c>
      <c r="E394" s="131" t="s">
        <v>43</v>
      </c>
      <c r="F394" s="135" t="s">
        <v>76</v>
      </c>
      <c r="G394" s="135" t="s">
        <v>2102</v>
      </c>
      <c r="H394" s="136" t="s">
        <v>46</v>
      </c>
      <c r="I394" s="167" t="s">
        <v>46</v>
      </c>
      <c r="J394" s="167" t="s">
        <v>48</v>
      </c>
      <c r="K394" s="167" t="s">
        <v>1934</v>
      </c>
      <c r="L394" s="167" t="s">
        <v>53</v>
      </c>
      <c r="M394" s="167">
        <v>1707</v>
      </c>
    </row>
    <row r="395" spans="1:13" ht="38.25" x14ac:dyDescent="0.25">
      <c r="A395" s="132">
        <v>1188</v>
      </c>
      <c r="B395" s="133">
        <v>43482</v>
      </c>
      <c r="C395" s="134" t="s">
        <v>42</v>
      </c>
      <c r="D395" s="131">
        <v>205</v>
      </c>
      <c r="E395" s="131" t="s">
        <v>43</v>
      </c>
      <c r="F395" s="135" t="s">
        <v>56</v>
      </c>
      <c r="G395" s="135" t="s">
        <v>2101</v>
      </c>
      <c r="H395" s="136" t="s">
        <v>46</v>
      </c>
      <c r="I395" s="167" t="s">
        <v>46</v>
      </c>
      <c r="J395" s="167" t="s">
        <v>48</v>
      </c>
      <c r="K395" s="167" t="s">
        <v>1934</v>
      </c>
      <c r="L395" s="167" t="s">
        <v>53</v>
      </c>
      <c r="M395" s="167">
        <v>1523</v>
      </c>
    </row>
    <row r="396" spans="1:13" ht="30" x14ac:dyDescent="0.25">
      <c r="A396" s="132">
        <v>1187</v>
      </c>
      <c r="B396" s="133">
        <v>43482</v>
      </c>
      <c r="C396" s="134" t="s">
        <v>42</v>
      </c>
      <c r="D396" s="131">
        <v>902</v>
      </c>
      <c r="E396" s="131" t="s">
        <v>43</v>
      </c>
      <c r="F396" s="135" t="s">
        <v>66</v>
      </c>
      <c r="G396" s="135" t="s">
        <v>2100</v>
      </c>
      <c r="H396" s="136" t="s">
        <v>46</v>
      </c>
      <c r="I396" s="167" t="s">
        <v>46</v>
      </c>
      <c r="J396" s="167" t="s">
        <v>48</v>
      </c>
      <c r="K396" s="167" t="s">
        <v>1934</v>
      </c>
      <c r="L396" s="167" t="s">
        <v>53</v>
      </c>
      <c r="M396" s="167">
        <v>1483</v>
      </c>
    </row>
    <row r="397" spans="1:13" ht="30" x14ac:dyDescent="0.25">
      <c r="A397" s="132">
        <v>1186</v>
      </c>
      <c r="B397" s="133">
        <v>43482</v>
      </c>
      <c r="C397" s="134" t="s">
        <v>42</v>
      </c>
      <c r="D397" s="131">
        <v>901</v>
      </c>
      <c r="E397" s="131" t="s">
        <v>43</v>
      </c>
      <c r="F397" s="135" t="s">
        <v>76</v>
      </c>
      <c r="G397" s="135" t="s">
        <v>2099</v>
      </c>
      <c r="H397" s="136" t="s">
        <v>46</v>
      </c>
      <c r="I397" s="167" t="s">
        <v>46</v>
      </c>
      <c r="J397" s="167" t="s">
        <v>48</v>
      </c>
      <c r="K397" s="167" t="s">
        <v>1934</v>
      </c>
      <c r="L397" s="167" t="s">
        <v>53</v>
      </c>
      <c r="M397" s="167">
        <v>1477</v>
      </c>
    </row>
    <row r="398" spans="1:13" ht="30" x14ac:dyDescent="0.25">
      <c r="A398" s="132">
        <v>1185</v>
      </c>
      <c r="B398" s="133">
        <v>43486</v>
      </c>
      <c r="C398" s="134" t="s">
        <v>42</v>
      </c>
      <c r="D398" s="131">
        <v>702</v>
      </c>
      <c r="E398" s="131" t="s">
        <v>43</v>
      </c>
      <c r="F398" s="135" t="s">
        <v>66</v>
      </c>
      <c r="G398" s="135" t="s">
        <v>2098</v>
      </c>
      <c r="H398" s="136" t="s">
        <v>46</v>
      </c>
      <c r="I398" s="167" t="s">
        <v>46</v>
      </c>
      <c r="J398" s="167" t="s">
        <v>48</v>
      </c>
      <c r="K398" s="167" t="s">
        <v>1934</v>
      </c>
      <c r="L398" s="167" t="s">
        <v>53</v>
      </c>
      <c r="M398" s="167">
        <v>1479</v>
      </c>
    </row>
    <row r="399" spans="1:13" ht="75" x14ac:dyDescent="0.25">
      <c r="A399" s="132">
        <v>1184</v>
      </c>
      <c r="B399" s="133">
        <v>43487</v>
      </c>
      <c r="C399" s="134" t="s">
        <v>42</v>
      </c>
      <c r="D399" s="131">
        <v>201</v>
      </c>
      <c r="E399" s="131" t="s">
        <v>43</v>
      </c>
      <c r="F399" s="135" t="s">
        <v>44</v>
      </c>
      <c r="G399" s="135" t="s">
        <v>2095</v>
      </c>
      <c r="H399" s="136" t="s">
        <v>2096</v>
      </c>
      <c r="I399" s="167" t="s">
        <v>2097</v>
      </c>
      <c r="J399" s="167" t="s">
        <v>121</v>
      </c>
      <c r="K399" s="167" t="s">
        <v>50</v>
      </c>
      <c r="L399" s="167" t="s">
        <v>50</v>
      </c>
      <c r="M399" s="167" t="s">
        <v>46</v>
      </c>
    </row>
    <row r="400" spans="1:13" ht="255" x14ac:dyDescent="0.25">
      <c r="A400" s="132">
        <v>1183</v>
      </c>
      <c r="B400" s="133">
        <v>43485</v>
      </c>
      <c r="C400" s="134" t="s">
        <v>42</v>
      </c>
      <c r="D400" s="131">
        <v>207</v>
      </c>
      <c r="E400" s="131" t="s">
        <v>97</v>
      </c>
      <c r="F400" s="135" t="s">
        <v>44</v>
      </c>
      <c r="G400" s="135" t="s">
        <v>2093</v>
      </c>
      <c r="H400" s="136" t="s">
        <v>46</v>
      </c>
      <c r="I400" s="167" t="s">
        <v>2094</v>
      </c>
      <c r="J400" s="167" t="s">
        <v>103</v>
      </c>
      <c r="K400" s="167" t="s">
        <v>50</v>
      </c>
      <c r="L400" s="167" t="s">
        <v>125</v>
      </c>
      <c r="M400" s="167" t="s">
        <v>46</v>
      </c>
    </row>
    <row r="401" spans="1:13" ht="30" x14ac:dyDescent="0.25">
      <c r="A401" s="132">
        <v>1182</v>
      </c>
      <c r="B401" s="133">
        <v>43482</v>
      </c>
      <c r="C401" s="134" t="s">
        <v>42</v>
      </c>
      <c r="D401" s="131">
        <v>901</v>
      </c>
      <c r="E401" s="131" t="s">
        <v>43</v>
      </c>
      <c r="F401" s="135" t="s">
        <v>76</v>
      </c>
      <c r="G401" s="135" t="s">
        <v>2092</v>
      </c>
      <c r="H401" s="136" t="s">
        <v>46</v>
      </c>
      <c r="I401" s="167" t="s">
        <v>46</v>
      </c>
      <c r="J401" s="167" t="s">
        <v>1846</v>
      </c>
      <c r="K401" s="167" t="s">
        <v>49</v>
      </c>
      <c r="L401" s="167" t="s">
        <v>53</v>
      </c>
      <c r="M401" s="167">
        <v>1477</v>
      </c>
    </row>
    <row r="402" spans="1:13" ht="30" x14ac:dyDescent="0.25">
      <c r="A402" s="132">
        <v>1181</v>
      </c>
      <c r="B402" s="133">
        <v>43482</v>
      </c>
      <c r="C402" s="134" t="s">
        <v>42</v>
      </c>
      <c r="D402" s="131">
        <v>902</v>
      </c>
      <c r="E402" s="131" t="s">
        <v>43</v>
      </c>
      <c r="F402" s="135" t="s">
        <v>66</v>
      </c>
      <c r="G402" s="135" t="s">
        <v>2091</v>
      </c>
      <c r="H402" s="136" t="s">
        <v>46</v>
      </c>
      <c r="I402" s="167" t="s">
        <v>46</v>
      </c>
      <c r="J402" s="167" t="s">
        <v>1846</v>
      </c>
      <c r="K402" s="167" t="s">
        <v>49</v>
      </c>
      <c r="L402" s="167" t="s">
        <v>53</v>
      </c>
      <c r="M402" s="167">
        <v>1483</v>
      </c>
    </row>
    <row r="403" spans="1:13" ht="38.25" x14ac:dyDescent="0.25">
      <c r="A403" s="132">
        <v>1180</v>
      </c>
      <c r="B403" s="133">
        <v>43482</v>
      </c>
      <c r="C403" s="134" t="s">
        <v>42</v>
      </c>
      <c r="D403" s="131">
        <v>204</v>
      </c>
      <c r="E403" s="131" t="s">
        <v>43</v>
      </c>
      <c r="F403" s="135" t="s">
        <v>76</v>
      </c>
      <c r="G403" s="135" t="s">
        <v>2090</v>
      </c>
      <c r="H403" s="136" t="s">
        <v>46</v>
      </c>
      <c r="I403" s="167" t="s">
        <v>46</v>
      </c>
      <c r="J403" s="167" t="s">
        <v>1846</v>
      </c>
      <c r="K403" s="167" t="s">
        <v>49</v>
      </c>
      <c r="L403" s="167" t="s">
        <v>53</v>
      </c>
      <c r="M403" s="167">
        <v>1707</v>
      </c>
    </row>
    <row r="404" spans="1:13" ht="30" x14ac:dyDescent="0.25">
      <c r="A404" s="132">
        <v>1179</v>
      </c>
      <c r="B404" s="133">
        <v>43477</v>
      </c>
      <c r="C404" s="134" t="s">
        <v>42</v>
      </c>
      <c r="D404" s="131">
        <v>703</v>
      </c>
      <c r="E404" s="131" t="s">
        <v>43</v>
      </c>
      <c r="F404" s="135" t="s">
        <v>56</v>
      </c>
      <c r="G404" s="135" t="s">
        <v>2089</v>
      </c>
      <c r="H404" s="136" t="s">
        <v>46</v>
      </c>
      <c r="I404" s="167" t="s">
        <v>46</v>
      </c>
      <c r="J404" s="167" t="s">
        <v>1846</v>
      </c>
      <c r="K404" s="167" t="s">
        <v>49</v>
      </c>
      <c r="L404" s="167" t="s">
        <v>53</v>
      </c>
      <c r="M404" s="167">
        <v>1478</v>
      </c>
    </row>
    <row r="405" spans="1:13" ht="38.25" x14ac:dyDescent="0.25">
      <c r="A405" s="132">
        <v>1178</v>
      </c>
      <c r="B405" s="133">
        <v>43480</v>
      </c>
      <c r="C405" s="134" t="s">
        <v>42</v>
      </c>
      <c r="D405" s="131">
        <v>508</v>
      </c>
      <c r="E405" s="131" t="s">
        <v>43</v>
      </c>
      <c r="F405" s="135" t="s">
        <v>44</v>
      </c>
      <c r="G405" s="135" t="s">
        <v>2088</v>
      </c>
      <c r="H405" s="136" t="s">
        <v>46</v>
      </c>
      <c r="I405" s="167" t="s">
        <v>46</v>
      </c>
      <c r="J405" s="167" t="s">
        <v>1846</v>
      </c>
      <c r="K405" s="167" t="s">
        <v>49</v>
      </c>
      <c r="L405" s="167" t="s">
        <v>53</v>
      </c>
      <c r="M405" s="167">
        <v>1665</v>
      </c>
    </row>
    <row r="406" spans="1:13" ht="51" x14ac:dyDescent="0.25">
      <c r="A406" s="132">
        <v>1177</v>
      </c>
      <c r="B406" s="133">
        <v>43484</v>
      </c>
      <c r="C406" s="134" t="s">
        <v>42</v>
      </c>
      <c r="D406" s="131">
        <v>409</v>
      </c>
      <c r="E406" s="131" t="s">
        <v>43</v>
      </c>
      <c r="F406" s="135" t="s">
        <v>44</v>
      </c>
      <c r="G406" s="135" t="s">
        <v>2087</v>
      </c>
      <c r="H406" s="136" t="s">
        <v>46</v>
      </c>
      <c r="I406" s="167" t="s">
        <v>46</v>
      </c>
      <c r="J406" s="167" t="s">
        <v>1846</v>
      </c>
      <c r="K406" s="167" t="s">
        <v>49</v>
      </c>
      <c r="L406" s="167" t="s">
        <v>53</v>
      </c>
      <c r="M406" s="167">
        <v>2002</v>
      </c>
    </row>
    <row r="407" spans="1:13" ht="51" x14ac:dyDescent="0.25">
      <c r="A407" s="132">
        <v>1176</v>
      </c>
      <c r="B407" s="133">
        <v>43482</v>
      </c>
      <c r="C407" s="134" t="s">
        <v>42</v>
      </c>
      <c r="D407" s="131">
        <v>707</v>
      </c>
      <c r="E407" s="131" t="s">
        <v>43</v>
      </c>
      <c r="F407" s="135" t="s">
        <v>44</v>
      </c>
      <c r="G407" s="135" t="s">
        <v>2086</v>
      </c>
      <c r="H407" s="136" t="s">
        <v>46</v>
      </c>
      <c r="I407" s="167" t="s">
        <v>46</v>
      </c>
      <c r="J407" s="167" t="s">
        <v>1846</v>
      </c>
      <c r="K407" s="167" t="s">
        <v>49</v>
      </c>
      <c r="L407" s="167" t="s">
        <v>50</v>
      </c>
      <c r="M407" s="167" t="s">
        <v>46</v>
      </c>
    </row>
    <row r="408" spans="1:13" ht="38.25" x14ac:dyDescent="0.25">
      <c r="A408" s="132">
        <v>1178</v>
      </c>
      <c r="B408" s="133">
        <v>43480</v>
      </c>
      <c r="C408" s="134" t="s">
        <v>42</v>
      </c>
      <c r="D408" s="131">
        <v>303</v>
      </c>
      <c r="E408" s="131" t="s">
        <v>43</v>
      </c>
      <c r="F408" s="135" t="s">
        <v>518</v>
      </c>
      <c r="G408" s="135" t="s">
        <v>2050</v>
      </c>
      <c r="H408" s="136" t="s">
        <v>46</v>
      </c>
      <c r="I408" s="167" t="s">
        <v>46</v>
      </c>
      <c r="J408" s="167" t="s">
        <v>1846</v>
      </c>
      <c r="K408" s="167" t="s">
        <v>49</v>
      </c>
      <c r="L408" s="167" t="s">
        <v>53</v>
      </c>
      <c r="M408" s="167">
        <v>2114</v>
      </c>
    </row>
    <row r="409" spans="1:13" ht="63.75" x14ac:dyDescent="0.25">
      <c r="A409" s="132">
        <v>1177</v>
      </c>
      <c r="B409" s="133">
        <v>43480</v>
      </c>
      <c r="C409" s="134" t="s">
        <v>42</v>
      </c>
      <c r="D409" s="131">
        <v>711</v>
      </c>
      <c r="E409" s="131"/>
      <c r="F409" s="135" t="s">
        <v>56</v>
      </c>
      <c r="G409" s="135" t="s">
        <v>2051</v>
      </c>
      <c r="H409" s="136" t="s">
        <v>46</v>
      </c>
      <c r="I409" s="167" t="s">
        <v>46</v>
      </c>
      <c r="J409" s="167" t="s">
        <v>1846</v>
      </c>
      <c r="K409" s="167" t="s">
        <v>49</v>
      </c>
      <c r="L409" s="167" t="s">
        <v>53</v>
      </c>
      <c r="M409" s="167">
        <v>2119</v>
      </c>
    </row>
    <row r="410" spans="1:13" ht="51" x14ac:dyDescent="0.25">
      <c r="A410" s="132">
        <v>1176</v>
      </c>
      <c r="B410" s="133">
        <v>43480</v>
      </c>
      <c r="C410" s="134" t="s">
        <v>42</v>
      </c>
      <c r="D410" s="131">
        <v>708</v>
      </c>
      <c r="E410" s="131" t="s">
        <v>43</v>
      </c>
      <c r="F410" s="135" t="s">
        <v>44</v>
      </c>
      <c r="G410" s="135" t="s">
        <v>2052</v>
      </c>
      <c r="H410" s="136" t="s">
        <v>180</v>
      </c>
      <c r="I410" s="167" t="s">
        <v>180</v>
      </c>
      <c r="J410" s="167" t="s">
        <v>1846</v>
      </c>
      <c r="K410" s="167" t="s">
        <v>49</v>
      </c>
      <c r="L410" s="167" t="s">
        <v>53</v>
      </c>
      <c r="M410" s="167">
        <v>2124</v>
      </c>
    </row>
    <row r="411" spans="1:13" ht="38.25" x14ac:dyDescent="0.25">
      <c r="A411" s="132">
        <v>1175</v>
      </c>
      <c r="B411" s="133">
        <v>43479</v>
      </c>
      <c r="C411" s="134" t="s">
        <v>42</v>
      </c>
      <c r="D411" s="131">
        <v>102</v>
      </c>
      <c r="E411" s="131" t="s">
        <v>43</v>
      </c>
      <c r="F411" s="135" t="s">
        <v>50</v>
      </c>
      <c r="G411" s="135" t="s">
        <v>2049</v>
      </c>
      <c r="H411" s="136" t="s">
        <v>46</v>
      </c>
      <c r="I411" s="167" t="s">
        <v>46</v>
      </c>
      <c r="J411" s="167" t="s">
        <v>179</v>
      </c>
      <c r="K411" s="167" t="s">
        <v>50</v>
      </c>
      <c r="L411" s="167" t="s">
        <v>50</v>
      </c>
      <c r="M411" s="167" t="s">
        <v>46</v>
      </c>
    </row>
    <row r="412" spans="1:13" ht="255" x14ac:dyDescent="0.25">
      <c r="A412" s="132">
        <v>1174</v>
      </c>
      <c r="B412" s="133">
        <v>43479</v>
      </c>
      <c r="C412" s="134" t="s">
        <v>42</v>
      </c>
      <c r="D412" s="131">
        <v>602</v>
      </c>
      <c r="E412" s="131" t="s">
        <v>43</v>
      </c>
      <c r="F412" s="135" t="s">
        <v>51</v>
      </c>
      <c r="G412" s="135" t="s">
        <v>2046</v>
      </c>
      <c r="H412" s="136" t="s">
        <v>2047</v>
      </c>
      <c r="I412" s="167" t="s">
        <v>2048</v>
      </c>
      <c r="J412" s="167" t="s">
        <v>48</v>
      </c>
      <c r="K412" s="167" t="s">
        <v>1934</v>
      </c>
      <c r="L412" s="167" t="s">
        <v>50</v>
      </c>
      <c r="M412" s="167" t="s">
        <v>46</v>
      </c>
    </row>
    <row r="413" spans="1:13" ht="315" x14ac:dyDescent="0.25">
      <c r="A413" s="132">
        <v>1173</v>
      </c>
      <c r="B413" s="133">
        <v>43478</v>
      </c>
      <c r="C413" s="134" t="s">
        <v>42</v>
      </c>
      <c r="D413" s="131">
        <v>904</v>
      </c>
      <c r="E413" s="131" t="s">
        <v>97</v>
      </c>
      <c r="F413" s="135" t="s">
        <v>44</v>
      </c>
      <c r="G413" s="135" t="s">
        <v>2043</v>
      </c>
      <c r="H413" s="136" t="s">
        <v>2044</v>
      </c>
      <c r="I413" s="167" t="s">
        <v>2045</v>
      </c>
      <c r="J413" s="167" t="s">
        <v>48</v>
      </c>
      <c r="K413" s="167" t="s">
        <v>1934</v>
      </c>
      <c r="L413" s="167" t="s">
        <v>50</v>
      </c>
      <c r="M413" s="167" t="s">
        <v>46</v>
      </c>
    </row>
    <row r="414" spans="1:13" ht="89.25" x14ac:dyDescent="0.25">
      <c r="A414" s="132">
        <v>1172</v>
      </c>
      <c r="B414" s="133">
        <v>43475</v>
      </c>
      <c r="C414" s="134" t="s">
        <v>42</v>
      </c>
      <c r="D414" s="131" t="s">
        <v>46</v>
      </c>
      <c r="E414" s="131" t="s">
        <v>43</v>
      </c>
      <c r="F414" s="135" t="s">
        <v>765</v>
      </c>
      <c r="G414" s="135" t="s">
        <v>2042</v>
      </c>
      <c r="H414" s="136" t="s">
        <v>46</v>
      </c>
      <c r="I414" s="167" t="s">
        <v>46</v>
      </c>
      <c r="J414" s="167" t="s">
        <v>48</v>
      </c>
      <c r="K414" s="167" t="s">
        <v>1934</v>
      </c>
      <c r="L414" s="167" t="s">
        <v>333</v>
      </c>
      <c r="M414" s="167" t="s">
        <v>46</v>
      </c>
    </row>
    <row r="415" spans="1:13" ht="89.25" x14ac:dyDescent="0.25">
      <c r="A415" s="132">
        <v>1171</v>
      </c>
      <c r="B415" s="133">
        <v>43477</v>
      </c>
      <c r="C415" s="134" t="s">
        <v>42</v>
      </c>
      <c r="D415" s="131">
        <v>207</v>
      </c>
      <c r="E415" s="131" t="s">
        <v>2040</v>
      </c>
      <c r="F415" s="135" t="s">
        <v>765</v>
      </c>
      <c r="G415" s="135" t="s">
        <v>2041</v>
      </c>
      <c r="H415" s="136" t="s">
        <v>46</v>
      </c>
      <c r="I415" s="167" t="s">
        <v>46</v>
      </c>
      <c r="J415" s="167" t="s">
        <v>179</v>
      </c>
      <c r="K415" s="167" t="s">
        <v>50</v>
      </c>
      <c r="L415" s="167" t="s">
        <v>50</v>
      </c>
      <c r="M415" s="167" t="s">
        <v>46</v>
      </c>
    </row>
    <row r="416" spans="1:13" ht="90" x14ac:dyDescent="0.25">
      <c r="A416" s="132">
        <v>1170</v>
      </c>
      <c r="B416" s="133">
        <v>43477</v>
      </c>
      <c r="C416" s="134" t="s">
        <v>42</v>
      </c>
      <c r="D416" s="131">
        <v>710</v>
      </c>
      <c r="E416" s="131" t="s">
        <v>43</v>
      </c>
      <c r="F416" s="135" t="s">
        <v>44</v>
      </c>
      <c r="G416" s="135" t="s">
        <v>2037</v>
      </c>
      <c r="H416" s="136" t="s">
        <v>2039</v>
      </c>
      <c r="I416" s="167" t="s">
        <v>2038</v>
      </c>
      <c r="J416" s="167" t="s">
        <v>48</v>
      </c>
      <c r="K416" s="167" t="s">
        <v>1934</v>
      </c>
      <c r="L416" s="167" t="s">
        <v>125</v>
      </c>
      <c r="M416" s="167" t="s">
        <v>46</v>
      </c>
    </row>
    <row r="417" spans="1:13" ht="63.75" x14ac:dyDescent="0.25">
      <c r="A417" s="132">
        <v>1169</v>
      </c>
      <c r="B417" s="133">
        <v>43475</v>
      </c>
      <c r="C417" s="134" t="s">
        <v>42</v>
      </c>
      <c r="D417" s="131">
        <v>111</v>
      </c>
      <c r="E417" s="131" t="s">
        <v>43</v>
      </c>
      <c r="F417" s="135" t="s">
        <v>499</v>
      </c>
      <c r="G417" s="135" t="s">
        <v>2034</v>
      </c>
      <c r="H417" s="136" t="s">
        <v>2036</v>
      </c>
      <c r="I417" s="167" t="s">
        <v>2035</v>
      </c>
      <c r="J417" s="167" t="s">
        <v>179</v>
      </c>
      <c r="K417" s="167" t="s">
        <v>50</v>
      </c>
      <c r="L417" s="167" t="s">
        <v>50</v>
      </c>
      <c r="M417" s="167" t="s">
        <v>46</v>
      </c>
    </row>
    <row r="418" spans="1:13" ht="76.5" x14ac:dyDescent="0.25">
      <c r="A418" s="132">
        <v>1168</v>
      </c>
      <c r="B418" s="133">
        <v>43473</v>
      </c>
      <c r="C418" s="134" t="s">
        <v>117</v>
      </c>
      <c r="D418" s="131">
        <v>125</v>
      </c>
      <c r="E418" s="131" t="s">
        <v>46</v>
      </c>
      <c r="F418" s="135" t="s">
        <v>44</v>
      </c>
      <c r="G418" s="135" t="s">
        <v>1991</v>
      </c>
      <c r="H418" s="136" t="s">
        <v>46</v>
      </c>
      <c r="I418" s="167" t="s">
        <v>46</v>
      </c>
      <c r="J418" s="167" t="s">
        <v>48</v>
      </c>
      <c r="K418" s="167" t="s">
        <v>1934</v>
      </c>
      <c r="L418" s="167" t="s">
        <v>125</v>
      </c>
      <c r="M418" s="167" t="s">
        <v>46</v>
      </c>
    </row>
    <row r="419" spans="1:13" ht="51" x14ac:dyDescent="0.25">
      <c r="A419" s="132">
        <v>1167</v>
      </c>
      <c r="B419" s="133">
        <v>43472</v>
      </c>
      <c r="C419" s="134" t="s">
        <v>42</v>
      </c>
      <c r="D419" s="131">
        <v>702</v>
      </c>
      <c r="E419" s="131" t="s">
        <v>43</v>
      </c>
      <c r="F419" s="135" t="s">
        <v>44</v>
      </c>
      <c r="G419" s="135" t="s">
        <v>1990</v>
      </c>
      <c r="H419" s="136" t="s">
        <v>46</v>
      </c>
      <c r="I419" s="167" t="s">
        <v>46</v>
      </c>
      <c r="J419" s="167" t="s">
        <v>1846</v>
      </c>
      <c r="K419" s="167" t="s">
        <v>49</v>
      </c>
      <c r="L419" s="167" t="s">
        <v>65</v>
      </c>
      <c r="M419" s="167" t="s">
        <v>46</v>
      </c>
    </row>
    <row r="420" spans="1:13" ht="76.5" x14ac:dyDescent="0.25">
      <c r="A420" s="132">
        <v>1166</v>
      </c>
      <c r="B420" s="133">
        <v>43473</v>
      </c>
      <c r="C420" s="134" t="s">
        <v>42</v>
      </c>
      <c r="D420" s="131">
        <v>414</v>
      </c>
      <c r="E420" s="131" t="s">
        <v>43</v>
      </c>
      <c r="F420" s="135" t="s">
        <v>44</v>
      </c>
      <c r="G420" s="135" t="s">
        <v>1987</v>
      </c>
      <c r="H420" s="136" t="s">
        <v>1988</v>
      </c>
      <c r="I420" s="167" t="s">
        <v>1989</v>
      </c>
      <c r="J420" s="167" t="s">
        <v>48</v>
      </c>
      <c r="K420" s="167" t="s">
        <v>1934</v>
      </c>
      <c r="L420" s="167" t="s">
        <v>50</v>
      </c>
      <c r="M420" s="167" t="s">
        <v>46</v>
      </c>
    </row>
    <row r="421" spans="1:13" ht="38.25" x14ac:dyDescent="0.25">
      <c r="A421" s="132">
        <v>1165</v>
      </c>
      <c r="B421" s="133">
        <v>43470</v>
      </c>
      <c r="C421" s="134" t="s">
        <v>42</v>
      </c>
      <c r="D421" s="131">
        <v>107</v>
      </c>
      <c r="E421" s="131" t="s">
        <v>43</v>
      </c>
      <c r="F421" s="135" t="s">
        <v>76</v>
      </c>
      <c r="G421" s="135" t="s">
        <v>1986</v>
      </c>
      <c r="H421" s="136" t="s">
        <v>46</v>
      </c>
      <c r="I421" s="167" t="s">
        <v>46</v>
      </c>
      <c r="J421" s="167" t="s">
        <v>48</v>
      </c>
      <c r="K421" s="167" t="s">
        <v>1934</v>
      </c>
      <c r="L421" s="167" t="s">
        <v>53</v>
      </c>
      <c r="M421" s="167">
        <v>2285</v>
      </c>
    </row>
    <row r="422" spans="1:13" ht="30" x14ac:dyDescent="0.25">
      <c r="A422" s="132">
        <v>1164</v>
      </c>
      <c r="B422" s="133">
        <v>43470</v>
      </c>
      <c r="C422" s="134" t="s">
        <v>42</v>
      </c>
      <c r="D422" s="131">
        <v>203</v>
      </c>
      <c r="E422" s="131" t="s">
        <v>43</v>
      </c>
      <c r="F422" s="135" t="s">
        <v>76</v>
      </c>
      <c r="G422" s="135" t="s">
        <v>1985</v>
      </c>
      <c r="H422" s="136" t="s">
        <v>46</v>
      </c>
      <c r="I422" s="167" t="s">
        <v>46</v>
      </c>
      <c r="J422" s="167" t="s">
        <v>48</v>
      </c>
      <c r="K422" s="167" t="s">
        <v>1934</v>
      </c>
      <c r="L422" s="167" t="s">
        <v>53</v>
      </c>
      <c r="M422" s="167">
        <v>1715</v>
      </c>
    </row>
    <row r="423" spans="1:13" ht="30" x14ac:dyDescent="0.25">
      <c r="A423" s="132">
        <v>1163</v>
      </c>
      <c r="B423" s="133">
        <v>43473</v>
      </c>
      <c r="C423" s="134" t="s">
        <v>42</v>
      </c>
      <c r="D423" s="131">
        <v>909</v>
      </c>
      <c r="E423" s="131" t="s">
        <v>43</v>
      </c>
      <c r="F423" s="135" t="s">
        <v>44</v>
      </c>
      <c r="G423" s="135" t="s">
        <v>1984</v>
      </c>
      <c r="H423" s="136" t="s">
        <v>46</v>
      </c>
      <c r="I423" s="167" t="s">
        <v>46</v>
      </c>
      <c r="J423" s="167" t="s">
        <v>48</v>
      </c>
      <c r="K423" s="167" t="s">
        <v>1934</v>
      </c>
      <c r="L423" s="167" t="s">
        <v>53</v>
      </c>
      <c r="M423" s="167">
        <v>1804</v>
      </c>
    </row>
    <row r="424" spans="1:13" ht="38.25" x14ac:dyDescent="0.25">
      <c r="A424" s="132">
        <v>1162</v>
      </c>
      <c r="B424" s="133">
        <v>43473</v>
      </c>
      <c r="C424" s="134" t="s">
        <v>42</v>
      </c>
      <c r="D424" s="131">
        <v>909</v>
      </c>
      <c r="E424" s="131" t="s">
        <v>43</v>
      </c>
      <c r="F424" s="135" t="s">
        <v>56</v>
      </c>
      <c r="G424" s="135" t="s">
        <v>1983</v>
      </c>
      <c r="H424" s="136" t="s">
        <v>46</v>
      </c>
      <c r="I424" s="167" t="s">
        <v>46</v>
      </c>
      <c r="J424" s="167" t="s">
        <v>48</v>
      </c>
      <c r="K424" s="167" t="s">
        <v>1934</v>
      </c>
      <c r="L424" s="167" t="s">
        <v>53</v>
      </c>
      <c r="M424" s="167">
        <v>1804</v>
      </c>
    </row>
    <row r="425" spans="1:13" ht="89.25" x14ac:dyDescent="0.25">
      <c r="A425" s="132">
        <v>1161</v>
      </c>
      <c r="B425" s="133">
        <v>43473</v>
      </c>
      <c r="C425" s="134" t="s">
        <v>42</v>
      </c>
      <c r="D425" s="131">
        <v>901</v>
      </c>
      <c r="E425" s="131" t="s">
        <v>43</v>
      </c>
      <c r="F425" s="135" t="s">
        <v>76</v>
      </c>
      <c r="G425" s="135" t="s">
        <v>1981</v>
      </c>
      <c r="H425" s="136" t="s">
        <v>1982</v>
      </c>
      <c r="I425" s="167" t="s">
        <v>46</v>
      </c>
      <c r="J425" s="167" t="s">
        <v>48</v>
      </c>
      <c r="K425" s="167" t="s">
        <v>1934</v>
      </c>
      <c r="L425" s="167" t="s">
        <v>53</v>
      </c>
      <c r="M425" s="167">
        <v>835</v>
      </c>
    </row>
    <row r="426" spans="1:13" ht="38.25" x14ac:dyDescent="0.25">
      <c r="A426" s="132">
        <v>1160</v>
      </c>
      <c r="B426" s="133">
        <v>43473</v>
      </c>
      <c r="C426" s="134" t="s">
        <v>42</v>
      </c>
      <c r="D426" s="131">
        <v>901</v>
      </c>
      <c r="E426" s="131" t="s">
        <v>43</v>
      </c>
      <c r="F426" s="135" t="s">
        <v>71</v>
      </c>
      <c r="G426" s="135" t="s">
        <v>1980</v>
      </c>
      <c r="H426" s="136" t="s">
        <v>46</v>
      </c>
      <c r="I426" s="167" t="s">
        <v>46</v>
      </c>
      <c r="J426" s="167" t="s">
        <v>48</v>
      </c>
      <c r="K426" s="167" t="s">
        <v>1934</v>
      </c>
      <c r="L426" s="167" t="s">
        <v>53</v>
      </c>
      <c r="M426" s="167">
        <v>835</v>
      </c>
    </row>
    <row r="427" spans="1:13" ht="38.25" x14ac:dyDescent="0.25">
      <c r="A427" s="132">
        <v>1159</v>
      </c>
      <c r="B427" s="133">
        <v>43472</v>
      </c>
      <c r="C427" s="134" t="s">
        <v>42</v>
      </c>
      <c r="D427" s="131" t="s">
        <v>46</v>
      </c>
      <c r="E427" s="131" t="s">
        <v>43</v>
      </c>
      <c r="F427" s="135" t="s">
        <v>66</v>
      </c>
      <c r="G427" s="135" t="s">
        <v>1979</v>
      </c>
      <c r="H427" s="136" t="s">
        <v>46</v>
      </c>
      <c r="I427" s="167" t="s">
        <v>46</v>
      </c>
      <c r="J427" s="167" t="s">
        <v>48</v>
      </c>
      <c r="K427" s="167" t="s">
        <v>1934</v>
      </c>
      <c r="L427" s="167" t="s">
        <v>333</v>
      </c>
      <c r="M427" s="167" t="s">
        <v>46</v>
      </c>
    </row>
    <row r="428" spans="1:13" ht="38.25" x14ac:dyDescent="0.25">
      <c r="A428" s="132">
        <v>1158</v>
      </c>
      <c r="B428" s="133">
        <v>43472</v>
      </c>
      <c r="C428" s="134" t="s">
        <v>42</v>
      </c>
      <c r="D428" s="131" t="s">
        <v>46</v>
      </c>
      <c r="E428" s="131" t="s">
        <v>43</v>
      </c>
      <c r="F428" s="135" t="s">
        <v>44</v>
      </c>
      <c r="G428" s="135" t="s">
        <v>1978</v>
      </c>
      <c r="H428" s="136" t="s">
        <v>46</v>
      </c>
      <c r="I428" s="167" t="s">
        <v>46</v>
      </c>
      <c r="J428" s="167" t="s">
        <v>48</v>
      </c>
      <c r="K428" s="167" t="s">
        <v>1934</v>
      </c>
      <c r="L428" s="167" t="s">
        <v>333</v>
      </c>
      <c r="M428" s="167" t="s">
        <v>46</v>
      </c>
    </row>
    <row r="429" spans="1:13" ht="127.5" x14ac:dyDescent="0.25">
      <c r="A429" s="132">
        <v>1157</v>
      </c>
      <c r="B429" s="133">
        <v>43473</v>
      </c>
      <c r="C429" s="134" t="s">
        <v>42</v>
      </c>
      <c r="D429" s="131">
        <v>201</v>
      </c>
      <c r="E429" s="131" t="s">
        <v>43</v>
      </c>
      <c r="F429" s="135" t="s">
        <v>44</v>
      </c>
      <c r="G429" s="135" t="s">
        <v>1976</v>
      </c>
      <c r="H429" s="136" t="s">
        <v>1977</v>
      </c>
      <c r="I429" s="167" t="s">
        <v>46</v>
      </c>
      <c r="J429" s="167" t="s">
        <v>48</v>
      </c>
      <c r="K429" s="167" t="s">
        <v>1934</v>
      </c>
      <c r="L429" s="167" t="s">
        <v>65</v>
      </c>
      <c r="M429" s="167" t="s">
        <v>46</v>
      </c>
    </row>
    <row r="430" spans="1:13" ht="63.75" x14ac:dyDescent="0.25">
      <c r="A430" s="132">
        <v>1156</v>
      </c>
      <c r="B430" s="133">
        <v>43472</v>
      </c>
      <c r="C430" s="134" t="s">
        <v>42</v>
      </c>
      <c r="D430" s="131">
        <v>104</v>
      </c>
      <c r="E430" s="131" t="s">
        <v>43</v>
      </c>
      <c r="F430" s="135" t="s">
        <v>76</v>
      </c>
      <c r="G430" s="135" t="s">
        <v>1975</v>
      </c>
      <c r="H430" s="136" t="s">
        <v>180</v>
      </c>
      <c r="I430" s="167" t="s">
        <v>180</v>
      </c>
      <c r="J430" s="167" t="s">
        <v>1846</v>
      </c>
      <c r="K430" s="167" t="s">
        <v>49</v>
      </c>
      <c r="L430" s="167" t="s">
        <v>53</v>
      </c>
      <c r="M430" s="167">
        <v>2291</v>
      </c>
    </row>
    <row r="431" spans="1:13" ht="89.25" x14ac:dyDescent="0.25">
      <c r="A431" s="132">
        <v>1155</v>
      </c>
      <c r="B431" s="133">
        <v>43470</v>
      </c>
      <c r="C431" s="134" t="s">
        <v>42</v>
      </c>
      <c r="D431" s="131">
        <v>201</v>
      </c>
      <c r="E431" s="131" t="s">
        <v>43</v>
      </c>
      <c r="F431" s="135" t="s">
        <v>44</v>
      </c>
      <c r="G431" s="135" t="s">
        <v>1974</v>
      </c>
      <c r="H431" s="136" t="s">
        <v>46</v>
      </c>
      <c r="I431" s="167" t="s">
        <v>46</v>
      </c>
      <c r="J431" s="167" t="s">
        <v>1846</v>
      </c>
      <c r="K431" s="167" t="s">
        <v>49</v>
      </c>
      <c r="L431" s="167" t="s">
        <v>100</v>
      </c>
      <c r="M431" s="167" t="s">
        <v>46</v>
      </c>
    </row>
    <row r="432" spans="1:13" ht="76.5" x14ac:dyDescent="0.25">
      <c r="A432" s="132">
        <v>1154</v>
      </c>
      <c r="B432" s="133">
        <v>43470</v>
      </c>
      <c r="C432" s="134" t="s">
        <v>42</v>
      </c>
      <c r="D432" s="131">
        <v>309</v>
      </c>
      <c r="E432" s="131" t="s">
        <v>43</v>
      </c>
      <c r="F432" s="135" t="s">
        <v>1970</v>
      </c>
      <c r="G432" s="135" t="s">
        <v>1971</v>
      </c>
      <c r="H432" s="136" t="s">
        <v>1973</v>
      </c>
      <c r="I432" s="167" t="s">
        <v>1972</v>
      </c>
      <c r="J432" s="167" t="s">
        <v>179</v>
      </c>
      <c r="K432" s="167" t="s">
        <v>50</v>
      </c>
      <c r="L432" s="167" t="s">
        <v>50</v>
      </c>
      <c r="M432" s="167" t="s">
        <v>46</v>
      </c>
    </row>
    <row r="433" spans="1:13" ht="30" x14ac:dyDescent="0.25">
      <c r="A433" s="132">
        <v>1153</v>
      </c>
      <c r="B433" s="133">
        <v>43470</v>
      </c>
      <c r="C433" s="134" t="s">
        <v>42</v>
      </c>
      <c r="D433" s="131" t="s">
        <v>46</v>
      </c>
      <c r="E433" s="131" t="s">
        <v>43</v>
      </c>
      <c r="F433" s="135" t="s">
        <v>765</v>
      </c>
      <c r="G433" s="135" t="s">
        <v>1969</v>
      </c>
      <c r="H433" s="136" t="s">
        <v>46</v>
      </c>
      <c r="I433" s="167" t="s">
        <v>46</v>
      </c>
      <c r="J433" s="167" t="s">
        <v>48</v>
      </c>
      <c r="K433" s="167" t="s">
        <v>1934</v>
      </c>
      <c r="L433" s="167" t="s">
        <v>333</v>
      </c>
      <c r="M433" s="167" t="s">
        <v>46</v>
      </c>
    </row>
    <row r="434" spans="1:13" ht="63.75" x14ac:dyDescent="0.25">
      <c r="A434" s="132">
        <v>1152</v>
      </c>
      <c r="B434" s="133">
        <v>43470</v>
      </c>
      <c r="C434" s="134" t="s">
        <v>42</v>
      </c>
      <c r="D434" s="131" t="s">
        <v>46</v>
      </c>
      <c r="E434" s="131" t="s">
        <v>43</v>
      </c>
      <c r="F434" s="135" t="s">
        <v>44</v>
      </c>
      <c r="G434" s="135" t="s">
        <v>1968</v>
      </c>
      <c r="H434" s="136" t="s">
        <v>46</v>
      </c>
      <c r="I434" s="167" t="s">
        <v>46</v>
      </c>
      <c r="J434" s="167" t="s">
        <v>48</v>
      </c>
      <c r="K434" s="167" t="s">
        <v>1934</v>
      </c>
      <c r="L434" s="167" t="s">
        <v>333</v>
      </c>
      <c r="M434" s="167" t="s">
        <v>46</v>
      </c>
    </row>
    <row r="435" spans="1:13" ht="315" x14ac:dyDescent="0.25">
      <c r="A435" s="132">
        <v>1151</v>
      </c>
      <c r="B435" s="133">
        <v>43102</v>
      </c>
      <c r="C435" s="134" t="s">
        <v>42</v>
      </c>
      <c r="D435" s="131">
        <v>515</v>
      </c>
      <c r="E435" s="131" t="s">
        <v>43</v>
      </c>
      <c r="F435" s="135" t="s">
        <v>44</v>
      </c>
      <c r="G435" s="135" t="s">
        <v>1965</v>
      </c>
      <c r="H435" s="136" t="s">
        <v>1966</v>
      </c>
      <c r="I435" s="167" t="s">
        <v>1967</v>
      </c>
      <c r="J435" s="167" t="s">
        <v>48</v>
      </c>
      <c r="K435" s="167" t="s">
        <v>1934</v>
      </c>
      <c r="L435" s="167" t="s">
        <v>125</v>
      </c>
      <c r="M435" s="167" t="s">
        <v>46</v>
      </c>
    </row>
    <row r="436" spans="1:13" ht="153" x14ac:dyDescent="0.25">
      <c r="A436" s="132">
        <v>1150</v>
      </c>
      <c r="B436" s="133">
        <v>43466</v>
      </c>
      <c r="C436" s="134" t="s">
        <v>42</v>
      </c>
      <c r="D436" s="131">
        <v>122</v>
      </c>
      <c r="E436" s="131" t="s">
        <v>43</v>
      </c>
      <c r="F436" s="135" t="s">
        <v>76</v>
      </c>
      <c r="G436" s="135" t="s">
        <v>1933</v>
      </c>
      <c r="H436" s="136" t="s">
        <v>46</v>
      </c>
      <c r="I436" s="167" t="s">
        <v>46</v>
      </c>
      <c r="J436" s="167" t="s">
        <v>48</v>
      </c>
      <c r="K436" s="167" t="s">
        <v>90</v>
      </c>
      <c r="L436" s="167" t="s">
        <v>100</v>
      </c>
      <c r="M436" s="167" t="s">
        <v>46</v>
      </c>
    </row>
    <row r="437" spans="1:13" ht="30" x14ac:dyDescent="0.25">
      <c r="A437" s="132">
        <v>1149</v>
      </c>
      <c r="B437" s="133">
        <v>43457</v>
      </c>
      <c r="C437" s="134" t="s">
        <v>42</v>
      </c>
      <c r="D437" s="131" t="s">
        <v>46</v>
      </c>
      <c r="E437" s="131" t="s">
        <v>43</v>
      </c>
      <c r="F437" s="135" t="s">
        <v>66</v>
      </c>
      <c r="G437" s="135" t="s">
        <v>1932</v>
      </c>
      <c r="H437" s="136" t="s">
        <v>46</v>
      </c>
      <c r="I437" s="167" t="s">
        <v>46</v>
      </c>
      <c r="J437" s="167" t="s">
        <v>48</v>
      </c>
      <c r="K437" s="167" t="s">
        <v>49</v>
      </c>
      <c r="L437" s="167" t="s">
        <v>333</v>
      </c>
      <c r="M437" s="167" t="s">
        <v>46</v>
      </c>
    </row>
    <row r="438" spans="1:13" ht="30" x14ac:dyDescent="0.25">
      <c r="A438" s="132">
        <v>1148</v>
      </c>
      <c r="B438" s="133">
        <v>43464</v>
      </c>
      <c r="C438" s="134" t="s">
        <v>42</v>
      </c>
      <c r="D438" s="131">
        <v>104</v>
      </c>
      <c r="E438" s="131" t="s">
        <v>43</v>
      </c>
      <c r="F438" s="135" t="s">
        <v>44</v>
      </c>
      <c r="G438" s="135" t="s">
        <v>1931</v>
      </c>
      <c r="H438" s="136" t="s">
        <v>46</v>
      </c>
      <c r="I438" s="167" t="s">
        <v>46</v>
      </c>
      <c r="J438" s="167" t="s">
        <v>48</v>
      </c>
      <c r="K438" s="167" t="s">
        <v>49</v>
      </c>
      <c r="L438" s="167" t="s">
        <v>65</v>
      </c>
      <c r="M438" s="167" t="s">
        <v>46</v>
      </c>
    </row>
    <row r="439" spans="1:13" ht="51" x14ac:dyDescent="0.25">
      <c r="A439" s="132">
        <v>1147</v>
      </c>
      <c r="B439" s="133">
        <v>43463</v>
      </c>
      <c r="C439" s="134" t="s">
        <v>42</v>
      </c>
      <c r="D439" s="131">
        <v>415</v>
      </c>
      <c r="E439" s="131" t="s">
        <v>43</v>
      </c>
      <c r="F439" s="135" t="s">
        <v>51</v>
      </c>
      <c r="G439" s="135" t="s">
        <v>1930</v>
      </c>
      <c r="H439" s="136" t="s">
        <v>46</v>
      </c>
      <c r="I439" s="167" t="s">
        <v>46</v>
      </c>
      <c r="J439" s="167" t="s">
        <v>48</v>
      </c>
      <c r="K439" s="167" t="s">
        <v>49</v>
      </c>
      <c r="L439" s="167" t="s">
        <v>50</v>
      </c>
      <c r="M439" s="167" t="s">
        <v>46</v>
      </c>
    </row>
    <row r="440" spans="1:13" ht="89.25" x14ac:dyDescent="0.25">
      <c r="A440" s="132">
        <v>1146</v>
      </c>
      <c r="B440" s="133">
        <v>43463</v>
      </c>
      <c r="C440" s="134" t="s">
        <v>42</v>
      </c>
      <c r="D440" s="131">
        <v>210</v>
      </c>
      <c r="E440" s="131" t="s">
        <v>43</v>
      </c>
      <c r="F440" s="135" t="s">
        <v>1601</v>
      </c>
      <c r="G440" s="135" t="s">
        <v>1928</v>
      </c>
      <c r="H440" s="136" t="s">
        <v>1929</v>
      </c>
      <c r="I440" s="167" t="s">
        <v>46</v>
      </c>
      <c r="J440" s="167" t="s">
        <v>48</v>
      </c>
      <c r="K440" s="167" t="s">
        <v>90</v>
      </c>
      <c r="L440" s="167" t="s">
        <v>50</v>
      </c>
      <c r="M440" s="167" t="s">
        <v>46</v>
      </c>
    </row>
    <row r="441" spans="1:13" ht="38.25" x14ac:dyDescent="0.25">
      <c r="A441" s="132">
        <v>1145</v>
      </c>
      <c r="B441" s="133">
        <v>43464</v>
      </c>
      <c r="C441" s="134" t="s">
        <v>42</v>
      </c>
      <c r="D441" s="131">
        <v>514</v>
      </c>
      <c r="E441" s="131" t="s">
        <v>43</v>
      </c>
      <c r="F441" s="135" t="s">
        <v>44</v>
      </c>
      <c r="G441" s="135" t="s">
        <v>1926</v>
      </c>
      <c r="H441" s="136" t="s">
        <v>1927</v>
      </c>
      <c r="I441" s="167" t="s">
        <v>46</v>
      </c>
      <c r="J441" s="167" t="s">
        <v>48</v>
      </c>
      <c r="K441" s="167" t="s">
        <v>90</v>
      </c>
      <c r="L441" s="167" t="s">
        <v>100</v>
      </c>
      <c r="M441" s="167" t="s">
        <v>46</v>
      </c>
    </row>
    <row r="442" spans="1:13" ht="30" x14ac:dyDescent="0.25">
      <c r="A442" s="132">
        <v>1144</v>
      </c>
      <c r="B442" s="133">
        <v>43461</v>
      </c>
      <c r="C442" s="134" t="s">
        <v>42</v>
      </c>
      <c r="D442" s="131">
        <v>406</v>
      </c>
      <c r="E442" s="131" t="s">
        <v>43</v>
      </c>
      <c r="F442" s="135" t="s">
        <v>218</v>
      </c>
      <c r="G442" s="135" t="s">
        <v>1925</v>
      </c>
      <c r="H442" s="136" t="s">
        <v>46</v>
      </c>
      <c r="I442" s="167" t="s">
        <v>46</v>
      </c>
      <c r="J442" s="167" t="s">
        <v>48</v>
      </c>
      <c r="K442" s="167" t="s">
        <v>49</v>
      </c>
      <c r="L442" s="167" t="s">
        <v>65</v>
      </c>
      <c r="M442" s="167" t="s">
        <v>46</v>
      </c>
    </row>
    <row r="443" spans="1:13" ht="30" x14ac:dyDescent="0.25">
      <c r="A443" s="132">
        <v>1143</v>
      </c>
      <c r="B443" s="133">
        <v>43460</v>
      </c>
      <c r="C443" s="134" t="s">
        <v>42</v>
      </c>
      <c r="D443" s="131">
        <v>507</v>
      </c>
      <c r="E443" s="131" t="s">
        <v>43</v>
      </c>
      <c r="F443" s="135" t="s">
        <v>44</v>
      </c>
      <c r="G443" s="135" t="s">
        <v>1924</v>
      </c>
      <c r="H443" s="136" t="s">
        <v>46</v>
      </c>
      <c r="I443" s="167" t="s">
        <v>46</v>
      </c>
      <c r="J443" s="167" t="s">
        <v>48</v>
      </c>
      <c r="K443" s="167" t="s">
        <v>49</v>
      </c>
      <c r="L443" s="167" t="s">
        <v>50</v>
      </c>
      <c r="M443" s="167" t="s">
        <v>46</v>
      </c>
    </row>
    <row r="444" spans="1:13" ht="30" x14ac:dyDescent="0.25">
      <c r="A444" s="132">
        <v>1142</v>
      </c>
      <c r="B444" s="133">
        <v>43460</v>
      </c>
      <c r="C444" s="134" t="s">
        <v>42</v>
      </c>
      <c r="D444" s="131">
        <v>705</v>
      </c>
      <c r="E444" s="131" t="s">
        <v>43</v>
      </c>
      <c r="F444" s="135" t="s">
        <v>44</v>
      </c>
      <c r="G444" s="135" t="s">
        <v>1923</v>
      </c>
      <c r="H444" s="136" t="s">
        <v>46</v>
      </c>
      <c r="I444" s="167" t="s">
        <v>46</v>
      </c>
      <c r="J444" s="167" t="s">
        <v>48</v>
      </c>
      <c r="K444" s="167" t="s">
        <v>49</v>
      </c>
      <c r="L444" s="167" t="s">
        <v>50</v>
      </c>
      <c r="M444" s="167" t="s">
        <v>46</v>
      </c>
    </row>
    <row r="445" spans="1:13" ht="30" x14ac:dyDescent="0.25">
      <c r="A445" s="132">
        <v>1141</v>
      </c>
      <c r="B445" s="133">
        <v>43460</v>
      </c>
      <c r="C445" s="134" t="s">
        <v>42</v>
      </c>
      <c r="D445" s="131">
        <v>903</v>
      </c>
      <c r="E445" s="131" t="s">
        <v>43</v>
      </c>
      <c r="F445" s="135" t="s">
        <v>44</v>
      </c>
      <c r="G445" s="135" t="s">
        <v>1922</v>
      </c>
      <c r="H445" s="136" t="s">
        <v>46</v>
      </c>
      <c r="I445" s="167" t="s">
        <v>46</v>
      </c>
      <c r="J445" s="167" t="s">
        <v>48</v>
      </c>
      <c r="K445" s="167" t="s">
        <v>49</v>
      </c>
      <c r="L445" s="167" t="s">
        <v>50</v>
      </c>
      <c r="M445" s="167" t="s">
        <v>46</v>
      </c>
    </row>
    <row r="446" spans="1:13" ht="63.75" x14ac:dyDescent="0.25">
      <c r="A446" s="132">
        <v>1140</v>
      </c>
      <c r="B446" s="133">
        <v>43458</v>
      </c>
      <c r="C446" s="134" t="s">
        <v>42</v>
      </c>
      <c r="D446" s="131">
        <v>806</v>
      </c>
      <c r="E446" s="131" t="s">
        <v>43</v>
      </c>
      <c r="F446" s="135" t="s">
        <v>44</v>
      </c>
      <c r="G446" s="135" t="s">
        <v>1919</v>
      </c>
      <c r="H446" s="136" t="s">
        <v>1920</v>
      </c>
      <c r="I446" s="167" t="s">
        <v>1921</v>
      </c>
      <c r="J446" s="167" t="s">
        <v>48</v>
      </c>
      <c r="K446" s="167" t="s">
        <v>49</v>
      </c>
      <c r="L446" s="167" t="s">
        <v>65</v>
      </c>
      <c r="M446" s="167" t="s">
        <v>46</v>
      </c>
    </row>
    <row r="447" spans="1:13" ht="38.25" x14ac:dyDescent="0.25">
      <c r="A447" s="132">
        <v>1139</v>
      </c>
      <c r="B447" s="133">
        <v>43460</v>
      </c>
      <c r="C447" s="134" t="s">
        <v>42</v>
      </c>
      <c r="D447" s="131">
        <v>504</v>
      </c>
      <c r="E447" s="131" t="s">
        <v>43</v>
      </c>
      <c r="F447" s="135" t="s">
        <v>76</v>
      </c>
      <c r="G447" s="135" t="s">
        <v>1918</v>
      </c>
      <c r="H447" s="136" t="s">
        <v>46</v>
      </c>
      <c r="I447" s="167" t="s">
        <v>46</v>
      </c>
      <c r="J447" s="167" t="s">
        <v>1846</v>
      </c>
      <c r="K447" s="167" t="s">
        <v>49</v>
      </c>
      <c r="L447" s="167" t="s">
        <v>53</v>
      </c>
      <c r="M447" s="167">
        <v>1689</v>
      </c>
    </row>
    <row r="448" spans="1:13" ht="270" x14ac:dyDescent="0.25">
      <c r="A448" s="132">
        <v>1138</v>
      </c>
      <c r="B448" s="133">
        <v>43458</v>
      </c>
      <c r="C448" s="134" t="s">
        <v>42</v>
      </c>
      <c r="D448" s="131">
        <v>803</v>
      </c>
      <c r="E448" s="131" t="s">
        <v>43</v>
      </c>
      <c r="F448" s="135" t="s">
        <v>44</v>
      </c>
      <c r="G448" s="135" t="s">
        <v>1912</v>
      </c>
      <c r="H448" s="136" t="s">
        <v>46</v>
      </c>
      <c r="I448" s="167" t="s">
        <v>1913</v>
      </c>
      <c r="J448" s="167" t="s">
        <v>48</v>
      </c>
      <c r="K448" s="167" t="s">
        <v>49</v>
      </c>
      <c r="L448" s="167" t="s">
        <v>65</v>
      </c>
      <c r="M448" s="167" t="s">
        <v>46</v>
      </c>
    </row>
    <row r="449" spans="1:13" ht="105" x14ac:dyDescent="0.25">
      <c r="A449" s="132">
        <v>1137</v>
      </c>
      <c r="B449" s="133">
        <v>43458</v>
      </c>
      <c r="C449" s="134" t="s">
        <v>42</v>
      </c>
      <c r="D449" s="131">
        <v>906</v>
      </c>
      <c r="E449" s="131" t="s">
        <v>43</v>
      </c>
      <c r="F449" s="135" t="s">
        <v>44</v>
      </c>
      <c r="G449" s="135" t="s">
        <v>1910</v>
      </c>
      <c r="H449" s="136" t="s">
        <v>46</v>
      </c>
      <c r="I449" s="167" t="s">
        <v>1911</v>
      </c>
      <c r="J449" s="167" t="s">
        <v>48</v>
      </c>
      <c r="K449" s="167" t="s">
        <v>49</v>
      </c>
      <c r="L449" s="167" t="s">
        <v>65</v>
      </c>
      <c r="M449" s="167" t="s">
        <v>46</v>
      </c>
    </row>
    <row r="450" spans="1:13" ht="357" x14ac:dyDescent="0.25">
      <c r="A450" s="132">
        <v>1136</v>
      </c>
      <c r="B450" s="133">
        <v>43456</v>
      </c>
      <c r="C450" s="134" t="s">
        <v>42</v>
      </c>
      <c r="D450" s="131">
        <v>902</v>
      </c>
      <c r="E450" s="131" t="s">
        <v>97</v>
      </c>
      <c r="F450" s="135" t="s">
        <v>44</v>
      </c>
      <c r="G450" s="135" t="s">
        <v>1909</v>
      </c>
      <c r="H450" s="136" t="s">
        <v>46</v>
      </c>
      <c r="I450" s="167" t="s">
        <v>46</v>
      </c>
      <c r="J450" s="167" t="s">
        <v>48</v>
      </c>
      <c r="K450" s="167" t="s">
        <v>49</v>
      </c>
      <c r="L450" s="167" t="s">
        <v>65</v>
      </c>
      <c r="M450" s="167" t="s">
        <v>46</v>
      </c>
    </row>
    <row r="451" spans="1:13" ht="405" x14ac:dyDescent="0.25">
      <c r="A451" s="132">
        <v>1135</v>
      </c>
      <c r="B451" s="133">
        <v>43456</v>
      </c>
      <c r="C451" s="134" t="s">
        <v>42</v>
      </c>
      <c r="D451" s="131">
        <v>801</v>
      </c>
      <c r="E451" s="131" t="s">
        <v>97</v>
      </c>
      <c r="F451" s="135" t="s">
        <v>44</v>
      </c>
      <c r="G451" s="135" t="s">
        <v>1907</v>
      </c>
      <c r="H451" s="136" t="s">
        <v>46</v>
      </c>
      <c r="I451" s="167" t="s">
        <v>1908</v>
      </c>
      <c r="J451" s="167" t="s">
        <v>48</v>
      </c>
      <c r="K451" s="167" t="s">
        <v>49</v>
      </c>
      <c r="L451" s="167" t="s">
        <v>65</v>
      </c>
      <c r="M451" s="167" t="s">
        <v>46</v>
      </c>
    </row>
    <row r="452" spans="1:13" ht="60" x14ac:dyDescent="0.25">
      <c r="A452" s="132">
        <v>1134</v>
      </c>
      <c r="B452" s="133">
        <v>43457</v>
      </c>
      <c r="C452" s="134" t="s">
        <v>42</v>
      </c>
      <c r="D452" s="131">
        <v>108</v>
      </c>
      <c r="E452" s="131" t="s">
        <v>43</v>
      </c>
      <c r="F452" s="135" t="s">
        <v>44</v>
      </c>
      <c r="G452" s="135" t="s">
        <v>1905</v>
      </c>
      <c r="H452" s="136" t="s">
        <v>46</v>
      </c>
      <c r="I452" s="167" t="s">
        <v>1906</v>
      </c>
      <c r="J452" s="167" t="s">
        <v>48</v>
      </c>
      <c r="K452" s="167" t="s">
        <v>49</v>
      </c>
      <c r="L452" s="167" t="s">
        <v>65</v>
      </c>
      <c r="M452" s="167" t="s">
        <v>46</v>
      </c>
    </row>
    <row r="453" spans="1:13" ht="63.75" x14ac:dyDescent="0.25">
      <c r="A453" s="132">
        <v>1133</v>
      </c>
      <c r="B453" s="133">
        <v>43458</v>
      </c>
      <c r="C453" s="134" t="s">
        <v>42</v>
      </c>
      <c r="D453" s="131">
        <v>805</v>
      </c>
      <c r="E453" s="131" t="s">
        <v>43</v>
      </c>
      <c r="F453" s="135" t="s">
        <v>44</v>
      </c>
      <c r="G453" s="135" t="s">
        <v>1904</v>
      </c>
      <c r="H453" s="136" t="s">
        <v>46</v>
      </c>
      <c r="I453" s="167" t="s">
        <v>46</v>
      </c>
      <c r="J453" s="167" t="s">
        <v>103</v>
      </c>
      <c r="K453" s="167" t="s">
        <v>50</v>
      </c>
      <c r="L453" s="167" t="s">
        <v>50</v>
      </c>
      <c r="M453" s="167" t="s">
        <v>46</v>
      </c>
    </row>
    <row r="454" spans="1:13" ht="165" x14ac:dyDescent="0.25">
      <c r="A454" s="132">
        <v>1132</v>
      </c>
      <c r="B454" s="133">
        <v>43457</v>
      </c>
      <c r="C454" s="134" t="s">
        <v>42</v>
      </c>
      <c r="D454" s="131">
        <v>807</v>
      </c>
      <c r="E454" s="131" t="s">
        <v>43</v>
      </c>
      <c r="F454" s="135" t="s">
        <v>44</v>
      </c>
      <c r="G454" s="135" t="s">
        <v>1902</v>
      </c>
      <c r="H454" s="136" t="s">
        <v>46</v>
      </c>
      <c r="I454" s="167" t="s">
        <v>1903</v>
      </c>
      <c r="J454" s="167" t="s">
        <v>48</v>
      </c>
      <c r="K454" s="167" t="s">
        <v>49</v>
      </c>
      <c r="L454" s="167" t="s">
        <v>65</v>
      </c>
      <c r="M454" s="167" t="s">
        <v>46</v>
      </c>
    </row>
    <row r="455" spans="1:13" ht="165" x14ac:dyDescent="0.25">
      <c r="A455" s="132">
        <v>1131</v>
      </c>
      <c r="B455" s="133">
        <v>43455</v>
      </c>
      <c r="C455" s="134" t="s">
        <v>42</v>
      </c>
      <c r="D455" s="131">
        <v>803</v>
      </c>
      <c r="E455" s="131" t="s">
        <v>43</v>
      </c>
      <c r="F455" s="135" t="s">
        <v>44</v>
      </c>
      <c r="G455" s="135" t="s">
        <v>1900</v>
      </c>
      <c r="H455" s="136" t="s">
        <v>46</v>
      </c>
      <c r="I455" s="167" t="s">
        <v>1901</v>
      </c>
      <c r="J455" s="167" t="s">
        <v>1846</v>
      </c>
      <c r="K455" s="167" t="s">
        <v>49</v>
      </c>
      <c r="L455" s="167" t="s">
        <v>65</v>
      </c>
      <c r="M455" s="167" t="s">
        <v>46</v>
      </c>
    </row>
    <row r="456" spans="1:13" ht="180" x14ac:dyDescent="0.25">
      <c r="A456" s="132">
        <v>1130</v>
      </c>
      <c r="B456" s="133">
        <v>43455</v>
      </c>
      <c r="C456" s="134" t="s">
        <v>42</v>
      </c>
      <c r="D456" s="131">
        <v>904</v>
      </c>
      <c r="E456" s="131" t="s">
        <v>43</v>
      </c>
      <c r="F456" s="135" t="s">
        <v>44</v>
      </c>
      <c r="G456" s="135" t="s">
        <v>1898</v>
      </c>
      <c r="H456" s="136" t="s">
        <v>46</v>
      </c>
      <c r="I456" s="167" t="s">
        <v>1899</v>
      </c>
      <c r="J456" s="167" t="s">
        <v>48</v>
      </c>
      <c r="K456" s="167" t="s">
        <v>49</v>
      </c>
      <c r="L456" s="167" t="s">
        <v>65</v>
      </c>
      <c r="M456" s="167" t="s">
        <v>46</v>
      </c>
    </row>
    <row r="457" spans="1:13" ht="120" x14ac:dyDescent="0.25">
      <c r="A457" s="132">
        <v>1129</v>
      </c>
      <c r="B457" s="133">
        <v>43455</v>
      </c>
      <c r="C457" s="134" t="s">
        <v>42</v>
      </c>
      <c r="D457" s="131">
        <v>508</v>
      </c>
      <c r="E457" s="131" t="s">
        <v>43</v>
      </c>
      <c r="F457" s="135" t="s">
        <v>44</v>
      </c>
      <c r="G457" s="135" t="s">
        <v>1895</v>
      </c>
      <c r="H457" s="136" t="s">
        <v>1896</v>
      </c>
      <c r="I457" s="167" t="s">
        <v>1897</v>
      </c>
      <c r="J457" s="167" t="s">
        <v>48</v>
      </c>
      <c r="K457" s="167" t="s">
        <v>49</v>
      </c>
      <c r="L457" s="167" t="s">
        <v>65</v>
      </c>
      <c r="M457" s="167" t="s">
        <v>46</v>
      </c>
    </row>
    <row r="458" spans="1:13" ht="135" x14ac:dyDescent="0.25">
      <c r="A458" s="132">
        <v>1128</v>
      </c>
      <c r="B458" s="133">
        <v>43454</v>
      </c>
      <c r="C458" s="134" t="s">
        <v>42</v>
      </c>
      <c r="D458" s="131">
        <v>515</v>
      </c>
      <c r="E458" s="131" t="s">
        <v>43</v>
      </c>
      <c r="F458" s="135" t="s">
        <v>44</v>
      </c>
      <c r="G458" s="135" t="s">
        <v>1893</v>
      </c>
      <c r="H458" s="136" t="s">
        <v>46</v>
      </c>
      <c r="I458" s="167" t="s">
        <v>1894</v>
      </c>
      <c r="J458" s="167" t="s">
        <v>48</v>
      </c>
      <c r="K458" s="167" t="s">
        <v>49</v>
      </c>
      <c r="L458" s="167" t="s">
        <v>65</v>
      </c>
      <c r="M458" s="167" t="s">
        <v>46</v>
      </c>
    </row>
    <row r="459" spans="1:13" ht="63.75" x14ac:dyDescent="0.25">
      <c r="A459" s="132">
        <v>1127</v>
      </c>
      <c r="B459" s="133">
        <v>43454</v>
      </c>
      <c r="C459" s="134" t="s">
        <v>42</v>
      </c>
      <c r="D459" s="131">
        <v>202</v>
      </c>
      <c r="E459" s="131" t="s">
        <v>43</v>
      </c>
      <c r="F459" s="135" t="s">
        <v>44</v>
      </c>
      <c r="G459" s="135" t="s">
        <v>1892</v>
      </c>
      <c r="H459" s="136" t="s">
        <v>46</v>
      </c>
      <c r="I459" s="167" t="s">
        <v>46</v>
      </c>
      <c r="J459" s="167" t="s">
        <v>48</v>
      </c>
      <c r="K459" s="167" t="s">
        <v>49</v>
      </c>
      <c r="L459" s="167" t="s">
        <v>100</v>
      </c>
      <c r="M459" s="167" t="s">
        <v>46</v>
      </c>
    </row>
    <row r="460" spans="1:13" ht="120" x14ac:dyDescent="0.25">
      <c r="A460" s="132">
        <v>1126</v>
      </c>
      <c r="B460" s="133">
        <v>43454</v>
      </c>
      <c r="C460" s="134" t="s">
        <v>42</v>
      </c>
      <c r="D460" s="131">
        <v>212</v>
      </c>
      <c r="E460" s="131" t="s">
        <v>43</v>
      </c>
      <c r="F460" s="135" t="s">
        <v>51</v>
      </c>
      <c r="G460" s="135" t="s">
        <v>1889</v>
      </c>
      <c r="H460" s="136" t="s">
        <v>1890</v>
      </c>
      <c r="I460" s="167" t="s">
        <v>1891</v>
      </c>
      <c r="J460" s="167" t="s">
        <v>48</v>
      </c>
      <c r="K460" s="167" t="s">
        <v>49</v>
      </c>
      <c r="L460" s="167" t="s">
        <v>50</v>
      </c>
      <c r="M460" s="167" t="s">
        <v>46</v>
      </c>
    </row>
    <row r="461" spans="1:13" ht="210" x14ac:dyDescent="0.25">
      <c r="A461" s="132">
        <v>1125</v>
      </c>
      <c r="B461" s="133">
        <v>43453</v>
      </c>
      <c r="C461" s="134" t="s">
        <v>42</v>
      </c>
      <c r="D461" s="131">
        <v>902</v>
      </c>
      <c r="E461" s="131" t="s">
        <v>43</v>
      </c>
      <c r="F461" s="135" t="s">
        <v>44</v>
      </c>
      <c r="G461" s="135" t="s">
        <v>1887</v>
      </c>
      <c r="H461" s="136" t="s">
        <v>84</v>
      </c>
      <c r="I461" s="167" t="s">
        <v>1888</v>
      </c>
      <c r="J461" s="167" t="s">
        <v>48</v>
      </c>
      <c r="K461" s="167" t="s">
        <v>49</v>
      </c>
      <c r="L461" s="167" t="s">
        <v>50</v>
      </c>
      <c r="M461" s="167" t="s">
        <v>46</v>
      </c>
    </row>
    <row r="462" spans="1:13" ht="38.25" x14ac:dyDescent="0.25">
      <c r="A462" s="132">
        <v>1124</v>
      </c>
      <c r="B462" s="133">
        <v>43449</v>
      </c>
      <c r="C462" s="134" t="s">
        <v>42</v>
      </c>
      <c r="D462" s="131">
        <v>110</v>
      </c>
      <c r="E462" s="131" t="s">
        <v>43</v>
      </c>
      <c r="F462" s="135" t="s">
        <v>66</v>
      </c>
      <c r="G462" s="135" t="s">
        <v>1869</v>
      </c>
      <c r="H462" s="136" t="s">
        <v>46</v>
      </c>
      <c r="I462" s="167" t="s">
        <v>46</v>
      </c>
      <c r="J462" s="167" t="s">
        <v>48</v>
      </c>
      <c r="K462" s="167" t="s">
        <v>49</v>
      </c>
      <c r="L462" s="167" t="s">
        <v>53</v>
      </c>
      <c r="M462" s="167">
        <v>1169</v>
      </c>
    </row>
    <row r="463" spans="1:13" ht="30" x14ac:dyDescent="0.25">
      <c r="A463" s="132">
        <v>1123</v>
      </c>
      <c r="B463" s="133">
        <v>43449</v>
      </c>
      <c r="C463" s="134" t="s">
        <v>42</v>
      </c>
      <c r="D463" s="131">
        <v>110</v>
      </c>
      <c r="E463" s="131" t="s">
        <v>43</v>
      </c>
      <c r="F463" s="135" t="s">
        <v>66</v>
      </c>
      <c r="G463" s="135" t="s">
        <v>1868</v>
      </c>
      <c r="H463" s="136" t="s">
        <v>46</v>
      </c>
      <c r="I463" s="167" t="s">
        <v>46</v>
      </c>
      <c r="J463" s="167" t="s">
        <v>48</v>
      </c>
      <c r="K463" s="167" t="s">
        <v>49</v>
      </c>
      <c r="L463" s="167" t="s">
        <v>53</v>
      </c>
      <c r="M463" s="167">
        <v>1169</v>
      </c>
    </row>
    <row r="464" spans="1:13" ht="150" x14ac:dyDescent="0.25">
      <c r="A464" s="132">
        <v>1122</v>
      </c>
      <c r="B464" s="133">
        <v>43450</v>
      </c>
      <c r="C464" s="134" t="s">
        <v>42</v>
      </c>
      <c r="D464" s="131">
        <v>305</v>
      </c>
      <c r="E464" s="131" t="s">
        <v>43</v>
      </c>
      <c r="F464" s="135" t="s">
        <v>44</v>
      </c>
      <c r="G464" s="135" t="s">
        <v>1865</v>
      </c>
      <c r="H464" s="136" t="s">
        <v>46</v>
      </c>
      <c r="I464" s="167" t="s">
        <v>1866</v>
      </c>
      <c r="J464" s="167" t="s">
        <v>48</v>
      </c>
      <c r="K464" s="167" t="s">
        <v>49</v>
      </c>
      <c r="L464" s="167" t="s">
        <v>65</v>
      </c>
      <c r="M464" s="167" t="s">
        <v>46</v>
      </c>
    </row>
    <row r="465" spans="1:13" ht="63.75" x14ac:dyDescent="0.25">
      <c r="A465" s="132">
        <v>1121</v>
      </c>
      <c r="B465" s="133">
        <v>43450</v>
      </c>
      <c r="C465" s="134" t="s">
        <v>87</v>
      </c>
      <c r="D465" s="131">
        <v>102</v>
      </c>
      <c r="E465" s="131" t="s">
        <v>43</v>
      </c>
      <c r="F465" s="135" t="s">
        <v>44</v>
      </c>
      <c r="G465" s="135" t="s">
        <v>1867</v>
      </c>
      <c r="H465" s="136" t="s">
        <v>46</v>
      </c>
      <c r="I465" s="167" t="s">
        <v>46</v>
      </c>
      <c r="J465" s="167" t="s">
        <v>89</v>
      </c>
      <c r="K465" s="167" t="s">
        <v>90</v>
      </c>
      <c r="L465" s="167" t="s">
        <v>125</v>
      </c>
      <c r="M465" s="167" t="s">
        <v>46</v>
      </c>
    </row>
    <row r="466" spans="1:13" ht="30" x14ac:dyDescent="0.25">
      <c r="A466" s="132">
        <v>1120</v>
      </c>
      <c r="B466" s="133">
        <v>43449</v>
      </c>
      <c r="C466" s="134" t="s">
        <v>42</v>
      </c>
      <c r="D466" s="131">
        <v>104</v>
      </c>
      <c r="E466" s="131" t="s">
        <v>43</v>
      </c>
      <c r="F466" s="135" t="s">
        <v>44</v>
      </c>
      <c r="G466" s="135" t="s">
        <v>1864</v>
      </c>
      <c r="H466" s="136" t="s">
        <v>46</v>
      </c>
      <c r="I466" s="167" t="s">
        <v>46</v>
      </c>
      <c r="J466" s="167" t="s">
        <v>48</v>
      </c>
      <c r="K466" s="167" t="s">
        <v>49</v>
      </c>
      <c r="L466" s="167" t="s">
        <v>53</v>
      </c>
      <c r="M466" s="167">
        <v>881</v>
      </c>
    </row>
    <row r="467" spans="1:13" ht="51" x14ac:dyDescent="0.25">
      <c r="A467" s="132">
        <v>1119</v>
      </c>
      <c r="B467" s="133">
        <v>43449</v>
      </c>
      <c r="C467" s="134" t="s">
        <v>42</v>
      </c>
      <c r="D467" s="131">
        <v>104</v>
      </c>
      <c r="E467" s="131" t="s">
        <v>43</v>
      </c>
      <c r="F467" s="135" t="s">
        <v>51</v>
      </c>
      <c r="G467" s="135" t="s">
        <v>1863</v>
      </c>
      <c r="H467" s="136" t="s">
        <v>46</v>
      </c>
      <c r="I467" s="167" t="s">
        <v>46</v>
      </c>
      <c r="J467" s="167" t="s">
        <v>48</v>
      </c>
      <c r="K467" s="167" t="s">
        <v>49</v>
      </c>
      <c r="L467" s="167" t="s">
        <v>53</v>
      </c>
      <c r="M467" s="167">
        <v>881</v>
      </c>
    </row>
    <row r="468" spans="1:13" ht="38.25" x14ac:dyDescent="0.25">
      <c r="A468" s="132">
        <v>1118</v>
      </c>
      <c r="B468" s="133">
        <v>43449</v>
      </c>
      <c r="C468" s="134" t="s">
        <v>42</v>
      </c>
      <c r="D468" s="131">
        <v>104</v>
      </c>
      <c r="E468" s="131" t="s">
        <v>43</v>
      </c>
      <c r="F468" s="135" t="s">
        <v>50</v>
      </c>
      <c r="G468" s="135" t="s">
        <v>1862</v>
      </c>
      <c r="H468" s="136" t="s">
        <v>46</v>
      </c>
      <c r="I468" s="167" t="s">
        <v>46</v>
      </c>
      <c r="J468" s="167" t="s">
        <v>48</v>
      </c>
      <c r="K468" s="167" t="s">
        <v>49</v>
      </c>
      <c r="L468" s="167" t="s">
        <v>53</v>
      </c>
      <c r="M468" s="167">
        <v>881</v>
      </c>
    </row>
    <row r="469" spans="1:13" ht="38.25" x14ac:dyDescent="0.25">
      <c r="A469" s="132">
        <v>1117</v>
      </c>
      <c r="B469" s="133">
        <v>43449</v>
      </c>
      <c r="C469" s="134" t="s">
        <v>42</v>
      </c>
      <c r="D469" s="131">
        <v>104</v>
      </c>
      <c r="E469" s="131" t="s">
        <v>43</v>
      </c>
      <c r="F469" s="135" t="s">
        <v>51</v>
      </c>
      <c r="G469" s="135" t="s">
        <v>1861</v>
      </c>
      <c r="H469" s="136" t="s">
        <v>46</v>
      </c>
      <c r="I469" s="167" t="s">
        <v>46</v>
      </c>
      <c r="J469" s="167" t="s">
        <v>48</v>
      </c>
      <c r="K469" s="167" t="s">
        <v>49</v>
      </c>
      <c r="L469" s="167" t="s">
        <v>53</v>
      </c>
      <c r="M469" s="167">
        <v>881</v>
      </c>
    </row>
    <row r="470" spans="1:13" ht="38.25" x14ac:dyDescent="0.25">
      <c r="A470" s="132">
        <v>1116</v>
      </c>
      <c r="B470" s="133">
        <v>43448</v>
      </c>
      <c r="C470" s="134" t="s">
        <v>42</v>
      </c>
      <c r="D470" s="131">
        <v>504</v>
      </c>
      <c r="E470" s="131" t="s">
        <v>43</v>
      </c>
      <c r="F470" s="135" t="s">
        <v>56</v>
      </c>
      <c r="G470" s="135" t="s">
        <v>1860</v>
      </c>
      <c r="H470" s="136" t="s">
        <v>46</v>
      </c>
      <c r="I470" s="167" t="s">
        <v>46</v>
      </c>
      <c r="J470" s="167" t="s">
        <v>48</v>
      </c>
      <c r="K470" s="167" t="s">
        <v>49</v>
      </c>
      <c r="L470" s="167" t="s">
        <v>53</v>
      </c>
      <c r="M470" s="167">
        <v>1686</v>
      </c>
    </row>
    <row r="471" spans="1:13" ht="30" x14ac:dyDescent="0.25">
      <c r="A471" s="132">
        <v>1115</v>
      </c>
      <c r="B471" s="133">
        <v>43448</v>
      </c>
      <c r="C471" s="134" t="s">
        <v>42</v>
      </c>
      <c r="D471" s="131">
        <v>504</v>
      </c>
      <c r="E471" s="131" t="s">
        <v>43</v>
      </c>
      <c r="F471" s="135" t="s">
        <v>66</v>
      </c>
      <c r="G471" s="135" t="s">
        <v>1859</v>
      </c>
      <c r="H471" s="136" t="s">
        <v>46</v>
      </c>
      <c r="I471" s="167" t="s">
        <v>46</v>
      </c>
      <c r="J471" s="167" t="s">
        <v>48</v>
      </c>
      <c r="K471" s="167" t="s">
        <v>49</v>
      </c>
      <c r="L471" s="167" t="s">
        <v>53</v>
      </c>
      <c r="M471" s="167">
        <v>1686</v>
      </c>
    </row>
    <row r="472" spans="1:13" ht="38.25" x14ac:dyDescent="0.25">
      <c r="A472" s="132">
        <v>1114</v>
      </c>
      <c r="B472" s="133">
        <v>43448</v>
      </c>
      <c r="C472" s="134" t="s">
        <v>42</v>
      </c>
      <c r="D472" s="131">
        <v>611</v>
      </c>
      <c r="E472" s="131" t="s">
        <v>43</v>
      </c>
      <c r="F472" s="135" t="s">
        <v>58</v>
      </c>
      <c r="G472" s="135" t="s">
        <v>1858</v>
      </c>
      <c r="H472" s="136" t="s">
        <v>46</v>
      </c>
      <c r="I472" s="167" t="s">
        <v>46</v>
      </c>
      <c r="J472" s="167" t="s">
        <v>48</v>
      </c>
      <c r="K472" s="167" t="s">
        <v>49</v>
      </c>
      <c r="L472" s="167" t="s">
        <v>53</v>
      </c>
      <c r="M472" s="167">
        <v>1149</v>
      </c>
    </row>
    <row r="473" spans="1:13" ht="30" x14ac:dyDescent="0.25">
      <c r="A473" s="132">
        <v>1113</v>
      </c>
      <c r="B473" s="133">
        <v>43450</v>
      </c>
      <c r="C473" s="134" t="s">
        <v>42</v>
      </c>
      <c r="D473" s="131">
        <v>503</v>
      </c>
      <c r="E473" s="131" t="s">
        <v>43</v>
      </c>
      <c r="F473" s="135" t="s">
        <v>51</v>
      </c>
      <c r="G473" s="135" t="s">
        <v>1857</v>
      </c>
      <c r="H473" s="136" t="s">
        <v>46</v>
      </c>
      <c r="I473" s="167" t="s">
        <v>46</v>
      </c>
      <c r="J473" s="167" t="s">
        <v>48</v>
      </c>
      <c r="K473" s="167" t="s">
        <v>49</v>
      </c>
      <c r="L473" s="167" t="s">
        <v>53</v>
      </c>
      <c r="M473" s="167">
        <v>1688</v>
      </c>
    </row>
    <row r="474" spans="1:13" ht="30" x14ac:dyDescent="0.25">
      <c r="A474" s="132">
        <v>1112</v>
      </c>
      <c r="B474" s="133">
        <v>43450</v>
      </c>
      <c r="C474" s="134" t="s">
        <v>42</v>
      </c>
      <c r="D474" s="131">
        <v>503</v>
      </c>
      <c r="E474" s="131" t="s">
        <v>43</v>
      </c>
      <c r="F474" s="135" t="s">
        <v>66</v>
      </c>
      <c r="G474" s="135" t="s">
        <v>1856</v>
      </c>
      <c r="H474" s="136" t="s">
        <v>46</v>
      </c>
      <c r="I474" s="167" t="s">
        <v>46</v>
      </c>
      <c r="J474" s="167" t="s">
        <v>48</v>
      </c>
      <c r="K474" s="167" t="s">
        <v>49</v>
      </c>
      <c r="L474" s="167" t="s">
        <v>53</v>
      </c>
      <c r="M474" s="167">
        <v>1688</v>
      </c>
    </row>
    <row r="475" spans="1:13" ht="51" x14ac:dyDescent="0.25">
      <c r="A475" s="132">
        <v>1111</v>
      </c>
      <c r="B475" s="133">
        <v>43450</v>
      </c>
      <c r="C475" s="134" t="s">
        <v>42</v>
      </c>
      <c r="D475" s="131">
        <v>503</v>
      </c>
      <c r="E475" s="131" t="s">
        <v>43</v>
      </c>
      <c r="F475" s="135" t="s">
        <v>58</v>
      </c>
      <c r="G475" s="135" t="s">
        <v>1855</v>
      </c>
      <c r="H475" s="136" t="s">
        <v>46</v>
      </c>
      <c r="I475" s="167" t="s">
        <v>46</v>
      </c>
      <c r="J475" s="167" t="s">
        <v>48</v>
      </c>
      <c r="K475" s="167" t="s">
        <v>49</v>
      </c>
      <c r="L475" s="167" t="s">
        <v>53</v>
      </c>
      <c r="M475" s="167">
        <v>1688</v>
      </c>
    </row>
    <row r="476" spans="1:13" ht="63.75" x14ac:dyDescent="0.25">
      <c r="A476" s="132">
        <v>1110</v>
      </c>
      <c r="B476" s="133">
        <v>43447</v>
      </c>
      <c r="C476" s="134" t="s">
        <v>42</v>
      </c>
      <c r="D476" s="131">
        <v>104</v>
      </c>
      <c r="E476" s="131" t="s">
        <v>43</v>
      </c>
      <c r="F476" s="135" t="s">
        <v>44</v>
      </c>
      <c r="G476" s="135" t="s">
        <v>1854</v>
      </c>
      <c r="H476" s="136" t="s">
        <v>46</v>
      </c>
      <c r="I476" s="167" t="s">
        <v>46</v>
      </c>
      <c r="J476" s="167" t="s">
        <v>48</v>
      </c>
      <c r="K476" s="167" t="s">
        <v>49</v>
      </c>
      <c r="L476" s="167" t="s">
        <v>50</v>
      </c>
      <c r="M476" s="167" t="s">
        <v>46</v>
      </c>
    </row>
    <row r="477" spans="1:13" ht="120" x14ac:dyDescent="0.25">
      <c r="A477" s="132">
        <v>1109</v>
      </c>
      <c r="B477" s="133">
        <v>43446</v>
      </c>
      <c r="C477" s="134" t="s">
        <v>42</v>
      </c>
      <c r="D477" s="131">
        <v>515</v>
      </c>
      <c r="E477" s="131" t="s">
        <v>43</v>
      </c>
      <c r="F477" s="135" t="s">
        <v>44</v>
      </c>
      <c r="G477" s="135" t="s">
        <v>1843</v>
      </c>
      <c r="H477" s="136" t="s">
        <v>1844</v>
      </c>
      <c r="I477" s="167" t="s">
        <v>1845</v>
      </c>
      <c r="J477" s="167" t="s">
        <v>48</v>
      </c>
      <c r="K477" s="167" t="s">
        <v>49</v>
      </c>
      <c r="L477" s="167" t="s">
        <v>65</v>
      </c>
      <c r="M477" s="167" t="s">
        <v>46</v>
      </c>
    </row>
    <row r="478" spans="1:13" ht="51" x14ac:dyDescent="0.25">
      <c r="A478" s="132">
        <v>1108</v>
      </c>
      <c r="B478" s="133">
        <v>43445</v>
      </c>
      <c r="C478" s="134" t="s">
        <v>42</v>
      </c>
      <c r="D478" s="131">
        <v>410</v>
      </c>
      <c r="E478" s="131" t="s">
        <v>43</v>
      </c>
      <c r="F478" s="135" t="s">
        <v>44</v>
      </c>
      <c r="G478" s="135" t="s">
        <v>1842</v>
      </c>
      <c r="H478" s="136" t="s">
        <v>46</v>
      </c>
      <c r="I478" s="167" t="s">
        <v>46</v>
      </c>
      <c r="J478" s="167" t="s">
        <v>48</v>
      </c>
      <c r="K478" s="167" t="s">
        <v>49</v>
      </c>
      <c r="L478" s="167" t="s">
        <v>53</v>
      </c>
      <c r="M478" s="167">
        <v>1196</v>
      </c>
    </row>
    <row r="479" spans="1:13" ht="150" x14ac:dyDescent="0.25">
      <c r="A479" s="132">
        <v>1107</v>
      </c>
      <c r="B479" s="133">
        <v>43444</v>
      </c>
      <c r="C479" s="134" t="s">
        <v>42</v>
      </c>
      <c r="D479" s="131">
        <v>105</v>
      </c>
      <c r="E479" s="131" t="s">
        <v>43</v>
      </c>
      <c r="F479" s="135" t="s">
        <v>44</v>
      </c>
      <c r="G479" s="135" t="s">
        <v>1834</v>
      </c>
      <c r="H479" s="136" t="s">
        <v>46</v>
      </c>
      <c r="I479" s="167" t="s">
        <v>1835</v>
      </c>
      <c r="J479" s="167" t="s">
        <v>48</v>
      </c>
      <c r="K479" s="167" t="s">
        <v>49</v>
      </c>
      <c r="L479" s="167" t="s">
        <v>50</v>
      </c>
      <c r="M479" s="167" t="s">
        <v>46</v>
      </c>
    </row>
    <row r="480" spans="1:13" ht="30" x14ac:dyDescent="0.25">
      <c r="A480" s="132">
        <v>1106</v>
      </c>
      <c r="B480" s="133">
        <v>43443</v>
      </c>
      <c r="C480" s="134" t="s">
        <v>42</v>
      </c>
      <c r="D480" s="131">
        <v>211</v>
      </c>
      <c r="E480" s="131" t="s">
        <v>43</v>
      </c>
      <c r="F480" s="135" t="s">
        <v>104</v>
      </c>
      <c r="G480" s="135" t="s">
        <v>1833</v>
      </c>
      <c r="H480" s="136" t="s">
        <v>46</v>
      </c>
      <c r="I480" s="167" t="s">
        <v>46</v>
      </c>
      <c r="J480" s="167" t="s">
        <v>48</v>
      </c>
      <c r="K480" s="167" t="s">
        <v>49</v>
      </c>
      <c r="L480" s="167" t="s">
        <v>53</v>
      </c>
      <c r="M480" s="167">
        <v>972</v>
      </c>
    </row>
    <row r="481" spans="1:13" ht="38.25" x14ac:dyDescent="0.25">
      <c r="A481" s="132">
        <v>1105</v>
      </c>
      <c r="B481" s="133">
        <v>43443</v>
      </c>
      <c r="C481" s="134" t="s">
        <v>42</v>
      </c>
      <c r="D481" s="131">
        <v>211</v>
      </c>
      <c r="E481" s="131" t="s">
        <v>43</v>
      </c>
      <c r="F481" s="135" t="s">
        <v>44</v>
      </c>
      <c r="G481" s="135" t="s">
        <v>1832</v>
      </c>
      <c r="H481" s="136" t="s">
        <v>46</v>
      </c>
      <c r="I481" s="167" t="s">
        <v>46</v>
      </c>
      <c r="J481" s="167" t="s">
        <v>48</v>
      </c>
      <c r="K481" s="167" t="s">
        <v>49</v>
      </c>
      <c r="L481" s="167" t="s">
        <v>53</v>
      </c>
      <c r="M481" s="167">
        <v>972</v>
      </c>
    </row>
    <row r="482" spans="1:13" ht="30" x14ac:dyDescent="0.25">
      <c r="A482" s="132">
        <v>1104</v>
      </c>
      <c r="B482" s="133">
        <v>43442</v>
      </c>
      <c r="C482" s="134" t="s">
        <v>42</v>
      </c>
      <c r="D482" s="131">
        <v>515</v>
      </c>
      <c r="E482" s="131" t="s">
        <v>43</v>
      </c>
      <c r="F482" s="135" t="s">
        <v>50</v>
      </c>
      <c r="G482" s="135" t="s">
        <v>1831</v>
      </c>
      <c r="H482" s="136" t="s">
        <v>1830</v>
      </c>
      <c r="I482" s="167" t="s">
        <v>46</v>
      </c>
      <c r="J482" s="167" t="s">
        <v>48</v>
      </c>
      <c r="K482" s="167" t="s">
        <v>49</v>
      </c>
      <c r="L482" s="167" t="s">
        <v>53</v>
      </c>
      <c r="M482" s="167">
        <v>801</v>
      </c>
    </row>
    <row r="483" spans="1:13" ht="38.25" x14ac:dyDescent="0.25">
      <c r="A483" s="132">
        <v>1103</v>
      </c>
      <c r="B483" s="133">
        <v>43442</v>
      </c>
      <c r="C483" s="134" t="s">
        <v>42</v>
      </c>
      <c r="D483" s="131">
        <v>308</v>
      </c>
      <c r="E483" s="131" t="s">
        <v>43</v>
      </c>
      <c r="F483" s="135" t="s">
        <v>66</v>
      </c>
      <c r="G483" s="135" t="s">
        <v>1829</v>
      </c>
      <c r="H483" s="136" t="s">
        <v>46</v>
      </c>
      <c r="I483" s="167" t="s">
        <v>46</v>
      </c>
      <c r="J483" s="167" t="s">
        <v>48</v>
      </c>
      <c r="K483" s="167" t="s">
        <v>49</v>
      </c>
      <c r="L483" s="167" t="s">
        <v>53</v>
      </c>
      <c r="M483" s="167">
        <v>952</v>
      </c>
    </row>
    <row r="484" spans="1:13" ht="38.25" x14ac:dyDescent="0.25">
      <c r="A484" s="132">
        <v>1102</v>
      </c>
      <c r="B484" s="133">
        <v>43443</v>
      </c>
      <c r="C484" s="134" t="s">
        <v>42</v>
      </c>
      <c r="D484" s="131">
        <v>108</v>
      </c>
      <c r="E484" s="131" t="s">
        <v>43</v>
      </c>
      <c r="F484" s="135" t="s">
        <v>44</v>
      </c>
      <c r="G484" s="135" t="s">
        <v>1828</v>
      </c>
      <c r="H484" s="136" t="s">
        <v>46</v>
      </c>
      <c r="I484" s="167" t="s">
        <v>46</v>
      </c>
      <c r="J484" s="167" t="s">
        <v>48</v>
      </c>
      <c r="K484" s="167" t="s">
        <v>49</v>
      </c>
      <c r="L484" s="167" t="s">
        <v>53</v>
      </c>
      <c r="M484" s="167">
        <v>662</v>
      </c>
    </row>
    <row r="485" spans="1:13" ht="63.75" x14ac:dyDescent="0.25">
      <c r="A485" s="132">
        <v>1101</v>
      </c>
      <c r="B485" s="133">
        <v>43440</v>
      </c>
      <c r="C485" s="134" t="s">
        <v>42</v>
      </c>
      <c r="D485" s="131">
        <v>402</v>
      </c>
      <c r="E485" s="131" t="s">
        <v>43</v>
      </c>
      <c r="F485" s="135" t="s">
        <v>76</v>
      </c>
      <c r="G485" s="135" t="s">
        <v>1827</v>
      </c>
      <c r="H485" s="136" t="s">
        <v>46</v>
      </c>
      <c r="I485" s="167" t="s">
        <v>46</v>
      </c>
      <c r="J485" s="167" t="s">
        <v>48</v>
      </c>
      <c r="K485" s="167" t="s">
        <v>49</v>
      </c>
      <c r="L485" s="167" t="s">
        <v>53</v>
      </c>
      <c r="M485" s="167">
        <v>1249</v>
      </c>
    </row>
    <row r="486" spans="1:13" ht="38.25" x14ac:dyDescent="0.25">
      <c r="A486" s="132">
        <v>1100</v>
      </c>
      <c r="B486" s="133">
        <v>43442</v>
      </c>
      <c r="C486" s="134" t="s">
        <v>42</v>
      </c>
      <c r="D486" s="131">
        <v>303</v>
      </c>
      <c r="E486" s="131" t="s">
        <v>43</v>
      </c>
      <c r="F486" s="135" t="s">
        <v>76</v>
      </c>
      <c r="G486" s="135" t="s">
        <v>1826</v>
      </c>
      <c r="H486" s="136" t="s">
        <v>46</v>
      </c>
      <c r="I486" s="167" t="s">
        <v>46</v>
      </c>
      <c r="J486" s="167" t="s">
        <v>48</v>
      </c>
      <c r="K486" s="167" t="s">
        <v>49</v>
      </c>
      <c r="L486" s="167" t="s">
        <v>53</v>
      </c>
      <c r="M486" s="167">
        <v>1002</v>
      </c>
    </row>
    <row r="487" spans="1:13" ht="30" x14ac:dyDescent="0.25">
      <c r="A487" s="132">
        <v>1099</v>
      </c>
      <c r="B487" s="133">
        <v>43440</v>
      </c>
      <c r="C487" s="134" t="s">
        <v>42</v>
      </c>
      <c r="D487" s="131">
        <v>601</v>
      </c>
      <c r="E487" s="131" t="s">
        <v>43</v>
      </c>
      <c r="F487" s="135" t="s">
        <v>56</v>
      </c>
      <c r="G487" s="135" t="s">
        <v>1825</v>
      </c>
      <c r="H487" s="136" t="s">
        <v>46</v>
      </c>
      <c r="I487" s="167" t="s">
        <v>46</v>
      </c>
      <c r="J487" s="167" t="s">
        <v>48</v>
      </c>
      <c r="K487" s="167" t="s">
        <v>49</v>
      </c>
      <c r="L487" s="167" t="s">
        <v>53</v>
      </c>
      <c r="M487" s="167">
        <v>1233</v>
      </c>
    </row>
    <row r="488" spans="1:13" ht="30" x14ac:dyDescent="0.25">
      <c r="A488" s="132">
        <v>1098</v>
      </c>
      <c r="B488" s="133">
        <v>43441</v>
      </c>
      <c r="C488" s="134" t="s">
        <v>42</v>
      </c>
      <c r="D488" s="131">
        <v>506</v>
      </c>
      <c r="E488" s="131" t="s">
        <v>43</v>
      </c>
      <c r="F488" s="135" t="s">
        <v>51</v>
      </c>
      <c r="G488" s="135" t="s">
        <v>1824</v>
      </c>
      <c r="H488" s="136" t="s">
        <v>46</v>
      </c>
      <c r="I488" s="167" t="s">
        <v>46</v>
      </c>
      <c r="J488" s="167" t="s">
        <v>48</v>
      </c>
      <c r="K488" s="167" t="s">
        <v>49</v>
      </c>
      <c r="L488" s="167" t="s">
        <v>53</v>
      </c>
      <c r="M488" s="167">
        <v>1114</v>
      </c>
    </row>
    <row r="489" spans="1:13" ht="395.25" x14ac:dyDescent="0.25">
      <c r="A489" s="132">
        <v>1097</v>
      </c>
      <c r="B489" s="133">
        <v>43441</v>
      </c>
      <c r="C489" s="134" t="s">
        <v>117</v>
      </c>
      <c r="D489" s="131" t="s">
        <v>46</v>
      </c>
      <c r="E489" s="131" t="s">
        <v>46</v>
      </c>
      <c r="F489" s="135" t="s">
        <v>518</v>
      </c>
      <c r="G489" s="135" t="s">
        <v>1822</v>
      </c>
      <c r="H489" s="136" t="s">
        <v>46</v>
      </c>
      <c r="I489" s="167" t="s">
        <v>1823</v>
      </c>
      <c r="J489" s="167" t="s">
        <v>48</v>
      </c>
      <c r="K489" s="167" t="s">
        <v>49</v>
      </c>
      <c r="L489" s="167" t="s">
        <v>65</v>
      </c>
      <c r="M489" s="167" t="s">
        <v>46</v>
      </c>
    </row>
    <row r="490" spans="1:13" ht="90" x14ac:dyDescent="0.25">
      <c r="A490" s="132">
        <v>1096</v>
      </c>
      <c r="B490" s="133">
        <v>43442</v>
      </c>
      <c r="C490" s="134" t="s">
        <v>42</v>
      </c>
      <c r="D490" s="131">
        <v>902</v>
      </c>
      <c r="E490" s="131" t="s">
        <v>43</v>
      </c>
      <c r="F490" s="135" t="s">
        <v>44</v>
      </c>
      <c r="G490" s="135" t="s">
        <v>1820</v>
      </c>
      <c r="H490" s="136" t="s">
        <v>46</v>
      </c>
      <c r="I490" s="167" t="s">
        <v>1821</v>
      </c>
      <c r="J490" s="167" t="s">
        <v>1604</v>
      </c>
      <c r="K490" s="167" t="s">
        <v>50</v>
      </c>
      <c r="L490" s="167" t="s">
        <v>50</v>
      </c>
      <c r="M490" s="167" t="s">
        <v>46</v>
      </c>
    </row>
    <row r="491" spans="1:13" ht="63.75" x14ac:dyDescent="0.25">
      <c r="A491" s="132">
        <v>1095</v>
      </c>
      <c r="B491" s="133">
        <v>43442</v>
      </c>
      <c r="C491" s="134" t="s">
        <v>87</v>
      </c>
      <c r="D491" s="131">
        <v>506</v>
      </c>
      <c r="E491" s="131" t="s">
        <v>46</v>
      </c>
      <c r="F491" s="135" t="s">
        <v>44</v>
      </c>
      <c r="G491" s="135" t="s">
        <v>1819</v>
      </c>
      <c r="H491" s="136" t="s">
        <v>46</v>
      </c>
      <c r="I491" s="167" t="s">
        <v>46</v>
      </c>
      <c r="J491" s="167" t="s">
        <v>48</v>
      </c>
      <c r="K491" s="167" t="s">
        <v>49</v>
      </c>
      <c r="L491" s="167" t="s">
        <v>65</v>
      </c>
      <c r="M491" s="167" t="s">
        <v>46</v>
      </c>
    </row>
    <row r="492" spans="1:13" ht="30" x14ac:dyDescent="0.25">
      <c r="A492" s="132">
        <v>1094</v>
      </c>
      <c r="B492" s="133">
        <v>43426</v>
      </c>
      <c r="C492" s="134" t="s">
        <v>42</v>
      </c>
      <c r="D492" s="131">
        <v>405</v>
      </c>
      <c r="E492" s="131" t="s">
        <v>43</v>
      </c>
      <c r="F492" s="135" t="s">
        <v>76</v>
      </c>
      <c r="G492" s="135" t="s">
        <v>1818</v>
      </c>
      <c r="H492" s="136" t="s">
        <v>46</v>
      </c>
      <c r="I492" s="167" t="s">
        <v>46</v>
      </c>
      <c r="J492" s="167" t="s">
        <v>48</v>
      </c>
      <c r="K492" s="167" t="s">
        <v>49</v>
      </c>
      <c r="L492" s="167" t="s">
        <v>53</v>
      </c>
      <c r="M492" s="167">
        <v>1184</v>
      </c>
    </row>
    <row r="493" spans="1:13" ht="38.25" x14ac:dyDescent="0.25">
      <c r="A493" s="132">
        <v>1093</v>
      </c>
      <c r="B493" s="133">
        <v>43426</v>
      </c>
      <c r="C493" s="134" t="s">
        <v>42</v>
      </c>
      <c r="D493" s="131">
        <v>405</v>
      </c>
      <c r="E493" s="131" t="s">
        <v>43</v>
      </c>
      <c r="F493" s="135" t="s">
        <v>51</v>
      </c>
      <c r="G493" s="135" t="s">
        <v>1817</v>
      </c>
      <c r="H493" s="136" t="s">
        <v>46</v>
      </c>
      <c r="I493" s="167" t="s">
        <v>46</v>
      </c>
      <c r="J493" s="167" t="s">
        <v>48</v>
      </c>
      <c r="K493" s="167" t="s">
        <v>49</v>
      </c>
      <c r="L493" s="167" t="s">
        <v>53</v>
      </c>
      <c r="M493" s="167">
        <v>1184</v>
      </c>
    </row>
    <row r="494" spans="1:13" ht="38.25" x14ac:dyDescent="0.25">
      <c r="A494" s="132">
        <v>1092</v>
      </c>
      <c r="B494" s="133">
        <v>43437</v>
      </c>
      <c r="C494" s="134" t="s">
        <v>42</v>
      </c>
      <c r="D494" s="131">
        <v>702</v>
      </c>
      <c r="E494" s="131" t="s">
        <v>43</v>
      </c>
      <c r="F494" s="135" t="s">
        <v>51</v>
      </c>
      <c r="G494" s="135" t="s">
        <v>1816</v>
      </c>
      <c r="H494" s="136" t="s">
        <v>46</v>
      </c>
      <c r="I494" s="167" t="s">
        <v>46</v>
      </c>
      <c r="J494" s="167" t="s">
        <v>48</v>
      </c>
      <c r="K494" s="167" t="s">
        <v>49</v>
      </c>
      <c r="L494" s="167" t="s">
        <v>53</v>
      </c>
      <c r="M494" s="167">
        <v>823</v>
      </c>
    </row>
    <row r="495" spans="1:13" ht="30" x14ac:dyDescent="0.25">
      <c r="A495" s="132">
        <v>1091</v>
      </c>
      <c r="B495" s="133">
        <v>43438</v>
      </c>
      <c r="C495" s="134" t="s">
        <v>42</v>
      </c>
      <c r="D495" s="131">
        <v>307</v>
      </c>
      <c r="E495" s="131" t="s">
        <v>43</v>
      </c>
      <c r="F495" s="135" t="s">
        <v>56</v>
      </c>
      <c r="G495" s="135" t="s">
        <v>1815</v>
      </c>
      <c r="H495" s="136" t="s">
        <v>46</v>
      </c>
      <c r="I495" s="167" t="s">
        <v>46</v>
      </c>
      <c r="J495" s="167" t="s">
        <v>48</v>
      </c>
      <c r="K495" s="167" t="s">
        <v>49</v>
      </c>
      <c r="L495" s="167" t="s">
        <v>53</v>
      </c>
      <c r="M495" s="167">
        <v>1003</v>
      </c>
    </row>
    <row r="496" spans="1:13" ht="30" x14ac:dyDescent="0.25">
      <c r="A496" s="132">
        <v>1090</v>
      </c>
      <c r="B496" s="133">
        <v>43438</v>
      </c>
      <c r="C496" s="134" t="s">
        <v>42</v>
      </c>
      <c r="D496" s="131">
        <v>604</v>
      </c>
      <c r="E496" s="131" t="s">
        <v>43</v>
      </c>
      <c r="F496" s="135" t="s">
        <v>44</v>
      </c>
      <c r="G496" s="135" t="s">
        <v>1814</v>
      </c>
      <c r="H496" s="136" t="s">
        <v>46</v>
      </c>
      <c r="I496" s="167" t="s">
        <v>46</v>
      </c>
      <c r="J496" s="167" t="s">
        <v>48</v>
      </c>
      <c r="K496" s="167" t="s">
        <v>49</v>
      </c>
      <c r="L496" s="167" t="s">
        <v>53</v>
      </c>
      <c r="M496" s="167">
        <v>1263</v>
      </c>
    </row>
    <row r="497" spans="1:13" ht="30" x14ac:dyDescent="0.25">
      <c r="A497" s="132">
        <v>1089</v>
      </c>
      <c r="B497" s="133">
        <v>43439</v>
      </c>
      <c r="C497" s="134" t="s">
        <v>42</v>
      </c>
      <c r="D497" s="131">
        <v>301</v>
      </c>
      <c r="E497" s="131" t="s">
        <v>43</v>
      </c>
      <c r="F497" s="135" t="s">
        <v>44</v>
      </c>
      <c r="G497" s="135" t="s">
        <v>1813</v>
      </c>
      <c r="H497" s="136" t="s">
        <v>46</v>
      </c>
      <c r="I497" s="167" t="s">
        <v>46</v>
      </c>
      <c r="J497" s="167" t="s">
        <v>48</v>
      </c>
      <c r="K497" s="167" t="s">
        <v>49</v>
      </c>
      <c r="L497" s="167" t="s">
        <v>50</v>
      </c>
      <c r="M497" s="167" t="s">
        <v>46</v>
      </c>
    </row>
    <row r="498" spans="1:13" ht="38.25" x14ac:dyDescent="0.25">
      <c r="A498" s="132">
        <v>1088</v>
      </c>
      <c r="B498" s="133">
        <v>43416</v>
      </c>
      <c r="C498" s="134" t="s">
        <v>42</v>
      </c>
      <c r="D498" s="131">
        <v>503</v>
      </c>
      <c r="E498" s="131" t="s">
        <v>43</v>
      </c>
      <c r="F498" s="135" t="s">
        <v>50</v>
      </c>
      <c r="G498" s="135" t="s">
        <v>1802</v>
      </c>
      <c r="H498" s="136" t="s">
        <v>46</v>
      </c>
      <c r="I498" s="167"/>
      <c r="J498" s="167" t="s">
        <v>89</v>
      </c>
      <c r="K498" s="167" t="s">
        <v>90</v>
      </c>
      <c r="L498" s="167" t="s">
        <v>53</v>
      </c>
      <c r="M498" s="167" t="s">
        <v>46</v>
      </c>
    </row>
    <row r="499" spans="1:13" ht="76.5" x14ac:dyDescent="0.25">
      <c r="A499" s="132">
        <v>1087</v>
      </c>
      <c r="B499" s="133">
        <v>43438</v>
      </c>
      <c r="C499" s="134" t="s">
        <v>42</v>
      </c>
      <c r="D499" s="131">
        <v>205</v>
      </c>
      <c r="E499" s="131" t="s">
        <v>43</v>
      </c>
      <c r="F499" s="135" t="s">
        <v>51</v>
      </c>
      <c r="G499" s="135" t="s">
        <v>1800</v>
      </c>
      <c r="H499" s="136"/>
      <c r="I499" s="167"/>
      <c r="J499" s="167"/>
      <c r="K499" s="167"/>
      <c r="L499" s="167"/>
      <c r="M499" s="167"/>
    </row>
    <row r="500" spans="1:13" ht="30" x14ac:dyDescent="0.25">
      <c r="A500" s="132">
        <v>1086</v>
      </c>
      <c r="B500" s="133">
        <v>43436</v>
      </c>
      <c r="C500" s="134" t="s">
        <v>42</v>
      </c>
      <c r="D500" s="131">
        <v>105</v>
      </c>
      <c r="E500" s="131" t="s">
        <v>43</v>
      </c>
      <c r="F500" s="135" t="s">
        <v>51</v>
      </c>
      <c r="G500" s="135" t="s">
        <v>1799</v>
      </c>
      <c r="H500" s="136" t="s">
        <v>46</v>
      </c>
      <c r="I500" s="167" t="s">
        <v>46</v>
      </c>
      <c r="J500" s="167" t="s">
        <v>48</v>
      </c>
      <c r="K500" s="167" t="s">
        <v>49</v>
      </c>
      <c r="L500" s="167" t="s">
        <v>125</v>
      </c>
      <c r="M500" s="167" t="s">
        <v>46</v>
      </c>
    </row>
    <row r="501" spans="1:13" ht="38.25" x14ac:dyDescent="0.25">
      <c r="A501" s="132">
        <v>1085</v>
      </c>
      <c r="B501" s="133">
        <v>43435</v>
      </c>
      <c r="C501" s="134" t="s">
        <v>42</v>
      </c>
      <c r="D501" s="131">
        <v>111</v>
      </c>
      <c r="E501" s="131" t="s">
        <v>43</v>
      </c>
      <c r="F501" s="135" t="s">
        <v>76</v>
      </c>
      <c r="G501" s="135" t="s">
        <v>1798</v>
      </c>
      <c r="H501" s="136" t="s">
        <v>46</v>
      </c>
      <c r="I501" s="167" t="s">
        <v>46</v>
      </c>
      <c r="J501" s="167" t="s">
        <v>48</v>
      </c>
      <c r="K501" s="167" t="s">
        <v>49</v>
      </c>
      <c r="L501" s="167" t="s">
        <v>125</v>
      </c>
      <c r="M501" s="167" t="s">
        <v>46</v>
      </c>
    </row>
    <row r="502" spans="1:13" ht="75" x14ac:dyDescent="0.25">
      <c r="A502" s="132">
        <v>1084</v>
      </c>
      <c r="B502" s="133">
        <v>43437</v>
      </c>
      <c r="C502" s="134" t="s">
        <v>42</v>
      </c>
      <c r="D502" s="131">
        <v>611</v>
      </c>
      <c r="E502" s="131" t="s">
        <v>43</v>
      </c>
      <c r="F502" s="135" t="s">
        <v>44</v>
      </c>
      <c r="G502" s="135" t="s">
        <v>1796</v>
      </c>
      <c r="H502" s="136" t="s">
        <v>46</v>
      </c>
      <c r="I502" s="167" t="s">
        <v>1797</v>
      </c>
      <c r="J502" s="167" t="s">
        <v>48</v>
      </c>
      <c r="K502" s="167" t="s">
        <v>49</v>
      </c>
      <c r="L502" s="167" t="s">
        <v>125</v>
      </c>
      <c r="M502" s="167" t="s">
        <v>46</v>
      </c>
    </row>
    <row r="503" spans="1:13" ht="90" x14ac:dyDescent="0.25">
      <c r="A503" s="132">
        <v>1083</v>
      </c>
      <c r="B503" s="133" t="s">
        <v>3</v>
      </c>
      <c r="C503" s="134" t="s">
        <v>42</v>
      </c>
      <c r="D503" s="131">
        <v>606</v>
      </c>
      <c r="E503" s="131" t="s">
        <v>43</v>
      </c>
      <c r="F503" s="135" t="s">
        <v>44</v>
      </c>
      <c r="G503" s="135" t="s">
        <v>1794</v>
      </c>
      <c r="H503" s="136" t="s">
        <v>46</v>
      </c>
      <c r="I503" s="167" t="s">
        <v>1795</v>
      </c>
      <c r="J503" s="167" t="s">
        <v>48</v>
      </c>
      <c r="K503" s="167" t="s">
        <v>49</v>
      </c>
      <c r="L503" s="167" t="s">
        <v>1603</v>
      </c>
      <c r="M503" s="167" t="s">
        <v>46</v>
      </c>
    </row>
    <row r="504" spans="1:13" ht="120" x14ac:dyDescent="0.25">
      <c r="A504" s="132">
        <v>1082</v>
      </c>
      <c r="B504" s="133">
        <v>43437</v>
      </c>
      <c r="C504" s="134" t="s">
        <v>42</v>
      </c>
      <c r="D504" s="131">
        <v>712</v>
      </c>
      <c r="E504" s="131" t="s">
        <v>43</v>
      </c>
      <c r="F504" s="135" t="s">
        <v>44</v>
      </c>
      <c r="G504" s="135" t="s">
        <v>1792</v>
      </c>
      <c r="H504" s="136" t="s">
        <v>46</v>
      </c>
      <c r="I504" s="167" t="s">
        <v>1793</v>
      </c>
      <c r="J504" s="167" t="s">
        <v>48</v>
      </c>
      <c r="K504" s="167" t="s">
        <v>49</v>
      </c>
      <c r="L504" s="167" t="s">
        <v>125</v>
      </c>
      <c r="M504" s="167" t="s">
        <v>46</v>
      </c>
    </row>
    <row r="505" spans="1:13" ht="51" x14ac:dyDescent="0.25">
      <c r="A505" s="132">
        <v>1081</v>
      </c>
      <c r="B505" s="133">
        <v>43435</v>
      </c>
      <c r="C505" s="134" t="s">
        <v>42</v>
      </c>
      <c r="D505" s="131">
        <v>310</v>
      </c>
      <c r="E505" s="131" t="s">
        <v>43</v>
      </c>
      <c r="F505" s="135" t="s">
        <v>51</v>
      </c>
      <c r="G505" s="135" t="s">
        <v>1791</v>
      </c>
      <c r="H505" s="136" t="s">
        <v>46</v>
      </c>
      <c r="I505" s="167" t="s">
        <v>46</v>
      </c>
      <c r="J505" s="167" t="s">
        <v>48</v>
      </c>
      <c r="K505" s="167" t="s">
        <v>49</v>
      </c>
      <c r="L505" s="167" t="s">
        <v>65</v>
      </c>
      <c r="M505" s="167" t="s">
        <v>46</v>
      </c>
    </row>
    <row r="506" spans="1:13" ht="38.25" x14ac:dyDescent="0.25">
      <c r="A506" s="132">
        <v>1080</v>
      </c>
      <c r="B506" s="133">
        <v>43435</v>
      </c>
      <c r="C506" s="134" t="s">
        <v>42</v>
      </c>
      <c r="D506" s="131">
        <v>606</v>
      </c>
      <c r="E506" s="131" t="s">
        <v>43</v>
      </c>
      <c r="F506" s="135" t="s">
        <v>44</v>
      </c>
      <c r="G506" s="135" t="s">
        <v>1790</v>
      </c>
      <c r="H506" s="136" t="s">
        <v>46</v>
      </c>
      <c r="I506" s="167" t="s">
        <v>46</v>
      </c>
      <c r="J506" s="167" t="s">
        <v>48</v>
      </c>
      <c r="K506" s="167" t="s">
        <v>49</v>
      </c>
      <c r="L506" s="167" t="s">
        <v>53</v>
      </c>
      <c r="M506" s="167">
        <v>737</v>
      </c>
    </row>
    <row r="507" spans="1:13" ht="140.25" x14ac:dyDescent="0.25">
      <c r="A507" s="132">
        <v>1079</v>
      </c>
      <c r="B507" s="133">
        <v>43434</v>
      </c>
      <c r="C507" s="134" t="s">
        <v>42</v>
      </c>
      <c r="D507" s="131">
        <v>210</v>
      </c>
      <c r="E507" s="131" t="s">
        <v>43</v>
      </c>
      <c r="F507" s="135" t="s">
        <v>44</v>
      </c>
      <c r="G507" s="135" t="s">
        <v>1789</v>
      </c>
      <c r="H507" s="136" t="s">
        <v>46</v>
      </c>
      <c r="I507" s="167" t="s">
        <v>46</v>
      </c>
      <c r="J507" s="167" t="s">
        <v>48</v>
      </c>
      <c r="K507" s="167" t="s">
        <v>49</v>
      </c>
      <c r="L507" s="167" t="s">
        <v>53</v>
      </c>
      <c r="M507" s="167">
        <v>1275</v>
      </c>
    </row>
    <row r="508" spans="1:13" ht="38.25" x14ac:dyDescent="0.25">
      <c r="A508" s="132">
        <v>1078</v>
      </c>
      <c r="B508" s="133">
        <v>43434</v>
      </c>
      <c r="C508" s="134" t="s">
        <v>42</v>
      </c>
      <c r="D508" s="131">
        <v>503</v>
      </c>
      <c r="E508" s="131" t="s">
        <v>43</v>
      </c>
      <c r="F508" s="135" t="s">
        <v>76</v>
      </c>
      <c r="G508" s="135" t="s">
        <v>1788</v>
      </c>
      <c r="H508" s="136" t="s">
        <v>46</v>
      </c>
      <c r="I508" s="167" t="s">
        <v>46</v>
      </c>
      <c r="J508" s="167" t="s">
        <v>48</v>
      </c>
      <c r="K508" s="167" t="s">
        <v>49</v>
      </c>
      <c r="L508" s="167" t="s">
        <v>53</v>
      </c>
      <c r="M508" s="167">
        <v>1131</v>
      </c>
    </row>
    <row r="509" spans="1:13" ht="38.25" x14ac:dyDescent="0.25">
      <c r="A509" s="132">
        <v>1077</v>
      </c>
      <c r="B509" s="133">
        <v>43433</v>
      </c>
      <c r="C509" s="134" t="s">
        <v>42</v>
      </c>
      <c r="D509" s="131">
        <v>401</v>
      </c>
      <c r="E509" s="131" t="s">
        <v>43</v>
      </c>
      <c r="F509" s="135" t="s">
        <v>44</v>
      </c>
      <c r="G509" s="135" t="s">
        <v>1787</v>
      </c>
      <c r="H509" s="136" t="s">
        <v>46</v>
      </c>
      <c r="I509" s="167" t="s">
        <v>46</v>
      </c>
      <c r="J509" s="167" t="s">
        <v>48</v>
      </c>
      <c r="K509" s="167" t="s">
        <v>49</v>
      </c>
      <c r="L509" s="167" t="s">
        <v>53</v>
      </c>
      <c r="M509" s="167">
        <v>1250</v>
      </c>
    </row>
    <row r="510" spans="1:13" ht="38.25" x14ac:dyDescent="0.25">
      <c r="A510" s="132">
        <v>1076</v>
      </c>
      <c r="B510" s="133">
        <v>43432</v>
      </c>
      <c r="C510" s="134" t="s">
        <v>42</v>
      </c>
      <c r="D510" s="131">
        <v>410</v>
      </c>
      <c r="E510" s="131" t="s">
        <v>43</v>
      </c>
      <c r="F510" s="135" t="s">
        <v>66</v>
      </c>
      <c r="G510" s="135" t="s">
        <v>1786</v>
      </c>
      <c r="H510" s="136" t="s">
        <v>46</v>
      </c>
      <c r="I510" s="167" t="s">
        <v>46</v>
      </c>
      <c r="J510" s="167" t="s">
        <v>48</v>
      </c>
      <c r="K510" s="167" t="s">
        <v>49</v>
      </c>
      <c r="L510" s="167" t="s">
        <v>53</v>
      </c>
      <c r="M510" s="167">
        <v>504</v>
      </c>
    </row>
    <row r="511" spans="1:13" ht="38.25" x14ac:dyDescent="0.25">
      <c r="A511" s="132">
        <v>1075</v>
      </c>
      <c r="B511" s="133">
        <v>43431</v>
      </c>
      <c r="C511" s="134" t="s">
        <v>42</v>
      </c>
      <c r="D511" s="131">
        <v>801</v>
      </c>
      <c r="E511" s="131" t="s">
        <v>43</v>
      </c>
      <c r="F511" s="135" t="s">
        <v>44</v>
      </c>
      <c r="G511" s="135" t="s">
        <v>1784</v>
      </c>
      <c r="H511" s="136" t="s">
        <v>1785</v>
      </c>
      <c r="I511" s="167" t="s">
        <v>46</v>
      </c>
      <c r="J511" s="167" t="s">
        <v>48</v>
      </c>
      <c r="K511" s="167" t="s">
        <v>49</v>
      </c>
      <c r="L511" s="167" t="s">
        <v>53</v>
      </c>
      <c r="M511" s="167">
        <v>1229</v>
      </c>
    </row>
    <row r="512" spans="1:13" ht="120" x14ac:dyDescent="0.25">
      <c r="A512" s="132">
        <v>1074</v>
      </c>
      <c r="B512" s="133">
        <v>43430</v>
      </c>
      <c r="C512" s="134" t="s">
        <v>42</v>
      </c>
      <c r="D512" s="131">
        <v>307</v>
      </c>
      <c r="E512" s="131" t="s">
        <v>43</v>
      </c>
      <c r="F512" s="135" t="s">
        <v>44</v>
      </c>
      <c r="G512" s="135" t="s">
        <v>1773</v>
      </c>
      <c r="H512" s="136" t="s">
        <v>1775</v>
      </c>
      <c r="I512" s="167" t="s">
        <v>1774</v>
      </c>
      <c r="J512" s="167" t="s">
        <v>48</v>
      </c>
      <c r="K512" s="167" t="s">
        <v>49</v>
      </c>
      <c r="L512" s="167" t="s">
        <v>1603</v>
      </c>
      <c r="M512" s="167" t="s">
        <v>46</v>
      </c>
    </row>
    <row r="513" spans="1:13" ht="127.5" x14ac:dyDescent="0.25">
      <c r="A513" s="132">
        <v>1073</v>
      </c>
      <c r="B513" s="133">
        <v>43430</v>
      </c>
      <c r="C513" s="134" t="s">
        <v>42</v>
      </c>
      <c r="D513" s="131">
        <v>509</v>
      </c>
      <c r="E513" s="131" t="s">
        <v>43</v>
      </c>
      <c r="F513" s="135" t="s">
        <v>51</v>
      </c>
      <c r="G513" s="135" t="s">
        <v>1771</v>
      </c>
      <c r="H513" s="136" t="s">
        <v>1772</v>
      </c>
      <c r="I513" s="167" t="s">
        <v>46</v>
      </c>
      <c r="J513" s="167" t="s">
        <v>48</v>
      </c>
      <c r="K513" s="167" t="s">
        <v>49</v>
      </c>
      <c r="L513" s="167" t="s">
        <v>65</v>
      </c>
      <c r="M513" s="167" t="s">
        <v>46</v>
      </c>
    </row>
    <row r="514" spans="1:13" ht="89.25" x14ac:dyDescent="0.25">
      <c r="A514" s="132">
        <v>1072</v>
      </c>
      <c r="B514" s="133">
        <v>43430</v>
      </c>
      <c r="C514" s="134" t="s">
        <v>87</v>
      </c>
      <c r="D514" s="131" t="s">
        <v>46</v>
      </c>
      <c r="E514" s="131" t="s">
        <v>46</v>
      </c>
      <c r="F514" s="135" t="s">
        <v>1769</v>
      </c>
      <c r="G514" s="135" t="s">
        <v>1770</v>
      </c>
      <c r="H514" s="136" t="s">
        <v>46</v>
      </c>
      <c r="I514" s="167" t="s">
        <v>46</v>
      </c>
      <c r="J514" s="167" t="s">
        <v>48</v>
      </c>
      <c r="K514" s="167" t="s">
        <v>49</v>
      </c>
      <c r="L514" s="167" t="s">
        <v>65</v>
      </c>
      <c r="M514" s="167" t="s">
        <v>46</v>
      </c>
    </row>
    <row r="515" spans="1:13" ht="150" x14ac:dyDescent="0.25">
      <c r="A515" s="132">
        <v>1071</v>
      </c>
      <c r="B515" s="133">
        <v>43430</v>
      </c>
      <c r="C515" s="134" t="s">
        <v>42</v>
      </c>
      <c r="D515" s="131">
        <v>509</v>
      </c>
      <c r="E515" s="131" t="s">
        <v>43</v>
      </c>
      <c r="F515" s="135" t="s">
        <v>44</v>
      </c>
      <c r="G515" s="135" t="s">
        <v>1766</v>
      </c>
      <c r="H515" s="136" t="s">
        <v>1767</v>
      </c>
      <c r="I515" s="167" t="s">
        <v>1768</v>
      </c>
      <c r="J515" s="167" t="s">
        <v>48</v>
      </c>
      <c r="K515" s="167" t="s">
        <v>49</v>
      </c>
      <c r="L515" s="167" t="s">
        <v>50</v>
      </c>
      <c r="M515" s="167" t="s">
        <v>46</v>
      </c>
    </row>
    <row r="516" spans="1:13" ht="180" x14ac:dyDescent="0.25">
      <c r="A516" s="132">
        <v>1070</v>
      </c>
      <c r="B516" s="133">
        <v>43430</v>
      </c>
      <c r="C516" s="134" t="s">
        <v>42</v>
      </c>
      <c r="D516" s="131">
        <v>509</v>
      </c>
      <c r="E516" s="131" t="s">
        <v>43</v>
      </c>
      <c r="F516" s="135" t="s">
        <v>44</v>
      </c>
      <c r="G516" s="135" t="s">
        <v>1764</v>
      </c>
      <c r="H516" s="136" t="s">
        <v>1763</v>
      </c>
      <c r="I516" s="167" t="s">
        <v>1765</v>
      </c>
      <c r="J516" s="167" t="s">
        <v>48</v>
      </c>
      <c r="K516" s="167" t="s">
        <v>49</v>
      </c>
      <c r="L516" s="167" t="s">
        <v>50</v>
      </c>
      <c r="M516" s="167" t="s">
        <v>46</v>
      </c>
    </row>
    <row r="517" spans="1:13" ht="75" x14ac:dyDescent="0.25">
      <c r="A517" s="132">
        <v>1069</v>
      </c>
      <c r="B517" s="133">
        <v>43429</v>
      </c>
      <c r="C517" s="134" t="s">
        <v>42</v>
      </c>
      <c r="D517" s="131">
        <v>404</v>
      </c>
      <c r="E517" s="131" t="s">
        <v>43</v>
      </c>
      <c r="F517" s="135" t="s">
        <v>44</v>
      </c>
      <c r="G517" s="135" t="s">
        <v>1761</v>
      </c>
      <c r="H517" s="136" t="s">
        <v>46</v>
      </c>
      <c r="I517" s="167" t="s">
        <v>1762</v>
      </c>
      <c r="J517" s="167" t="s">
        <v>48</v>
      </c>
      <c r="K517" s="167" t="s">
        <v>49</v>
      </c>
      <c r="L517" s="167" t="s">
        <v>50</v>
      </c>
      <c r="M517" s="167" t="s">
        <v>46</v>
      </c>
    </row>
    <row r="518" spans="1:13" ht="409.5" x14ac:dyDescent="0.25">
      <c r="A518" s="132">
        <v>1068</v>
      </c>
      <c r="B518" s="133">
        <v>43429</v>
      </c>
      <c r="C518" s="134" t="s">
        <v>42</v>
      </c>
      <c r="D518" s="131">
        <v>205</v>
      </c>
      <c r="E518" s="131" t="s">
        <v>43</v>
      </c>
      <c r="F518" s="135" t="s">
        <v>44</v>
      </c>
      <c r="G518" s="135" t="s">
        <v>1759</v>
      </c>
      <c r="H518" s="136" t="s">
        <v>1758</v>
      </c>
      <c r="I518" s="167" t="s">
        <v>1760</v>
      </c>
      <c r="J518" s="167" t="s">
        <v>48</v>
      </c>
      <c r="K518" s="167" t="s">
        <v>49</v>
      </c>
      <c r="L518" s="167" t="s">
        <v>65</v>
      </c>
      <c r="M518" s="167" t="s">
        <v>46</v>
      </c>
    </row>
    <row r="519" spans="1:13" ht="63.75" x14ac:dyDescent="0.25">
      <c r="A519" s="132">
        <v>1067</v>
      </c>
      <c r="B519" s="133">
        <v>43429</v>
      </c>
      <c r="C519" s="134" t="s">
        <v>42</v>
      </c>
      <c r="D519" s="131">
        <v>102</v>
      </c>
      <c r="E519" s="131" t="s">
        <v>43</v>
      </c>
      <c r="F519" s="135" t="s">
        <v>50</v>
      </c>
      <c r="G519" s="135" t="s">
        <v>1757</v>
      </c>
      <c r="H519" s="136" t="s">
        <v>46</v>
      </c>
      <c r="I519" s="167" t="s">
        <v>46</v>
      </c>
      <c r="J519" s="167" t="s">
        <v>48</v>
      </c>
      <c r="K519" s="167" t="s">
        <v>49</v>
      </c>
      <c r="L519" s="167" t="s">
        <v>53</v>
      </c>
      <c r="M519" s="167">
        <v>1208</v>
      </c>
    </row>
    <row r="520" spans="1:13" ht="38.25" x14ac:dyDescent="0.25">
      <c r="A520" s="132">
        <v>1066</v>
      </c>
      <c r="B520" s="133">
        <v>43429</v>
      </c>
      <c r="C520" s="134" t="s">
        <v>42</v>
      </c>
      <c r="D520" s="131">
        <v>102</v>
      </c>
      <c r="E520" s="131" t="s">
        <v>43</v>
      </c>
      <c r="F520" s="135" t="s">
        <v>218</v>
      </c>
      <c r="G520" s="135" t="s">
        <v>1756</v>
      </c>
      <c r="H520" s="136" t="s">
        <v>46</v>
      </c>
      <c r="I520" s="167" t="s">
        <v>46</v>
      </c>
      <c r="J520" s="167" t="s">
        <v>48</v>
      </c>
      <c r="K520" s="167" t="s">
        <v>49</v>
      </c>
      <c r="L520" s="167" t="s">
        <v>53</v>
      </c>
      <c r="M520" s="167">
        <v>1208</v>
      </c>
    </row>
    <row r="521" spans="1:13" ht="102" x14ac:dyDescent="0.25">
      <c r="A521" s="132">
        <v>1065</v>
      </c>
      <c r="B521" s="133">
        <v>43428</v>
      </c>
      <c r="C521" s="134" t="s">
        <v>42</v>
      </c>
      <c r="D521" s="131">
        <v>404</v>
      </c>
      <c r="E521" s="131" t="s">
        <v>43</v>
      </c>
      <c r="F521" s="135" t="s">
        <v>44</v>
      </c>
      <c r="G521" s="135" t="s">
        <v>1753</v>
      </c>
      <c r="H521" s="136" t="s">
        <v>1754</v>
      </c>
      <c r="I521" s="167" t="s">
        <v>1755</v>
      </c>
      <c r="J521" s="167" t="s">
        <v>48</v>
      </c>
      <c r="K521" s="167" t="s">
        <v>49</v>
      </c>
      <c r="L521" s="167" t="s">
        <v>65</v>
      </c>
      <c r="M521" s="167" t="s">
        <v>46</v>
      </c>
    </row>
    <row r="522" spans="1:13" ht="51" x14ac:dyDescent="0.25">
      <c r="A522" s="132">
        <v>1064</v>
      </c>
      <c r="B522" s="133">
        <v>43427</v>
      </c>
      <c r="C522" s="134" t="s">
        <v>42</v>
      </c>
      <c r="D522" s="131">
        <v>904</v>
      </c>
      <c r="E522" s="131" t="s">
        <v>43</v>
      </c>
      <c r="F522" s="135" t="s">
        <v>44</v>
      </c>
      <c r="G522" s="135" t="s">
        <v>1752</v>
      </c>
      <c r="H522" s="136" t="s">
        <v>46</v>
      </c>
      <c r="I522" s="167" t="s">
        <v>46</v>
      </c>
      <c r="J522" s="167" t="s">
        <v>48</v>
      </c>
      <c r="K522" s="167" t="s">
        <v>49</v>
      </c>
      <c r="L522" s="167" t="s">
        <v>53</v>
      </c>
      <c r="M522" s="167">
        <v>1257</v>
      </c>
    </row>
    <row r="523" spans="1:13" ht="30" x14ac:dyDescent="0.25">
      <c r="A523" s="132">
        <v>1063</v>
      </c>
      <c r="B523" s="133">
        <v>43428</v>
      </c>
      <c r="C523" s="134" t="s">
        <v>42</v>
      </c>
      <c r="D523" s="131">
        <v>410</v>
      </c>
      <c r="E523" s="131" t="s">
        <v>43</v>
      </c>
      <c r="F523" s="135" t="s">
        <v>66</v>
      </c>
      <c r="G523" s="135" t="s">
        <v>1751</v>
      </c>
      <c r="H523" s="136" t="s">
        <v>46</v>
      </c>
      <c r="I523" s="167" t="s">
        <v>46</v>
      </c>
      <c r="J523" s="167" t="s">
        <v>48</v>
      </c>
      <c r="K523" s="167" t="s">
        <v>49</v>
      </c>
      <c r="L523" s="167" t="s">
        <v>53</v>
      </c>
      <c r="M523" s="167">
        <v>1238</v>
      </c>
    </row>
    <row r="524" spans="1:13" ht="45" x14ac:dyDescent="0.25">
      <c r="A524" s="132">
        <v>1062</v>
      </c>
      <c r="B524" s="133">
        <v>43428</v>
      </c>
      <c r="C524" s="134" t="s">
        <v>42</v>
      </c>
      <c r="D524" s="131">
        <v>606</v>
      </c>
      <c r="E524" s="131" t="s">
        <v>43</v>
      </c>
      <c r="F524" s="135" t="s">
        <v>44</v>
      </c>
      <c r="G524" s="135" t="s">
        <v>1749</v>
      </c>
      <c r="H524" s="136" t="s">
        <v>46</v>
      </c>
      <c r="I524" s="167" t="s">
        <v>1750</v>
      </c>
      <c r="J524" s="167" t="s">
        <v>48</v>
      </c>
      <c r="K524" s="167" t="s">
        <v>49</v>
      </c>
      <c r="L524" s="167" t="s">
        <v>50</v>
      </c>
      <c r="M524" s="167" t="s">
        <v>46</v>
      </c>
    </row>
    <row r="525" spans="1:13" ht="45" x14ac:dyDescent="0.25">
      <c r="A525" s="132">
        <v>1061</v>
      </c>
      <c r="B525" s="133">
        <v>43428</v>
      </c>
      <c r="C525" s="134" t="s">
        <v>42</v>
      </c>
      <c r="D525" s="131">
        <v>102</v>
      </c>
      <c r="E525" s="131" t="s">
        <v>43</v>
      </c>
      <c r="F525" s="135" t="s">
        <v>44</v>
      </c>
      <c r="G525" s="135" t="s">
        <v>1746</v>
      </c>
      <c r="H525" s="136" t="s">
        <v>1747</v>
      </c>
      <c r="I525" s="167" t="s">
        <v>1748</v>
      </c>
      <c r="J525" s="167" t="s">
        <v>48</v>
      </c>
      <c r="K525" s="167" t="s">
        <v>49</v>
      </c>
      <c r="L525" s="167" t="s">
        <v>50</v>
      </c>
      <c r="M525" s="167" t="s">
        <v>46</v>
      </c>
    </row>
    <row r="526" spans="1:13" ht="51" x14ac:dyDescent="0.25">
      <c r="A526" s="132">
        <v>1060</v>
      </c>
      <c r="B526" s="133">
        <v>43428</v>
      </c>
      <c r="C526" s="134" t="s">
        <v>42</v>
      </c>
      <c r="D526" s="131">
        <v>208</v>
      </c>
      <c r="E526" s="131" t="s">
        <v>43</v>
      </c>
      <c r="F526" s="135" t="s">
        <v>44</v>
      </c>
      <c r="G526" s="135" t="s">
        <v>1744</v>
      </c>
      <c r="H526" s="136" t="s">
        <v>1745</v>
      </c>
      <c r="I526" s="167" t="s">
        <v>46</v>
      </c>
      <c r="J526" s="167" t="s">
        <v>48</v>
      </c>
      <c r="K526" s="167" t="s">
        <v>49</v>
      </c>
      <c r="L526" s="167" t="s">
        <v>50</v>
      </c>
      <c r="M526" s="167" t="s">
        <v>46</v>
      </c>
    </row>
    <row r="527" spans="1:13" ht="105" x14ac:dyDescent="0.25">
      <c r="A527" s="132">
        <v>1059</v>
      </c>
      <c r="B527" s="133">
        <v>43428</v>
      </c>
      <c r="C527" s="134" t="s">
        <v>42</v>
      </c>
      <c r="D527" s="131">
        <v>703</v>
      </c>
      <c r="E527" s="131" t="s">
        <v>43</v>
      </c>
      <c r="F527" s="135" t="s">
        <v>44</v>
      </c>
      <c r="G527" s="135" t="s">
        <v>1741</v>
      </c>
      <c r="H527" s="136" t="s">
        <v>1742</v>
      </c>
      <c r="I527" s="167" t="s">
        <v>1743</v>
      </c>
      <c r="J527" s="167" t="s">
        <v>48</v>
      </c>
      <c r="K527" s="167" t="s">
        <v>49</v>
      </c>
      <c r="L527" s="167" t="s">
        <v>125</v>
      </c>
      <c r="M527" s="167" t="s">
        <v>46</v>
      </c>
    </row>
    <row r="528" spans="1:13" ht="63.75" x14ac:dyDescent="0.25">
      <c r="A528" s="132">
        <v>1058</v>
      </c>
      <c r="B528" s="133">
        <v>43426</v>
      </c>
      <c r="C528" s="134" t="s">
        <v>87</v>
      </c>
      <c r="D528" s="131">
        <v>102</v>
      </c>
      <c r="E528" s="131" t="s">
        <v>43</v>
      </c>
      <c r="F528" s="135" t="s">
        <v>44</v>
      </c>
      <c r="G528" s="135" t="s">
        <v>1740</v>
      </c>
      <c r="H528" s="136" t="s">
        <v>46</v>
      </c>
      <c r="I528" s="167" t="s">
        <v>46</v>
      </c>
      <c r="J528" s="167" t="s">
        <v>48</v>
      </c>
      <c r="K528" s="167" t="s">
        <v>49</v>
      </c>
      <c r="L528" s="167" t="s">
        <v>50</v>
      </c>
      <c r="M528" s="167" t="s">
        <v>46</v>
      </c>
    </row>
    <row r="529" spans="1:13" ht="135" x14ac:dyDescent="0.25">
      <c r="A529" s="132">
        <v>1057</v>
      </c>
      <c r="B529" s="133">
        <v>43426</v>
      </c>
      <c r="C529" s="134" t="s">
        <v>42</v>
      </c>
      <c r="D529" s="131">
        <v>110</v>
      </c>
      <c r="E529" s="131" t="s">
        <v>43</v>
      </c>
      <c r="F529" s="135" t="s">
        <v>44</v>
      </c>
      <c r="G529" s="135" t="s">
        <v>1738</v>
      </c>
      <c r="H529" s="136" t="s">
        <v>46</v>
      </c>
      <c r="I529" s="167" t="s">
        <v>1739</v>
      </c>
      <c r="J529" s="167" t="s">
        <v>48</v>
      </c>
      <c r="K529" s="167" t="s">
        <v>49</v>
      </c>
      <c r="L529" s="167" t="s">
        <v>65</v>
      </c>
      <c r="M529" s="167" t="s">
        <v>46</v>
      </c>
    </row>
    <row r="530" spans="1:13" ht="315" x14ac:dyDescent="0.25">
      <c r="A530" s="132">
        <v>1056</v>
      </c>
      <c r="B530" s="133">
        <v>43426</v>
      </c>
      <c r="C530" s="134" t="s">
        <v>42</v>
      </c>
      <c r="D530" s="131">
        <v>514</v>
      </c>
      <c r="E530" s="131" t="s">
        <v>43</v>
      </c>
      <c r="F530" s="135" t="s">
        <v>44</v>
      </c>
      <c r="G530" s="135" t="s">
        <v>1736</v>
      </c>
      <c r="H530" s="136" t="s">
        <v>1735</v>
      </c>
      <c r="I530" s="167" t="s">
        <v>1737</v>
      </c>
      <c r="J530" s="167" t="s">
        <v>48</v>
      </c>
      <c r="K530" s="167" t="s">
        <v>49</v>
      </c>
      <c r="L530" s="167" t="s">
        <v>65</v>
      </c>
      <c r="M530" s="167" t="s">
        <v>46</v>
      </c>
    </row>
    <row r="531" spans="1:13" ht="75" x14ac:dyDescent="0.25">
      <c r="A531" s="132">
        <v>1055</v>
      </c>
      <c r="B531" s="133">
        <v>43426</v>
      </c>
      <c r="C531" s="134" t="s">
        <v>42</v>
      </c>
      <c r="D531" s="131">
        <v>514</v>
      </c>
      <c r="E531" s="131" t="s">
        <v>43</v>
      </c>
      <c r="F531" s="135" t="s">
        <v>44</v>
      </c>
      <c r="G531" s="135" t="s">
        <v>1734</v>
      </c>
      <c r="H531" s="136" t="s">
        <v>1732</v>
      </c>
      <c r="I531" s="167" t="s">
        <v>1733</v>
      </c>
      <c r="J531" s="167" t="s">
        <v>48</v>
      </c>
      <c r="K531" s="167" t="s">
        <v>49</v>
      </c>
      <c r="L531" s="167" t="s">
        <v>50</v>
      </c>
      <c r="M531" s="167" t="s">
        <v>46</v>
      </c>
    </row>
    <row r="532" spans="1:13" ht="63.75" x14ac:dyDescent="0.25">
      <c r="A532" s="132">
        <v>1054</v>
      </c>
      <c r="B532" s="133">
        <v>43425</v>
      </c>
      <c r="C532" s="134" t="s">
        <v>42</v>
      </c>
      <c r="D532" s="131">
        <v>110</v>
      </c>
      <c r="E532" s="131" t="s">
        <v>43</v>
      </c>
      <c r="F532" s="135" t="s">
        <v>51</v>
      </c>
      <c r="G532" s="135" t="s">
        <v>1731</v>
      </c>
      <c r="H532" s="136" t="s">
        <v>46</v>
      </c>
      <c r="I532" s="167" t="s">
        <v>46</v>
      </c>
      <c r="J532" s="167" t="s">
        <v>48</v>
      </c>
      <c r="K532" s="167" t="s">
        <v>49</v>
      </c>
      <c r="L532" s="167" t="s">
        <v>53</v>
      </c>
      <c r="M532" s="167">
        <v>1051</v>
      </c>
    </row>
    <row r="533" spans="1:13" ht="30" x14ac:dyDescent="0.25">
      <c r="A533" s="132">
        <v>1053</v>
      </c>
      <c r="B533" s="133">
        <v>43425</v>
      </c>
      <c r="C533" s="134" t="s">
        <v>42</v>
      </c>
      <c r="D533" s="131">
        <v>415</v>
      </c>
      <c r="E533" s="131" t="s">
        <v>43</v>
      </c>
      <c r="F533" s="135" t="s">
        <v>76</v>
      </c>
      <c r="G533" s="135" t="s">
        <v>1730</v>
      </c>
      <c r="H533" s="136" t="s">
        <v>46</v>
      </c>
      <c r="I533" s="167" t="s">
        <v>46</v>
      </c>
      <c r="J533" s="167" t="s">
        <v>48</v>
      </c>
      <c r="K533" s="167" t="s">
        <v>49</v>
      </c>
      <c r="L533" s="167" t="s">
        <v>53</v>
      </c>
      <c r="M533" s="167" t="s">
        <v>46</v>
      </c>
    </row>
    <row r="534" spans="1:13" ht="63.75" x14ac:dyDescent="0.25">
      <c r="A534" s="132">
        <v>1052</v>
      </c>
      <c r="B534" s="133">
        <v>43424</v>
      </c>
      <c r="C534" s="134" t="s">
        <v>42</v>
      </c>
      <c r="D534" s="131">
        <v>205</v>
      </c>
      <c r="E534" s="131" t="s">
        <v>43</v>
      </c>
      <c r="F534" s="135" t="s">
        <v>44</v>
      </c>
      <c r="G534" s="135" t="s">
        <v>1729</v>
      </c>
      <c r="H534" s="136" t="s">
        <v>46</v>
      </c>
      <c r="I534" s="167" t="s">
        <v>46</v>
      </c>
      <c r="J534" s="167" t="s">
        <v>48</v>
      </c>
      <c r="K534" s="167" t="s">
        <v>49</v>
      </c>
      <c r="L534" s="167" t="s">
        <v>53</v>
      </c>
      <c r="M534" s="167">
        <v>1085</v>
      </c>
    </row>
    <row r="535" spans="1:13" ht="30" x14ac:dyDescent="0.25">
      <c r="A535" s="132">
        <v>1051</v>
      </c>
      <c r="B535" s="133">
        <v>43424</v>
      </c>
      <c r="C535" s="134" t="s">
        <v>42</v>
      </c>
      <c r="D535" s="131">
        <v>205</v>
      </c>
      <c r="E535" s="131" t="s">
        <v>43</v>
      </c>
      <c r="F535" s="135" t="s">
        <v>66</v>
      </c>
      <c r="G535" s="135" t="s">
        <v>1728</v>
      </c>
      <c r="H535" s="136" t="s">
        <v>46</v>
      </c>
      <c r="I535" s="167" t="s">
        <v>46</v>
      </c>
      <c r="J535" s="167" t="s">
        <v>48</v>
      </c>
      <c r="K535" s="167" t="s">
        <v>49</v>
      </c>
      <c r="L535" s="167" t="s">
        <v>53</v>
      </c>
      <c r="M535" s="167">
        <v>1085</v>
      </c>
    </row>
    <row r="536" spans="1:13" ht="30" x14ac:dyDescent="0.25">
      <c r="A536" s="132">
        <v>1050</v>
      </c>
      <c r="B536" s="133">
        <v>43424</v>
      </c>
      <c r="C536" s="134" t="s">
        <v>42</v>
      </c>
      <c r="D536" s="131">
        <v>205</v>
      </c>
      <c r="E536" s="131" t="s">
        <v>43</v>
      </c>
      <c r="F536" s="135" t="s">
        <v>44</v>
      </c>
      <c r="G536" s="135" t="s">
        <v>1727</v>
      </c>
      <c r="H536" s="136" t="s">
        <v>46</v>
      </c>
      <c r="I536" s="167" t="s">
        <v>46</v>
      </c>
      <c r="J536" s="167" t="s">
        <v>48</v>
      </c>
      <c r="K536" s="167" t="s">
        <v>49</v>
      </c>
      <c r="L536" s="167" t="s">
        <v>53</v>
      </c>
      <c r="M536" s="167">
        <v>1085</v>
      </c>
    </row>
    <row r="537" spans="1:13" ht="76.5" x14ac:dyDescent="0.25">
      <c r="A537" s="132">
        <v>1049</v>
      </c>
      <c r="B537" s="133">
        <v>43424</v>
      </c>
      <c r="C537" s="134" t="s">
        <v>42</v>
      </c>
      <c r="D537" s="131">
        <v>710</v>
      </c>
      <c r="E537" s="131" t="s">
        <v>43</v>
      </c>
      <c r="F537" s="135" t="s">
        <v>51</v>
      </c>
      <c r="G537" s="135" t="s">
        <v>1724</v>
      </c>
      <c r="H537" s="136" t="s">
        <v>1725</v>
      </c>
      <c r="I537" s="167" t="s">
        <v>1726</v>
      </c>
      <c r="J537" s="167" t="s">
        <v>48</v>
      </c>
      <c r="K537" s="167" t="s">
        <v>49</v>
      </c>
      <c r="L537" s="167" t="s">
        <v>65</v>
      </c>
      <c r="M537" s="167" t="s">
        <v>46</v>
      </c>
    </row>
    <row r="538" spans="1:13" ht="51" x14ac:dyDescent="0.25">
      <c r="A538" s="132">
        <v>1048</v>
      </c>
      <c r="B538" s="133">
        <v>43423</v>
      </c>
      <c r="C538" s="134" t="s">
        <v>42</v>
      </c>
      <c r="D538" s="131">
        <v>708</v>
      </c>
      <c r="E538" s="131" t="s">
        <v>43</v>
      </c>
      <c r="F538" s="135" t="s">
        <v>51</v>
      </c>
      <c r="G538" s="135" t="s">
        <v>1721</v>
      </c>
      <c r="H538" s="136" t="s">
        <v>1722</v>
      </c>
      <c r="I538" s="167" t="s">
        <v>1723</v>
      </c>
      <c r="J538" s="167" t="s">
        <v>48</v>
      </c>
      <c r="K538" s="167" t="s">
        <v>49</v>
      </c>
      <c r="L538" s="167" t="s">
        <v>65</v>
      </c>
      <c r="M538" s="167" t="s">
        <v>46</v>
      </c>
    </row>
    <row r="539" spans="1:13" ht="63.75" x14ac:dyDescent="0.25">
      <c r="A539" s="132">
        <v>1047</v>
      </c>
      <c r="B539" s="133">
        <v>43423</v>
      </c>
      <c r="C539" s="134" t="s">
        <v>42</v>
      </c>
      <c r="D539" s="131">
        <v>512</v>
      </c>
      <c r="E539" s="131" t="s">
        <v>43</v>
      </c>
      <c r="F539" s="135" t="s">
        <v>44</v>
      </c>
      <c r="G539" s="135" t="s">
        <v>1720</v>
      </c>
      <c r="H539" s="136" t="s">
        <v>46</v>
      </c>
      <c r="I539" s="167" t="s">
        <v>46</v>
      </c>
      <c r="J539" s="167" t="s">
        <v>48</v>
      </c>
      <c r="K539" s="167" t="s">
        <v>49</v>
      </c>
      <c r="L539" s="167" t="s">
        <v>65</v>
      </c>
      <c r="M539" s="167" t="s">
        <v>46</v>
      </c>
    </row>
    <row r="540" spans="1:13" ht="89.25" x14ac:dyDescent="0.25">
      <c r="A540" s="132">
        <v>1046</v>
      </c>
      <c r="B540" s="133">
        <v>43423</v>
      </c>
      <c r="C540" s="134" t="s">
        <v>42</v>
      </c>
      <c r="D540" s="131">
        <v>601</v>
      </c>
      <c r="E540" s="131" t="s">
        <v>43</v>
      </c>
      <c r="F540" s="135" t="s">
        <v>44</v>
      </c>
      <c r="G540" s="135" t="s">
        <v>1716</v>
      </c>
      <c r="H540" s="136" t="s">
        <v>46</v>
      </c>
      <c r="I540" s="167" t="s">
        <v>46</v>
      </c>
      <c r="J540" s="167" t="s">
        <v>48</v>
      </c>
      <c r="K540" s="167" t="s">
        <v>49</v>
      </c>
      <c r="L540" s="167" t="s">
        <v>65</v>
      </c>
      <c r="M540" s="167" t="s">
        <v>46</v>
      </c>
    </row>
    <row r="541" spans="1:13" ht="38.25" x14ac:dyDescent="0.25">
      <c r="A541" s="132">
        <v>1045</v>
      </c>
      <c r="B541" s="133">
        <v>43422</v>
      </c>
      <c r="C541" s="134" t="s">
        <v>42</v>
      </c>
      <c r="D541" s="131">
        <v>710</v>
      </c>
      <c r="E541" s="131" t="s">
        <v>43</v>
      </c>
      <c r="F541" s="135" t="s">
        <v>44</v>
      </c>
      <c r="G541" s="135" t="s">
        <v>1715</v>
      </c>
      <c r="H541" s="136" t="s">
        <v>46</v>
      </c>
      <c r="I541" s="167" t="s">
        <v>46</v>
      </c>
      <c r="J541" s="167" t="s">
        <v>48</v>
      </c>
      <c r="K541" s="167" t="s">
        <v>49</v>
      </c>
      <c r="L541" s="167" t="s">
        <v>53</v>
      </c>
      <c r="M541" s="167">
        <v>1081</v>
      </c>
    </row>
    <row r="542" spans="1:13" ht="76.5" x14ac:dyDescent="0.25">
      <c r="A542" s="132">
        <v>1044</v>
      </c>
      <c r="B542" s="133">
        <v>43421</v>
      </c>
      <c r="C542" s="134" t="s">
        <v>42</v>
      </c>
      <c r="D542" s="131">
        <v>703</v>
      </c>
      <c r="E542" s="131" t="s">
        <v>43</v>
      </c>
      <c r="F542" s="135" t="s">
        <v>44</v>
      </c>
      <c r="G542" s="135" t="s">
        <v>1714</v>
      </c>
      <c r="H542" s="136" t="s">
        <v>46</v>
      </c>
      <c r="I542" s="167" t="s">
        <v>46</v>
      </c>
      <c r="J542" s="167" t="s">
        <v>48</v>
      </c>
      <c r="K542" s="167" t="s">
        <v>49</v>
      </c>
      <c r="L542" s="167" t="s">
        <v>53</v>
      </c>
      <c r="M542" s="167">
        <v>1130</v>
      </c>
    </row>
    <row r="543" spans="1:13" ht="409.5" x14ac:dyDescent="0.25">
      <c r="A543" s="132">
        <v>1043</v>
      </c>
      <c r="B543" s="133">
        <v>43422</v>
      </c>
      <c r="C543" s="134" t="s">
        <v>42</v>
      </c>
      <c r="D543" s="131">
        <v>205</v>
      </c>
      <c r="E543" s="131" t="s">
        <v>43</v>
      </c>
      <c r="F543" s="135" t="s">
        <v>44</v>
      </c>
      <c r="G543" s="135" t="s">
        <v>1712</v>
      </c>
      <c r="H543" s="136"/>
      <c r="I543" s="167" t="s">
        <v>1713</v>
      </c>
      <c r="J543" s="167" t="s">
        <v>48</v>
      </c>
      <c r="K543" s="167" t="s">
        <v>49</v>
      </c>
      <c r="L543" s="167" t="s">
        <v>65</v>
      </c>
      <c r="M543" s="167" t="s">
        <v>46</v>
      </c>
    </row>
    <row r="544" spans="1:13" ht="345" x14ac:dyDescent="0.25">
      <c r="A544" s="132">
        <v>1042</v>
      </c>
      <c r="B544" s="133">
        <v>43422</v>
      </c>
      <c r="C544" s="134" t="s">
        <v>42</v>
      </c>
      <c r="D544" s="131">
        <v>901</v>
      </c>
      <c r="E544" s="131" t="s">
        <v>97</v>
      </c>
      <c r="F544" s="135" t="s">
        <v>44</v>
      </c>
      <c r="G544" s="135" t="s">
        <v>1709</v>
      </c>
      <c r="H544" s="136" t="s">
        <v>1710</v>
      </c>
      <c r="I544" s="167" t="s">
        <v>1711</v>
      </c>
      <c r="J544" s="167" t="s">
        <v>48</v>
      </c>
      <c r="K544" s="167" t="s">
        <v>49</v>
      </c>
      <c r="L544" s="167"/>
      <c r="M544" s="167"/>
    </row>
    <row r="545" spans="1:13" ht="63.75" x14ac:dyDescent="0.25">
      <c r="A545" s="132">
        <v>1041</v>
      </c>
      <c r="B545" s="133">
        <v>43421</v>
      </c>
      <c r="C545" s="134" t="s">
        <v>87</v>
      </c>
      <c r="D545" s="131">
        <v>711</v>
      </c>
      <c r="E545" s="131" t="s">
        <v>46</v>
      </c>
      <c r="F545" s="135" t="s">
        <v>44</v>
      </c>
      <c r="G545" s="135" t="s">
        <v>1708</v>
      </c>
      <c r="H545" s="136" t="s">
        <v>46</v>
      </c>
      <c r="I545" s="167" t="s">
        <v>46</v>
      </c>
      <c r="J545" s="167" t="s">
        <v>48</v>
      </c>
      <c r="K545" s="167" t="s">
        <v>49</v>
      </c>
      <c r="L545" s="167" t="s">
        <v>50</v>
      </c>
      <c r="M545" s="167" t="s">
        <v>46</v>
      </c>
    </row>
    <row r="546" spans="1:13" ht="114.75" x14ac:dyDescent="0.25">
      <c r="A546" s="132">
        <v>1040</v>
      </c>
      <c r="B546" s="133">
        <v>43422</v>
      </c>
      <c r="C546" s="134" t="s">
        <v>87</v>
      </c>
      <c r="D546" s="131">
        <v>111</v>
      </c>
      <c r="E546" s="131" t="s">
        <v>46</v>
      </c>
      <c r="F546" s="135" t="s">
        <v>44</v>
      </c>
      <c r="G546" s="135" t="s">
        <v>1707</v>
      </c>
      <c r="H546" s="136" t="s">
        <v>1705</v>
      </c>
      <c r="I546" s="167" t="s">
        <v>1706</v>
      </c>
      <c r="J546" s="167" t="s">
        <v>48</v>
      </c>
      <c r="K546" s="167" t="s">
        <v>49</v>
      </c>
      <c r="L546" s="167" t="s">
        <v>50</v>
      </c>
      <c r="M546" s="167" t="s">
        <v>46</v>
      </c>
    </row>
    <row r="547" spans="1:13" x14ac:dyDescent="0.25">
      <c r="A547" s="132">
        <v>1039</v>
      </c>
      <c r="B547" s="133">
        <v>43422</v>
      </c>
      <c r="C547" s="134"/>
      <c r="D547" s="131"/>
      <c r="E547" s="131"/>
      <c r="F547" s="135"/>
      <c r="G547" s="135"/>
      <c r="H547" s="136"/>
      <c r="I547" s="167"/>
      <c r="J547" s="167"/>
      <c r="K547" s="167"/>
      <c r="L547" s="167"/>
      <c r="M547" s="167"/>
    </row>
    <row r="548" spans="1:13" ht="102" x14ac:dyDescent="0.25">
      <c r="A548" s="132">
        <v>1038</v>
      </c>
      <c r="B548" s="133">
        <v>43420</v>
      </c>
      <c r="C548" s="134" t="s">
        <v>42</v>
      </c>
      <c r="D548" s="131">
        <v>602</v>
      </c>
      <c r="E548" s="131" t="s">
        <v>43</v>
      </c>
      <c r="F548" s="135" t="s">
        <v>50</v>
      </c>
      <c r="G548" s="135" t="s">
        <v>1704</v>
      </c>
      <c r="H548" s="136" t="s">
        <v>46</v>
      </c>
      <c r="I548" s="167" t="s">
        <v>46</v>
      </c>
      <c r="J548" s="167" t="s">
        <v>48</v>
      </c>
      <c r="K548" s="167" t="s">
        <v>49</v>
      </c>
      <c r="L548" s="167" t="s">
        <v>53</v>
      </c>
      <c r="M548" s="167">
        <v>1226</v>
      </c>
    </row>
    <row r="549" spans="1:13" ht="38.25" x14ac:dyDescent="0.25">
      <c r="A549" s="132">
        <v>1037</v>
      </c>
      <c r="B549" s="133">
        <v>43421</v>
      </c>
      <c r="C549" s="134" t="s">
        <v>42</v>
      </c>
      <c r="D549" s="131">
        <v>504</v>
      </c>
      <c r="E549" s="131" t="s">
        <v>43</v>
      </c>
      <c r="F549" s="135" t="s">
        <v>66</v>
      </c>
      <c r="G549" s="135" t="s">
        <v>1703</v>
      </c>
      <c r="H549" s="136" t="s">
        <v>46</v>
      </c>
      <c r="I549" s="167" t="s">
        <v>46</v>
      </c>
      <c r="J549" s="167" t="s">
        <v>48</v>
      </c>
      <c r="K549" s="167" t="s">
        <v>49</v>
      </c>
      <c r="L549" s="167" t="s">
        <v>53</v>
      </c>
      <c r="M549" s="167">
        <v>1129</v>
      </c>
    </row>
    <row r="550" spans="1:13" ht="30" x14ac:dyDescent="0.25">
      <c r="A550" s="132">
        <v>1036</v>
      </c>
      <c r="B550" s="133">
        <v>43421</v>
      </c>
      <c r="C550" s="134" t="s">
        <v>42</v>
      </c>
      <c r="D550" s="131">
        <v>301</v>
      </c>
      <c r="E550" s="131" t="s">
        <v>43</v>
      </c>
      <c r="F550" s="135" t="s">
        <v>44</v>
      </c>
      <c r="G550" s="135" t="s">
        <v>1702</v>
      </c>
      <c r="H550" s="136" t="s">
        <v>46</v>
      </c>
      <c r="I550" s="167" t="s">
        <v>46</v>
      </c>
      <c r="J550" s="167" t="s">
        <v>48</v>
      </c>
      <c r="K550" s="167" t="s">
        <v>49</v>
      </c>
      <c r="L550" s="167" t="s">
        <v>53</v>
      </c>
      <c r="M550" s="167">
        <v>926</v>
      </c>
    </row>
    <row r="551" spans="1:13" ht="30" x14ac:dyDescent="0.25">
      <c r="A551" s="132">
        <v>1035</v>
      </c>
      <c r="B551" s="133">
        <v>43414</v>
      </c>
      <c r="C551" s="134" t="s">
        <v>42</v>
      </c>
      <c r="D551" s="131">
        <v>305</v>
      </c>
      <c r="E551" s="131" t="s">
        <v>43</v>
      </c>
      <c r="F551" s="135" t="s">
        <v>51</v>
      </c>
      <c r="G551" s="135" t="s">
        <v>1701</v>
      </c>
      <c r="H551" s="136" t="s">
        <v>46</v>
      </c>
      <c r="I551" s="167" t="s">
        <v>46</v>
      </c>
      <c r="J551" s="167" t="s">
        <v>48</v>
      </c>
      <c r="K551" s="167" t="s">
        <v>49</v>
      </c>
      <c r="L551" s="167" t="s">
        <v>53</v>
      </c>
      <c r="M551" s="167">
        <v>1274</v>
      </c>
    </row>
    <row r="552" spans="1:13" ht="63.75" x14ac:dyDescent="0.25">
      <c r="A552" s="132">
        <v>1034</v>
      </c>
      <c r="B552" s="133">
        <v>43421</v>
      </c>
      <c r="C552" s="134" t="s">
        <v>42</v>
      </c>
      <c r="D552" s="131">
        <v>606</v>
      </c>
      <c r="E552" s="131" t="s">
        <v>43</v>
      </c>
      <c r="F552" s="135" t="s">
        <v>44</v>
      </c>
      <c r="G552" s="135" t="s">
        <v>1700</v>
      </c>
      <c r="H552" s="136" t="s">
        <v>46</v>
      </c>
      <c r="I552" s="167" t="s">
        <v>46</v>
      </c>
      <c r="J552" s="167" t="s">
        <v>48</v>
      </c>
      <c r="K552" s="167" t="s">
        <v>49</v>
      </c>
      <c r="L552" s="167" t="s">
        <v>53</v>
      </c>
      <c r="M552" s="167">
        <v>274</v>
      </c>
    </row>
    <row r="553" spans="1:13" ht="30" x14ac:dyDescent="0.25">
      <c r="A553" s="132">
        <v>1033</v>
      </c>
      <c r="B553" s="133">
        <v>43420</v>
      </c>
      <c r="C553" s="134" t="s">
        <v>42</v>
      </c>
      <c r="D553" s="131">
        <v>207</v>
      </c>
      <c r="E553" s="131" t="s">
        <v>43</v>
      </c>
      <c r="F553" s="135" t="s">
        <v>44</v>
      </c>
      <c r="G553" s="135" t="s">
        <v>1699</v>
      </c>
      <c r="H553" s="136" t="s">
        <v>46</v>
      </c>
      <c r="I553" s="167" t="s">
        <v>46</v>
      </c>
      <c r="J553" s="167" t="s">
        <v>48</v>
      </c>
      <c r="K553" s="167" t="s">
        <v>49</v>
      </c>
      <c r="L553" s="167" t="s">
        <v>53</v>
      </c>
      <c r="M553" s="167">
        <v>1041</v>
      </c>
    </row>
    <row r="554" spans="1:13" ht="38.25" x14ac:dyDescent="0.25">
      <c r="A554" s="132">
        <v>1032</v>
      </c>
      <c r="B554" s="133">
        <v>43420</v>
      </c>
      <c r="C554" s="134" t="s">
        <v>42</v>
      </c>
      <c r="D554" s="131">
        <v>201</v>
      </c>
      <c r="E554" s="131" t="s">
        <v>43</v>
      </c>
      <c r="F554" s="135" t="s">
        <v>66</v>
      </c>
      <c r="G554" s="135" t="s">
        <v>1698</v>
      </c>
      <c r="H554" s="136" t="s">
        <v>46</v>
      </c>
      <c r="I554" s="167" t="s">
        <v>46</v>
      </c>
      <c r="J554" s="167" t="s">
        <v>48</v>
      </c>
      <c r="K554" s="167" t="s">
        <v>49</v>
      </c>
      <c r="L554" s="167" t="s">
        <v>53</v>
      </c>
      <c r="M554" s="167">
        <v>787</v>
      </c>
    </row>
    <row r="555" spans="1:13" ht="75" x14ac:dyDescent="0.25">
      <c r="A555" s="132">
        <v>1031</v>
      </c>
      <c r="B555" s="133">
        <v>43419</v>
      </c>
      <c r="C555" s="134" t="s">
        <v>42</v>
      </c>
      <c r="D555" s="131">
        <v>708</v>
      </c>
      <c r="E555" s="131" t="s">
        <v>43</v>
      </c>
      <c r="F555" s="135" t="s">
        <v>44</v>
      </c>
      <c r="G555" s="135" t="s">
        <v>1696</v>
      </c>
      <c r="H555" s="136" t="s">
        <v>46</v>
      </c>
      <c r="I555" s="167" t="s">
        <v>1697</v>
      </c>
      <c r="J555" s="167" t="s">
        <v>48</v>
      </c>
      <c r="K555" s="167" t="s">
        <v>49</v>
      </c>
      <c r="L555" s="167" t="s">
        <v>53</v>
      </c>
      <c r="M555" s="167">
        <v>1089</v>
      </c>
    </row>
    <row r="556" spans="1:13" ht="38.25" x14ac:dyDescent="0.25">
      <c r="A556" s="132">
        <v>1030</v>
      </c>
      <c r="B556" s="133">
        <v>43419</v>
      </c>
      <c r="C556" s="134" t="s">
        <v>42</v>
      </c>
      <c r="D556" s="131">
        <v>802</v>
      </c>
      <c r="E556" s="131" t="s">
        <v>43</v>
      </c>
      <c r="F556" s="135" t="s">
        <v>56</v>
      </c>
      <c r="G556" s="135" t="s">
        <v>1695</v>
      </c>
      <c r="H556" s="136" t="s">
        <v>46</v>
      </c>
      <c r="I556" s="167" t="s">
        <v>46</v>
      </c>
      <c r="J556" s="167" t="s">
        <v>48</v>
      </c>
      <c r="K556" s="167" t="s">
        <v>49</v>
      </c>
      <c r="L556" s="167" t="s">
        <v>53</v>
      </c>
      <c r="M556" s="167">
        <v>417</v>
      </c>
    </row>
    <row r="557" spans="1:13" ht="90" x14ac:dyDescent="0.25">
      <c r="A557" s="132">
        <v>1029</v>
      </c>
      <c r="B557" s="133">
        <v>43419</v>
      </c>
      <c r="C557" s="134" t="s">
        <v>42</v>
      </c>
      <c r="D557" s="131">
        <v>802</v>
      </c>
      <c r="E557" s="131" t="s">
        <v>43</v>
      </c>
      <c r="F557" s="135" t="s">
        <v>44</v>
      </c>
      <c r="G557" s="135" t="s">
        <v>1693</v>
      </c>
      <c r="H557" s="136" t="s">
        <v>46</v>
      </c>
      <c r="I557" s="167" t="s">
        <v>1694</v>
      </c>
      <c r="J557" s="167" t="s">
        <v>48</v>
      </c>
      <c r="K557" s="167" t="s">
        <v>49</v>
      </c>
      <c r="L557" s="167" t="s">
        <v>53</v>
      </c>
      <c r="M557" s="167">
        <v>417</v>
      </c>
    </row>
    <row r="558" spans="1:13" ht="51" x14ac:dyDescent="0.25">
      <c r="A558" s="132">
        <v>1028</v>
      </c>
      <c r="B558" s="133">
        <v>43419</v>
      </c>
      <c r="C558" s="134" t="s">
        <v>42</v>
      </c>
      <c r="D558" s="131">
        <v>801</v>
      </c>
      <c r="E558" s="131" t="s">
        <v>43</v>
      </c>
      <c r="F558" s="135" t="s">
        <v>56</v>
      </c>
      <c r="G558" s="135" t="s">
        <v>1692</v>
      </c>
      <c r="H558" s="136" t="s">
        <v>46</v>
      </c>
      <c r="I558" s="167" t="s">
        <v>46</v>
      </c>
      <c r="J558" s="167" t="s">
        <v>48</v>
      </c>
      <c r="K558" s="167" t="s">
        <v>49</v>
      </c>
      <c r="L558" s="167" t="s">
        <v>53</v>
      </c>
      <c r="M558" s="167">
        <v>1225</v>
      </c>
    </row>
    <row r="559" spans="1:13" ht="30" x14ac:dyDescent="0.25">
      <c r="A559" s="132">
        <v>1027</v>
      </c>
      <c r="B559" s="133">
        <v>43419</v>
      </c>
      <c r="C559" s="134" t="s">
        <v>42</v>
      </c>
      <c r="D559" s="131">
        <v>601</v>
      </c>
      <c r="E559" s="131" t="s">
        <v>43</v>
      </c>
      <c r="F559" s="135" t="s">
        <v>50</v>
      </c>
      <c r="G559" s="135" t="s">
        <v>1691</v>
      </c>
      <c r="H559" s="136" t="s">
        <v>46</v>
      </c>
      <c r="I559" s="167" t="s">
        <v>46</v>
      </c>
      <c r="J559" s="167" t="s">
        <v>48</v>
      </c>
      <c r="K559" s="167" t="s">
        <v>49</v>
      </c>
      <c r="L559" s="167" t="s">
        <v>53</v>
      </c>
      <c r="M559" s="167">
        <v>1231</v>
      </c>
    </row>
    <row r="560" spans="1:13" ht="165" x14ac:dyDescent="0.25">
      <c r="A560" s="132">
        <v>1026</v>
      </c>
      <c r="B560" s="133">
        <v>43417</v>
      </c>
      <c r="C560" s="134" t="s">
        <v>42</v>
      </c>
      <c r="D560" s="131">
        <v>408</v>
      </c>
      <c r="E560" s="131" t="s">
        <v>43</v>
      </c>
      <c r="F560" s="135" t="s">
        <v>44</v>
      </c>
      <c r="G560" s="135" t="s">
        <v>1688</v>
      </c>
      <c r="H560" s="136" t="s">
        <v>1690</v>
      </c>
      <c r="I560" s="167" t="s">
        <v>1689</v>
      </c>
      <c r="J560" s="167" t="s">
        <v>48</v>
      </c>
      <c r="K560" s="167" t="s">
        <v>49</v>
      </c>
      <c r="L560" s="167" t="s">
        <v>125</v>
      </c>
      <c r="M560" s="167" t="s">
        <v>46</v>
      </c>
    </row>
    <row r="561" spans="1:13" ht="76.5" x14ac:dyDescent="0.25">
      <c r="A561" s="132">
        <v>1025</v>
      </c>
      <c r="B561" s="133">
        <v>43418</v>
      </c>
      <c r="C561" s="134" t="s">
        <v>87</v>
      </c>
      <c r="D561" s="131">
        <v>415</v>
      </c>
      <c r="E561" s="131" t="s">
        <v>46</v>
      </c>
      <c r="F561" s="135" t="s">
        <v>44</v>
      </c>
      <c r="G561" s="135" t="s">
        <v>1687</v>
      </c>
      <c r="H561" s="136" t="s">
        <v>46</v>
      </c>
      <c r="I561" s="167" t="s">
        <v>46</v>
      </c>
      <c r="J561" s="167" t="s">
        <v>48</v>
      </c>
      <c r="K561" s="167" t="s">
        <v>49</v>
      </c>
      <c r="L561" s="167" t="s">
        <v>65</v>
      </c>
      <c r="M561" s="167" t="s">
        <v>46</v>
      </c>
    </row>
    <row r="562" spans="1:13" ht="30" x14ac:dyDescent="0.25">
      <c r="A562" s="132">
        <v>1024</v>
      </c>
      <c r="B562" s="133">
        <v>43416</v>
      </c>
      <c r="C562" s="134" t="s">
        <v>42</v>
      </c>
      <c r="D562" s="131">
        <v>709</v>
      </c>
      <c r="E562" s="131" t="s">
        <v>43</v>
      </c>
      <c r="F562" s="135" t="s">
        <v>58</v>
      </c>
      <c r="G562" s="135" t="s">
        <v>1657</v>
      </c>
      <c r="H562" s="136" t="s">
        <v>1658</v>
      </c>
      <c r="I562" s="167" t="s">
        <v>46</v>
      </c>
      <c r="J562" s="167" t="s">
        <v>48</v>
      </c>
      <c r="K562" s="167" t="s">
        <v>49</v>
      </c>
      <c r="L562" s="167" t="s">
        <v>53</v>
      </c>
      <c r="M562" s="167">
        <v>1088</v>
      </c>
    </row>
    <row r="563" spans="1:13" ht="38.25" x14ac:dyDescent="0.25">
      <c r="A563" s="132">
        <v>1023</v>
      </c>
      <c r="B563" s="133">
        <v>43416</v>
      </c>
      <c r="C563" s="134" t="s">
        <v>42</v>
      </c>
      <c r="D563" s="131" t="s">
        <v>46</v>
      </c>
      <c r="E563" s="131" t="s">
        <v>43</v>
      </c>
      <c r="F563" s="135" t="s">
        <v>66</v>
      </c>
      <c r="G563" s="135" t="s">
        <v>1656</v>
      </c>
      <c r="H563" s="136" t="s">
        <v>46</v>
      </c>
      <c r="I563" s="167" t="s">
        <v>46</v>
      </c>
      <c r="J563" s="167" t="s">
        <v>48</v>
      </c>
      <c r="K563" s="167" t="s">
        <v>49</v>
      </c>
      <c r="L563" s="167" t="s">
        <v>333</v>
      </c>
      <c r="M563" s="167" t="s">
        <v>46</v>
      </c>
    </row>
    <row r="564" spans="1:13" ht="30" x14ac:dyDescent="0.25">
      <c r="A564" s="132">
        <v>1022</v>
      </c>
      <c r="B564" s="133">
        <v>43416</v>
      </c>
      <c r="C564" s="134" t="s">
        <v>42</v>
      </c>
      <c r="D564" s="131" t="s">
        <v>46</v>
      </c>
      <c r="E564" s="131" t="s">
        <v>43</v>
      </c>
      <c r="F564" s="135" t="s">
        <v>56</v>
      </c>
      <c r="G564" s="135" t="s">
        <v>1655</v>
      </c>
      <c r="H564" s="136" t="s">
        <v>46</v>
      </c>
      <c r="I564" s="167" t="s">
        <v>46</v>
      </c>
      <c r="J564" s="167" t="s">
        <v>48</v>
      </c>
      <c r="K564" s="167" t="s">
        <v>49</v>
      </c>
      <c r="L564" s="167" t="s">
        <v>333</v>
      </c>
      <c r="M564" s="167" t="s">
        <v>46</v>
      </c>
    </row>
    <row r="565" spans="1:13" ht="63.75" x14ac:dyDescent="0.25">
      <c r="A565" s="132">
        <v>1021</v>
      </c>
      <c r="B565" s="133">
        <v>43415</v>
      </c>
      <c r="C565" s="134" t="s">
        <v>42</v>
      </c>
      <c r="D565" s="131">
        <v>903</v>
      </c>
      <c r="E565" s="131" t="s">
        <v>1001</v>
      </c>
      <c r="F565" s="135" t="s">
        <v>66</v>
      </c>
      <c r="G565" s="135" t="s">
        <v>1653</v>
      </c>
      <c r="H565" s="136" t="s">
        <v>1654</v>
      </c>
      <c r="I565" s="167"/>
      <c r="J565" s="167" t="s">
        <v>89</v>
      </c>
      <c r="K565" s="167" t="s">
        <v>90</v>
      </c>
      <c r="L565" s="167" t="s">
        <v>65</v>
      </c>
      <c r="M565" s="167"/>
    </row>
    <row r="566" spans="1:13" ht="60" x14ac:dyDescent="0.25">
      <c r="A566" s="132">
        <v>1020</v>
      </c>
      <c r="B566" s="133">
        <v>43415</v>
      </c>
      <c r="C566" s="134" t="s">
        <v>42</v>
      </c>
      <c r="D566" s="131">
        <v>208</v>
      </c>
      <c r="E566" s="131" t="s">
        <v>187</v>
      </c>
      <c r="F566" s="135" t="s">
        <v>44</v>
      </c>
      <c r="G566" s="135" t="s">
        <v>1651</v>
      </c>
      <c r="H566" s="136"/>
      <c r="I566" s="167" t="s">
        <v>1652</v>
      </c>
      <c r="J566" s="167" t="s">
        <v>89</v>
      </c>
      <c r="K566" s="167" t="s">
        <v>90</v>
      </c>
      <c r="L566" s="167" t="s">
        <v>1603</v>
      </c>
      <c r="M566" s="167"/>
    </row>
    <row r="567" spans="1:13" ht="150" x14ac:dyDescent="0.25">
      <c r="A567" s="132">
        <v>1019</v>
      </c>
      <c r="B567" s="133">
        <v>43412</v>
      </c>
      <c r="C567" s="134" t="s">
        <v>42</v>
      </c>
      <c r="D567" s="131">
        <v>609</v>
      </c>
      <c r="E567" s="131" t="s">
        <v>43</v>
      </c>
      <c r="F567" s="135" t="s">
        <v>44</v>
      </c>
      <c r="G567" s="135" t="s">
        <v>1648</v>
      </c>
      <c r="H567" s="136" t="s">
        <v>1649</v>
      </c>
      <c r="I567" s="167" t="s">
        <v>1650</v>
      </c>
      <c r="J567" s="167" t="s">
        <v>48</v>
      </c>
      <c r="K567" s="167" t="s">
        <v>49</v>
      </c>
      <c r="L567" s="167" t="s">
        <v>125</v>
      </c>
      <c r="M567" s="167" t="s">
        <v>46</v>
      </c>
    </row>
    <row r="568" spans="1:13" ht="51" x14ac:dyDescent="0.25">
      <c r="A568" s="132">
        <v>1018</v>
      </c>
      <c r="B568" s="133">
        <v>43412</v>
      </c>
      <c r="C568" s="134" t="s">
        <v>42</v>
      </c>
      <c r="D568" s="131">
        <v>212</v>
      </c>
      <c r="E568" s="131" t="s">
        <v>43</v>
      </c>
      <c r="F568" s="135" t="s">
        <v>44</v>
      </c>
      <c r="G568" s="135" t="s">
        <v>1647</v>
      </c>
      <c r="H568" s="136" t="s">
        <v>46</v>
      </c>
      <c r="I568" s="167" t="s">
        <v>46</v>
      </c>
      <c r="J568" s="167" t="s">
        <v>48</v>
      </c>
      <c r="K568" s="167" t="s">
        <v>49</v>
      </c>
      <c r="L568" s="167" t="s">
        <v>125</v>
      </c>
      <c r="M568" s="167" t="s">
        <v>46</v>
      </c>
    </row>
    <row r="569" spans="1:13" ht="38.25" x14ac:dyDescent="0.25">
      <c r="A569" s="132">
        <v>1017</v>
      </c>
      <c r="B569" s="133">
        <v>43411</v>
      </c>
      <c r="C569" s="134" t="s">
        <v>42</v>
      </c>
      <c r="D569" s="131">
        <v>701</v>
      </c>
      <c r="E569" s="131" t="s">
        <v>43</v>
      </c>
      <c r="F569" s="135" t="s">
        <v>44</v>
      </c>
      <c r="G569" s="135" t="s">
        <v>1646</v>
      </c>
      <c r="H569" s="136" t="s">
        <v>46</v>
      </c>
      <c r="I569" s="167" t="s">
        <v>46</v>
      </c>
      <c r="J569" s="167" t="s">
        <v>48</v>
      </c>
      <c r="K569" s="167" t="s">
        <v>49</v>
      </c>
      <c r="L569" s="167" t="s">
        <v>53</v>
      </c>
      <c r="M569" s="167">
        <v>814</v>
      </c>
    </row>
    <row r="570" spans="1:13" ht="63.75" x14ac:dyDescent="0.25">
      <c r="A570" s="132">
        <v>1016</v>
      </c>
      <c r="B570" s="133">
        <v>43408</v>
      </c>
      <c r="C570" s="134" t="s">
        <v>42</v>
      </c>
      <c r="D570" s="131">
        <v>205</v>
      </c>
      <c r="E570" s="131" t="s">
        <v>43</v>
      </c>
      <c r="F570" s="135" t="s">
        <v>66</v>
      </c>
      <c r="G570" s="135" t="s">
        <v>1645</v>
      </c>
      <c r="H570" s="136" t="s">
        <v>46</v>
      </c>
      <c r="I570" s="167" t="s">
        <v>46</v>
      </c>
      <c r="J570" s="167" t="s">
        <v>48</v>
      </c>
      <c r="K570" s="167" t="s">
        <v>49</v>
      </c>
      <c r="L570" s="167" t="s">
        <v>53</v>
      </c>
      <c r="M570" s="167">
        <v>1042</v>
      </c>
    </row>
    <row r="571" spans="1:13" ht="38.25" x14ac:dyDescent="0.25">
      <c r="A571" s="132">
        <v>1015</v>
      </c>
      <c r="B571" s="133">
        <v>43410</v>
      </c>
      <c r="C571" s="134" t="s">
        <v>42</v>
      </c>
      <c r="D571" s="131">
        <v>415</v>
      </c>
      <c r="E571" s="131" t="s">
        <v>43</v>
      </c>
      <c r="F571" s="135" t="s">
        <v>44</v>
      </c>
      <c r="G571" s="135" t="s">
        <v>1644</v>
      </c>
      <c r="H571" s="136" t="s">
        <v>46</v>
      </c>
      <c r="I571" s="167" t="s">
        <v>46</v>
      </c>
      <c r="J571" s="167" t="s">
        <v>48</v>
      </c>
      <c r="K571" s="167" t="s">
        <v>49</v>
      </c>
      <c r="L571" s="167" t="s">
        <v>53</v>
      </c>
      <c r="M571" s="167">
        <v>278</v>
      </c>
    </row>
    <row r="572" spans="1:13" ht="30" x14ac:dyDescent="0.25">
      <c r="A572" s="132">
        <v>1014</v>
      </c>
      <c r="B572" s="133">
        <v>43410</v>
      </c>
      <c r="C572" s="134" t="s">
        <v>42</v>
      </c>
      <c r="D572" s="131">
        <v>414</v>
      </c>
      <c r="E572" s="131" t="s">
        <v>43</v>
      </c>
      <c r="F572" s="135" t="s">
        <v>44</v>
      </c>
      <c r="G572" s="135" t="s">
        <v>1643</v>
      </c>
      <c r="H572" s="136" t="s">
        <v>46</v>
      </c>
      <c r="I572" s="167" t="s">
        <v>46</v>
      </c>
      <c r="J572" s="167" t="s">
        <v>48</v>
      </c>
      <c r="K572" s="167" t="s">
        <v>49</v>
      </c>
      <c r="L572" s="167" t="s">
        <v>53</v>
      </c>
      <c r="M572" s="167">
        <v>278</v>
      </c>
    </row>
    <row r="573" spans="1:13" ht="38.25" x14ac:dyDescent="0.25">
      <c r="A573" s="132">
        <v>1013</v>
      </c>
      <c r="B573" s="133">
        <v>43408</v>
      </c>
      <c r="C573" s="134" t="s">
        <v>42</v>
      </c>
      <c r="D573" s="131">
        <v>403</v>
      </c>
      <c r="E573" s="131" t="s">
        <v>43</v>
      </c>
      <c r="F573" s="135" t="s">
        <v>101</v>
      </c>
      <c r="G573" s="135" t="s">
        <v>1619</v>
      </c>
      <c r="H573" s="136" t="s">
        <v>46</v>
      </c>
      <c r="I573" s="167" t="s">
        <v>46</v>
      </c>
      <c r="J573" s="167" t="s">
        <v>48</v>
      </c>
      <c r="K573" s="167" t="s">
        <v>49</v>
      </c>
      <c r="L573" s="167" t="s">
        <v>53</v>
      </c>
      <c r="M573" s="167">
        <v>1026</v>
      </c>
    </row>
    <row r="574" spans="1:13" ht="76.5" x14ac:dyDescent="0.25">
      <c r="A574" s="132">
        <v>1012</v>
      </c>
      <c r="B574" s="133">
        <v>43409</v>
      </c>
      <c r="C574" s="134" t="s">
        <v>42</v>
      </c>
      <c r="D574" s="131">
        <v>209</v>
      </c>
      <c r="E574" s="131" t="s">
        <v>43</v>
      </c>
      <c r="F574" s="135" t="s">
        <v>44</v>
      </c>
      <c r="G574" s="135" t="s">
        <v>1618</v>
      </c>
      <c r="H574" s="136" t="s">
        <v>46</v>
      </c>
      <c r="I574" s="167" t="s">
        <v>46</v>
      </c>
      <c r="J574" s="167" t="s">
        <v>48</v>
      </c>
      <c r="K574" s="167" t="s">
        <v>49</v>
      </c>
      <c r="L574" s="167" t="s">
        <v>53</v>
      </c>
      <c r="M574" s="167">
        <v>1038</v>
      </c>
    </row>
    <row r="575" spans="1:13" ht="30" x14ac:dyDescent="0.25">
      <c r="A575" s="132">
        <v>1011</v>
      </c>
      <c r="B575" s="133">
        <v>43407</v>
      </c>
      <c r="C575" s="134" t="s">
        <v>42</v>
      </c>
      <c r="D575" s="131">
        <v>109</v>
      </c>
      <c r="E575" s="131" t="s">
        <v>43</v>
      </c>
      <c r="F575" s="135" t="s">
        <v>56</v>
      </c>
      <c r="G575" s="135" t="s">
        <v>1617</v>
      </c>
      <c r="H575" s="136" t="s">
        <v>46</v>
      </c>
      <c r="I575" s="167" t="s">
        <v>46</v>
      </c>
      <c r="J575" s="167" t="s">
        <v>48</v>
      </c>
      <c r="K575" s="167" t="s">
        <v>49</v>
      </c>
      <c r="L575" s="167" t="s">
        <v>53</v>
      </c>
      <c r="M575" s="167">
        <v>778</v>
      </c>
    </row>
    <row r="576" spans="1:13" ht="30" x14ac:dyDescent="0.25">
      <c r="A576" s="132">
        <v>1010</v>
      </c>
      <c r="B576" s="133">
        <v>43408</v>
      </c>
      <c r="C576" s="134" t="s">
        <v>42</v>
      </c>
      <c r="D576" s="131">
        <v>507</v>
      </c>
      <c r="E576" s="131" t="s">
        <v>43</v>
      </c>
      <c r="F576" s="135" t="s">
        <v>50</v>
      </c>
      <c r="G576" s="135" t="s">
        <v>1615</v>
      </c>
      <c r="H576" s="136" t="s">
        <v>1616</v>
      </c>
      <c r="I576" s="167" t="s">
        <v>46</v>
      </c>
      <c r="J576" s="167" t="s">
        <v>48</v>
      </c>
      <c r="K576" s="167" t="s">
        <v>49</v>
      </c>
      <c r="L576" s="167" t="s">
        <v>53</v>
      </c>
      <c r="M576" s="167">
        <v>888</v>
      </c>
    </row>
    <row r="577" spans="1:13" ht="225" x14ac:dyDescent="0.25">
      <c r="A577" s="132">
        <v>1009</v>
      </c>
      <c r="B577" s="133">
        <v>43408</v>
      </c>
      <c r="C577" s="134" t="s">
        <v>42</v>
      </c>
      <c r="D577" s="131">
        <v>903</v>
      </c>
      <c r="E577" s="131" t="s">
        <v>43</v>
      </c>
      <c r="F577" s="135" t="s">
        <v>44</v>
      </c>
      <c r="G577" s="135" t="s">
        <v>45</v>
      </c>
      <c r="H577" s="136" t="s">
        <v>46</v>
      </c>
      <c r="I577" s="167" t="s">
        <v>47</v>
      </c>
      <c r="J577" s="167" t="s">
        <v>48</v>
      </c>
      <c r="K577" s="167" t="s">
        <v>49</v>
      </c>
      <c r="L577" s="167" t="s">
        <v>50</v>
      </c>
      <c r="M577" s="167" t="s">
        <v>46</v>
      </c>
    </row>
    <row r="578" spans="1:13" ht="38.25" x14ac:dyDescent="0.25">
      <c r="A578" s="132">
        <v>1008</v>
      </c>
      <c r="B578" s="133">
        <v>43408</v>
      </c>
      <c r="C578" s="134" t="s">
        <v>42</v>
      </c>
      <c r="D578" s="131">
        <v>304</v>
      </c>
      <c r="E578" s="131" t="s">
        <v>43</v>
      </c>
      <c r="F578" s="135" t="s">
        <v>51</v>
      </c>
      <c r="G578" s="135" t="s">
        <v>52</v>
      </c>
      <c r="H578" s="136" t="s">
        <v>46</v>
      </c>
      <c r="I578" s="167" t="s">
        <v>46</v>
      </c>
      <c r="J578" s="167" t="s">
        <v>48</v>
      </c>
      <c r="K578" s="167" t="s">
        <v>49</v>
      </c>
      <c r="L578" s="167" t="s">
        <v>53</v>
      </c>
      <c r="M578" s="167">
        <v>1015</v>
      </c>
    </row>
    <row r="579" spans="1:13" ht="153" x14ac:dyDescent="0.25">
      <c r="A579" s="132">
        <v>1007</v>
      </c>
      <c r="B579" s="133">
        <v>43201</v>
      </c>
      <c r="C579" s="134" t="s">
        <v>42</v>
      </c>
      <c r="D579" s="131">
        <v>207</v>
      </c>
      <c r="E579" s="131" t="s">
        <v>43</v>
      </c>
      <c r="F579" s="135" t="s">
        <v>50</v>
      </c>
      <c r="G579" s="135" t="s">
        <v>54</v>
      </c>
      <c r="H579" s="136" t="s">
        <v>46</v>
      </c>
      <c r="I579" s="167" t="s">
        <v>46</v>
      </c>
      <c r="J579" s="167" t="s">
        <v>48</v>
      </c>
      <c r="K579" s="167" t="s">
        <v>49</v>
      </c>
      <c r="L579" s="167" t="s">
        <v>50</v>
      </c>
      <c r="M579" s="167" t="s">
        <v>46</v>
      </c>
    </row>
    <row r="580" spans="1:13" ht="51" x14ac:dyDescent="0.25">
      <c r="A580" s="132">
        <v>1006</v>
      </c>
      <c r="B580" s="133">
        <v>43405</v>
      </c>
      <c r="C580" s="134" t="s">
        <v>42</v>
      </c>
      <c r="D580" s="131">
        <v>608</v>
      </c>
      <c r="E580" s="131" t="s">
        <v>43</v>
      </c>
      <c r="F580" s="135" t="s">
        <v>44</v>
      </c>
      <c r="G580" s="135" t="s">
        <v>55</v>
      </c>
      <c r="H580" s="136" t="s">
        <v>46</v>
      </c>
      <c r="I580" s="167" t="s">
        <v>46</v>
      </c>
      <c r="J580" s="167" t="s">
        <v>48</v>
      </c>
      <c r="K580" s="167" t="s">
        <v>49</v>
      </c>
      <c r="L580" s="167" t="s">
        <v>53</v>
      </c>
      <c r="M580" s="167">
        <v>606</v>
      </c>
    </row>
    <row r="581" spans="1:13" ht="51" x14ac:dyDescent="0.25">
      <c r="A581" s="132">
        <v>1005</v>
      </c>
      <c r="B581" s="133">
        <v>43405</v>
      </c>
      <c r="C581" s="134" t="s">
        <v>42</v>
      </c>
      <c r="D581" s="131">
        <v>404</v>
      </c>
      <c r="E581" s="131" t="s">
        <v>43</v>
      </c>
      <c r="F581" s="135" t="s">
        <v>56</v>
      </c>
      <c r="G581" s="135" t="s">
        <v>57</v>
      </c>
      <c r="H581" s="136" t="s">
        <v>46</v>
      </c>
      <c r="I581" s="167" t="s">
        <v>46</v>
      </c>
      <c r="J581" s="167" t="s">
        <v>48</v>
      </c>
      <c r="K581" s="167" t="s">
        <v>49</v>
      </c>
      <c r="L581" s="167" t="s">
        <v>53</v>
      </c>
      <c r="M581" s="167">
        <v>614</v>
      </c>
    </row>
    <row r="582" spans="1:13" ht="30" x14ac:dyDescent="0.25">
      <c r="A582" s="132">
        <v>1004</v>
      </c>
      <c r="B582" s="133">
        <v>43400</v>
      </c>
      <c r="C582" s="134" t="s">
        <v>42</v>
      </c>
      <c r="D582" s="131">
        <v>902</v>
      </c>
      <c r="E582" s="131" t="s">
        <v>43</v>
      </c>
      <c r="F582" s="135" t="s">
        <v>58</v>
      </c>
      <c r="G582" s="135" t="s">
        <v>59</v>
      </c>
      <c r="H582" s="136" t="s">
        <v>46</v>
      </c>
      <c r="I582" s="167" t="s">
        <v>46</v>
      </c>
      <c r="J582" s="167" t="s">
        <v>48</v>
      </c>
      <c r="K582" s="167" t="s">
        <v>49</v>
      </c>
      <c r="L582" s="167" t="s">
        <v>53</v>
      </c>
      <c r="M582" s="167">
        <v>720</v>
      </c>
    </row>
    <row r="583" spans="1:13" ht="38.25" x14ac:dyDescent="0.25">
      <c r="A583" s="132">
        <v>1003</v>
      </c>
      <c r="B583" s="133">
        <v>43403</v>
      </c>
      <c r="C583" s="134" t="s">
        <v>42</v>
      </c>
      <c r="D583" s="131">
        <v>208</v>
      </c>
      <c r="E583" s="131" t="s">
        <v>43</v>
      </c>
      <c r="F583" s="135" t="s">
        <v>58</v>
      </c>
      <c r="G583" s="135" t="s">
        <v>60</v>
      </c>
      <c r="H583" s="136" t="s">
        <v>46</v>
      </c>
      <c r="I583" s="167" t="s">
        <v>46</v>
      </c>
      <c r="J583" s="167" t="s">
        <v>48</v>
      </c>
      <c r="K583" s="167" t="s">
        <v>49</v>
      </c>
      <c r="L583" s="167" t="s">
        <v>53</v>
      </c>
      <c r="M583" s="167">
        <v>532</v>
      </c>
    </row>
    <row r="584" spans="1:13" ht="30" x14ac:dyDescent="0.25">
      <c r="A584" s="132">
        <v>1002</v>
      </c>
      <c r="B584" s="133">
        <v>43403</v>
      </c>
      <c r="C584" s="134" t="s">
        <v>42</v>
      </c>
      <c r="D584" s="131">
        <v>208</v>
      </c>
      <c r="E584" s="131" t="s">
        <v>43</v>
      </c>
      <c r="F584" s="135" t="s">
        <v>44</v>
      </c>
      <c r="G584" s="135" t="s">
        <v>61</v>
      </c>
      <c r="H584" s="136" t="s">
        <v>46</v>
      </c>
      <c r="I584" s="167" t="s">
        <v>46</v>
      </c>
      <c r="J584" s="167" t="s">
        <v>48</v>
      </c>
      <c r="K584" s="167" t="s">
        <v>49</v>
      </c>
      <c r="L584" s="167" t="s">
        <v>53</v>
      </c>
      <c r="M584" s="167">
        <v>532</v>
      </c>
    </row>
    <row r="585" spans="1:13" ht="195" x14ac:dyDescent="0.25">
      <c r="A585" s="132">
        <v>1001</v>
      </c>
      <c r="B585" s="133">
        <v>43403</v>
      </c>
      <c r="C585" s="134" t="s">
        <v>42</v>
      </c>
      <c r="D585" s="131">
        <v>301</v>
      </c>
      <c r="E585" s="131" t="s">
        <v>43</v>
      </c>
      <c r="F585" s="135" t="s">
        <v>44</v>
      </c>
      <c r="G585" s="135" t="s">
        <v>62</v>
      </c>
      <c r="H585" s="136" t="s">
        <v>63</v>
      </c>
      <c r="I585" s="167" t="s">
        <v>64</v>
      </c>
      <c r="J585" s="167" t="s">
        <v>48</v>
      </c>
      <c r="K585" s="167" t="s">
        <v>49</v>
      </c>
      <c r="L585" s="167" t="s">
        <v>65</v>
      </c>
      <c r="M585" s="167" t="s">
        <v>46</v>
      </c>
    </row>
    <row r="586" spans="1:13" ht="30" x14ac:dyDescent="0.25">
      <c r="A586" s="132">
        <v>1000</v>
      </c>
      <c r="B586" s="133">
        <v>43402</v>
      </c>
      <c r="C586" s="134" t="s">
        <v>42</v>
      </c>
      <c r="D586" s="131">
        <v>506</v>
      </c>
      <c r="E586" s="131" t="s">
        <v>43</v>
      </c>
      <c r="F586" s="135" t="s">
        <v>66</v>
      </c>
      <c r="G586" s="135" t="s">
        <v>67</v>
      </c>
      <c r="H586" s="136" t="s">
        <v>46</v>
      </c>
      <c r="I586" s="167" t="s">
        <v>46</v>
      </c>
      <c r="J586" s="167" t="s">
        <v>48</v>
      </c>
      <c r="K586" s="167" t="s">
        <v>49</v>
      </c>
      <c r="L586" s="167" t="s">
        <v>53</v>
      </c>
      <c r="M586" s="167">
        <v>887</v>
      </c>
    </row>
    <row r="587" spans="1:13" ht="30" x14ac:dyDescent="0.25">
      <c r="A587" s="132">
        <v>999</v>
      </c>
      <c r="B587" s="133">
        <v>43402</v>
      </c>
      <c r="C587" s="134" t="s">
        <v>42</v>
      </c>
      <c r="D587" s="131">
        <v>106</v>
      </c>
      <c r="E587" s="131" t="s">
        <v>43</v>
      </c>
      <c r="F587" s="135" t="s">
        <v>44</v>
      </c>
      <c r="G587" s="135" t="s">
        <v>68</v>
      </c>
      <c r="H587" s="136" t="s">
        <v>46</v>
      </c>
      <c r="I587" s="167" t="s">
        <v>46</v>
      </c>
      <c r="J587" s="167" t="s">
        <v>48</v>
      </c>
      <c r="K587" s="167" t="s">
        <v>49</v>
      </c>
      <c r="L587" s="167" t="s">
        <v>53</v>
      </c>
      <c r="M587" s="167">
        <v>909</v>
      </c>
    </row>
    <row r="588" spans="1:13" ht="30" x14ac:dyDescent="0.25">
      <c r="A588" s="132">
        <v>998</v>
      </c>
      <c r="B588" s="133">
        <v>43401</v>
      </c>
      <c r="C588" s="134" t="s">
        <v>42</v>
      </c>
      <c r="D588" s="131">
        <v>211</v>
      </c>
      <c r="E588" s="131" t="s">
        <v>43</v>
      </c>
      <c r="F588" s="135" t="s">
        <v>44</v>
      </c>
      <c r="G588" s="135" t="s">
        <v>69</v>
      </c>
      <c r="H588" s="136" t="s">
        <v>70</v>
      </c>
      <c r="I588" s="167" t="s">
        <v>46</v>
      </c>
      <c r="J588" s="167" t="s">
        <v>48</v>
      </c>
      <c r="K588" s="167" t="s">
        <v>49</v>
      </c>
      <c r="L588" s="167" t="s">
        <v>53</v>
      </c>
      <c r="M588" s="167">
        <v>710</v>
      </c>
    </row>
    <row r="589" spans="1:13" ht="30" x14ac:dyDescent="0.25">
      <c r="A589" s="132">
        <v>997</v>
      </c>
      <c r="B589" s="133">
        <v>43402</v>
      </c>
      <c r="C589" s="134" t="s">
        <v>42</v>
      </c>
      <c r="D589" s="131">
        <v>503</v>
      </c>
      <c r="E589" s="131" t="s">
        <v>43</v>
      </c>
      <c r="F589" s="135" t="s">
        <v>71</v>
      </c>
      <c r="G589" s="135" t="s">
        <v>72</v>
      </c>
      <c r="H589" s="136" t="s">
        <v>73</v>
      </c>
      <c r="I589" s="167" t="s">
        <v>46</v>
      </c>
      <c r="J589" s="167" t="s">
        <v>48</v>
      </c>
      <c r="K589" s="167" t="s">
        <v>49</v>
      </c>
      <c r="L589" s="167" t="s">
        <v>53</v>
      </c>
      <c r="M589" s="167">
        <v>1022</v>
      </c>
    </row>
    <row r="590" spans="1:13" ht="38.25" x14ac:dyDescent="0.25">
      <c r="A590" s="132">
        <v>996</v>
      </c>
      <c r="B590" s="133">
        <v>43402</v>
      </c>
      <c r="C590" s="134" t="s">
        <v>42</v>
      </c>
      <c r="D590" s="131">
        <v>205</v>
      </c>
      <c r="E590" s="131" t="s">
        <v>43</v>
      </c>
      <c r="F590" s="135" t="s">
        <v>66</v>
      </c>
      <c r="G590" s="135" t="s">
        <v>74</v>
      </c>
      <c r="H590" s="136" t="s">
        <v>46</v>
      </c>
      <c r="I590" s="167" t="s">
        <v>46</v>
      </c>
      <c r="J590" s="167" t="s">
        <v>48</v>
      </c>
      <c r="K590" s="167" t="s">
        <v>49</v>
      </c>
      <c r="L590" s="167" t="s">
        <v>53</v>
      </c>
      <c r="M590" s="167">
        <v>138</v>
      </c>
    </row>
    <row r="591" spans="1:13" ht="63.75" x14ac:dyDescent="0.25">
      <c r="A591" s="132">
        <v>995</v>
      </c>
      <c r="B591" s="133">
        <v>43399</v>
      </c>
      <c r="C591" s="134" t="s">
        <v>42</v>
      </c>
      <c r="D591" s="131">
        <v>411</v>
      </c>
      <c r="E591" s="131" t="s">
        <v>43</v>
      </c>
      <c r="F591" s="135" t="s">
        <v>51</v>
      </c>
      <c r="G591" s="135" t="s">
        <v>75</v>
      </c>
      <c r="H591" s="136" t="s">
        <v>46</v>
      </c>
      <c r="I591" s="167" t="s">
        <v>46</v>
      </c>
      <c r="J591" s="167" t="s">
        <v>48</v>
      </c>
      <c r="K591" s="167" t="s">
        <v>49</v>
      </c>
      <c r="L591" s="167" t="s">
        <v>53</v>
      </c>
      <c r="M591" s="167">
        <v>719</v>
      </c>
    </row>
    <row r="592" spans="1:13" ht="89.25" x14ac:dyDescent="0.25">
      <c r="A592" s="132">
        <v>994</v>
      </c>
      <c r="B592" s="133">
        <v>43398</v>
      </c>
      <c r="C592" s="134" t="s">
        <v>42</v>
      </c>
      <c r="D592" s="131">
        <v>209</v>
      </c>
      <c r="E592" s="131" t="s">
        <v>43</v>
      </c>
      <c r="F592" s="135" t="s">
        <v>76</v>
      </c>
      <c r="G592" s="135" t="s">
        <v>77</v>
      </c>
      <c r="H592" s="136" t="s">
        <v>46</v>
      </c>
      <c r="I592" s="167" t="s">
        <v>46</v>
      </c>
      <c r="J592" s="167" t="s">
        <v>48</v>
      </c>
      <c r="K592" s="167" t="s">
        <v>49</v>
      </c>
      <c r="L592" s="167" t="s">
        <v>53</v>
      </c>
      <c r="M592" s="167">
        <v>837</v>
      </c>
    </row>
    <row r="593" spans="1:13" ht="38.25" x14ac:dyDescent="0.25">
      <c r="A593" s="132">
        <v>993</v>
      </c>
      <c r="B593" s="133">
        <v>43400</v>
      </c>
      <c r="C593" s="134" t="s">
        <v>42</v>
      </c>
      <c r="D593" s="131">
        <v>208</v>
      </c>
      <c r="E593" s="131" t="s">
        <v>43</v>
      </c>
      <c r="F593" s="135" t="s">
        <v>66</v>
      </c>
      <c r="G593" s="135" t="s">
        <v>78</v>
      </c>
      <c r="H593" s="136" t="s">
        <v>46</v>
      </c>
      <c r="I593" s="167" t="s">
        <v>46</v>
      </c>
      <c r="J593" s="167" t="s">
        <v>48</v>
      </c>
      <c r="K593" s="167" t="s">
        <v>49</v>
      </c>
      <c r="L593" s="167" t="s">
        <v>53</v>
      </c>
      <c r="M593" s="167">
        <v>1034</v>
      </c>
    </row>
    <row r="594" spans="1:13" ht="30" x14ac:dyDescent="0.25">
      <c r="A594" s="132">
        <v>992</v>
      </c>
      <c r="B594" s="133">
        <v>43400</v>
      </c>
      <c r="C594" s="134" t="s">
        <v>42</v>
      </c>
      <c r="D594" s="131">
        <v>208</v>
      </c>
      <c r="E594" s="131" t="s">
        <v>43</v>
      </c>
      <c r="F594" s="135" t="s">
        <v>58</v>
      </c>
      <c r="G594" s="135" t="s">
        <v>79</v>
      </c>
      <c r="H594" s="136" t="s">
        <v>46</v>
      </c>
      <c r="I594" s="167" t="s">
        <v>46</v>
      </c>
      <c r="J594" s="167" t="s">
        <v>48</v>
      </c>
      <c r="K594" s="167" t="s">
        <v>49</v>
      </c>
      <c r="L594" s="167" t="s">
        <v>53</v>
      </c>
      <c r="M594" s="167">
        <v>1034</v>
      </c>
    </row>
    <row r="595" spans="1:13" ht="30" x14ac:dyDescent="0.25">
      <c r="A595" s="132">
        <v>991</v>
      </c>
      <c r="B595" s="133">
        <v>43400</v>
      </c>
      <c r="C595" s="134" t="s">
        <v>42</v>
      </c>
      <c r="D595" s="131">
        <v>208</v>
      </c>
      <c r="E595" s="131" t="s">
        <v>43</v>
      </c>
      <c r="F595" s="135" t="s">
        <v>66</v>
      </c>
      <c r="G595" s="135" t="s">
        <v>80</v>
      </c>
      <c r="H595" s="136" t="s">
        <v>46</v>
      </c>
      <c r="I595" s="167" t="s">
        <v>46</v>
      </c>
      <c r="J595" s="167" t="s">
        <v>48</v>
      </c>
      <c r="K595" s="167" t="s">
        <v>49</v>
      </c>
      <c r="L595" s="167" t="s">
        <v>53</v>
      </c>
      <c r="M595" s="167">
        <v>1034</v>
      </c>
    </row>
    <row r="596" spans="1:13" ht="76.5" x14ac:dyDescent="0.25">
      <c r="A596" s="132">
        <v>990</v>
      </c>
      <c r="B596" s="133">
        <v>43397</v>
      </c>
      <c r="C596" s="134" t="s">
        <v>42</v>
      </c>
      <c r="D596" s="131">
        <v>904</v>
      </c>
      <c r="E596" s="131" t="s">
        <v>43</v>
      </c>
      <c r="F596" s="135" t="s">
        <v>50</v>
      </c>
      <c r="G596" s="135" t="s">
        <v>81</v>
      </c>
      <c r="H596" s="136" t="s">
        <v>46</v>
      </c>
      <c r="I596" s="167" t="s">
        <v>46</v>
      </c>
      <c r="J596" s="167" t="s">
        <v>48</v>
      </c>
      <c r="K596" s="167" t="s">
        <v>49</v>
      </c>
      <c r="L596" s="167" t="s">
        <v>53</v>
      </c>
      <c r="M596" s="167">
        <v>768</v>
      </c>
    </row>
    <row r="597" spans="1:13" ht="30" x14ac:dyDescent="0.25">
      <c r="A597" s="132">
        <v>989</v>
      </c>
      <c r="B597" s="133">
        <v>43398</v>
      </c>
      <c r="C597" s="134" t="s">
        <v>42</v>
      </c>
      <c r="D597" s="131">
        <v>108</v>
      </c>
      <c r="E597" s="131" t="s">
        <v>43</v>
      </c>
      <c r="F597" s="135" t="s">
        <v>50</v>
      </c>
      <c r="G597" s="135" t="s">
        <v>82</v>
      </c>
      <c r="H597" s="136" t="s">
        <v>46</v>
      </c>
      <c r="I597" s="167" t="s">
        <v>46</v>
      </c>
      <c r="J597" s="167" t="s">
        <v>48</v>
      </c>
      <c r="K597" s="167" t="s">
        <v>49</v>
      </c>
      <c r="L597" s="167" t="s">
        <v>53</v>
      </c>
      <c r="M597" s="167">
        <v>849</v>
      </c>
    </row>
    <row r="598" spans="1:13" ht="30" x14ac:dyDescent="0.25">
      <c r="A598" s="132">
        <v>988</v>
      </c>
      <c r="B598" s="133">
        <v>43398</v>
      </c>
      <c r="C598" s="134" t="s">
        <v>42</v>
      </c>
      <c r="D598" s="131">
        <v>108</v>
      </c>
      <c r="E598" s="131" t="s">
        <v>43</v>
      </c>
      <c r="F598" s="135" t="s">
        <v>66</v>
      </c>
      <c r="G598" s="135" t="s">
        <v>83</v>
      </c>
      <c r="H598" s="136" t="s">
        <v>46</v>
      </c>
      <c r="I598" s="167" t="s">
        <v>84</v>
      </c>
      <c r="J598" s="167" t="s">
        <v>48</v>
      </c>
      <c r="K598" s="167" t="s">
        <v>49</v>
      </c>
      <c r="L598" s="167" t="s">
        <v>53</v>
      </c>
      <c r="M598" s="167">
        <v>849</v>
      </c>
    </row>
    <row r="599" spans="1:13" ht="38.25" x14ac:dyDescent="0.25">
      <c r="A599" s="132">
        <v>987</v>
      </c>
      <c r="B599" s="133">
        <v>43396</v>
      </c>
      <c r="C599" s="134" t="s">
        <v>42</v>
      </c>
      <c r="D599" s="131">
        <v>504</v>
      </c>
      <c r="E599" s="131" t="s">
        <v>43</v>
      </c>
      <c r="F599" s="135" t="s">
        <v>51</v>
      </c>
      <c r="G599" s="135" t="s">
        <v>85</v>
      </c>
      <c r="H599" s="136" t="s">
        <v>46</v>
      </c>
      <c r="I599" s="167" t="s">
        <v>46</v>
      </c>
      <c r="J599" s="167" t="s">
        <v>48</v>
      </c>
      <c r="K599" s="167" t="s">
        <v>49</v>
      </c>
      <c r="L599" s="167" t="s">
        <v>53</v>
      </c>
      <c r="M599" s="167">
        <v>1028</v>
      </c>
    </row>
    <row r="600" spans="1:13" ht="30" x14ac:dyDescent="0.25">
      <c r="A600" s="132">
        <v>986</v>
      </c>
      <c r="B600" s="133">
        <v>43396</v>
      </c>
      <c r="C600" s="134" t="s">
        <v>42</v>
      </c>
      <c r="D600" s="131">
        <v>504</v>
      </c>
      <c r="E600" s="131" t="s">
        <v>43</v>
      </c>
      <c r="F600" s="135" t="s">
        <v>56</v>
      </c>
      <c r="G600" s="135" t="s">
        <v>86</v>
      </c>
      <c r="H600" s="136" t="s">
        <v>46</v>
      </c>
      <c r="I600" s="167" t="s">
        <v>46</v>
      </c>
      <c r="J600" s="167" t="s">
        <v>48</v>
      </c>
      <c r="K600" s="167" t="s">
        <v>49</v>
      </c>
      <c r="L600" s="167" t="s">
        <v>53</v>
      </c>
      <c r="M600" s="167">
        <v>1028</v>
      </c>
    </row>
    <row r="601" spans="1:13" ht="38.25" x14ac:dyDescent="0.25">
      <c r="A601" s="132">
        <v>985</v>
      </c>
      <c r="B601" s="133">
        <v>43401</v>
      </c>
      <c r="C601" s="134" t="s">
        <v>87</v>
      </c>
      <c r="D601" s="131">
        <v>202</v>
      </c>
      <c r="E601" s="131" t="s">
        <v>43</v>
      </c>
      <c r="F601" s="135" t="s">
        <v>44</v>
      </c>
      <c r="G601" s="135" t="s">
        <v>88</v>
      </c>
      <c r="H601" s="136" t="s">
        <v>46</v>
      </c>
      <c r="I601" s="167" t="s">
        <v>46</v>
      </c>
      <c r="J601" s="167" t="s">
        <v>89</v>
      </c>
      <c r="K601" s="167" t="s">
        <v>90</v>
      </c>
      <c r="L601" s="167" t="s">
        <v>50</v>
      </c>
      <c r="M601" s="167" t="s">
        <v>46</v>
      </c>
    </row>
    <row r="602" spans="1:13" ht="409.5" x14ac:dyDescent="0.25">
      <c r="A602" s="132">
        <v>984</v>
      </c>
      <c r="B602" s="133">
        <v>43401</v>
      </c>
      <c r="C602" s="134" t="s">
        <v>87</v>
      </c>
      <c r="D602" s="131" t="s">
        <v>46</v>
      </c>
      <c r="E602" s="131" t="s">
        <v>46</v>
      </c>
      <c r="F602" s="135" t="s">
        <v>76</v>
      </c>
      <c r="G602" s="135" t="s">
        <v>91</v>
      </c>
      <c r="H602" s="136" t="s">
        <v>46</v>
      </c>
      <c r="I602" s="167" t="s">
        <v>46</v>
      </c>
      <c r="J602" s="167" t="s">
        <v>48</v>
      </c>
      <c r="K602" s="167" t="s">
        <v>49</v>
      </c>
      <c r="L602" s="167" t="s">
        <v>65</v>
      </c>
      <c r="M602" s="167" t="s">
        <v>46</v>
      </c>
    </row>
    <row r="603" spans="1:13" ht="38.25" x14ac:dyDescent="0.25">
      <c r="A603" s="132">
        <v>983</v>
      </c>
      <c r="B603" s="133">
        <v>43394</v>
      </c>
      <c r="C603" s="134" t="s">
        <v>42</v>
      </c>
      <c r="D603" s="131">
        <v>111</v>
      </c>
      <c r="E603" s="131" t="s">
        <v>43</v>
      </c>
      <c r="F603" s="135" t="s">
        <v>76</v>
      </c>
      <c r="G603" s="135" t="s">
        <v>92</v>
      </c>
      <c r="H603" s="136" t="s">
        <v>46</v>
      </c>
      <c r="I603" s="167" t="s">
        <v>46</v>
      </c>
      <c r="J603" s="167" t="s">
        <v>48</v>
      </c>
      <c r="K603" s="167" t="s">
        <v>49</v>
      </c>
      <c r="L603" s="167" t="s">
        <v>53</v>
      </c>
      <c r="M603" s="167">
        <v>845</v>
      </c>
    </row>
    <row r="604" spans="1:13" ht="38.25" x14ac:dyDescent="0.25">
      <c r="A604" s="132">
        <v>982</v>
      </c>
      <c r="B604" s="133">
        <v>43393</v>
      </c>
      <c r="C604" s="134" t="s">
        <v>42</v>
      </c>
      <c r="D604" s="131">
        <v>701</v>
      </c>
      <c r="E604" s="131" t="s">
        <v>43</v>
      </c>
      <c r="F604" s="135" t="s">
        <v>44</v>
      </c>
      <c r="G604" s="135" t="s">
        <v>93</v>
      </c>
      <c r="H604" s="136" t="s">
        <v>46</v>
      </c>
      <c r="I604" s="137" t="s">
        <v>46</v>
      </c>
      <c r="J604" s="137" t="s">
        <v>48</v>
      </c>
      <c r="K604" s="137" t="s">
        <v>49</v>
      </c>
      <c r="L604" s="137" t="s">
        <v>53</v>
      </c>
      <c r="M604" s="137">
        <v>844</v>
      </c>
    </row>
    <row r="605" spans="1:13" ht="30" x14ac:dyDescent="0.25">
      <c r="A605" s="132">
        <v>981</v>
      </c>
      <c r="B605" s="133">
        <v>43390</v>
      </c>
      <c r="C605" s="134" t="s">
        <v>42</v>
      </c>
      <c r="D605" s="131">
        <v>505</v>
      </c>
      <c r="E605" s="131" t="s">
        <v>43</v>
      </c>
      <c r="F605" s="135" t="s">
        <v>58</v>
      </c>
      <c r="G605" s="135" t="s">
        <v>94</v>
      </c>
      <c r="H605" s="136" t="s">
        <v>46</v>
      </c>
      <c r="I605" s="137" t="s">
        <v>46</v>
      </c>
      <c r="J605" s="137" t="s">
        <v>48</v>
      </c>
      <c r="K605" s="137" t="s">
        <v>49</v>
      </c>
      <c r="L605" s="137" t="s">
        <v>53</v>
      </c>
      <c r="M605" s="137">
        <v>480</v>
      </c>
    </row>
    <row r="606" spans="1:13" ht="30" x14ac:dyDescent="0.25">
      <c r="A606" s="132">
        <v>980</v>
      </c>
      <c r="B606" s="133">
        <v>43390</v>
      </c>
      <c r="C606" s="134" t="s">
        <v>42</v>
      </c>
      <c r="D606" s="131">
        <v>505</v>
      </c>
      <c r="E606" s="131" t="s">
        <v>43</v>
      </c>
      <c r="F606" s="135" t="s">
        <v>66</v>
      </c>
      <c r="G606" s="135" t="s">
        <v>95</v>
      </c>
      <c r="H606" s="136" t="s">
        <v>46</v>
      </c>
      <c r="I606" s="137" t="s">
        <v>46</v>
      </c>
      <c r="J606" s="137" t="s">
        <v>48</v>
      </c>
      <c r="K606" s="137" t="s">
        <v>49</v>
      </c>
      <c r="L606" s="137" t="s">
        <v>53</v>
      </c>
      <c r="M606" s="137">
        <v>480</v>
      </c>
    </row>
    <row r="607" spans="1:13" ht="63.75" x14ac:dyDescent="0.25">
      <c r="A607" s="132">
        <v>979</v>
      </c>
      <c r="B607" s="133">
        <v>43392</v>
      </c>
      <c r="C607" s="134" t="s">
        <v>42</v>
      </c>
      <c r="D607" s="131">
        <v>705</v>
      </c>
      <c r="E607" s="131" t="s">
        <v>43</v>
      </c>
      <c r="F607" s="135" t="s">
        <v>51</v>
      </c>
      <c r="G607" s="135" t="s">
        <v>96</v>
      </c>
      <c r="H607" s="136" t="s">
        <v>46</v>
      </c>
      <c r="I607" s="137" t="s">
        <v>46</v>
      </c>
      <c r="J607" s="137" t="s">
        <v>48</v>
      </c>
      <c r="K607" s="137" t="s">
        <v>49</v>
      </c>
      <c r="L607" s="137" t="s">
        <v>53</v>
      </c>
      <c r="M607" s="137">
        <v>231</v>
      </c>
    </row>
    <row r="608" spans="1:13" ht="255" x14ac:dyDescent="0.25">
      <c r="A608" s="132">
        <v>978</v>
      </c>
      <c r="B608" s="133">
        <v>43394</v>
      </c>
      <c r="C608" s="134" t="s">
        <v>42</v>
      </c>
      <c r="D608" s="131">
        <v>512</v>
      </c>
      <c r="E608" s="131" t="s">
        <v>97</v>
      </c>
      <c r="F608" s="135" t="s">
        <v>44</v>
      </c>
      <c r="G608" s="135" t="s">
        <v>98</v>
      </c>
      <c r="H608" s="136" t="s">
        <v>84</v>
      </c>
      <c r="I608" s="137" t="s">
        <v>99</v>
      </c>
      <c r="J608" s="137" t="s">
        <v>89</v>
      </c>
      <c r="K608" s="137" t="s">
        <v>90</v>
      </c>
      <c r="L608" s="137" t="s">
        <v>100</v>
      </c>
      <c r="M608" s="137" t="s">
        <v>46</v>
      </c>
    </row>
    <row r="609" spans="1:13" ht="38.25" x14ac:dyDescent="0.25">
      <c r="A609" s="132">
        <v>977</v>
      </c>
      <c r="B609" s="133">
        <v>43391</v>
      </c>
      <c r="C609" s="134" t="s">
        <v>87</v>
      </c>
      <c r="D609" s="131" t="s">
        <v>46</v>
      </c>
      <c r="E609" s="131" t="s">
        <v>46</v>
      </c>
      <c r="F609" s="135" t="s">
        <v>101</v>
      </c>
      <c r="G609" s="135" t="s">
        <v>102</v>
      </c>
      <c r="H609" s="136" t="s">
        <v>46</v>
      </c>
      <c r="I609" s="137" t="s">
        <v>46</v>
      </c>
      <c r="J609" s="137" t="s">
        <v>103</v>
      </c>
      <c r="K609" s="137" t="s">
        <v>50</v>
      </c>
      <c r="L609" s="137" t="s">
        <v>50</v>
      </c>
      <c r="M609" s="137" t="s">
        <v>46</v>
      </c>
    </row>
    <row r="610" spans="1:13" ht="30" x14ac:dyDescent="0.25">
      <c r="A610" s="132">
        <v>976</v>
      </c>
      <c r="B610" s="133">
        <v>43391</v>
      </c>
      <c r="C610" s="134" t="s">
        <v>42</v>
      </c>
      <c r="D610" s="131">
        <v>402</v>
      </c>
      <c r="E610" s="131" t="s">
        <v>43</v>
      </c>
      <c r="F610" s="135" t="s">
        <v>104</v>
      </c>
      <c r="G610" s="135" t="s">
        <v>105</v>
      </c>
      <c r="H610" s="136" t="s">
        <v>46</v>
      </c>
      <c r="I610" s="137" t="s">
        <v>46</v>
      </c>
      <c r="J610" s="137" t="s">
        <v>48</v>
      </c>
      <c r="K610" s="137" t="s">
        <v>49</v>
      </c>
      <c r="L610" s="137" t="s">
        <v>53</v>
      </c>
      <c r="M610" s="137">
        <v>753</v>
      </c>
    </row>
    <row r="611" spans="1:13" ht="38.25" x14ac:dyDescent="0.25">
      <c r="A611" s="132">
        <v>975</v>
      </c>
      <c r="B611" s="133">
        <v>43390</v>
      </c>
      <c r="C611" s="134" t="s">
        <v>42</v>
      </c>
      <c r="D611" s="131">
        <v>608</v>
      </c>
      <c r="E611" s="131" t="s">
        <v>43</v>
      </c>
      <c r="F611" s="135" t="s">
        <v>66</v>
      </c>
      <c r="G611" s="135" t="s">
        <v>106</v>
      </c>
      <c r="H611" s="136" t="s">
        <v>46</v>
      </c>
      <c r="I611" s="137" t="s">
        <v>46</v>
      </c>
      <c r="J611" s="137" t="s">
        <v>48</v>
      </c>
      <c r="K611" s="137" t="s">
        <v>49</v>
      </c>
      <c r="L611" s="137" t="s">
        <v>53</v>
      </c>
      <c r="M611" s="137">
        <v>804</v>
      </c>
    </row>
    <row r="612" spans="1:13" ht="51" x14ac:dyDescent="0.25">
      <c r="A612" s="132">
        <v>974</v>
      </c>
      <c r="B612" s="133">
        <v>43391</v>
      </c>
      <c r="C612" s="134" t="s">
        <v>42</v>
      </c>
      <c r="D612" s="131">
        <v>306</v>
      </c>
      <c r="E612" s="131" t="s">
        <v>43</v>
      </c>
      <c r="F612" s="135" t="s">
        <v>58</v>
      </c>
      <c r="G612" s="135" t="s">
        <v>107</v>
      </c>
      <c r="H612" s="136" t="s">
        <v>46</v>
      </c>
      <c r="I612" s="137" t="s">
        <v>46</v>
      </c>
      <c r="J612" s="137" t="s">
        <v>48</v>
      </c>
      <c r="K612" s="137" t="s">
        <v>49</v>
      </c>
      <c r="L612" s="137" t="s">
        <v>53</v>
      </c>
      <c r="M612" s="137">
        <v>538</v>
      </c>
    </row>
    <row r="613" spans="1:13" ht="30" x14ac:dyDescent="0.25">
      <c r="A613" s="132">
        <v>973</v>
      </c>
      <c r="B613" s="133">
        <v>43390</v>
      </c>
      <c r="C613" s="134" t="s">
        <v>42</v>
      </c>
      <c r="D613" s="131">
        <v>312</v>
      </c>
      <c r="E613" s="131" t="s">
        <v>43</v>
      </c>
      <c r="F613" s="135" t="s">
        <v>71</v>
      </c>
      <c r="G613" s="135" t="s">
        <v>108</v>
      </c>
      <c r="H613" s="136" t="s">
        <v>109</v>
      </c>
      <c r="I613" s="137" t="s">
        <v>46</v>
      </c>
      <c r="J613" s="137" t="s">
        <v>48</v>
      </c>
      <c r="K613" s="137" t="s">
        <v>49</v>
      </c>
      <c r="L613" s="137" t="s">
        <v>53</v>
      </c>
      <c r="M613" s="137">
        <v>520</v>
      </c>
    </row>
    <row r="614" spans="1:13" ht="38.25" x14ac:dyDescent="0.25">
      <c r="A614" s="132">
        <v>972</v>
      </c>
      <c r="B614" s="133">
        <v>43390</v>
      </c>
      <c r="C614" s="134" t="s">
        <v>42</v>
      </c>
      <c r="D614" s="131">
        <v>109</v>
      </c>
      <c r="E614" s="131" t="s">
        <v>43</v>
      </c>
      <c r="F614" s="135" t="s">
        <v>44</v>
      </c>
      <c r="G614" s="135" t="s">
        <v>110</v>
      </c>
      <c r="H614" s="136" t="s">
        <v>111</v>
      </c>
      <c r="I614" s="137" t="s">
        <v>46</v>
      </c>
      <c r="J614" s="137" t="s">
        <v>48</v>
      </c>
      <c r="K614" s="137" t="s">
        <v>49</v>
      </c>
      <c r="L614" s="137" t="s">
        <v>53</v>
      </c>
      <c r="M614" s="137">
        <v>901</v>
      </c>
    </row>
    <row r="615" spans="1:13" ht="63.75" x14ac:dyDescent="0.25">
      <c r="A615" s="132">
        <v>971</v>
      </c>
      <c r="B615" s="133">
        <v>43390</v>
      </c>
      <c r="C615" s="134" t="s">
        <v>42</v>
      </c>
      <c r="D615" s="131">
        <v>109</v>
      </c>
      <c r="E615" s="131" t="s">
        <v>43</v>
      </c>
      <c r="F615" s="135" t="s">
        <v>76</v>
      </c>
      <c r="G615" s="135" t="s">
        <v>112</v>
      </c>
      <c r="H615" s="136" t="s">
        <v>113</v>
      </c>
      <c r="I615" s="137" t="s">
        <v>46</v>
      </c>
      <c r="J615" s="137" t="s">
        <v>48</v>
      </c>
      <c r="K615" s="137" t="s">
        <v>49</v>
      </c>
      <c r="L615" s="137" t="s">
        <v>53</v>
      </c>
      <c r="M615" s="137">
        <v>901</v>
      </c>
    </row>
    <row r="616" spans="1:13" ht="63.75" x14ac:dyDescent="0.25">
      <c r="A616" s="132">
        <v>970</v>
      </c>
      <c r="B616" s="133">
        <v>43390</v>
      </c>
      <c r="C616" s="134" t="s">
        <v>42</v>
      </c>
      <c r="D616" s="131">
        <v>103</v>
      </c>
      <c r="E616" s="131" t="s">
        <v>43</v>
      </c>
      <c r="F616" s="135" t="s">
        <v>44</v>
      </c>
      <c r="G616" s="135" t="s">
        <v>114</v>
      </c>
      <c r="H616" s="136" t="s">
        <v>46</v>
      </c>
      <c r="I616" s="137" t="s">
        <v>46</v>
      </c>
      <c r="J616" s="137" t="s">
        <v>48</v>
      </c>
      <c r="K616" s="137" t="s">
        <v>49</v>
      </c>
      <c r="L616" s="137" t="s">
        <v>53</v>
      </c>
      <c r="M616" s="137">
        <v>841</v>
      </c>
    </row>
    <row r="617" spans="1:13" ht="38.25" x14ac:dyDescent="0.25">
      <c r="A617" s="132">
        <v>969</v>
      </c>
      <c r="B617" s="133">
        <v>43390</v>
      </c>
      <c r="C617" s="134" t="s">
        <v>42</v>
      </c>
      <c r="D617" s="131">
        <v>501</v>
      </c>
      <c r="E617" s="131" t="s">
        <v>43</v>
      </c>
      <c r="F617" s="135" t="s">
        <v>44</v>
      </c>
      <c r="G617" s="135" t="s">
        <v>115</v>
      </c>
      <c r="H617" s="136" t="s">
        <v>116</v>
      </c>
      <c r="I617" s="137" t="s">
        <v>46</v>
      </c>
      <c r="J617" s="137" t="s">
        <v>48</v>
      </c>
      <c r="K617" s="137" t="s">
        <v>49</v>
      </c>
      <c r="L617" s="137" t="s">
        <v>53</v>
      </c>
      <c r="M617" s="137">
        <v>290</v>
      </c>
    </row>
    <row r="618" spans="1:13" ht="90" x14ac:dyDescent="0.25">
      <c r="A618" s="132">
        <v>968</v>
      </c>
      <c r="B618" s="133">
        <v>43391</v>
      </c>
      <c r="C618" s="134" t="s">
        <v>117</v>
      </c>
      <c r="D618" s="131">
        <v>125</v>
      </c>
      <c r="E618" s="131" t="s">
        <v>46</v>
      </c>
      <c r="F618" s="135" t="s">
        <v>44</v>
      </c>
      <c r="G618" s="135" t="s">
        <v>118</v>
      </c>
      <c r="H618" s="136" t="s">
        <v>119</v>
      </c>
      <c r="I618" s="137" t="s">
        <v>120</v>
      </c>
      <c r="J618" s="137" t="s">
        <v>121</v>
      </c>
      <c r="K618" s="137" t="s">
        <v>50</v>
      </c>
      <c r="L618" s="137" t="s">
        <v>50</v>
      </c>
      <c r="M618" s="137" t="s">
        <v>46</v>
      </c>
    </row>
    <row r="619" spans="1:13" ht="105" x14ac:dyDescent="0.25">
      <c r="A619" s="132">
        <v>967</v>
      </c>
      <c r="B619" s="133">
        <v>43391</v>
      </c>
      <c r="C619" s="134" t="s">
        <v>42</v>
      </c>
      <c r="D619" s="131">
        <v>605</v>
      </c>
      <c r="E619" s="131" t="s">
        <v>43</v>
      </c>
      <c r="F619" s="135" t="s">
        <v>44</v>
      </c>
      <c r="G619" s="135" t="s">
        <v>122</v>
      </c>
      <c r="H619" s="136" t="s">
        <v>123</v>
      </c>
      <c r="I619" s="137" t="s">
        <v>124</v>
      </c>
      <c r="J619" s="137" t="s">
        <v>48</v>
      </c>
      <c r="K619" s="137" t="s">
        <v>49</v>
      </c>
      <c r="L619" s="137" t="s">
        <v>125</v>
      </c>
      <c r="M619" s="137" t="s">
        <v>46</v>
      </c>
    </row>
    <row r="620" spans="1:13" ht="51" x14ac:dyDescent="0.25">
      <c r="A620" s="132">
        <v>966</v>
      </c>
      <c r="B620" s="133">
        <v>43389</v>
      </c>
      <c r="C620" s="134" t="s">
        <v>117</v>
      </c>
      <c r="D620" s="131">
        <v>602</v>
      </c>
      <c r="E620" s="131" t="s">
        <v>43</v>
      </c>
      <c r="F620" s="135" t="s">
        <v>126</v>
      </c>
      <c r="G620" s="135" t="s">
        <v>127</v>
      </c>
      <c r="H620" s="136" t="s">
        <v>128</v>
      </c>
      <c r="I620" s="137" t="s">
        <v>46</v>
      </c>
      <c r="J620" s="137" t="s">
        <v>48</v>
      </c>
      <c r="K620" s="137" t="s">
        <v>49</v>
      </c>
      <c r="L620" s="137" t="s">
        <v>65</v>
      </c>
      <c r="M620" s="137" t="s">
        <v>46</v>
      </c>
    </row>
    <row r="621" spans="1:13" ht="38.25" x14ac:dyDescent="0.25">
      <c r="A621" s="132">
        <v>965</v>
      </c>
      <c r="B621" s="133">
        <v>43388</v>
      </c>
      <c r="C621" s="134" t="s">
        <v>42</v>
      </c>
      <c r="D621" s="131">
        <v>611</v>
      </c>
      <c r="E621" s="131" t="s">
        <v>43</v>
      </c>
      <c r="F621" s="135" t="s">
        <v>71</v>
      </c>
      <c r="G621" s="135" t="s">
        <v>129</v>
      </c>
      <c r="H621" s="136" t="s">
        <v>46</v>
      </c>
      <c r="I621" s="137" t="s">
        <v>46</v>
      </c>
      <c r="J621" s="137" t="s">
        <v>48</v>
      </c>
      <c r="K621" s="137" t="s">
        <v>49</v>
      </c>
      <c r="L621" s="137" t="s">
        <v>53</v>
      </c>
      <c r="M621" s="137">
        <v>603</v>
      </c>
    </row>
    <row r="622" spans="1:13" ht="30" x14ac:dyDescent="0.25">
      <c r="A622" s="132">
        <v>964</v>
      </c>
      <c r="B622" s="133">
        <v>43388</v>
      </c>
      <c r="C622" s="134" t="s">
        <v>42</v>
      </c>
      <c r="D622" s="131">
        <v>507</v>
      </c>
      <c r="E622" s="131" t="s">
        <v>43</v>
      </c>
      <c r="F622" s="135" t="s">
        <v>76</v>
      </c>
      <c r="G622" s="135" t="s">
        <v>130</v>
      </c>
      <c r="H622" s="136" t="s">
        <v>46</v>
      </c>
      <c r="I622" s="137" t="s">
        <v>46</v>
      </c>
      <c r="J622" s="137" t="s">
        <v>48</v>
      </c>
      <c r="K622" s="137" t="s">
        <v>49</v>
      </c>
      <c r="L622" s="137" t="s">
        <v>53</v>
      </c>
      <c r="M622" s="137">
        <v>483</v>
      </c>
    </row>
    <row r="623" spans="1:13" ht="30" x14ac:dyDescent="0.25">
      <c r="A623" s="132">
        <v>963</v>
      </c>
      <c r="B623" s="133">
        <v>43386</v>
      </c>
      <c r="C623" s="134" t="s">
        <v>42</v>
      </c>
      <c r="D623" s="131">
        <v>204</v>
      </c>
      <c r="E623" s="131" t="s">
        <v>43</v>
      </c>
      <c r="F623" s="135" t="s">
        <v>50</v>
      </c>
      <c r="G623" s="135" t="s">
        <v>131</v>
      </c>
      <c r="H623" s="136" t="s">
        <v>46</v>
      </c>
      <c r="I623" s="137" t="s">
        <v>46</v>
      </c>
      <c r="J623" s="137" t="s">
        <v>48</v>
      </c>
      <c r="K623" s="137" t="s">
        <v>49</v>
      </c>
      <c r="L623" s="137" t="s">
        <v>53</v>
      </c>
      <c r="M623" s="137">
        <v>282</v>
      </c>
    </row>
    <row r="624" spans="1:13" ht="30" x14ac:dyDescent="0.25">
      <c r="A624" s="132">
        <v>962</v>
      </c>
      <c r="B624" s="133">
        <v>43386</v>
      </c>
      <c r="C624" s="134" t="s">
        <v>42</v>
      </c>
      <c r="D624" s="131">
        <v>206</v>
      </c>
      <c r="E624" s="131" t="s">
        <v>43</v>
      </c>
      <c r="F624" s="135" t="s">
        <v>44</v>
      </c>
      <c r="G624" s="135" t="s">
        <v>132</v>
      </c>
      <c r="H624" s="136" t="s">
        <v>46</v>
      </c>
      <c r="I624" s="137" t="s">
        <v>46</v>
      </c>
      <c r="J624" s="137" t="s">
        <v>48</v>
      </c>
      <c r="K624" s="137" t="s">
        <v>49</v>
      </c>
      <c r="L624" s="137" t="s">
        <v>53</v>
      </c>
      <c r="M624" s="137">
        <v>897</v>
      </c>
    </row>
    <row r="625" spans="1:13" ht="38.25" x14ac:dyDescent="0.25">
      <c r="A625" s="132">
        <v>961</v>
      </c>
      <c r="B625" s="133">
        <v>43387</v>
      </c>
      <c r="C625" s="134" t="s">
        <v>42</v>
      </c>
      <c r="D625" s="131">
        <v>107</v>
      </c>
      <c r="E625" s="131" t="s">
        <v>43</v>
      </c>
      <c r="F625" s="135" t="s">
        <v>66</v>
      </c>
      <c r="G625" s="135" t="s">
        <v>133</v>
      </c>
      <c r="H625" s="136" t="s">
        <v>46</v>
      </c>
      <c r="I625" s="137" t="s">
        <v>46</v>
      </c>
      <c r="J625" s="137" t="s">
        <v>48</v>
      </c>
      <c r="K625" s="137" t="s">
        <v>49</v>
      </c>
      <c r="L625" s="137" t="s">
        <v>53</v>
      </c>
      <c r="M625" s="137">
        <v>848</v>
      </c>
    </row>
    <row r="626" spans="1:13" ht="38.25" x14ac:dyDescent="0.25">
      <c r="A626" s="132">
        <v>960</v>
      </c>
      <c r="B626" s="133">
        <v>43387</v>
      </c>
      <c r="C626" s="134" t="s">
        <v>42</v>
      </c>
      <c r="D626" s="131">
        <v>107</v>
      </c>
      <c r="E626" s="131" t="s">
        <v>43</v>
      </c>
      <c r="F626" s="135" t="s">
        <v>104</v>
      </c>
      <c r="G626" s="135" t="s">
        <v>134</v>
      </c>
      <c r="H626" s="136" t="s">
        <v>46</v>
      </c>
      <c r="I626" s="137" t="s">
        <v>46</v>
      </c>
      <c r="J626" s="137" t="s">
        <v>48</v>
      </c>
      <c r="K626" s="137" t="s">
        <v>49</v>
      </c>
      <c r="L626" s="137" t="s">
        <v>53</v>
      </c>
      <c r="M626" s="137">
        <v>848</v>
      </c>
    </row>
    <row r="627" spans="1:13" ht="30" x14ac:dyDescent="0.25">
      <c r="A627" s="132">
        <v>959</v>
      </c>
      <c r="B627" s="133">
        <v>43387</v>
      </c>
      <c r="C627" s="134" t="s">
        <v>42</v>
      </c>
      <c r="D627" s="131">
        <v>107</v>
      </c>
      <c r="E627" s="131" t="s">
        <v>43</v>
      </c>
      <c r="F627" s="135" t="s">
        <v>51</v>
      </c>
      <c r="G627" s="135" t="s">
        <v>135</v>
      </c>
      <c r="H627" s="136" t="s">
        <v>46</v>
      </c>
      <c r="I627" s="137" t="s">
        <v>46</v>
      </c>
      <c r="J627" s="137" t="s">
        <v>48</v>
      </c>
      <c r="K627" s="137" t="s">
        <v>49</v>
      </c>
      <c r="L627" s="137" t="s">
        <v>53</v>
      </c>
      <c r="M627" s="137">
        <v>848</v>
      </c>
    </row>
    <row r="628" spans="1:13" ht="30" x14ac:dyDescent="0.25">
      <c r="A628" s="132">
        <v>958</v>
      </c>
      <c r="B628" s="133">
        <v>43387</v>
      </c>
      <c r="C628" s="134" t="s">
        <v>42</v>
      </c>
      <c r="D628" s="131">
        <v>701</v>
      </c>
      <c r="E628" s="131" t="s">
        <v>43</v>
      </c>
      <c r="F628" s="135" t="s">
        <v>71</v>
      </c>
      <c r="G628" s="135" t="s">
        <v>136</v>
      </c>
      <c r="H628" s="136" t="s">
        <v>46</v>
      </c>
      <c r="I628" s="137" t="s">
        <v>46</v>
      </c>
      <c r="J628" s="137" t="s">
        <v>48</v>
      </c>
      <c r="K628" s="137" t="s">
        <v>49</v>
      </c>
      <c r="L628" s="137" t="s">
        <v>53</v>
      </c>
      <c r="M628" s="137">
        <v>418</v>
      </c>
    </row>
    <row r="629" spans="1:13" ht="30" x14ac:dyDescent="0.25">
      <c r="A629" s="132">
        <v>957</v>
      </c>
      <c r="B629" s="133">
        <v>43387</v>
      </c>
      <c r="C629" s="134" t="s">
        <v>42</v>
      </c>
      <c r="D629" s="131">
        <v>409</v>
      </c>
      <c r="E629" s="131" t="s">
        <v>43</v>
      </c>
      <c r="F629" s="135" t="s">
        <v>66</v>
      </c>
      <c r="G629" s="135" t="s">
        <v>137</v>
      </c>
      <c r="H629" s="136" t="s">
        <v>46</v>
      </c>
      <c r="I629" s="137" t="s">
        <v>46</v>
      </c>
      <c r="J629" s="137" t="s">
        <v>48</v>
      </c>
      <c r="K629" s="137" t="s">
        <v>49</v>
      </c>
      <c r="L629" s="137" t="s">
        <v>53</v>
      </c>
      <c r="M629" s="137">
        <v>534</v>
      </c>
    </row>
    <row r="630" spans="1:13" ht="38.25" x14ac:dyDescent="0.25">
      <c r="A630" s="132">
        <v>956</v>
      </c>
      <c r="B630" s="133">
        <v>43387</v>
      </c>
      <c r="C630" s="134" t="s">
        <v>42</v>
      </c>
      <c r="D630" s="131">
        <v>204</v>
      </c>
      <c r="E630" s="131" t="s">
        <v>43</v>
      </c>
      <c r="F630" s="135" t="s">
        <v>44</v>
      </c>
      <c r="G630" s="135" t="s">
        <v>138</v>
      </c>
      <c r="H630" s="136" t="s">
        <v>46</v>
      </c>
      <c r="I630" s="137" t="s">
        <v>46</v>
      </c>
      <c r="J630" s="137" t="s">
        <v>48</v>
      </c>
      <c r="K630" s="137" t="s">
        <v>49</v>
      </c>
      <c r="L630" s="137" t="s">
        <v>53</v>
      </c>
      <c r="M630" s="137">
        <v>900</v>
      </c>
    </row>
    <row r="631" spans="1:13" ht="38.25" x14ac:dyDescent="0.25">
      <c r="A631" s="132">
        <v>955</v>
      </c>
      <c r="B631" s="133">
        <v>43387</v>
      </c>
      <c r="C631" s="134" t="s">
        <v>42</v>
      </c>
      <c r="D631" s="131">
        <v>403</v>
      </c>
      <c r="E631" s="131" t="s">
        <v>43</v>
      </c>
      <c r="F631" s="135" t="s">
        <v>44</v>
      </c>
      <c r="G631" s="135" t="s">
        <v>139</v>
      </c>
      <c r="H631" s="136" t="s">
        <v>46</v>
      </c>
      <c r="I631" s="137" t="s">
        <v>46</v>
      </c>
      <c r="J631" s="137" t="s">
        <v>48</v>
      </c>
      <c r="K631" s="137" t="s">
        <v>49</v>
      </c>
      <c r="L631" s="137" t="s">
        <v>53</v>
      </c>
      <c r="M631" s="137">
        <v>717</v>
      </c>
    </row>
    <row r="632" spans="1:13" ht="51" x14ac:dyDescent="0.25">
      <c r="A632" s="132">
        <v>954</v>
      </c>
      <c r="B632" s="133">
        <v>43387</v>
      </c>
      <c r="C632" s="134" t="s">
        <v>42</v>
      </c>
      <c r="D632" s="131">
        <v>403</v>
      </c>
      <c r="E632" s="131" t="s">
        <v>43</v>
      </c>
      <c r="F632" s="135" t="s">
        <v>66</v>
      </c>
      <c r="G632" s="135" t="s">
        <v>140</v>
      </c>
      <c r="H632" s="136" t="s">
        <v>141</v>
      </c>
      <c r="I632" s="137" t="s">
        <v>46</v>
      </c>
      <c r="J632" s="137" t="s">
        <v>48</v>
      </c>
      <c r="K632" s="137" t="s">
        <v>49</v>
      </c>
      <c r="L632" s="137" t="s">
        <v>53</v>
      </c>
      <c r="M632" s="137">
        <v>717</v>
      </c>
    </row>
    <row r="633" spans="1:13" ht="90" x14ac:dyDescent="0.25">
      <c r="A633" s="132">
        <v>953</v>
      </c>
      <c r="B633" s="133">
        <v>43388</v>
      </c>
      <c r="C633" s="134" t="s">
        <v>87</v>
      </c>
      <c r="D633" s="131">
        <v>305</v>
      </c>
      <c r="E633" s="131" t="s">
        <v>46</v>
      </c>
      <c r="F633" s="135" t="s">
        <v>44</v>
      </c>
      <c r="G633" s="135" t="s">
        <v>142</v>
      </c>
      <c r="H633" s="136" t="s">
        <v>46</v>
      </c>
      <c r="I633" s="137" t="s">
        <v>143</v>
      </c>
      <c r="J633" s="137" t="s">
        <v>48</v>
      </c>
      <c r="K633" s="137" t="s">
        <v>49</v>
      </c>
      <c r="L633" s="137" t="s">
        <v>65</v>
      </c>
      <c r="M633" s="137" t="s">
        <v>46</v>
      </c>
    </row>
    <row r="634" spans="1:13" ht="409.5" x14ac:dyDescent="0.25">
      <c r="A634" s="132">
        <v>952</v>
      </c>
      <c r="B634" s="133">
        <v>43388</v>
      </c>
      <c r="C634" s="134" t="s">
        <v>42</v>
      </c>
      <c r="D634" s="131">
        <v>602</v>
      </c>
      <c r="E634" s="131" t="s">
        <v>43</v>
      </c>
      <c r="F634" s="135" t="s">
        <v>44</v>
      </c>
      <c r="G634" s="135" t="s">
        <v>144</v>
      </c>
      <c r="H634" s="136" t="s">
        <v>145</v>
      </c>
      <c r="I634" s="137" t="s">
        <v>146</v>
      </c>
      <c r="J634" s="137" t="s">
        <v>48</v>
      </c>
      <c r="K634" s="137" t="s">
        <v>49</v>
      </c>
      <c r="L634" s="137" t="s">
        <v>125</v>
      </c>
      <c r="M634" s="137" t="s">
        <v>46</v>
      </c>
    </row>
    <row r="635" spans="1:13" ht="153" x14ac:dyDescent="0.25">
      <c r="A635" s="132">
        <v>951</v>
      </c>
      <c r="B635" s="133">
        <v>43387</v>
      </c>
      <c r="C635" s="134" t="s">
        <v>117</v>
      </c>
      <c r="D635" s="131">
        <v>121</v>
      </c>
      <c r="E635" s="131" t="s">
        <v>43</v>
      </c>
      <c r="F635" s="135" t="s">
        <v>66</v>
      </c>
      <c r="G635" s="135" t="s">
        <v>147</v>
      </c>
      <c r="H635" s="136" t="s">
        <v>46</v>
      </c>
      <c r="I635" s="137" t="s">
        <v>46</v>
      </c>
      <c r="J635" s="137" t="s">
        <v>89</v>
      </c>
      <c r="K635" s="137" t="s">
        <v>90</v>
      </c>
      <c r="L635" s="137" t="s">
        <v>50</v>
      </c>
      <c r="M635" s="137" t="s">
        <v>46</v>
      </c>
    </row>
    <row r="636" spans="1:13" ht="38.25" x14ac:dyDescent="0.25">
      <c r="A636" s="132">
        <v>950</v>
      </c>
      <c r="B636" s="133">
        <v>43388</v>
      </c>
      <c r="C636" s="134" t="s">
        <v>42</v>
      </c>
      <c r="D636" s="131">
        <v>503</v>
      </c>
      <c r="E636" s="131" t="s">
        <v>43</v>
      </c>
      <c r="F636" s="135" t="s">
        <v>44</v>
      </c>
      <c r="G636" s="135" t="s">
        <v>148</v>
      </c>
      <c r="H636" s="136" t="s">
        <v>46</v>
      </c>
      <c r="I636" s="137" t="s">
        <v>149</v>
      </c>
      <c r="J636" s="137" t="s">
        <v>48</v>
      </c>
      <c r="K636" s="137" t="s">
        <v>49</v>
      </c>
      <c r="L636" s="137" t="s">
        <v>50</v>
      </c>
      <c r="M636" s="137" t="s">
        <v>46</v>
      </c>
    </row>
    <row r="637" spans="1:13" ht="45" x14ac:dyDescent="0.25">
      <c r="A637" s="132">
        <v>949</v>
      </c>
      <c r="B637" s="133">
        <v>43386</v>
      </c>
      <c r="C637" s="134" t="s">
        <v>42</v>
      </c>
      <c r="D637" s="131">
        <v>410</v>
      </c>
      <c r="E637" s="131" t="s">
        <v>43</v>
      </c>
      <c r="F637" s="135" t="s">
        <v>44</v>
      </c>
      <c r="G637" s="135" t="s">
        <v>150</v>
      </c>
      <c r="H637" s="136" t="s">
        <v>46</v>
      </c>
      <c r="I637" s="137" t="s">
        <v>151</v>
      </c>
      <c r="J637" s="137" t="s">
        <v>48</v>
      </c>
      <c r="K637" s="137" t="s">
        <v>49</v>
      </c>
      <c r="L637" s="137" t="s">
        <v>50</v>
      </c>
      <c r="M637" s="137" t="s">
        <v>46</v>
      </c>
    </row>
    <row r="638" spans="1:13" ht="30" x14ac:dyDescent="0.25">
      <c r="A638" s="132">
        <v>948</v>
      </c>
      <c r="B638" s="133">
        <v>43386</v>
      </c>
      <c r="C638" s="134" t="s">
        <v>42</v>
      </c>
      <c r="D638" s="131">
        <v>705</v>
      </c>
      <c r="E638" s="131" t="s">
        <v>43</v>
      </c>
      <c r="F638" s="135" t="s">
        <v>51</v>
      </c>
      <c r="G638" s="135" t="s">
        <v>152</v>
      </c>
      <c r="H638" s="136" t="s">
        <v>46</v>
      </c>
      <c r="I638" s="137" t="s">
        <v>153</v>
      </c>
      <c r="J638" s="137" t="s">
        <v>48</v>
      </c>
      <c r="K638" s="137" t="s">
        <v>49</v>
      </c>
      <c r="L638" s="137" t="s">
        <v>50</v>
      </c>
      <c r="M638" s="137" t="s">
        <v>46</v>
      </c>
    </row>
    <row r="639" spans="1:13" ht="30" x14ac:dyDescent="0.25">
      <c r="A639" s="132">
        <v>947</v>
      </c>
      <c r="B639" s="133">
        <v>43387</v>
      </c>
      <c r="C639" s="134" t="s">
        <v>42</v>
      </c>
      <c r="D639" s="131">
        <v>602</v>
      </c>
      <c r="E639" s="131" t="s">
        <v>43</v>
      </c>
      <c r="F639" s="135" t="s">
        <v>44</v>
      </c>
      <c r="G639" s="135" t="s">
        <v>154</v>
      </c>
      <c r="H639" s="136" t="s">
        <v>155</v>
      </c>
      <c r="I639" s="137" t="s">
        <v>156</v>
      </c>
      <c r="J639" s="137" t="s">
        <v>48</v>
      </c>
      <c r="K639" s="137" t="s">
        <v>49</v>
      </c>
      <c r="L639" s="137" t="s">
        <v>50</v>
      </c>
      <c r="M639" s="137" t="s">
        <v>46</v>
      </c>
    </row>
    <row r="640" spans="1:13" ht="357" x14ac:dyDescent="0.25">
      <c r="A640" s="132">
        <v>946</v>
      </c>
      <c r="B640" s="133">
        <v>43387</v>
      </c>
      <c r="C640" s="134" t="s">
        <v>42</v>
      </c>
      <c r="D640" s="131">
        <v>903</v>
      </c>
      <c r="E640" s="131" t="s">
        <v>97</v>
      </c>
      <c r="F640" s="135" t="s">
        <v>76</v>
      </c>
      <c r="G640" s="135" t="s">
        <v>157</v>
      </c>
      <c r="H640" s="136" t="s">
        <v>46</v>
      </c>
      <c r="I640" s="137" t="s">
        <v>158</v>
      </c>
      <c r="J640" s="137" t="s">
        <v>159</v>
      </c>
      <c r="K640" s="137" t="s">
        <v>160</v>
      </c>
      <c r="L640" s="137" t="s">
        <v>65</v>
      </c>
      <c r="M640" s="137" t="s">
        <v>46</v>
      </c>
    </row>
    <row r="641" spans="1:13" ht="409.5" x14ac:dyDescent="0.25">
      <c r="A641" s="132">
        <v>945</v>
      </c>
      <c r="B641" s="133">
        <v>43385</v>
      </c>
      <c r="C641" s="134" t="s">
        <v>42</v>
      </c>
      <c r="D641" s="131">
        <v>205</v>
      </c>
      <c r="E641" s="131" t="s">
        <v>97</v>
      </c>
      <c r="F641" s="135" t="s">
        <v>50</v>
      </c>
      <c r="G641" s="135" t="s">
        <v>161</v>
      </c>
      <c r="H641" s="136" t="s">
        <v>46</v>
      </c>
      <c r="I641" s="137" t="s">
        <v>46</v>
      </c>
      <c r="J641" s="137" t="s">
        <v>162</v>
      </c>
      <c r="K641" s="137" t="s">
        <v>50</v>
      </c>
      <c r="L641" s="137" t="s">
        <v>100</v>
      </c>
      <c r="M641" s="137" t="s">
        <v>46</v>
      </c>
    </row>
    <row r="642" spans="1:13" ht="30" x14ac:dyDescent="0.25">
      <c r="A642" s="132">
        <v>944</v>
      </c>
      <c r="B642" s="133">
        <v>43381</v>
      </c>
      <c r="C642" s="134" t="s">
        <v>42</v>
      </c>
      <c r="D642" s="131">
        <v>901</v>
      </c>
      <c r="E642" s="131" t="s">
        <v>43</v>
      </c>
      <c r="F642" s="135" t="s">
        <v>44</v>
      </c>
      <c r="G642" s="135" t="s">
        <v>163</v>
      </c>
      <c r="H642" s="136" t="s">
        <v>164</v>
      </c>
      <c r="I642" s="137" t="s">
        <v>46</v>
      </c>
      <c r="J642" s="137" t="s">
        <v>48</v>
      </c>
      <c r="K642" s="137" t="s">
        <v>49</v>
      </c>
      <c r="L642" s="137" t="s">
        <v>53</v>
      </c>
      <c r="M642" s="137">
        <v>723</v>
      </c>
    </row>
    <row r="643" spans="1:13" ht="30" x14ac:dyDescent="0.25">
      <c r="A643" s="132">
        <v>943</v>
      </c>
      <c r="B643" s="133">
        <v>43381</v>
      </c>
      <c r="C643" s="134" t="s">
        <v>42</v>
      </c>
      <c r="D643" s="131">
        <v>405</v>
      </c>
      <c r="E643" s="131" t="s">
        <v>43</v>
      </c>
      <c r="F643" s="135" t="s">
        <v>66</v>
      </c>
      <c r="G643" s="135" t="s">
        <v>165</v>
      </c>
      <c r="H643" s="136" t="s">
        <v>46</v>
      </c>
      <c r="I643" s="137" t="s">
        <v>46</v>
      </c>
      <c r="J643" s="137" t="s">
        <v>48</v>
      </c>
      <c r="K643" s="137" t="s">
        <v>49</v>
      </c>
      <c r="L643" s="137" t="s">
        <v>53</v>
      </c>
      <c r="M643" s="137">
        <v>507</v>
      </c>
    </row>
    <row r="644" spans="1:13" ht="30" x14ac:dyDescent="0.25">
      <c r="A644" s="132">
        <v>942</v>
      </c>
      <c r="B644" s="133">
        <v>43379</v>
      </c>
      <c r="C644" s="134" t="s">
        <v>42</v>
      </c>
      <c r="D644" s="131">
        <v>206</v>
      </c>
      <c r="E644" s="131" t="s">
        <v>43</v>
      </c>
      <c r="F644" s="135" t="s">
        <v>44</v>
      </c>
      <c r="G644" s="135" t="s">
        <v>166</v>
      </c>
      <c r="H644" s="136" t="s">
        <v>46</v>
      </c>
      <c r="I644" s="137" t="s">
        <v>46</v>
      </c>
      <c r="J644" s="137" t="s">
        <v>48</v>
      </c>
      <c r="K644" s="137" t="s">
        <v>49</v>
      </c>
      <c r="L644" s="137" t="s">
        <v>53</v>
      </c>
      <c r="M644" s="137">
        <v>496</v>
      </c>
    </row>
    <row r="645" spans="1:13" ht="114.75" x14ac:dyDescent="0.25">
      <c r="A645" s="132">
        <v>941</v>
      </c>
      <c r="B645" s="133">
        <v>43372</v>
      </c>
      <c r="C645" s="134" t="s">
        <v>167</v>
      </c>
      <c r="D645" s="131">
        <v>201</v>
      </c>
      <c r="E645" s="131" t="s">
        <v>43</v>
      </c>
      <c r="F645" s="135" t="s">
        <v>44</v>
      </c>
      <c r="G645" s="135" t="s">
        <v>168</v>
      </c>
      <c r="H645" s="136" t="s">
        <v>46</v>
      </c>
      <c r="I645" s="137" t="s">
        <v>46</v>
      </c>
      <c r="J645" s="137" t="s">
        <v>48</v>
      </c>
      <c r="K645" s="137" t="s">
        <v>49</v>
      </c>
      <c r="L645" s="137" t="s">
        <v>169</v>
      </c>
      <c r="M645" s="137" t="s">
        <v>46</v>
      </c>
    </row>
    <row r="646" spans="1:13" ht="153" x14ac:dyDescent="0.25">
      <c r="A646" s="132">
        <v>940</v>
      </c>
      <c r="B646" s="133">
        <v>43372</v>
      </c>
      <c r="C646" s="134" t="s">
        <v>167</v>
      </c>
      <c r="D646" s="131">
        <v>201</v>
      </c>
      <c r="E646" s="131" t="s">
        <v>43</v>
      </c>
      <c r="F646" s="135" t="s">
        <v>56</v>
      </c>
      <c r="G646" s="135" t="s">
        <v>170</v>
      </c>
      <c r="H646" s="136" t="s">
        <v>46</v>
      </c>
      <c r="I646" s="137" t="s">
        <v>46</v>
      </c>
      <c r="J646" s="137" t="s">
        <v>48</v>
      </c>
      <c r="K646" s="137" t="s">
        <v>49</v>
      </c>
      <c r="L646" s="137" t="s">
        <v>169</v>
      </c>
      <c r="M646" s="137" t="s">
        <v>46</v>
      </c>
    </row>
    <row r="647" spans="1:13" ht="90" x14ac:dyDescent="0.25">
      <c r="A647" s="132">
        <v>939</v>
      </c>
      <c r="B647" s="133">
        <v>43381</v>
      </c>
      <c r="C647" s="134" t="s">
        <v>42</v>
      </c>
      <c r="D647" s="131">
        <v>211</v>
      </c>
      <c r="E647" s="131" t="s">
        <v>43</v>
      </c>
      <c r="F647" s="135" t="s">
        <v>44</v>
      </c>
      <c r="G647" s="135" t="s">
        <v>171</v>
      </c>
      <c r="H647" s="136" t="s">
        <v>172</v>
      </c>
      <c r="I647" s="137" t="s">
        <v>173</v>
      </c>
      <c r="J647" s="137" t="s">
        <v>48</v>
      </c>
      <c r="K647" s="137" t="s">
        <v>49</v>
      </c>
      <c r="L647" s="137" t="s">
        <v>65</v>
      </c>
      <c r="M647" s="137" t="s">
        <v>46</v>
      </c>
    </row>
    <row r="648" spans="1:13" ht="30" x14ac:dyDescent="0.25">
      <c r="A648" s="132">
        <v>938</v>
      </c>
      <c r="B648" s="133">
        <v>43380</v>
      </c>
      <c r="C648" s="134" t="s">
        <v>42</v>
      </c>
      <c r="D648" s="131">
        <v>201</v>
      </c>
      <c r="E648" s="131" t="s">
        <v>43</v>
      </c>
      <c r="F648" s="135" t="s">
        <v>44</v>
      </c>
      <c r="G648" s="135" t="s">
        <v>174</v>
      </c>
      <c r="H648" s="136" t="s">
        <v>175</v>
      </c>
      <c r="I648" s="137" t="s">
        <v>46</v>
      </c>
      <c r="J648" s="137" t="s">
        <v>48</v>
      </c>
      <c r="K648" s="137" t="s">
        <v>49</v>
      </c>
      <c r="L648" s="137" t="s">
        <v>53</v>
      </c>
      <c r="M648" s="137">
        <v>761</v>
      </c>
    </row>
    <row r="649" spans="1:13" ht="60" x14ac:dyDescent="0.25">
      <c r="A649" s="132">
        <v>937</v>
      </c>
      <c r="B649" s="133">
        <v>43378</v>
      </c>
      <c r="C649" s="134" t="s">
        <v>42</v>
      </c>
      <c r="D649" s="131">
        <v>101</v>
      </c>
      <c r="E649" s="131" t="s">
        <v>43</v>
      </c>
      <c r="F649" s="135" t="s">
        <v>44</v>
      </c>
      <c r="G649" s="135" t="s">
        <v>176</v>
      </c>
      <c r="H649" s="136" t="s">
        <v>177</v>
      </c>
      <c r="I649" s="137" t="s">
        <v>178</v>
      </c>
      <c r="J649" s="137" t="s">
        <v>179</v>
      </c>
      <c r="K649" s="137" t="s">
        <v>50</v>
      </c>
      <c r="L649" s="137" t="s">
        <v>50</v>
      </c>
      <c r="M649" s="137" t="s">
        <v>180</v>
      </c>
    </row>
    <row r="650" spans="1:13" ht="51" x14ac:dyDescent="0.25">
      <c r="A650" s="132">
        <v>936</v>
      </c>
      <c r="B650" s="133">
        <v>43376</v>
      </c>
      <c r="C650" s="134" t="s">
        <v>42</v>
      </c>
      <c r="D650" s="131">
        <v>409</v>
      </c>
      <c r="E650" s="131" t="s">
        <v>43</v>
      </c>
      <c r="F650" s="135" t="s">
        <v>66</v>
      </c>
      <c r="G650" s="135" t="s">
        <v>181</v>
      </c>
      <c r="H650" s="136" t="s">
        <v>182</v>
      </c>
      <c r="I650" s="137" t="s">
        <v>46</v>
      </c>
      <c r="J650" s="137" t="s">
        <v>183</v>
      </c>
      <c r="K650" s="137" t="s">
        <v>49</v>
      </c>
      <c r="L650" s="137" t="s">
        <v>65</v>
      </c>
      <c r="M650" s="137" t="s">
        <v>46</v>
      </c>
    </row>
    <row r="651" spans="1:13" ht="270" x14ac:dyDescent="0.25">
      <c r="A651" s="132">
        <v>935</v>
      </c>
      <c r="B651" s="133">
        <v>43376</v>
      </c>
      <c r="C651" s="134" t="s">
        <v>42</v>
      </c>
      <c r="D651" s="131">
        <v>410</v>
      </c>
      <c r="E651" s="131" t="s">
        <v>43</v>
      </c>
      <c r="F651" s="135" t="s">
        <v>44</v>
      </c>
      <c r="G651" s="135" t="s">
        <v>184</v>
      </c>
      <c r="H651" s="136" t="s">
        <v>185</v>
      </c>
      <c r="I651" s="137" t="s">
        <v>186</v>
      </c>
      <c r="J651" s="137" t="s">
        <v>48</v>
      </c>
      <c r="K651" s="137" t="s">
        <v>49</v>
      </c>
      <c r="L651" s="137" t="s">
        <v>125</v>
      </c>
      <c r="M651" s="137" t="s">
        <v>46</v>
      </c>
    </row>
    <row r="652" spans="1:13" ht="127.5" x14ac:dyDescent="0.25">
      <c r="A652" s="132">
        <v>934</v>
      </c>
      <c r="B652" s="133">
        <v>43375</v>
      </c>
      <c r="C652" s="134" t="s">
        <v>117</v>
      </c>
      <c r="D652" s="131">
        <v>121</v>
      </c>
      <c r="E652" s="131" t="s">
        <v>187</v>
      </c>
      <c r="F652" s="135" t="s">
        <v>66</v>
      </c>
      <c r="G652" s="135" t="s">
        <v>188</v>
      </c>
      <c r="H652" s="136" t="s">
        <v>46</v>
      </c>
      <c r="I652" s="137" t="s">
        <v>46</v>
      </c>
      <c r="J652" s="137" t="s">
        <v>48</v>
      </c>
      <c r="K652" s="137" t="s">
        <v>49</v>
      </c>
      <c r="L652" s="137" t="s">
        <v>50</v>
      </c>
      <c r="M652" s="137" t="s">
        <v>46</v>
      </c>
    </row>
    <row r="653" spans="1:13" ht="30" x14ac:dyDescent="0.25">
      <c r="A653" s="132">
        <v>933</v>
      </c>
      <c r="B653" s="133">
        <v>43366</v>
      </c>
      <c r="C653" s="134" t="s">
        <v>42</v>
      </c>
      <c r="D653" s="131">
        <v>207</v>
      </c>
      <c r="E653" s="131" t="s">
        <v>43</v>
      </c>
      <c r="F653" s="135" t="s">
        <v>44</v>
      </c>
      <c r="G653" s="135" t="s">
        <v>189</v>
      </c>
      <c r="H653" s="136" t="s">
        <v>46</v>
      </c>
      <c r="I653" s="137" t="s">
        <v>46</v>
      </c>
      <c r="J653" s="137" t="s">
        <v>183</v>
      </c>
      <c r="K653" s="137" t="s">
        <v>49</v>
      </c>
      <c r="L653" s="137" t="s">
        <v>53</v>
      </c>
      <c r="M653" s="137">
        <v>546</v>
      </c>
    </row>
    <row r="654" spans="1:13" ht="30" x14ac:dyDescent="0.25">
      <c r="A654" s="132">
        <v>932</v>
      </c>
      <c r="B654" s="133">
        <v>43369</v>
      </c>
      <c r="C654" s="134" t="s">
        <v>42</v>
      </c>
      <c r="D654" s="131">
        <v>102</v>
      </c>
      <c r="E654" s="131" t="s">
        <v>43</v>
      </c>
      <c r="F654" s="135" t="s">
        <v>44</v>
      </c>
      <c r="G654" s="135" t="s">
        <v>190</v>
      </c>
      <c r="H654" s="136" t="s">
        <v>180</v>
      </c>
      <c r="I654" s="137" t="s">
        <v>180</v>
      </c>
      <c r="J654" s="137" t="s">
        <v>183</v>
      </c>
      <c r="K654" s="137" t="s">
        <v>49</v>
      </c>
      <c r="L654" s="137" t="s">
        <v>53</v>
      </c>
      <c r="M654" s="137">
        <v>460</v>
      </c>
    </row>
    <row r="655" spans="1:13" ht="30" x14ac:dyDescent="0.25">
      <c r="A655" s="132">
        <v>931</v>
      </c>
      <c r="B655" s="133">
        <v>43369</v>
      </c>
      <c r="C655" s="134" t="s">
        <v>42</v>
      </c>
      <c r="D655" s="131">
        <v>102</v>
      </c>
      <c r="E655" s="131" t="s">
        <v>43</v>
      </c>
      <c r="F655" s="135" t="s">
        <v>51</v>
      </c>
      <c r="G655" s="135" t="s">
        <v>191</v>
      </c>
      <c r="H655" s="136" t="s">
        <v>192</v>
      </c>
      <c r="I655" s="137" t="s">
        <v>46</v>
      </c>
      <c r="J655" s="137" t="s">
        <v>183</v>
      </c>
      <c r="K655" s="137" t="s">
        <v>49</v>
      </c>
      <c r="L655" s="137" t="s">
        <v>53</v>
      </c>
      <c r="M655" s="137">
        <v>460</v>
      </c>
    </row>
    <row r="656" spans="1:13" ht="102" x14ac:dyDescent="0.25">
      <c r="A656" s="132">
        <v>930</v>
      </c>
      <c r="B656" s="133">
        <v>43368</v>
      </c>
      <c r="C656" s="134" t="s">
        <v>42</v>
      </c>
      <c r="D656" s="131">
        <v>104</v>
      </c>
      <c r="E656" s="131" t="s">
        <v>43</v>
      </c>
      <c r="F656" s="135" t="s">
        <v>50</v>
      </c>
      <c r="G656" s="135" t="s">
        <v>193</v>
      </c>
      <c r="H656" s="136" t="s">
        <v>194</v>
      </c>
      <c r="I656" s="137" t="s">
        <v>46</v>
      </c>
      <c r="J656" s="137" t="s">
        <v>183</v>
      </c>
      <c r="K656" s="137" t="s">
        <v>49</v>
      </c>
      <c r="L656" s="137" t="s">
        <v>53</v>
      </c>
      <c r="M656" s="137">
        <v>573</v>
      </c>
    </row>
    <row r="657" spans="1:13" ht="38.25" x14ac:dyDescent="0.25">
      <c r="A657" s="132">
        <v>929</v>
      </c>
      <c r="B657" s="133">
        <v>43368</v>
      </c>
      <c r="C657" s="134" t="s">
        <v>42</v>
      </c>
      <c r="D657" s="131">
        <v>104</v>
      </c>
      <c r="E657" s="131" t="s">
        <v>43</v>
      </c>
      <c r="F657" s="135" t="s">
        <v>44</v>
      </c>
      <c r="G657" s="135" t="s">
        <v>195</v>
      </c>
      <c r="H657" s="136" t="s">
        <v>196</v>
      </c>
      <c r="I657" s="137" t="s">
        <v>46</v>
      </c>
      <c r="J657" s="137" t="s">
        <v>183</v>
      </c>
      <c r="K657" s="137" t="s">
        <v>49</v>
      </c>
      <c r="L657" s="137" t="s">
        <v>53</v>
      </c>
      <c r="M657" s="137">
        <v>573</v>
      </c>
    </row>
    <row r="658" spans="1:13" ht="315" x14ac:dyDescent="0.25">
      <c r="A658" s="132">
        <v>928</v>
      </c>
      <c r="B658" s="133">
        <v>43367</v>
      </c>
      <c r="C658" s="134" t="s">
        <v>42</v>
      </c>
      <c r="D658" s="131">
        <v>101</v>
      </c>
      <c r="E658" s="131" t="s">
        <v>43</v>
      </c>
      <c r="F658" s="135" t="s">
        <v>44</v>
      </c>
      <c r="G658" s="135" t="s">
        <v>197</v>
      </c>
      <c r="H658" s="136" t="s">
        <v>198</v>
      </c>
      <c r="I658" s="137" t="s">
        <v>199</v>
      </c>
      <c r="J658" s="137" t="s">
        <v>48</v>
      </c>
      <c r="K658" s="137" t="s">
        <v>49</v>
      </c>
      <c r="L658" s="137" t="s">
        <v>125</v>
      </c>
      <c r="M658" s="137" t="s">
        <v>46</v>
      </c>
    </row>
    <row r="659" spans="1:13" ht="30" x14ac:dyDescent="0.25">
      <c r="A659" s="132">
        <v>927</v>
      </c>
      <c r="B659" s="133">
        <v>43365</v>
      </c>
      <c r="C659" s="134" t="s">
        <v>42</v>
      </c>
      <c r="D659" s="131">
        <v>304</v>
      </c>
      <c r="E659" s="131" t="s">
        <v>43</v>
      </c>
      <c r="F659" s="135" t="s">
        <v>44</v>
      </c>
      <c r="G659" s="135" t="s">
        <v>200</v>
      </c>
      <c r="H659" s="136" t="s">
        <v>46</v>
      </c>
      <c r="I659" s="137" t="s">
        <v>46</v>
      </c>
      <c r="J659" s="137" t="s">
        <v>48</v>
      </c>
      <c r="K659" s="137" t="s">
        <v>49</v>
      </c>
      <c r="L659" s="137" t="s">
        <v>53</v>
      </c>
      <c r="M659" s="137">
        <v>539</v>
      </c>
    </row>
    <row r="660" spans="1:13" ht="89.25" x14ac:dyDescent="0.25">
      <c r="A660" s="132">
        <v>926</v>
      </c>
      <c r="B660" s="133">
        <v>43366</v>
      </c>
      <c r="C660" s="134" t="s">
        <v>42</v>
      </c>
      <c r="D660" s="131">
        <v>204</v>
      </c>
      <c r="E660" s="131" t="s">
        <v>43</v>
      </c>
      <c r="F660" s="135" t="s">
        <v>44</v>
      </c>
      <c r="G660" s="135" t="s">
        <v>201</v>
      </c>
      <c r="H660" s="136" t="s">
        <v>46</v>
      </c>
      <c r="I660" s="137" t="s">
        <v>46</v>
      </c>
      <c r="J660" s="137" t="s">
        <v>48</v>
      </c>
      <c r="K660" s="137" t="s">
        <v>49</v>
      </c>
      <c r="L660" s="137" t="s">
        <v>53</v>
      </c>
      <c r="M660" s="137">
        <v>245</v>
      </c>
    </row>
    <row r="661" spans="1:13" ht="38.25" x14ac:dyDescent="0.25">
      <c r="A661" s="132">
        <v>925</v>
      </c>
      <c r="B661" s="133" t="s">
        <v>3</v>
      </c>
      <c r="C661" s="134" t="s">
        <v>42</v>
      </c>
      <c r="D661" s="131">
        <v>308</v>
      </c>
      <c r="E661" s="131" t="s">
        <v>43</v>
      </c>
      <c r="F661" s="135" t="s">
        <v>44</v>
      </c>
      <c r="G661" s="135" t="s">
        <v>202</v>
      </c>
      <c r="H661" s="136" t="s">
        <v>46</v>
      </c>
      <c r="I661" s="137" t="s">
        <v>203</v>
      </c>
      <c r="J661" s="137" t="s">
        <v>183</v>
      </c>
      <c r="K661" s="137" t="s">
        <v>49</v>
      </c>
      <c r="L661" s="137" t="s">
        <v>53</v>
      </c>
      <c r="M661" s="137">
        <v>544</v>
      </c>
    </row>
    <row r="662" spans="1:13" ht="330" x14ac:dyDescent="0.25">
      <c r="A662" s="132">
        <v>924</v>
      </c>
      <c r="B662" s="133">
        <v>43364</v>
      </c>
      <c r="C662" s="134" t="s">
        <v>204</v>
      </c>
      <c r="D662" s="131">
        <v>312</v>
      </c>
      <c r="E662" s="131" t="s">
        <v>187</v>
      </c>
      <c r="F662" s="135" t="s">
        <v>44</v>
      </c>
      <c r="G662" s="135" t="s">
        <v>205</v>
      </c>
      <c r="H662" s="136" t="s">
        <v>206</v>
      </c>
      <c r="I662" s="137" t="s">
        <v>207</v>
      </c>
      <c r="J662" s="137" t="s">
        <v>48</v>
      </c>
      <c r="K662" s="137" t="s">
        <v>49</v>
      </c>
      <c r="L662" s="137" t="s">
        <v>65</v>
      </c>
      <c r="M662" s="137" t="s">
        <v>46</v>
      </c>
    </row>
    <row r="663" spans="1:13" ht="63.75" x14ac:dyDescent="0.25">
      <c r="A663" s="132">
        <v>923</v>
      </c>
      <c r="B663" s="133">
        <v>43362</v>
      </c>
      <c r="C663" s="134" t="s">
        <v>204</v>
      </c>
      <c r="D663" s="131">
        <v>410</v>
      </c>
      <c r="E663" s="131" t="s">
        <v>43</v>
      </c>
      <c r="F663" s="135" t="s">
        <v>66</v>
      </c>
      <c r="G663" s="135" t="s">
        <v>208</v>
      </c>
      <c r="H663" s="136" t="s">
        <v>46</v>
      </c>
      <c r="I663" s="137" t="s">
        <v>46</v>
      </c>
      <c r="J663" s="137" t="s">
        <v>48</v>
      </c>
      <c r="K663" s="137" t="s">
        <v>49</v>
      </c>
      <c r="L663" s="137" t="s">
        <v>53</v>
      </c>
      <c r="M663" s="137">
        <v>292</v>
      </c>
    </row>
    <row r="664" spans="1:13" ht="38.25" x14ac:dyDescent="0.25">
      <c r="A664" s="132">
        <v>922</v>
      </c>
      <c r="B664" s="133">
        <v>43361</v>
      </c>
      <c r="C664" s="134" t="s">
        <v>204</v>
      </c>
      <c r="D664" s="131" t="s">
        <v>46</v>
      </c>
      <c r="E664" s="131" t="s">
        <v>43</v>
      </c>
      <c r="F664" s="135" t="s">
        <v>66</v>
      </c>
      <c r="G664" s="135" t="s">
        <v>209</v>
      </c>
      <c r="H664" s="136" t="s">
        <v>210</v>
      </c>
      <c r="I664" s="137" t="s">
        <v>46</v>
      </c>
      <c r="J664" s="137" t="s">
        <v>48</v>
      </c>
      <c r="K664" s="137" t="s">
        <v>49</v>
      </c>
      <c r="L664" s="137" t="s">
        <v>53</v>
      </c>
      <c r="M664" s="137">
        <v>512</v>
      </c>
    </row>
    <row r="665" spans="1:13" ht="30" x14ac:dyDescent="0.25">
      <c r="A665" s="132">
        <v>921</v>
      </c>
      <c r="B665" s="133">
        <v>43361</v>
      </c>
      <c r="C665" s="134" t="s">
        <v>204</v>
      </c>
      <c r="D665" s="131">
        <v>403</v>
      </c>
      <c r="E665" s="131" t="s">
        <v>43</v>
      </c>
      <c r="F665" s="135" t="s">
        <v>66</v>
      </c>
      <c r="G665" s="135" t="s">
        <v>211</v>
      </c>
      <c r="H665" s="136" t="s">
        <v>46</v>
      </c>
      <c r="I665" s="137" t="s">
        <v>46</v>
      </c>
      <c r="J665" s="137" t="s">
        <v>48</v>
      </c>
      <c r="K665" s="137" t="s">
        <v>49</v>
      </c>
      <c r="L665" s="137" t="s">
        <v>53</v>
      </c>
      <c r="M665" s="137">
        <v>260</v>
      </c>
    </row>
    <row r="666" spans="1:13" ht="30" x14ac:dyDescent="0.25">
      <c r="A666" s="132">
        <v>920</v>
      </c>
      <c r="B666" s="133">
        <v>43362</v>
      </c>
      <c r="C666" s="134" t="s">
        <v>87</v>
      </c>
      <c r="D666" s="131" t="s">
        <v>46</v>
      </c>
      <c r="E666" s="131" t="s">
        <v>46</v>
      </c>
      <c r="F666" s="135" t="s">
        <v>50</v>
      </c>
      <c r="G666" s="135" t="s">
        <v>212</v>
      </c>
      <c r="H666" s="136" t="s">
        <v>46</v>
      </c>
      <c r="I666" s="137" t="s">
        <v>46</v>
      </c>
      <c r="J666" s="137" t="s">
        <v>48</v>
      </c>
      <c r="K666" s="137" t="s">
        <v>49</v>
      </c>
      <c r="L666" s="137" t="s">
        <v>50</v>
      </c>
      <c r="M666" s="137" t="s">
        <v>46</v>
      </c>
    </row>
    <row r="667" spans="1:13" ht="45" x14ac:dyDescent="0.25">
      <c r="A667" s="132">
        <v>919</v>
      </c>
      <c r="B667" s="133">
        <v>43361</v>
      </c>
      <c r="C667" s="134" t="s">
        <v>204</v>
      </c>
      <c r="D667" s="131">
        <v>802</v>
      </c>
      <c r="E667" s="131" t="s">
        <v>43</v>
      </c>
      <c r="F667" s="135" t="s">
        <v>104</v>
      </c>
      <c r="G667" s="135" t="s">
        <v>213</v>
      </c>
      <c r="H667" s="136" t="s">
        <v>46</v>
      </c>
      <c r="I667" s="137" t="s">
        <v>214</v>
      </c>
      <c r="J667" s="137" t="s">
        <v>48</v>
      </c>
      <c r="K667" s="137" t="s">
        <v>49</v>
      </c>
      <c r="L667" s="137" t="s">
        <v>65</v>
      </c>
      <c r="M667" s="137" t="s">
        <v>46</v>
      </c>
    </row>
    <row r="668" spans="1:13" ht="102" x14ac:dyDescent="0.25">
      <c r="A668" s="132">
        <v>918</v>
      </c>
      <c r="B668" s="133">
        <v>43361</v>
      </c>
      <c r="C668" s="134" t="s">
        <v>204</v>
      </c>
      <c r="D668" s="131">
        <v>801</v>
      </c>
      <c r="E668" s="131" t="s">
        <v>43</v>
      </c>
      <c r="F668" s="135" t="s">
        <v>104</v>
      </c>
      <c r="G668" s="135" t="s">
        <v>215</v>
      </c>
      <c r="H668" s="136" t="s">
        <v>216</v>
      </c>
      <c r="I668" s="137" t="s">
        <v>217</v>
      </c>
      <c r="J668" s="137" t="s">
        <v>48</v>
      </c>
      <c r="K668" s="137" t="s">
        <v>49</v>
      </c>
      <c r="L668" s="137" t="s">
        <v>65</v>
      </c>
      <c r="M668" s="137" t="s">
        <v>46</v>
      </c>
    </row>
    <row r="669" spans="1:13" ht="102" x14ac:dyDescent="0.25">
      <c r="A669" s="132">
        <v>917</v>
      </c>
      <c r="B669" s="133">
        <v>43361</v>
      </c>
      <c r="C669" s="134" t="s">
        <v>204</v>
      </c>
      <c r="D669" s="131">
        <v>405</v>
      </c>
      <c r="E669" s="131" t="s">
        <v>97</v>
      </c>
      <c r="F669" s="135" t="s">
        <v>218</v>
      </c>
      <c r="G669" s="135" t="s">
        <v>219</v>
      </c>
      <c r="H669" s="136" t="s">
        <v>220</v>
      </c>
      <c r="I669" s="137" t="s">
        <v>46</v>
      </c>
      <c r="J669" s="137" t="s">
        <v>48</v>
      </c>
      <c r="K669" s="137" t="s">
        <v>49</v>
      </c>
      <c r="L669" s="137" t="s">
        <v>50</v>
      </c>
      <c r="M669" s="137" t="s">
        <v>46</v>
      </c>
    </row>
    <row r="670" spans="1:13" ht="409.5" x14ac:dyDescent="0.25">
      <c r="A670" s="132">
        <v>916</v>
      </c>
      <c r="B670" s="133">
        <v>43361</v>
      </c>
      <c r="C670" s="134" t="s">
        <v>204</v>
      </c>
      <c r="D670" s="131">
        <v>108</v>
      </c>
      <c r="E670" s="131" t="s">
        <v>43</v>
      </c>
      <c r="F670" s="135" t="s">
        <v>51</v>
      </c>
      <c r="G670" s="135" t="s">
        <v>221</v>
      </c>
      <c r="H670" s="136" t="s">
        <v>222</v>
      </c>
      <c r="I670" s="137" t="s">
        <v>223</v>
      </c>
      <c r="J670" s="137" t="s">
        <v>48</v>
      </c>
      <c r="K670" s="137" t="s">
        <v>49</v>
      </c>
      <c r="L670" s="137" t="s">
        <v>65</v>
      </c>
      <c r="M670" s="137" t="s">
        <v>46</v>
      </c>
    </row>
    <row r="671" spans="1:13" ht="30" x14ac:dyDescent="0.25">
      <c r="A671" s="132">
        <v>915</v>
      </c>
      <c r="B671" s="133">
        <v>43361</v>
      </c>
      <c r="C671" s="134" t="s">
        <v>204</v>
      </c>
      <c r="D671" s="131">
        <v>312</v>
      </c>
      <c r="E671" s="131" t="s">
        <v>97</v>
      </c>
      <c r="F671" s="135" t="s">
        <v>44</v>
      </c>
      <c r="G671" s="135" t="s">
        <v>224</v>
      </c>
      <c r="H671" s="136" t="s">
        <v>225</v>
      </c>
      <c r="I671" s="137" t="s">
        <v>46</v>
      </c>
      <c r="J671" s="137" t="s">
        <v>162</v>
      </c>
      <c r="K671" s="137" t="s">
        <v>50</v>
      </c>
      <c r="L671" s="137" t="s">
        <v>125</v>
      </c>
      <c r="M671" s="137" t="s">
        <v>46</v>
      </c>
    </row>
    <row r="672" spans="1:13" ht="38.25" x14ac:dyDescent="0.25">
      <c r="A672" s="132">
        <v>914</v>
      </c>
      <c r="B672" s="133">
        <v>43361</v>
      </c>
      <c r="C672" s="134" t="s">
        <v>204</v>
      </c>
      <c r="D672" s="131">
        <v>602</v>
      </c>
      <c r="E672" s="131" t="s">
        <v>43</v>
      </c>
      <c r="F672" s="135" t="s">
        <v>56</v>
      </c>
      <c r="G672" s="135" t="s">
        <v>226</v>
      </c>
      <c r="H672" s="136" t="s">
        <v>46</v>
      </c>
      <c r="I672" s="137" t="s">
        <v>46</v>
      </c>
      <c r="J672" s="137" t="s">
        <v>227</v>
      </c>
      <c r="K672" s="137" t="s">
        <v>49</v>
      </c>
      <c r="L672" s="137" t="s">
        <v>53</v>
      </c>
      <c r="M672" s="137">
        <v>430</v>
      </c>
    </row>
    <row r="673" spans="1:13" ht="75" x14ac:dyDescent="0.25">
      <c r="A673" s="132">
        <v>913</v>
      </c>
      <c r="B673" s="133">
        <v>43360</v>
      </c>
      <c r="C673" s="134" t="s">
        <v>204</v>
      </c>
      <c r="D673" s="131">
        <v>902</v>
      </c>
      <c r="E673" s="131" t="s">
        <v>43</v>
      </c>
      <c r="F673" s="135" t="s">
        <v>44</v>
      </c>
      <c r="G673" s="135" t="s">
        <v>228</v>
      </c>
      <c r="H673" s="136" t="s">
        <v>229</v>
      </c>
      <c r="I673" s="137" t="s">
        <v>230</v>
      </c>
      <c r="J673" s="137" t="s">
        <v>48</v>
      </c>
      <c r="K673" s="137" t="s">
        <v>49</v>
      </c>
      <c r="L673" s="137" t="s">
        <v>125</v>
      </c>
      <c r="M673" s="137" t="s">
        <v>46</v>
      </c>
    </row>
    <row r="674" spans="1:13" ht="63.75" x14ac:dyDescent="0.25">
      <c r="A674" s="132">
        <v>912</v>
      </c>
      <c r="B674" s="133">
        <v>43359</v>
      </c>
      <c r="C674" s="134" t="s">
        <v>204</v>
      </c>
      <c r="D674" s="131">
        <v>801</v>
      </c>
      <c r="E674" s="131" t="s">
        <v>43</v>
      </c>
      <c r="F674" s="135" t="s">
        <v>104</v>
      </c>
      <c r="G674" s="135" t="s">
        <v>231</v>
      </c>
      <c r="H674" s="136" t="s">
        <v>46</v>
      </c>
      <c r="I674" s="137" t="s">
        <v>46</v>
      </c>
      <c r="J674" s="137" t="s">
        <v>48</v>
      </c>
      <c r="K674" s="137" t="s">
        <v>49</v>
      </c>
      <c r="L674" s="137" t="s">
        <v>53</v>
      </c>
      <c r="M674" s="137">
        <v>422</v>
      </c>
    </row>
    <row r="675" spans="1:13" ht="38.25" x14ac:dyDescent="0.25">
      <c r="A675" s="132">
        <v>911</v>
      </c>
      <c r="B675" s="133">
        <v>43360</v>
      </c>
      <c r="C675" s="134" t="s">
        <v>204</v>
      </c>
      <c r="D675" s="131">
        <v>307</v>
      </c>
      <c r="E675" s="131" t="s">
        <v>43</v>
      </c>
      <c r="F675" s="135" t="s">
        <v>44</v>
      </c>
      <c r="G675" s="135" t="s">
        <v>232</v>
      </c>
      <c r="H675" s="136" t="s">
        <v>233</v>
      </c>
      <c r="I675" s="137" t="s">
        <v>46</v>
      </c>
      <c r="J675" s="137" t="s">
        <v>227</v>
      </c>
      <c r="K675" s="137" t="s">
        <v>49</v>
      </c>
      <c r="L675" s="137" t="s">
        <v>53</v>
      </c>
      <c r="M675" s="137">
        <v>174</v>
      </c>
    </row>
    <row r="676" spans="1:13" ht="153" x14ac:dyDescent="0.25">
      <c r="A676" s="132">
        <v>910</v>
      </c>
      <c r="B676" s="133">
        <v>43360</v>
      </c>
      <c r="C676" s="134" t="s">
        <v>204</v>
      </c>
      <c r="D676" s="131">
        <v>104</v>
      </c>
      <c r="E676" s="131" t="s">
        <v>187</v>
      </c>
      <c r="F676" s="135" t="s">
        <v>66</v>
      </c>
      <c r="G676" s="135" t="s">
        <v>234</v>
      </c>
      <c r="H676" s="136" t="s">
        <v>235</v>
      </c>
      <c r="I676" s="137" t="s">
        <v>46</v>
      </c>
      <c r="J676" s="137" t="s">
        <v>48</v>
      </c>
      <c r="K676" s="137" t="s">
        <v>49</v>
      </c>
      <c r="L676" s="137" t="s">
        <v>100</v>
      </c>
      <c r="M676" s="137" t="s">
        <v>46</v>
      </c>
    </row>
    <row r="677" spans="1:13" ht="38.25" x14ac:dyDescent="0.25">
      <c r="A677" s="132">
        <v>909</v>
      </c>
      <c r="B677" s="133">
        <v>43359</v>
      </c>
      <c r="C677" s="134" t="s">
        <v>204</v>
      </c>
      <c r="D677" s="131">
        <v>302</v>
      </c>
      <c r="E677" s="131" t="s">
        <v>43</v>
      </c>
      <c r="F677" s="135" t="s">
        <v>66</v>
      </c>
      <c r="G677" s="135" t="s">
        <v>236</v>
      </c>
      <c r="H677" s="136" t="s">
        <v>46</v>
      </c>
      <c r="I677" s="137" t="s">
        <v>46</v>
      </c>
      <c r="J677" s="137" t="s">
        <v>48</v>
      </c>
      <c r="K677" s="137" t="s">
        <v>49</v>
      </c>
      <c r="L677" s="137" t="s">
        <v>53</v>
      </c>
      <c r="M677" s="137">
        <v>457</v>
      </c>
    </row>
    <row r="678" spans="1:13" ht="30" x14ac:dyDescent="0.25">
      <c r="A678" s="132">
        <v>908</v>
      </c>
      <c r="B678" s="133">
        <v>43359</v>
      </c>
      <c r="C678" s="134" t="s">
        <v>204</v>
      </c>
      <c r="D678" s="131">
        <v>901</v>
      </c>
      <c r="E678" s="131" t="s">
        <v>43</v>
      </c>
      <c r="F678" s="135" t="s">
        <v>51</v>
      </c>
      <c r="G678" s="135" t="s">
        <v>237</v>
      </c>
      <c r="H678" s="136" t="s">
        <v>238</v>
      </c>
      <c r="I678" s="137" t="s">
        <v>46</v>
      </c>
      <c r="J678" s="137" t="s">
        <v>48</v>
      </c>
      <c r="K678" s="137" t="s">
        <v>49</v>
      </c>
      <c r="L678" s="137" t="s">
        <v>53</v>
      </c>
      <c r="M678" s="137">
        <v>433</v>
      </c>
    </row>
    <row r="679" spans="1:13" ht="38.25" x14ac:dyDescent="0.25">
      <c r="A679" s="132">
        <v>907</v>
      </c>
      <c r="B679" s="133">
        <v>43359</v>
      </c>
      <c r="C679" s="134" t="s">
        <v>204</v>
      </c>
      <c r="D679" s="131">
        <v>110</v>
      </c>
      <c r="E679" s="131" t="s">
        <v>43</v>
      </c>
      <c r="F679" s="135" t="s">
        <v>66</v>
      </c>
      <c r="G679" s="135" t="s">
        <v>239</v>
      </c>
      <c r="H679" s="136" t="s">
        <v>240</v>
      </c>
      <c r="I679" s="137" t="s">
        <v>46</v>
      </c>
      <c r="J679" s="137" t="s">
        <v>48</v>
      </c>
      <c r="K679" s="137" t="s">
        <v>49</v>
      </c>
      <c r="L679" s="137" t="s">
        <v>53</v>
      </c>
      <c r="M679" s="137">
        <v>463</v>
      </c>
    </row>
    <row r="680" spans="1:13" ht="30" x14ac:dyDescent="0.25">
      <c r="A680" s="132">
        <v>906</v>
      </c>
      <c r="B680" s="133">
        <v>43358</v>
      </c>
      <c r="C680" s="134" t="s">
        <v>204</v>
      </c>
      <c r="D680" s="131">
        <v>405</v>
      </c>
      <c r="E680" s="131" t="s">
        <v>43</v>
      </c>
      <c r="F680" s="135" t="s">
        <v>66</v>
      </c>
      <c r="G680" s="135" t="s">
        <v>241</v>
      </c>
      <c r="H680" s="136" t="s">
        <v>46</v>
      </c>
      <c r="I680" s="137" t="s">
        <v>46</v>
      </c>
      <c r="J680" s="137" t="s">
        <v>48</v>
      </c>
      <c r="K680" s="137" t="s">
        <v>49</v>
      </c>
      <c r="L680" s="137" t="s">
        <v>53</v>
      </c>
      <c r="M680" s="137">
        <v>646</v>
      </c>
    </row>
    <row r="681" spans="1:13" ht="165" x14ac:dyDescent="0.25">
      <c r="A681" s="132">
        <v>905</v>
      </c>
      <c r="B681" s="133">
        <v>43358</v>
      </c>
      <c r="C681" s="134" t="s">
        <v>204</v>
      </c>
      <c r="D681" s="131">
        <v>606</v>
      </c>
      <c r="E681" s="131" t="s">
        <v>43</v>
      </c>
      <c r="F681" s="135" t="s">
        <v>44</v>
      </c>
      <c r="G681" s="135" t="s">
        <v>242</v>
      </c>
      <c r="H681" s="136" t="s">
        <v>243</v>
      </c>
      <c r="I681" s="137" t="s">
        <v>244</v>
      </c>
      <c r="J681" s="137" t="s">
        <v>48</v>
      </c>
      <c r="K681" s="137" t="s">
        <v>49</v>
      </c>
      <c r="L681" s="137" t="s">
        <v>125</v>
      </c>
      <c r="M681" s="137" t="s">
        <v>46</v>
      </c>
    </row>
    <row r="682" spans="1:13" ht="89.25" x14ac:dyDescent="0.25">
      <c r="A682" s="132">
        <v>904</v>
      </c>
      <c r="B682" s="133">
        <v>43359</v>
      </c>
      <c r="C682" s="134" t="s">
        <v>204</v>
      </c>
      <c r="D682" s="131">
        <v>108</v>
      </c>
      <c r="E682" s="131" t="s">
        <v>43</v>
      </c>
      <c r="F682" s="135" t="s">
        <v>51</v>
      </c>
      <c r="G682" s="135" t="s">
        <v>245</v>
      </c>
      <c r="H682" s="136" t="s">
        <v>46</v>
      </c>
      <c r="I682" s="137" t="s">
        <v>46</v>
      </c>
      <c r="J682" s="137" t="s">
        <v>48</v>
      </c>
      <c r="K682" s="137" t="s">
        <v>49</v>
      </c>
      <c r="L682" s="137" t="s">
        <v>53</v>
      </c>
      <c r="M682" s="137">
        <v>556</v>
      </c>
    </row>
    <row r="683" spans="1:13" ht="30" x14ac:dyDescent="0.25">
      <c r="A683" s="132">
        <v>903</v>
      </c>
      <c r="B683" s="133">
        <v>43356</v>
      </c>
      <c r="C683" s="134" t="s">
        <v>204</v>
      </c>
      <c r="D683" s="131">
        <v>401</v>
      </c>
      <c r="E683" s="131" t="s">
        <v>43</v>
      </c>
      <c r="F683" s="135" t="s">
        <v>56</v>
      </c>
      <c r="G683" s="135" t="s">
        <v>246</v>
      </c>
      <c r="H683" s="136" t="s">
        <v>46</v>
      </c>
      <c r="I683" s="137" t="s">
        <v>46</v>
      </c>
      <c r="J683" s="137" t="s">
        <v>48</v>
      </c>
      <c r="K683" s="137" t="s">
        <v>49</v>
      </c>
      <c r="L683" s="137" t="s">
        <v>53</v>
      </c>
      <c r="M683" s="137">
        <v>453</v>
      </c>
    </row>
    <row r="684" spans="1:13" ht="30" x14ac:dyDescent="0.25">
      <c r="A684" s="132">
        <v>902</v>
      </c>
      <c r="B684" s="133">
        <v>43356</v>
      </c>
      <c r="C684" s="134" t="s">
        <v>204</v>
      </c>
      <c r="D684" s="131">
        <v>101</v>
      </c>
      <c r="E684" s="131" t="s">
        <v>43</v>
      </c>
      <c r="F684" s="135" t="s">
        <v>66</v>
      </c>
      <c r="G684" s="135" t="s">
        <v>247</v>
      </c>
      <c r="H684" s="136" t="s">
        <v>248</v>
      </c>
      <c r="I684" s="137" t="s">
        <v>46</v>
      </c>
      <c r="J684" s="137" t="s">
        <v>48</v>
      </c>
      <c r="K684" s="137" t="s">
        <v>49</v>
      </c>
      <c r="L684" s="137" t="s">
        <v>53</v>
      </c>
      <c r="M684" s="137">
        <v>294</v>
      </c>
    </row>
    <row r="685" spans="1:13" ht="30" x14ac:dyDescent="0.25">
      <c r="A685" s="132">
        <v>901</v>
      </c>
      <c r="B685" s="133">
        <v>43355</v>
      </c>
      <c r="C685" s="134" t="s">
        <v>204</v>
      </c>
      <c r="D685" s="131">
        <v>202</v>
      </c>
      <c r="E685" s="131" t="s">
        <v>43</v>
      </c>
      <c r="F685" s="135" t="s">
        <v>44</v>
      </c>
      <c r="G685" s="135" t="s">
        <v>249</v>
      </c>
      <c r="H685" s="136" t="s">
        <v>46</v>
      </c>
      <c r="I685" s="137" t="s">
        <v>46</v>
      </c>
      <c r="J685" s="137" t="s">
        <v>48</v>
      </c>
      <c r="K685" s="137" t="s">
        <v>49</v>
      </c>
      <c r="L685" s="137" t="s">
        <v>53</v>
      </c>
      <c r="M685" s="137">
        <v>688</v>
      </c>
    </row>
    <row r="686" spans="1:13" ht="30" x14ac:dyDescent="0.25">
      <c r="A686" s="132">
        <v>900</v>
      </c>
      <c r="B686" s="133">
        <v>43355</v>
      </c>
      <c r="C686" s="134" t="s">
        <v>204</v>
      </c>
      <c r="D686" s="131">
        <v>202</v>
      </c>
      <c r="E686" s="131" t="s">
        <v>43</v>
      </c>
      <c r="F686" s="135" t="s">
        <v>44</v>
      </c>
      <c r="G686" s="135" t="s">
        <v>250</v>
      </c>
      <c r="H686" s="136" t="s">
        <v>251</v>
      </c>
      <c r="I686" s="137" t="s">
        <v>46</v>
      </c>
      <c r="J686" s="137" t="s">
        <v>48</v>
      </c>
      <c r="K686" s="137" t="s">
        <v>49</v>
      </c>
      <c r="L686" s="137" t="s">
        <v>53</v>
      </c>
      <c r="M686" s="137">
        <v>688</v>
      </c>
    </row>
    <row r="687" spans="1:13" ht="30" x14ac:dyDescent="0.25">
      <c r="A687" s="132">
        <v>899</v>
      </c>
      <c r="B687" s="133">
        <v>43354</v>
      </c>
      <c r="C687" s="134" t="s">
        <v>204</v>
      </c>
      <c r="D687" s="131">
        <v>201</v>
      </c>
      <c r="E687" s="131" t="s">
        <v>43</v>
      </c>
      <c r="F687" s="135" t="s">
        <v>66</v>
      </c>
      <c r="G687" s="135" t="s">
        <v>252</v>
      </c>
      <c r="H687" s="136" t="s">
        <v>46</v>
      </c>
      <c r="I687" s="137" t="s">
        <v>46</v>
      </c>
      <c r="J687" s="137" t="s">
        <v>48</v>
      </c>
      <c r="K687" s="137" t="s">
        <v>49</v>
      </c>
      <c r="L687" s="137" t="s">
        <v>53</v>
      </c>
      <c r="M687" s="137">
        <v>287</v>
      </c>
    </row>
    <row r="688" spans="1:13" ht="30" x14ac:dyDescent="0.25">
      <c r="A688" s="132">
        <v>898</v>
      </c>
      <c r="B688" s="133">
        <v>43348</v>
      </c>
      <c r="C688" s="134" t="s">
        <v>204</v>
      </c>
      <c r="D688" s="131">
        <v>311</v>
      </c>
      <c r="E688" s="131" t="s">
        <v>43</v>
      </c>
      <c r="F688" s="135" t="s">
        <v>44</v>
      </c>
      <c r="G688" s="135" t="s">
        <v>253</v>
      </c>
      <c r="H688" s="136" t="s">
        <v>46</v>
      </c>
      <c r="I688" s="137" t="s">
        <v>46</v>
      </c>
      <c r="J688" s="137" t="s">
        <v>48</v>
      </c>
      <c r="K688" s="137" t="s">
        <v>49</v>
      </c>
      <c r="L688" s="137" t="s">
        <v>53</v>
      </c>
      <c r="M688" s="137">
        <v>692</v>
      </c>
    </row>
    <row r="689" spans="1:13" ht="30" x14ac:dyDescent="0.25">
      <c r="A689" s="132">
        <v>897</v>
      </c>
      <c r="B689" s="133">
        <v>43349</v>
      </c>
      <c r="C689" s="134" t="s">
        <v>204</v>
      </c>
      <c r="D689" s="131">
        <v>303</v>
      </c>
      <c r="E689" s="131" t="s">
        <v>43</v>
      </c>
      <c r="F689" s="135" t="s">
        <v>51</v>
      </c>
      <c r="G689" s="135" t="s">
        <v>254</v>
      </c>
      <c r="H689" s="136" t="s">
        <v>255</v>
      </c>
      <c r="I689" s="137" t="s">
        <v>46</v>
      </c>
      <c r="J689" s="137" t="s">
        <v>48</v>
      </c>
      <c r="K689" s="137" t="s">
        <v>49</v>
      </c>
      <c r="L689" s="137" t="s">
        <v>53</v>
      </c>
      <c r="M689" s="137">
        <v>691</v>
      </c>
    </row>
    <row r="690" spans="1:13" ht="89.25" x14ac:dyDescent="0.25">
      <c r="A690" s="132">
        <v>896</v>
      </c>
      <c r="B690" s="133">
        <v>43349</v>
      </c>
      <c r="C690" s="134" t="s">
        <v>204</v>
      </c>
      <c r="D690" s="131">
        <v>303</v>
      </c>
      <c r="E690" s="131" t="s">
        <v>43</v>
      </c>
      <c r="F690" s="135" t="s">
        <v>66</v>
      </c>
      <c r="G690" s="135" t="s">
        <v>256</v>
      </c>
      <c r="H690" s="136" t="s">
        <v>46</v>
      </c>
      <c r="I690" s="137" t="s">
        <v>46</v>
      </c>
      <c r="J690" s="137" t="s">
        <v>48</v>
      </c>
      <c r="K690" s="137" t="s">
        <v>49</v>
      </c>
      <c r="L690" s="137" t="s">
        <v>53</v>
      </c>
      <c r="M690" s="137">
        <v>691</v>
      </c>
    </row>
    <row r="691" spans="1:13" ht="102" x14ac:dyDescent="0.25">
      <c r="A691" s="132">
        <v>895</v>
      </c>
      <c r="B691" s="133">
        <v>43352</v>
      </c>
      <c r="C691" s="134" t="s">
        <v>204</v>
      </c>
      <c r="D691" s="131">
        <v>707</v>
      </c>
      <c r="E691" s="131" t="s">
        <v>43</v>
      </c>
      <c r="F691" s="135" t="s">
        <v>56</v>
      </c>
      <c r="G691" s="135" t="s">
        <v>257</v>
      </c>
      <c r="H691" s="136" t="s">
        <v>46</v>
      </c>
      <c r="I691" s="137" t="s">
        <v>46</v>
      </c>
      <c r="J691" s="137" t="s">
        <v>48</v>
      </c>
      <c r="K691" s="137" t="s">
        <v>49</v>
      </c>
      <c r="L691" s="137" t="s">
        <v>53</v>
      </c>
      <c r="M691" s="137">
        <v>216</v>
      </c>
    </row>
    <row r="692" spans="1:13" ht="38.25" x14ac:dyDescent="0.25">
      <c r="A692" s="132">
        <v>894</v>
      </c>
      <c r="B692" s="133">
        <v>43352</v>
      </c>
      <c r="C692" s="134" t="s">
        <v>204</v>
      </c>
      <c r="D692" s="131">
        <v>106</v>
      </c>
      <c r="E692" s="131" t="s">
        <v>43</v>
      </c>
      <c r="F692" s="135" t="s">
        <v>58</v>
      </c>
      <c r="G692" s="135" t="s">
        <v>258</v>
      </c>
      <c r="H692" s="136" t="s">
        <v>259</v>
      </c>
      <c r="I692" s="137" t="s">
        <v>46</v>
      </c>
      <c r="J692" s="137" t="s">
        <v>48</v>
      </c>
      <c r="K692" s="137" t="s">
        <v>49</v>
      </c>
      <c r="L692" s="137" t="s">
        <v>53</v>
      </c>
      <c r="M692" s="137">
        <v>396</v>
      </c>
    </row>
    <row r="693" spans="1:13" ht="38.25" x14ac:dyDescent="0.25">
      <c r="A693" s="132">
        <v>893</v>
      </c>
      <c r="B693" s="133">
        <v>43352</v>
      </c>
      <c r="C693" s="134" t="s">
        <v>204</v>
      </c>
      <c r="D693" s="131">
        <v>212</v>
      </c>
      <c r="E693" s="131" t="s">
        <v>43</v>
      </c>
      <c r="F693" s="135" t="s">
        <v>56</v>
      </c>
      <c r="G693" s="135" t="s">
        <v>260</v>
      </c>
      <c r="H693" s="136" t="s">
        <v>46</v>
      </c>
      <c r="I693" s="137" t="s">
        <v>46</v>
      </c>
      <c r="J693" s="137" t="s">
        <v>48</v>
      </c>
      <c r="K693" s="137" t="s">
        <v>49</v>
      </c>
      <c r="L693" s="137" t="s">
        <v>53</v>
      </c>
      <c r="M693" s="137">
        <v>170</v>
      </c>
    </row>
    <row r="694" spans="1:13" ht="38.25" x14ac:dyDescent="0.25">
      <c r="A694" s="132">
        <v>892</v>
      </c>
      <c r="B694" s="133">
        <v>43352</v>
      </c>
      <c r="C694" s="134" t="s">
        <v>204</v>
      </c>
      <c r="D694" s="131">
        <v>106</v>
      </c>
      <c r="E694" s="131" t="s">
        <v>43</v>
      </c>
      <c r="F694" s="135" t="s">
        <v>51</v>
      </c>
      <c r="G694" s="135" t="s">
        <v>261</v>
      </c>
      <c r="H694" s="136" t="s">
        <v>262</v>
      </c>
      <c r="I694" s="137" t="s">
        <v>46</v>
      </c>
      <c r="J694" s="137" t="s">
        <v>48</v>
      </c>
      <c r="K694" s="137" t="s">
        <v>49</v>
      </c>
      <c r="L694" s="137" t="s">
        <v>53</v>
      </c>
      <c r="M694" s="137">
        <v>396</v>
      </c>
    </row>
    <row r="695" spans="1:13" ht="63.75" x14ac:dyDescent="0.25">
      <c r="A695" s="132">
        <v>891</v>
      </c>
      <c r="B695" s="133">
        <v>43353</v>
      </c>
      <c r="C695" s="134" t="s">
        <v>204</v>
      </c>
      <c r="D695" s="131">
        <v>210</v>
      </c>
      <c r="E695" s="131" t="s">
        <v>43</v>
      </c>
      <c r="F695" s="135" t="s">
        <v>50</v>
      </c>
      <c r="G695" s="135" t="s">
        <v>263</v>
      </c>
      <c r="H695" s="136" t="s">
        <v>264</v>
      </c>
      <c r="I695" s="137" t="s">
        <v>46</v>
      </c>
      <c r="J695" s="137" t="s">
        <v>48</v>
      </c>
      <c r="K695" s="137" t="s">
        <v>49</v>
      </c>
      <c r="L695" s="137" t="s">
        <v>53</v>
      </c>
      <c r="M695" s="137">
        <v>636</v>
      </c>
    </row>
    <row r="696" spans="1:13" ht="30" x14ac:dyDescent="0.25">
      <c r="A696" s="132">
        <v>890</v>
      </c>
      <c r="B696" s="133">
        <v>43351</v>
      </c>
      <c r="C696" s="134" t="s">
        <v>204</v>
      </c>
      <c r="D696" s="131">
        <v>108</v>
      </c>
      <c r="E696" s="131" t="s">
        <v>43</v>
      </c>
      <c r="F696" s="135" t="s">
        <v>66</v>
      </c>
      <c r="G696" s="135" t="s">
        <v>265</v>
      </c>
      <c r="H696" s="136" t="s">
        <v>46</v>
      </c>
      <c r="I696" s="137" t="s">
        <v>46</v>
      </c>
      <c r="J696" s="137" t="s">
        <v>48</v>
      </c>
      <c r="K696" s="137" t="s">
        <v>49</v>
      </c>
      <c r="L696" s="137" t="s">
        <v>53</v>
      </c>
      <c r="M696" s="137">
        <v>638</v>
      </c>
    </row>
    <row r="697" spans="1:13" ht="30" x14ac:dyDescent="0.25">
      <c r="A697" s="132">
        <v>889</v>
      </c>
      <c r="B697" s="133">
        <v>43354</v>
      </c>
      <c r="C697" s="134" t="s">
        <v>204</v>
      </c>
      <c r="D697" s="131">
        <v>212</v>
      </c>
      <c r="E697" s="131" t="s">
        <v>43</v>
      </c>
      <c r="F697" s="135" t="s">
        <v>56</v>
      </c>
      <c r="G697" s="135" t="s">
        <v>266</v>
      </c>
      <c r="H697" s="136" t="s">
        <v>46</v>
      </c>
      <c r="I697" s="137" t="s">
        <v>46</v>
      </c>
      <c r="J697" s="137" t="s">
        <v>267</v>
      </c>
      <c r="K697" s="137" t="s">
        <v>49</v>
      </c>
      <c r="L697" s="137" t="s">
        <v>53</v>
      </c>
      <c r="M697" s="137">
        <v>170</v>
      </c>
    </row>
    <row r="698" spans="1:13" ht="105" x14ac:dyDescent="0.25">
      <c r="A698" s="40">
        <v>888</v>
      </c>
      <c r="B698" s="129">
        <v>43349</v>
      </c>
      <c r="C698" s="23" t="s">
        <v>204</v>
      </c>
      <c r="D698" s="121">
        <v>312</v>
      </c>
      <c r="E698" s="126" t="s">
        <v>43</v>
      </c>
      <c r="F698" s="23" t="s">
        <v>268</v>
      </c>
      <c r="G698" s="25" t="s">
        <v>269</v>
      </c>
      <c r="H698" s="25"/>
      <c r="I698" s="25"/>
      <c r="J698" s="18"/>
      <c r="K698" s="18"/>
      <c r="L698" s="18" t="s">
        <v>270</v>
      </c>
      <c r="M698" s="121">
        <v>693</v>
      </c>
    </row>
    <row r="699" spans="1:13" ht="60" x14ac:dyDescent="0.25">
      <c r="A699" s="40">
        <v>887</v>
      </c>
      <c r="B699" s="129" t="s">
        <v>271</v>
      </c>
      <c r="C699" s="23" t="s">
        <v>204</v>
      </c>
      <c r="D699" s="121" t="s">
        <v>272</v>
      </c>
      <c r="E699" s="126" t="s">
        <v>43</v>
      </c>
      <c r="F699" s="23" t="s">
        <v>35</v>
      </c>
      <c r="G699" s="25" t="s">
        <v>273</v>
      </c>
      <c r="H699" s="25"/>
      <c r="I699" s="25" t="s">
        <v>274</v>
      </c>
      <c r="J699" s="18" t="s">
        <v>275</v>
      </c>
      <c r="K699" s="18" t="s">
        <v>49</v>
      </c>
      <c r="L699" s="18"/>
      <c r="M699" s="121"/>
    </row>
    <row r="700" spans="1:13" ht="30" x14ac:dyDescent="0.25">
      <c r="A700" s="40">
        <v>886</v>
      </c>
      <c r="B700" s="129">
        <v>43347</v>
      </c>
      <c r="C700" s="23" t="s">
        <v>204</v>
      </c>
      <c r="D700" s="121">
        <v>106</v>
      </c>
      <c r="E700" s="126" t="s">
        <v>43</v>
      </c>
      <c r="F700" s="23" t="s">
        <v>35</v>
      </c>
      <c r="G700" s="25" t="s">
        <v>276</v>
      </c>
      <c r="H700" s="25"/>
      <c r="I700" s="25"/>
      <c r="J700" s="18"/>
      <c r="K700" s="18"/>
      <c r="L700" s="18" t="s">
        <v>270</v>
      </c>
      <c r="M700" s="121">
        <v>363</v>
      </c>
    </row>
    <row r="701" spans="1:13" ht="60" x14ac:dyDescent="0.25">
      <c r="A701" s="40">
        <v>885</v>
      </c>
      <c r="B701" s="129">
        <v>43345</v>
      </c>
      <c r="C701" s="23" t="s">
        <v>204</v>
      </c>
      <c r="D701" s="121">
        <v>211</v>
      </c>
      <c r="E701" s="126" t="s">
        <v>43</v>
      </c>
      <c r="F701" s="23" t="s">
        <v>35</v>
      </c>
      <c r="G701" s="25" t="s">
        <v>277</v>
      </c>
      <c r="H701" s="25"/>
      <c r="I701" s="25"/>
      <c r="J701" s="18" t="s">
        <v>103</v>
      </c>
      <c r="K701" s="18" t="s">
        <v>50</v>
      </c>
      <c r="L701" s="18"/>
      <c r="M701" s="121"/>
    </row>
    <row r="702" spans="1:13" ht="195" x14ac:dyDescent="0.25">
      <c r="A702" s="40">
        <v>884</v>
      </c>
      <c r="B702" s="129">
        <v>43346</v>
      </c>
      <c r="C702" s="23" t="s">
        <v>204</v>
      </c>
      <c r="D702" s="121">
        <v>611</v>
      </c>
      <c r="E702" s="126" t="s">
        <v>43</v>
      </c>
      <c r="F702" s="23" t="s">
        <v>35</v>
      </c>
      <c r="G702" s="25" t="s">
        <v>278</v>
      </c>
      <c r="H702" s="25" t="s">
        <v>279</v>
      </c>
      <c r="I702" s="25" t="s">
        <v>280</v>
      </c>
      <c r="J702" s="18" t="s">
        <v>275</v>
      </c>
      <c r="K702" s="18" t="s">
        <v>49</v>
      </c>
      <c r="L702" s="18"/>
      <c r="M702" s="121"/>
    </row>
    <row r="703" spans="1:13" ht="30" x14ac:dyDescent="0.25">
      <c r="A703" s="40">
        <v>883</v>
      </c>
      <c r="B703" s="129">
        <v>43343</v>
      </c>
      <c r="C703" s="23" t="s">
        <v>204</v>
      </c>
      <c r="D703" s="121">
        <v>302</v>
      </c>
      <c r="E703" s="126" t="s">
        <v>43</v>
      </c>
      <c r="F703" s="23" t="s">
        <v>281</v>
      </c>
      <c r="G703" s="25" t="s">
        <v>282</v>
      </c>
      <c r="H703" s="25"/>
      <c r="I703" s="25"/>
      <c r="J703" s="18"/>
      <c r="K703" s="18"/>
      <c r="L703" s="18" t="s">
        <v>270</v>
      </c>
      <c r="M703" s="121" t="s">
        <v>283</v>
      </c>
    </row>
    <row r="704" spans="1:13" ht="45" x14ac:dyDescent="0.25">
      <c r="A704" s="40">
        <v>882</v>
      </c>
      <c r="B704" s="129">
        <v>43343</v>
      </c>
      <c r="C704" s="23" t="s">
        <v>204</v>
      </c>
      <c r="D704" s="121">
        <v>308</v>
      </c>
      <c r="E704" s="126" t="s">
        <v>43</v>
      </c>
      <c r="F704" s="23" t="s">
        <v>51</v>
      </c>
      <c r="G704" s="25" t="s">
        <v>284</v>
      </c>
      <c r="H704" s="25"/>
      <c r="I704" s="25"/>
      <c r="J704" s="18"/>
      <c r="K704" s="18"/>
      <c r="L704" s="18" t="s">
        <v>270</v>
      </c>
      <c r="M704" s="121" t="s">
        <v>285</v>
      </c>
    </row>
    <row r="705" spans="1:13" ht="30" x14ac:dyDescent="0.25">
      <c r="A705" s="40">
        <v>881</v>
      </c>
      <c r="B705" s="129">
        <v>43343</v>
      </c>
      <c r="C705" s="23" t="s">
        <v>204</v>
      </c>
      <c r="D705" s="121">
        <v>308</v>
      </c>
      <c r="E705" s="126" t="s">
        <v>43</v>
      </c>
      <c r="F705" s="23" t="s">
        <v>268</v>
      </c>
      <c r="G705" s="25" t="s">
        <v>286</v>
      </c>
      <c r="H705" s="25"/>
      <c r="I705" s="25"/>
      <c r="J705" s="18"/>
      <c r="K705" s="18"/>
      <c r="L705" s="18" t="s">
        <v>270</v>
      </c>
      <c r="M705" s="121" t="s">
        <v>285</v>
      </c>
    </row>
    <row r="706" spans="1:13" ht="30" x14ac:dyDescent="0.25">
      <c r="A706" s="40">
        <v>880</v>
      </c>
      <c r="B706" s="129">
        <v>43343</v>
      </c>
      <c r="C706" s="23" t="s">
        <v>204</v>
      </c>
      <c r="D706" s="121">
        <v>308</v>
      </c>
      <c r="E706" s="126" t="s">
        <v>43</v>
      </c>
      <c r="F706" s="23" t="s">
        <v>35</v>
      </c>
      <c r="G706" s="25" t="s">
        <v>287</v>
      </c>
      <c r="H706" s="25"/>
      <c r="I706" s="25"/>
      <c r="J706" s="18"/>
      <c r="K706" s="18"/>
      <c r="L706" s="18" t="s">
        <v>270</v>
      </c>
      <c r="M706" s="121" t="s">
        <v>285</v>
      </c>
    </row>
    <row r="707" spans="1:13" x14ac:dyDescent="0.25">
      <c r="A707" s="40">
        <v>879</v>
      </c>
      <c r="B707" s="129">
        <v>43343</v>
      </c>
      <c r="C707" s="23" t="s">
        <v>204</v>
      </c>
      <c r="D707" s="121">
        <v>308</v>
      </c>
      <c r="E707" s="126" t="s">
        <v>43</v>
      </c>
      <c r="F707" s="23" t="s">
        <v>288</v>
      </c>
      <c r="G707" s="25" t="s">
        <v>289</v>
      </c>
      <c r="H707" s="25"/>
      <c r="I707" s="25"/>
      <c r="J707" s="18"/>
      <c r="K707" s="18"/>
      <c r="L707" s="18" t="s">
        <v>270</v>
      </c>
      <c r="M707" s="121" t="s">
        <v>285</v>
      </c>
    </row>
    <row r="708" spans="1:13" ht="30" x14ac:dyDescent="0.25">
      <c r="A708" s="40">
        <v>878</v>
      </c>
      <c r="B708" s="129">
        <v>43343</v>
      </c>
      <c r="C708" s="23" t="s">
        <v>204</v>
      </c>
      <c r="D708" s="121">
        <v>308</v>
      </c>
      <c r="E708" s="126" t="s">
        <v>43</v>
      </c>
      <c r="F708" s="23" t="s">
        <v>268</v>
      </c>
      <c r="G708" s="25" t="s">
        <v>290</v>
      </c>
      <c r="H708" s="25"/>
      <c r="I708" s="25"/>
      <c r="J708" s="18"/>
      <c r="K708" s="18"/>
      <c r="L708" s="18" t="s">
        <v>270</v>
      </c>
      <c r="M708" s="121" t="s">
        <v>285</v>
      </c>
    </row>
    <row r="709" spans="1:13" ht="30" x14ac:dyDescent="0.25">
      <c r="A709" s="40">
        <v>877</v>
      </c>
      <c r="B709" s="129">
        <v>43343</v>
      </c>
      <c r="C709" s="23" t="s">
        <v>204</v>
      </c>
      <c r="D709" s="121">
        <v>308</v>
      </c>
      <c r="E709" s="126" t="s">
        <v>43</v>
      </c>
      <c r="F709" s="23" t="s">
        <v>51</v>
      </c>
      <c r="G709" s="25" t="s">
        <v>291</v>
      </c>
      <c r="H709" s="25"/>
      <c r="I709" s="25"/>
      <c r="J709" s="18"/>
      <c r="K709" s="18"/>
      <c r="L709" s="18" t="s">
        <v>270</v>
      </c>
      <c r="M709" s="121" t="s">
        <v>285</v>
      </c>
    </row>
    <row r="710" spans="1:13" ht="45" x14ac:dyDescent="0.25">
      <c r="A710" s="40">
        <v>876</v>
      </c>
      <c r="B710" s="129">
        <v>43344</v>
      </c>
      <c r="C710" s="23" t="s">
        <v>204</v>
      </c>
      <c r="D710" s="121">
        <v>505</v>
      </c>
      <c r="E710" s="126" t="s">
        <v>43</v>
      </c>
      <c r="F710" s="23" t="s">
        <v>35</v>
      </c>
      <c r="G710" s="25" t="s">
        <v>292</v>
      </c>
      <c r="H710" s="25"/>
      <c r="I710" s="25"/>
      <c r="J710" s="18"/>
      <c r="K710" s="18"/>
      <c r="L710" s="18" t="s">
        <v>270</v>
      </c>
      <c r="M710" s="121" t="s">
        <v>293</v>
      </c>
    </row>
    <row r="711" spans="1:13" ht="45" x14ac:dyDescent="0.25">
      <c r="A711" s="40">
        <v>875</v>
      </c>
      <c r="B711" s="129">
        <v>43344</v>
      </c>
      <c r="C711" s="23" t="s">
        <v>204</v>
      </c>
      <c r="D711" s="121">
        <v>901</v>
      </c>
      <c r="E711" s="126" t="s">
        <v>43</v>
      </c>
      <c r="F711" s="23" t="s">
        <v>268</v>
      </c>
      <c r="G711" s="25" t="s">
        <v>294</v>
      </c>
      <c r="H711" s="25"/>
      <c r="I711" s="25"/>
      <c r="J711" s="18"/>
      <c r="K711" s="18"/>
      <c r="L711" s="18" t="s">
        <v>270</v>
      </c>
      <c r="M711" s="121" t="s">
        <v>295</v>
      </c>
    </row>
    <row r="712" spans="1:13" x14ac:dyDescent="0.25">
      <c r="A712" s="40">
        <v>874</v>
      </c>
      <c r="B712" s="129">
        <v>43343</v>
      </c>
      <c r="C712" s="23" t="s">
        <v>204</v>
      </c>
      <c r="D712" s="121">
        <v>307</v>
      </c>
      <c r="E712" s="126" t="s">
        <v>43</v>
      </c>
      <c r="F712" s="23" t="s">
        <v>268</v>
      </c>
      <c r="G712" s="25" t="s">
        <v>296</v>
      </c>
      <c r="H712" s="25"/>
      <c r="I712" s="25"/>
      <c r="J712" s="18"/>
      <c r="K712" s="18"/>
      <c r="L712" s="18" t="s">
        <v>270</v>
      </c>
      <c r="M712" s="121" t="s">
        <v>297</v>
      </c>
    </row>
    <row r="713" spans="1:13" ht="165" x14ac:dyDescent="0.25">
      <c r="A713" s="40">
        <v>873</v>
      </c>
      <c r="B713" s="129">
        <v>43344</v>
      </c>
      <c r="C713" s="23" t="s">
        <v>204</v>
      </c>
      <c r="D713" s="121"/>
      <c r="E713" s="126" t="s">
        <v>43</v>
      </c>
      <c r="F713" s="23" t="s">
        <v>298</v>
      </c>
      <c r="G713" s="25" t="s">
        <v>299</v>
      </c>
      <c r="H713" s="25"/>
      <c r="I713" s="25"/>
      <c r="J713" s="18" t="s">
        <v>300</v>
      </c>
      <c r="K713" s="18" t="s">
        <v>49</v>
      </c>
      <c r="L713" s="18"/>
      <c r="M713" s="121"/>
    </row>
    <row r="714" spans="1:13" ht="60" x14ac:dyDescent="0.25">
      <c r="A714" s="40">
        <v>872</v>
      </c>
      <c r="B714" s="129">
        <v>43342</v>
      </c>
      <c r="C714" s="23" t="s">
        <v>204</v>
      </c>
      <c r="D714" s="121">
        <v>308</v>
      </c>
      <c r="E714" s="126" t="s">
        <v>43</v>
      </c>
      <c r="F714" s="23" t="s">
        <v>51</v>
      </c>
      <c r="G714" s="25" t="s">
        <v>301</v>
      </c>
      <c r="H714" s="25"/>
      <c r="I714" s="25"/>
      <c r="J714" s="18" t="s">
        <v>300</v>
      </c>
      <c r="K714" s="18" t="s">
        <v>49</v>
      </c>
      <c r="L714" s="18"/>
      <c r="M714" s="121"/>
    </row>
    <row r="715" spans="1:13" ht="45" x14ac:dyDescent="0.25">
      <c r="A715" s="40">
        <v>871</v>
      </c>
      <c r="B715" s="129">
        <v>43342</v>
      </c>
      <c r="C715" s="23" t="s">
        <v>204</v>
      </c>
      <c r="D715" s="121">
        <v>904</v>
      </c>
      <c r="E715" s="126" t="s">
        <v>43</v>
      </c>
      <c r="F715" s="23" t="s">
        <v>51</v>
      </c>
      <c r="G715" s="25" t="s">
        <v>302</v>
      </c>
      <c r="H715" s="25"/>
      <c r="I715" s="25"/>
      <c r="J715" s="18"/>
      <c r="K715" s="18"/>
      <c r="L715" s="18" t="s">
        <v>270</v>
      </c>
      <c r="M715" s="121">
        <v>222</v>
      </c>
    </row>
    <row r="716" spans="1:13" ht="30" x14ac:dyDescent="0.25">
      <c r="A716" s="40">
        <v>870</v>
      </c>
      <c r="B716" s="129">
        <v>43342</v>
      </c>
      <c r="C716" s="23" t="s">
        <v>204</v>
      </c>
      <c r="D716" s="121">
        <v>904</v>
      </c>
      <c r="E716" s="126" t="s">
        <v>43</v>
      </c>
      <c r="F716" s="23" t="s">
        <v>35</v>
      </c>
      <c r="G716" s="25" t="s">
        <v>303</v>
      </c>
      <c r="H716" s="25"/>
      <c r="I716" s="25"/>
      <c r="J716" s="18"/>
      <c r="K716" s="18"/>
      <c r="L716" s="18" t="s">
        <v>270</v>
      </c>
      <c r="M716" s="121">
        <v>222</v>
      </c>
    </row>
    <row r="717" spans="1:13" ht="30" x14ac:dyDescent="0.25">
      <c r="A717" s="40">
        <v>869</v>
      </c>
      <c r="B717" s="129">
        <v>43342</v>
      </c>
      <c r="C717" s="23" t="s">
        <v>204</v>
      </c>
      <c r="D717" s="121">
        <v>904</v>
      </c>
      <c r="E717" s="126" t="s">
        <v>43</v>
      </c>
      <c r="F717" s="23" t="s">
        <v>268</v>
      </c>
      <c r="G717" s="25" t="s">
        <v>304</v>
      </c>
      <c r="H717" s="25"/>
      <c r="I717" s="25"/>
      <c r="J717" s="18"/>
      <c r="K717" s="18"/>
      <c r="L717" s="18" t="s">
        <v>270</v>
      </c>
      <c r="M717" s="121">
        <v>222</v>
      </c>
    </row>
    <row r="718" spans="1:13" ht="30" x14ac:dyDescent="0.25">
      <c r="A718" s="40">
        <v>868</v>
      </c>
      <c r="B718" s="129">
        <v>43341</v>
      </c>
      <c r="C718" s="23" t="s">
        <v>204</v>
      </c>
      <c r="D718" s="121">
        <v>302</v>
      </c>
      <c r="E718" s="126" t="s">
        <v>43</v>
      </c>
      <c r="F718" s="23" t="s">
        <v>35</v>
      </c>
      <c r="G718" s="25" t="s">
        <v>305</v>
      </c>
      <c r="H718" s="25"/>
      <c r="I718" s="25"/>
      <c r="J718" s="18"/>
      <c r="K718" s="18"/>
      <c r="L718" s="18" t="s">
        <v>270</v>
      </c>
      <c r="M718" s="121">
        <v>217</v>
      </c>
    </row>
    <row r="719" spans="1:13" ht="30" x14ac:dyDescent="0.25">
      <c r="A719" s="40">
        <v>867</v>
      </c>
      <c r="B719" s="129">
        <v>43338</v>
      </c>
      <c r="C719" s="23" t="s">
        <v>204</v>
      </c>
      <c r="D719" s="121">
        <v>508</v>
      </c>
      <c r="E719" s="126" t="s">
        <v>43</v>
      </c>
      <c r="F719" s="23" t="s">
        <v>58</v>
      </c>
      <c r="G719" s="25" t="s">
        <v>306</v>
      </c>
      <c r="H719" s="25"/>
      <c r="I719" s="25"/>
      <c r="J719" s="18"/>
      <c r="K719" s="18"/>
      <c r="L719" s="18" t="s">
        <v>270</v>
      </c>
      <c r="M719" s="121">
        <v>228</v>
      </c>
    </row>
    <row r="720" spans="1:13" ht="30" x14ac:dyDescent="0.25">
      <c r="A720" s="40">
        <v>866</v>
      </c>
      <c r="B720" s="129">
        <v>43338</v>
      </c>
      <c r="C720" s="23" t="s">
        <v>204</v>
      </c>
      <c r="D720" s="121">
        <v>508</v>
      </c>
      <c r="E720" s="126" t="s">
        <v>43</v>
      </c>
      <c r="F720" s="23" t="s">
        <v>268</v>
      </c>
      <c r="G720" s="25" t="s">
        <v>307</v>
      </c>
      <c r="H720" s="25"/>
      <c r="I720" s="25"/>
      <c r="J720" s="18"/>
      <c r="K720" s="18"/>
      <c r="L720" s="18" t="s">
        <v>270</v>
      </c>
      <c r="M720" s="121">
        <v>228</v>
      </c>
    </row>
    <row r="721" spans="1:13" ht="105" x14ac:dyDescent="0.25">
      <c r="A721" s="40">
        <v>865</v>
      </c>
      <c r="B721" s="129">
        <v>43336</v>
      </c>
      <c r="C721" s="23" t="s">
        <v>204</v>
      </c>
      <c r="D721" s="121">
        <v>208</v>
      </c>
      <c r="E721" s="126" t="s">
        <v>43</v>
      </c>
      <c r="F721" s="23" t="s">
        <v>268</v>
      </c>
      <c r="G721" s="25" t="s">
        <v>308</v>
      </c>
      <c r="H721" s="25"/>
      <c r="I721" s="25"/>
      <c r="J721" s="18"/>
      <c r="K721" s="18"/>
      <c r="L721" s="18" t="s">
        <v>270</v>
      </c>
      <c r="M721" s="121">
        <v>242</v>
      </c>
    </row>
    <row r="722" spans="1:13" ht="165" x14ac:dyDescent="0.25">
      <c r="A722" s="40">
        <v>864</v>
      </c>
      <c r="B722" s="129">
        <v>43338</v>
      </c>
      <c r="C722" s="23" t="s">
        <v>204</v>
      </c>
      <c r="D722" s="121">
        <v>111</v>
      </c>
      <c r="E722" s="126" t="s">
        <v>43</v>
      </c>
      <c r="F722" s="23" t="s">
        <v>35</v>
      </c>
      <c r="G722" s="25" t="s">
        <v>309</v>
      </c>
      <c r="H722" s="25"/>
      <c r="I722" s="25" t="s">
        <v>310</v>
      </c>
      <c r="J722" s="18" t="s">
        <v>275</v>
      </c>
      <c r="K722" s="18" t="s">
        <v>49</v>
      </c>
      <c r="L722" s="18"/>
      <c r="M722" s="121"/>
    </row>
    <row r="723" spans="1:13" ht="225" x14ac:dyDescent="0.25">
      <c r="A723" s="40">
        <v>863</v>
      </c>
      <c r="B723" s="129">
        <v>43338</v>
      </c>
      <c r="C723" s="23" t="s">
        <v>204</v>
      </c>
      <c r="D723" s="121">
        <v>512</v>
      </c>
      <c r="E723" s="126" t="s">
        <v>43</v>
      </c>
      <c r="F723" s="23" t="s">
        <v>311</v>
      </c>
      <c r="G723" s="25" t="s">
        <v>312</v>
      </c>
      <c r="H723" s="25" t="s">
        <v>313</v>
      </c>
      <c r="I723" s="25"/>
      <c r="J723" s="18" t="s">
        <v>314</v>
      </c>
      <c r="K723" s="18" t="s">
        <v>50</v>
      </c>
      <c r="L723" s="18"/>
      <c r="M723" s="121"/>
    </row>
    <row r="724" spans="1:13" ht="30" x14ac:dyDescent="0.25">
      <c r="A724" s="40">
        <v>862</v>
      </c>
      <c r="B724" s="129">
        <v>43337</v>
      </c>
      <c r="C724" s="23" t="s">
        <v>204</v>
      </c>
      <c r="D724" s="121">
        <v>505</v>
      </c>
      <c r="E724" s="126" t="s">
        <v>43</v>
      </c>
      <c r="F724" s="23" t="s">
        <v>315</v>
      </c>
      <c r="G724" s="25" t="s">
        <v>316</v>
      </c>
      <c r="H724" s="25"/>
      <c r="I724" s="25"/>
      <c r="J724" s="18"/>
      <c r="K724" s="18"/>
      <c r="L724" s="18" t="s">
        <v>270</v>
      </c>
      <c r="M724" s="121">
        <v>227</v>
      </c>
    </row>
    <row r="725" spans="1:13" ht="60" x14ac:dyDescent="0.25">
      <c r="A725" s="40">
        <v>861</v>
      </c>
      <c r="B725" s="129">
        <v>43337</v>
      </c>
      <c r="C725" s="23" t="s">
        <v>204</v>
      </c>
      <c r="D725" s="121">
        <v>312</v>
      </c>
      <c r="E725" s="126" t="s">
        <v>43</v>
      </c>
      <c r="F725" s="23" t="s">
        <v>35</v>
      </c>
      <c r="G725" s="25" t="s">
        <v>317</v>
      </c>
      <c r="H725" s="25"/>
      <c r="I725" s="25"/>
      <c r="J725" s="18" t="s">
        <v>179</v>
      </c>
      <c r="K725" s="18" t="s">
        <v>50</v>
      </c>
      <c r="L725" s="18"/>
      <c r="M725" s="121"/>
    </row>
    <row r="726" spans="1:13" ht="30" x14ac:dyDescent="0.25">
      <c r="A726" s="40">
        <v>860</v>
      </c>
      <c r="B726" s="129">
        <v>43335</v>
      </c>
      <c r="C726" s="23" t="s">
        <v>204</v>
      </c>
      <c r="D726" s="121">
        <v>506</v>
      </c>
      <c r="E726" s="121"/>
      <c r="F726" s="23" t="s">
        <v>268</v>
      </c>
      <c r="G726" s="25" t="s">
        <v>318</v>
      </c>
      <c r="H726" s="25"/>
      <c r="I726" s="25"/>
      <c r="J726" s="18"/>
      <c r="K726" s="18"/>
      <c r="L726" s="18" t="s">
        <v>270</v>
      </c>
      <c r="M726" s="121" t="s">
        <v>319</v>
      </c>
    </row>
    <row r="727" spans="1:13" ht="30" x14ac:dyDescent="0.25">
      <c r="A727" s="40">
        <v>859</v>
      </c>
      <c r="B727" s="129">
        <v>43335</v>
      </c>
      <c r="C727" s="23" t="s">
        <v>204</v>
      </c>
      <c r="D727" s="121">
        <v>504</v>
      </c>
      <c r="E727" s="121"/>
      <c r="F727" s="23" t="s">
        <v>51</v>
      </c>
      <c r="G727" s="25" t="s">
        <v>320</v>
      </c>
      <c r="H727" s="25"/>
      <c r="I727" s="25"/>
      <c r="J727" s="18"/>
      <c r="K727" s="18"/>
      <c r="L727" s="18" t="s">
        <v>270</v>
      </c>
      <c r="M727" s="121" t="s">
        <v>321</v>
      </c>
    </row>
    <row r="728" spans="1:13" ht="30" x14ac:dyDescent="0.25">
      <c r="A728" s="40">
        <v>858</v>
      </c>
      <c r="B728" s="129">
        <v>43335</v>
      </c>
      <c r="C728" s="23" t="s">
        <v>204</v>
      </c>
      <c r="D728" s="121">
        <v>305</v>
      </c>
      <c r="E728" s="121"/>
      <c r="F728" s="23" t="s">
        <v>268</v>
      </c>
      <c r="G728" s="25" t="s">
        <v>322</v>
      </c>
      <c r="H728" s="25"/>
      <c r="I728" s="25"/>
      <c r="J728" s="18"/>
      <c r="K728" s="18"/>
      <c r="L728" s="18" t="s">
        <v>270</v>
      </c>
      <c r="M728" s="121">
        <v>207</v>
      </c>
    </row>
    <row r="729" spans="1:13" ht="60" x14ac:dyDescent="0.25">
      <c r="A729" s="40">
        <v>857</v>
      </c>
      <c r="B729" s="129">
        <v>43334</v>
      </c>
      <c r="C729" s="23" t="s">
        <v>204</v>
      </c>
      <c r="D729" s="121">
        <v>508</v>
      </c>
      <c r="E729" s="121"/>
      <c r="F729" s="23" t="s">
        <v>51</v>
      </c>
      <c r="G729" s="25" t="s">
        <v>323</v>
      </c>
      <c r="H729" s="25"/>
      <c r="I729" s="25"/>
      <c r="J729" s="18"/>
      <c r="K729" s="18"/>
      <c r="L729" s="18" t="s">
        <v>270</v>
      </c>
      <c r="M729" s="121">
        <v>151</v>
      </c>
    </row>
    <row r="730" spans="1:13" ht="45" x14ac:dyDescent="0.25">
      <c r="A730" s="40">
        <v>856</v>
      </c>
      <c r="B730" s="129">
        <v>43334</v>
      </c>
      <c r="C730" s="23" t="s">
        <v>204</v>
      </c>
      <c r="D730" s="121">
        <v>506</v>
      </c>
      <c r="E730" s="121"/>
      <c r="F730" s="23" t="s">
        <v>51</v>
      </c>
      <c r="G730" s="25" t="s">
        <v>324</v>
      </c>
      <c r="H730" s="25"/>
      <c r="I730" s="25"/>
      <c r="J730" s="18"/>
      <c r="K730" s="18"/>
      <c r="L730" s="18" t="s">
        <v>270</v>
      </c>
      <c r="M730" s="121">
        <v>223</v>
      </c>
    </row>
    <row r="731" spans="1:13" x14ac:dyDescent="0.25">
      <c r="A731" s="40">
        <v>855</v>
      </c>
      <c r="B731" s="129">
        <v>43334</v>
      </c>
      <c r="C731" s="23" t="s">
        <v>204</v>
      </c>
      <c r="D731" s="121">
        <v>408</v>
      </c>
      <c r="E731" s="121"/>
      <c r="F731" s="23" t="s">
        <v>325</v>
      </c>
      <c r="G731" s="25" t="s">
        <v>326</v>
      </c>
      <c r="H731" s="25"/>
      <c r="I731" s="25"/>
      <c r="J731" s="18"/>
      <c r="K731" s="18"/>
      <c r="L731" s="18" t="s">
        <v>270</v>
      </c>
      <c r="M731" s="121">
        <v>354</v>
      </c>
    </row>
    <row r="732" spans="1:13" x14ac:dyDescent="0.25">
      <c r="A732" s="40">
        <v>854</v>
      </c>
      <c r="B732" s="129">
        <v>43334</v>
      </c>
      <c r="C732" s="23" t="s">
        <v>204</v>
      </c>
      <c r="D732" s="121">
        <v>408</v>
      </c>
      <c r="E732" s="121"/>
      <c r="F732" s="23" t="s">
        <v>51</v>
      </c>
      <c r="G732" s="25" t="s">
        <v>327</v>
      </c>
      <c r="H732" s="25"/>
      <c r="I732" s="25"/>
      <c r="J732" s="18"/>
      <c r="K732" s="18"/>
      <c r="L732" s="18" t="s">
        <v>270</v>
      </c>
      <c r="M732" s="121">
        <v>354</v>
      </c>
    </row>
    <row r="733" spans="1:13" ht="60" x14ac:dyDescent="0.25">
      <c r="A733" s="40">
        <v>853</v>
      </c>
      <c r="B733" s="129">
        <v>43333</v>
      </c>
      <c r="C733" s="23" t="s">
        <v>204</v>
      </c>
      <c r="D733" s="121">
        <v>711</v>
      </c>
      <c r="E733" s="121"/>
      <c r="F733" s="23" t="s">
        <v>268</v>
      </c>
      <c r="G733" s="25" t="s">
        <v>328</v>
      </c>
      <c r="H733" s="25"/>
      <c r="I733" s="25"/>
      <c r="J733" s="18"/>
      <c r="K733" s="18"/>
      <c r="L733" s="18" t="s">
        <v>270</v>
      </c>
      <c r="M733" s="121">
        <v>140</v>
      </c>
    </row>
    <row r="734" spans="1:13" ht="30" x14ac:dyDescent="0.25">
      <c r="A734" s="40">
        <v>852</v>
      </c>
      <c r="B734" s="129">
        <v>43333</v>
      </c>
      <c r="C734" s="23" t="s">
        <v>204</v>
      </c>
      <c r="D734" s="121">
        <v>604</v>
      </c>
      <c r="E734" s="121"/>
      <c r="F734" s="23" t="s">
        <v>268</v>
      </c>
      <c r="G734" s="25" t="s">
        <v>329</v>
      </c>
      <c r="H734" s="25"/>
      <c r="I734" s="25"/>
      <c r="J734" s="18"/>
      <c r="K734" s="18"/>
      <c r="L734" s="18" t="s">
        <v>270</v>
      </c>
      <c r="M734" s="121">
        <v>328</v>
      </c>
    </row>
    <row r="735" spans="1:13" ht="90" x14ac:dyDescent="0.25">
      <c r="A735" s="40">
        <v>851</v>
      </c>
      <c r="B735" s="129">
        <v>43333</v>
      </c>
      <c r="C735" s="23" t="s">
        <v>204</v>
      </c>
      <c r="D735" s="121">
        <v>506</v>
      </c>
      <c r="E735" s="121"/>
      <c r="F735" s="23" t="s">
        <v>51</v>
      </c>
      <c r="G735" s="25" t="s">
        <v>330</v>
      </c>
      <c r="H735" s="25"/>
      <c r="I735" s="25"/>
      <c r="J735" s="18"/>
      <c r="K735" s="18"/>
      <c r="L735" s="18" t="s">
        <v>270</v>
      </c>
      <c r="M735" s="121"/>
    </row>
    <row r="736" spans="1:13" ht="60" x14ac:dyDescent="0.25">
      <c r="A736" s="40">
        <v>850</v>
      </c>
      <c r="B736" s="129">
        <v>43333</v>
      </c>
      <c r="C736" s="23" t="s">
        <v>204</v>
      </c>
      <c r="D736" s="121">
        <v>506</v>
      </c>
      <c r="E736" s="121"/>
      <c r="F736" s="23" t="s">
        <v>51</v>
      </c>
      <c r="G736" s="25" t="s">
        <v>331</v>
      </c>
      <c r="H736" s="25"/>
      <c r="I736" s="25"/>
      <c r="J736" s="18"/>
      <c r="K736" s="18"/>
      <c r="L736" s="18" t="s">
        <v>270</v>
      </c>
      <c r="M736" s="121"/>
    </row>
    <row r="737" spans="1:13" ht="45" x14ac:dyDescent="0.25">
      <c r="A737" s="40">
        <v>849</v>
      </c>
      <c r="B737" s="129">
        <v>43329</v>
      </c>
      <c r="C737" s="23" t="s">
        <v>204</v>
      </c>
      <c r="D737" s="121"/>
      <c r="E737" s="121"/>
      <c r="F737" s="23" t="s">
        <v>288</v>
      </c>
      <c r="G737" s="25" t="s">
        <v>332</v>
      </c>
      <c r="H737" s="25"/>
      <c r="I737" s="25"/>
      <c r="J737" s="18"/>
      <c r="K737" s="18"/>
      <c r="L737" s="18" t="s">
        <v>333</v>
      </c>
      <c r="M737" s="121"/>
    </row>
    <row r="738" spans="1:13" ht="30" x14ac:dyDescent="0.25">
      <c r="A738" s="40">
        <v>848</v>
      </c>
      <c r="B738" s="129">
        <v>43329</v>
      </c>
      <c r="C738" s="23" t="s">
        <v>204</v>
      </c>
      <c r="D738" s="121"/>
      <c r="E738" s="121"/>
      <c r="F738" s="23" t="s">
        <v>56</v>
      </c>
      <c r="G738" s="25" t="s">
        <v>334</v>
      </c>
      <c r="H738" s="25"/>
      <c r="I738" s="25"/>
      <c r="J738" s="18"/>
      <c r="K738" s="18"/>
      <c r="L738" s="18" t="s">
        <v>333</v>
      </c>
      <c r="M738" s="121"/>
    </row>
    <row r="739" spans="1:13" ht="30" x14ac:dyDescent="0.25">
      <c r="A739" s="40">
        <v>847</v>
      </c>
      <c r="B739" s="129">
        <v>43329</v>
      </c>
      <c r="C739" s="23" t="s">
        <v>204</v>
      </c>
      <c r="D739" s="121"/>
      <c r="E739" s="121"/>
      <c r="F739" s="23" t="s">
        <v>35</v>
      </c>
      <c r="G739" s="25" t="s">
        <v>335</v>
      </c>
      <c r="H739" s="25"/>
      <c r="I739" s="25"/>
      <c r="J739" s="18"/>
      <c r="K739" s="18"/>
      <c r="L739" s="18" t="s">
        <v>333</v>
      </c>
      <c r="M739" s="121"/>
    </row>
    <row r="740" spans="1:13" ht="45" x14ac:dyDescent="0.25">
      <c r="A740" s="40">
        <v>846</v>
      </c>
      <c r="B740" s="129">
        <v>43329</v>
      </c>
      <c r="C740" s="23" t="s">
        <v>204</v>
      </c>
      <c r="D740" s="121"/>
      <c r="E740" s="121"/>
      <c r="F740" s="23" t="s">
        <v>268</v>
      </c>
      <c r="G740" s="25" t="s">
        <v>336</v>
      </c>
      <c r="H740" s="25"/>
      <c r="I740" s="25"/>
      <c r="J740" s="18"/>
      <c r="K740" s="18"/>
      <c r="L740" s="18" t="s">
        <v>333</v>
      </c>
      <c r="M740" s="121"/>
    </row>
    <row r="741" spans="1:13" ht="30" x14ac:dyDescent="0.25">
      <c r="A741" s="40">
        <v>845</v>
      </c>
      <c r="B741" s="129">
        <v>43325</v>
      </c>
      <c r="C741" s="23" t="s">
        <v>204</v>
      </c>
      <c r="D741" s="121">
        <v>101</v>
      </c>
      <c r="E741" s="121"/>
      <c r="F741" s="23" t="s">
        <v>268</v>
      </c>
      <c r="G741" s="25" t="s">
        <v>337</v>
      </c>
      <c r="H741" s="25"/>
      <c r="I741" s="25"/>
      <c r="J741" s="18"/>
      <c r="K741" s="18"/>
      <c r="L741" s="18" t="s">
        <v>333</v>
      </c>
      <c r="M741" s="121"/>
    </row>
    <row r="742" spans="1:13" ht="30" x14ac:dyDescent="0.25">
      <c r="A742" s="40">
        <v>844</v>
      </c>
      <c r="B742" s="129">
        <v>43332</v>
      </c>
      <c r="C742" s="23" t="s">
        <v>204</v>
      </c>
      <c r="D742" s="121">
        <v>802</v>
      </c>
      <c r="E742" s="121"/>
      <c r="F742" s="23" t="s">
        <v>35</v>
      </c>
      <c r="G742" s="25" t="s">
        <v>338</v>
      </c>
      <c r="H742" s="25"/>
      <c r="I742" s="25"/>
      <c r="J742" s="18" t="s">
        <v>121</v>
      </c>
      <c r="K742" s="18" t="s">
        <v>50</v>
      </c>
      <c r="L742" s="18"/>
      <c r="M742" s="121"/>
    </row>
    <row r="743" spans="1:13" ht="75" x14ac:dyDescent="0.25">
      <c r="A743" s="40">
        <v>843</v>
      </c>
      <c r="B743" s="129">
        <v>43328</v>
      </c>
      <c r="C743" s="23" t="s">
        <v>204</v>
      </c>
      <c r="D743" s="121">
        <v>306</v>
      </c>
      <c r="E743" s="121"/>
      <c r="F743" s="23" t="s">
        <v>35</v>
      </c>
      <c r="G743" s="25" t="s">
        <v>339</v>
      </c>
      <c r="H743" s="25"/>
      <c r="I743" s="25" t="s">
        <v>340</v>
      </c>
      <c r="J743" s="18" t="s">
        <v>314</v>
      </c>
      <c r="K743" s="18" t="s">
        <v>50</v>
      </c>
      <c r="L743" s="18"/>
      <c r="M743" s="121"/>
    </row>
    <row r="744" spans="1:13" x14ac:dyDescent="0.25">
      <c r="A744" s="40">
        <v>842</v>
      </c>
      <c r="B744" s="129">
        <v>43328</v>
      </c>
      <c r="C744" s="23" t="s">
        <v>204</v>
      </c>
      <c r="D744" s="121">
        <v>102</v>
      </c>
      <c r="E744" s="121"/>
      <c r="F744" s="23" t="s">
        <v>35</v>
      </c>
      <c r="G744" s="25" t="s">
        <v>341</v>
      </c>
      <c r="H744" s="25"/>
      <c r="I744" s="25"/>
      <c r="J744" s="18"/>
      <c r="K744" s="18"/>
      <c r="L744" s="18"/>
      <c r="M744" s="121"/>
    </row>
    <row r="745" spans="1:13" x14ac:dyDescent="0.25">
      <c r="A745" s="40">
        <v>841</v>
      </c>
      <c r="B745" s="129">
        <v>43328</v>
      </c>
      <c r="C745" s="23" t="s">
        <v>204</v>
      </c>
      <c r="D745" s="121" t="s">
        <v>342</v>
      </c>
      <c r="E745" s="121"/>
      <c r="F745" s="23" t="s">
        <v>35</v>
      </c>
      <c r="G745" s="25" t="s">
        <v>343</v>
      </c>
      <c r="H745" s="25"/>
      <c r="I745" s="25"/>
      <c r="J745" s="18" t="s">
        <v>121</v>
      </c>
      <c r="K745" s="18" t="s">
        <v>50</v>
      </c>
      <c r="L745" s="18"/>
      <c r="M745" s="121"/>
    </row>
    <row r="746" spans="1:13" ht="30" x14ac:dyDescent="0.25">
      <c r="A746" s="40">
        <v>840</v>
      </c>
      <c r="B746" s="129">
        <v>43328</v>
      </c>
      <c r="C746" s="23" t="s">
        <v>204</v>
      </c>
      <c r="D746" s="121">
        <v>110</v>
      </c>
      <c r="E746" s="121"/>
      <c r="F746" s="23" t="s">
        <v>35</v>
      </c>
      <c r="G746" s="25" t="s">
        <v>344</v>
      </c>
      <c r="H746" s="25"/>
      <c r="I746" s="25"/>
      <c r="J746" s="18" t="s">
        <v>103</v>
      </c>
      <c r="K746" s="18" t="s">
        <v>50</v>
      </c>
      <c r="L746" s="18"/>
      <c r="M746" s="121"/>
    </row>
    <row r="747" spans="1:13" ht="30" x14ac:dyDescent="0.25">
      <c r="A747" s="40">
        <v>839</v>
      </c>
      <c r="B747" s="129">
        <v>43327</v>
      </c>
      <c r="C747" s="23" t="s">
        <v>204</v>
      </c>
      <c r="D747" s="121">
        <v>102</v>
      </c>
      <c r="E747" s="121"/>
      <c r="F747" s="23" t="s">
        <v>35</v>
      </c>
      <c r="G747" s="25" t="s">
        <v>344</v>
      </c>
      <c r="H747" s="25"/>
      <c r="I747" s="25"/>
      <c r="J747" s="18" t="s">
        <v>103</v>
      </c>
      <c r="K747" s="18" t="s">
        <v>50</v>
      </c>
      <c r="L747" s="18"/>
      <c r="M747" s="121"/>
    </row>
    <row r="748" spans="1:13" ht="30" x14ac:dyDescent="0.25">
      <c r="A748" s="40">
        <v>838</v>
      </c>
      <c r="B748" s="129">
        <v>43332</v>
      </c>
      <c r="C748" s="23" t="s">
        <v>204</v>
      </c>
      <c r="D748" s="121">
        <v>105</v>
      </c>
      <c r="E748" s="121"/>
      <c r="F748" s="23" t="s">
        <v>51</v>
      </c>
      <c r="G748" s="25" t="s">
        <v>345</v>
      </c>
      <c r="H748" s="25"/>
      <c r="I748" s="25"/>
      <c r="J748" s="18"/>
      <c r="K748" s="18"/>
      <c r="L748" s="18" t="s">
        <v>270</v>
      </c>
      <c r="M748" s="121" t="s">
        <v>346</v>
      </c>
    </row>
    <row r="749" spans="1:13" x14ac:dyDescent="0.25">
      <c r="A749" s="40">
        <v>837</v>
      </c>
      <c r="B749" s="129">
        <v>43332</v>
      </c>
      <c r="C749" s="23" t="s">
        <v>204</v>
      </c>
      <c r="D749" s="121">
        <v>504</v>
      </c>
      <c r="E749" s="121"/>
      <c r="F749" s="23" t="s">
        <v>268</v>
      </c>
      <c r="G749" s="25" t="s">
        <v>347</v>
      </c>
      <c r="H749" s="25"/>
      <c r="I749" s="25"/>
      <c r="J749" s="18"/>
      <c r="K749" s="18"/>
      <c r="L749" s="18" t="s">
        <v>270</v>
      </c>
      <c r="M749" s="121" t="s">
        <v>348</v>
      </c>
    </row>
    <row r="750" spans="1:13" x14ac:dyDescent="0.25">
      <c r="A750" s="40">
        <v>836</v>
      </c>
      <c r="B750" s="129">
        <v>43331</v>
      </c>
      <c r="C750" s="23" t="s">
        <v>204</v>
      </c>
      <c r="D750" s="121">
        <v>301</v>
      </c>
      <c r="E750" s="121"/>
      <c r="F750" s="23" t="s">
        <v>349</v>
      </c>
      <c r="G750" s="25" t="s">
        <v>350</v>
      </c>
      <c r="H750" s="25"/>
      <c r="I750" s="25"/>
      <c r="J750" s="18"/>
      <c r="K750" s="18"/>
      <c r="L750" s="18" t="s">
        <v>270</v>
      </c>
      <c r="M750" s="121" t="s">
        <v>351</v>
      </c>
    </row>
    <row r="751" spans="1:13" ht="30" x14ac:dyDescent="0.25">
      <c r="A751" s="40">
        <v>835</v>
      </c>
      <c r="B751" s="129">
        <v>43331</v>
      </c>
      <c r="C751" s="23" t="s">
        <v>204</v>
      </c>
      <c r="D751" s="121">
        <v>401</v>
      </c>
      <c r="E751" s="121"/>
      <c r="F751" s="23" t="s">
        <v>51</v>
      </c>
      <c r="G751" s="25" t="s">
        <v>352</v>
      </c>
      <c r="H751" s="25"/>
      <c r="I751" s="25"/>
      <c r="J751" s="18"/>
      <c r="K751" s="18"/>
      <c r="L751" s="18" t="s">
        <v>270</v>
      </c>
      <c r="M751" s="121" t="s">
        <v>353</v>
      </c>
    </row>
    <row r="752" spans="1:13" x14ac:dyDescent="0.25">
      <c r="A752" s="40">
        <v>834</v>
      </c>
      <c r="B752" s="129">
        <v>43330</v>
      </c>
      <c r="C752" s="23" t="s">
        <v>204</v>
      </c>
      <c r="D752" s="121">
        <v>506</v>
      </c>
      <c r="E752" s="121"/>
      <c r="F752" s="23" t="s">
        <v>268</v>
      </c>
      <c r="G752" s="25" t="s">
        <v>354</v>
      </c>
      <c r="H752" s="25"/>
      <c r="I752" s="25"/>
      <c r="J752" s="18"/>
      <c r="K752" s="18"/>
      <c r="L752" s="18" t="s">
        <v>270</v>
      </c>
      <c r="M752" s="121" t="s">
        <v>355</v>
      </c>
    </row>
    <row r="753" spans="1:13" ht="45" x14ac:dyDescent="0.25">
      <c r="A753" s="40">
        <v>833</v>
      </c>
      <c r="B753" s="129">
        <v>43331</v>
      </c>
      <c r="C753" s="23" t="s">
        <v>204</v>
      </c>
      <c r="D753" s="121"/>
      <c r="E753" s="121"/>
      <c r="F753" s="23" t="s">
        <v>356</v>
      </c>
      <c r="G753" s="25" t="s">
        <v>357</v>
      </c>
      <c r="H753" s="25"/>
      <c r="I753" s="25"/>
      <c r="J753" s="18"/>
      <c r="K753" s="18"/>
      <c r="L753" s="18" t="s">
        <v>270</v>
      </c>
      <c r="M753" s="121" t="s">
        <v>358</v>
      </c>
    </row>
    <row r="754" spans="1:13" x14ac:dyDescent="0.25">
      <c r="A754" s="40">
        <v>832</v>
      </c>
      <c r="B754" s="129">
        <v>43331</v>
      </c>
      <c r="C754" s="23" t="s">
        <v>204</v>
      </c>
      <c r="D754" s="121">
        <v>703</v>
      </c>
      <c r="E754" s="121"/>
      <c r="F754" s="23" t="s">
        <v>35</v>
      </c>
      <c r="G754" s="25" t="s">
        <v>359</v>
      </c>
      <c r="H754" s="25"/>
      <c r="I754" s="25"/>
      <c r="J754" s="18"/>
      <c r="K754" s="18"/>
      <c r="L754" s="18" t="s">
        <v>270</v>
      </c>
      <c r="M754" s="121" t="s">
        <v>360</v>
      </c>
    </row>
    <row r="755" spans="1:13" ht="120" x14ac:dyDescent="0.25">
      <c r="A755" s="40">
        <v>831</v>
      </c>
      <c r="B755" s="129">
        <v>43327</v>
      </c>
      <c r="C755" s="23" t="s">
        <v>204</v>
      </c>
      <c r="D755" s="121" t="s">
        <v>361</v>
      </c>
      <c r="E755" s="121"/>
      <c r="F755" s="23" t="s">
        <v>35</v>
      </c>
      <c r="G755" s="25" t="s">
        <v>362</v>
      </c>
      <c r="H755" s="25"/>
      <c r="I755" s="25" t="s">
        <v>363</v>
      </c>
      <c r="J755" s="18" t="s">
        <v>275</v>
      </c>
      <c r="K755" s="18" t="s">
        <v>49</v>
      </c>
      <c r="L755" s="18"/>
      <c r="M755" s="121"/>
    </row>
    <row r="756" spans="1:13" ht="105" x14ac:dyDescent="0.25">
      <c r="A756" s="40">
        <v>830</v>
      </c>
      <c r="B756" s="129">
        <v>43327</v>
      </c>
      <c r="C756" s="23" t="s">
        <v>204</v>
      </c>
      <c r="D756" s="121">
        <v>405</v>
      </c>
      <c r="E756" s="121"/>
      <c r="F756" s="23" t="s">
        <v>35</v>
      </c>
      <c r="G756" s="25" t="s">
        <v>364</v>
      </c>
      <c r="H756" s="25"/>
      <c r="I756" s="25" t="s">
        <v>365</v>
      </c>
      <c r="J756" s="18" t="s">
        <v>275</v>
      </c>
      <c r="K756" s="18" t="s">
        <v>49</v>
      </c>
      <c r="L756" s="18"/>
      <c r="M756" s="121"/>
    </row>
    <row r="757" spans="1:13" ht="45" x14ac:dyDescent="0.25">
      <c r="A757" s="40">
        <v>829</v>
      </c>
      <c r="B757" s="129">
        <v>43195</v>
      </c>
      <c r="C757" s="23" t="s">
        <v>204</v>
      </c>
      <c r="D757" s="121" t="s">
        <v>366</v>
      </c>
      <c r="E757" s="121"/>
      <c r="F757" s="23" t="s">
        <v>268</v>
      </c>
      <c r="G757" s="25" t="s">
        <v>367</v>
      </c>
      <c r="H757" s="25"/>
      <c r="I757" s="25"/>
      <c r="J757" s="18"/>
      <c r="K757" s="18"/>
      <c r="L757" s="18" t="s">
        <v>368</v>
      </c>
      <c r="M757" s="121"/>
    </row>
    <row r="758" spans="1:13" ht="60" x14ac:dyDescent="0.25">
      <c r="A758" s="40">
        <v>828</v>
      </c>
      <c r="B758" s="129">
        <v>43189</v>
      </c>
      <c r="C758" s="23" t="s">
        <v>204</v>
      </c>
      <c r="D758" s="121" t="s">
        <v>369</v>
      </c>
      <c r="E758" s="121"/>
      <c r="F758" s="23" t="s">
        <v>51</v>
      </c>
      <c r="G758" s="25" t="s">
        <v>370</v>
      </c>
      <c r="H758" s="25"/>
      <c r="I758" s="25"/>
      <c r="J758" s="18"/>
      <c r="K758" s="18"/>
      <c r="L758" s="18" t="s">
        <v>368</v>
      </c>
      <c r="M758" s="121"/>
    </row>
    <row r="759" spans="1:13" ht="60" x14ac:dyDescent="0.25">
      <c r="A759" s="40">
        <v>827</v>
      </c>
      <c r="B759" s="129">
        <v>43190</v>
      </c>
      <c r="C759" s="23" t="s">
        <v>204</v>
      </c>
      <c r="D759" s="121" t="s">
        <v>371</v>
      </c>
      <c r="E759" s="121"/>
      <c r="F759" s="23" t="s">
        <v>268</v>
      </c>
      <c r="G759" s="25" t="s">
        <v>372</v>
      </c>
      <c r="H759" s="25"/>
      <c r="I759" s="25"/>
      <c r="J759" s="18"/>
      <c r="K759" s="18"/>
      <c r="L759" s="18" t="s">
        <v>368</v>
      </c>
      <c r="M759" s="121"/>
    </row>
    <row r="760" spans="1:13" ht="30" x14ac:dyDescent="0.25">
      <c r="A760" s="40">
        <v>826</v>
      </c>
      <c r="B760" s="129">
        <v>43267</v>
      </c>
      <c r="C760" s="23" t="s">
        <v>204</v>
      </c>
      <c r="D760" s="121" t="s">
        <v>373</v>
      </c>
      <c r="E760" s="121"/>
      <c r="F760" s="23" t="s">
        <v>268</v>
      </c>
      <c r="G760" s="25" t="s">
        <v>374</v>
      </c>
      <c r="H760" s="25"/>
      <c r="I760" s="25"/>
      <c r="J760" s="18"/>
      <c r="K760" s="18"/>
      <c r="L760" s="18" t="s">
        <v>368</v>
      </c>
      <c r="M760" s="121"/>
    </row>
    <row r="761" spans="1:13" ht="30" x14ac:dyDescent="0.25">
      <c r="A761" s="40">
        <v>825</v>
      </c>
      <c r="B761" s="129">
        <v>43204</v>
      </c>
      <c r="C761" s="23" t="s">
        <v>204</v>
      </c>
      <c r="D761" s="121" t="s">
        <v>375</v>
      </c>
      <c r="E761" s="121"/>
      <c r="F761" s="23" t="s">
        <v>35</v>
      </c>
      <c r="G761" s="25" t="s">
        <v>376</v>
      </c>
      <c r="H761" s="25"/>
      <c r="I761" s="25"/>
      <c r="J761" s="18"/>
      <c r="K761" s="18"/>
      <c r="L761" s="18" t="s">
        <v>368</v>
      </c>
      <c r="M761" s="121"/>
    </row>
    <row r="762" spans="1:13" ht="30" x14ac:dyDescent="0.25">
      <c r="A762" s="40">
        <v>824</v>
      </c>
      <c r="B762" s="129">
        <v>43274</v>
      </c>
      <c r="C762" s="23" t="s">
        <v>204</v>
      </c>
      <c r="D762" s="121" t="s">
        <v>377</v>
      </c>
      <c r="E762" s="121"/>
      <c r="F762" s="23" t="s">
        <v>268</v>
      </c>
      <c r="G762" s="25" t="s">
        <v>378</v>
      </c>
      <c r="H762" s="25"/>
      <c r="I762" s="25"/>
      <c r="J762" s="18"/>
      <c r="K762" s="18"/>
      <c r="L762" s="18" t="s">
        <v>368</v>
      </c>
      <c r="M762" s="121"/>
    </row>
    <row r="763" spans="1:13" ht="45" x14ac:dyDescent="0.25">
      <c r="A763" s="40">
        <v>823</v>
      </c>
      <c r="B763" s="129">
        <v>43326</v>
      </c>
      <c r="C763" s="23" t="s">
        <v>204</v>
      </c>
      <c r="D763" s="121">
        <v>601</v>
      </c>
      <c r="E763" s="121"/>
      <c r="F763" s="23" t="s">
        <v>51</v>
      </c>
      <c r="G763" s="25" t="s">
        <v>379</v>
      </c>
      <c r="H763" s="25"/>
      <c r="I763" s="25"/>
      <c r="J763" s="18"/>
      <c r="K763" s="18"/>
      <c r="L763" s="18" t="s">
        <v>270</v>
      </c>
      <c r="M763" s="121">
        <v>116</v>
      </c>
    </row>
    <row r="764" spans="1:13" ht="45" x14ac:dyDescent="0.25">
      <c r="A764" s="40">
        <v>822</v>
      </c>
      <c r="B764" s="129">
        <v>43326</v>
      </c>
      <c r="C764" s="23" t="s">
        <v>204</v>
      </c>
      <c r="D764" s="121">
        <v>904</v>
      </c>
      <c r="E764" s="121"/>
      <c r="F764" s="23" t="s">
        <v>268</v>
      </c>
      <c r="G764" s="25" t="s">
        <v>380</v>
      </c>
      <c r="H764" s="25"/>
      <c r="I764" s="25"/>
      <c r="J764" s="18"/>
      <c r="K764" s="18"/>
      <c r="L764" s="18" t="s">
        <v>270</v>
      </c>
      <c r="M764" s="121">
        <v>322</v>
      </c>
    </row>
    <row r="765" spans="1:13" ht="45" x14ac:dyDescent="0.25">
      <c r="A765" s="40">
        <v>821</v>
      </c>
      <c r="B765" s="129">
        <v>43326</v>
      </c>
      <c r="C765" s="23" t="s">
        <v>204</v>
      </c>
      <c r="D765" s="121">
        <v>401</v>
      </c>
      <c r="E765" s="121"/>
      <c r="F765" s="23" t="s">
        <v>35</v>
      </c>
      <c r="G765" s="25" t="s">
        <v>381</v>
      </c>
      <c r="H765" s="25"/>
      <c r="I765" s="25"/>
      <c r="J765" s="18"/>
      <c r="K765" s="18"/>
      <c r="L765" s="18" t="s">
        <v>270</v>
      </c>
      <c r="M765" s="121">
        <v>38</v>
      </c>
    </row>
    <row r="766" spans="1:13" ht="150" x14ac:dyDescent="0.25">
      <c r="A766" s="40">
        <v>820</v>
      </c>
      <c r="B766" s="129">
        <v>43324</v>
      </c>
      <c r="C766" s="23" t="s">
        <v>204</v>
      </c>
      <c r="D766" s="121" t="s">
        <v>361</v>
      </c>
      <c r="E766" s="121"/>
      <c r="F766" s="23" t="s">
        <v>35</v>
      </c>
      <c r="G766" s="25" t="s">
        <v>382</v>
      </c>
      <c r="H766" s="25"/>
      <c r="I766" s="25" t="s">
        <v>383</v>
      </c>
      <c r="J766" s="18" t="s">
        <v>314</v>
      </c>
      <c r="K766" s="18" t="s">
        <v>50</v>
      </c>
      <c r="L766" s="18"/>
      <c r="M766" s="121"/>
    </row>
    <row r="767" spans="1:13" ht="30" x14ac:dyDescent="0.25">
      <c r="A767" s="40">
        <v>819</v>
      </c>
      <c r="B767" s="129">
        <v>43324</v>
      </c>
      <c r="C767" s="23" t="s">
        <v>204</v>
      </c>
      <c r="D767" s="121">
        <v>203</v>
      </c>
      <c r="E767" s="121"/>
      <c r="F767" s="23" t="s">
        <v>51</v>
      </c>
      <c r="G767" s="25" t="s">
        <v>384</v>
      </c>
      <c r="H767" s="25"/>
      <c r="I767" s="25"/>
      <c r="J767" s="18"/>
      <c r="K767" s="18"/>
      <c r="L767" s="18" t="s">
        <v>270</v>
      </c>
      <c r="M767" s="121">
        <v>99</v>
      </c>
    </row>
    <row r="768" spans="1:13" ht="60" x14ac:dyDescent="0.25">
      <c r="A768" s="40">
        <v>818</v>
      </c>
      <c r="B768" s="129">
        <v>43324</v>
      </c>
      <c r="C768" s="23" t="s">
        <v>204</v>
      </c>
      <c r="D768" s="121">
        <v>711</v>
      </c>
      <c r="E768" s="121"/>
      <c r="F768" s="23" t="s">
        <v>35</v>
      </c>
      <c r="G768" s="25" t="s">
        <v>385</v>
      </c>
      <c r="H768" s="25"/>
      <c r="I768" s="25"/>
      <c r="J768" s="18"/>
      <c r="K768" s="18"/>
      <c r="L768" s="18" t="s">
        <v>270</v>
      </c>
      <c r="M768" s="121">
        <v>144</v>
      </c>
    </row>
    <row r="769" spans="1:13" x14ac:dyDescent="0.25">
      <c r="A769" s="40">
        <v>817</v>
      </c>
      <c r="B769" s="129">
        <v>43324</v>
      </c>
      <c r="C769" s="23" t="s">
        <v>204</v>
      </c>
      <c r="D769" s="121">
        <v>704</v>
      </c>
      <c r="E769" s="121"/>
      <c r="F769" s="23" t="s">
        <v>311</v>
      </c>
      <c r="G769" s="25" t="s">
        <v>386</v>
      </c>
      <c r="H769" s="25"/>
      <c r="I769" s="25"/>
      <c r="J769" s="18"/>
      <c r="K769" s="18"/>
      <c r="L769" s="18" t="s">
        <v>270</v>
      </c>
      <c r="M769" s="121">
        <v>6</v>
      </c>
    </row>
    <row r="770" spans="1:13" ht="30" x14ac:dyDescent="0.25">
      <c r="A770" s="40">
        <v>816</v>
      </c>
      <c r="B770" s="129">
        <v>43324</v>
      </c>
      <c r="C770" s="23" t="s">
        <v>204</v>
      </c>
      <c r="D770" s="121">
        <v>704</v>
      </c>
      <c r="E770" s="121"/>
      <c r="F770" s="23" t="s">
        <v>268</v>
      </c>
      <c r="G770" s="25" t="s">
        <v>387</v>
      </c>
      <c r="H770" s="25"/>
      <c r="I770" s="25"/>
      <c r="J770" s="18"/>
      <c r="K770" s="18"/>
      <c r="L770" s="18" t="s">
        <v>270</v>
      </c>
      <c r="M770" s="121">
        <v>6</v>
      </c>
    </row>
    <row r="771" spans="1:13" ht="30" x14ac:dyDescent="0.25">
      <c r="A771" s="40">
        <v>815</v>
      </c>
      <c r="B771" s="129">
        <v>43323</v>
      </c>
      <c r="C771" s="23" t="s">
        <v>204</v>
      </c>
      <c r="D771" s="121">
        <v>504</v>
      </c>
      <c r="E771" s="121"/>
      <c r="F771" s="23" t="s">
        <v>268</v>
      </c>
      <c r="G771" s="25" t="s">
        <v>388</v>
      </c>
      <c r="H771" s="25"/>
      <c r="I771" s="25"/>
      <c r="J771" s="18"/>
      <c r="K771" s="18"/>
      <c r="L771" s="18" t="s">
        <v>270</v>
      </c>
      <c r="M771" s="121">
        <v>411</v>
      </c>
    </row>
    <row r="772" spans="1:13" ht="30" x14ac:dyDescent="0.25">
      <c r="A772" s="40">
        <v>814</v>
      </c>
      <c r="B772" s="129">
        <v>43324</v>
      </c>
      <c r="C772" s="23" t="s">
        <v>204</v>
      </c>
      <c r="D772" s="121"/>
      <c r="E772" s="121"/>
      <c r="F772" s="23" t="s">
        <v>268</v>
      </c>
      <c r="G772" s="25" t="s">
        <v>389</v>
      </c>
      <c r="H772" s="25"/>
      <c r="I772" s="25"/>
      <c r="J772" s="18"/>
      <c r="K772" s="18"/>
      <c r="L772" s="18" t="s">
        <v>333</v>
      </c>
      <c r="M772" s="121"/>
    </row>
    <row r="773" spans="1:13" ht="60" x14ac:dyDescent="0.25">
      <c r="A773" s="40">
        <v>813</v>
      </c>
      <c r="B773" s="129">
        <v>43323</v>
      </c>
      <c r="C773" s="23" t="s">
        <v>204</v>
      </c>
      <c r="D773" s="121">
        <v>406</v>
      </c>
      <c r="E773" s="121"/>
      <c r="F773" s="23" t="s">
        <v>35</v>
      </c>
      <c r="G773" s="25" t="s">
        <v>390</v>
      </c>
      <c r="H773" s="25"/>
      <c r="I773" s="25"/>
      <c r="J773" s="18" t="s">
        <v>121</v>
      </c>
      <c r="K773" s="18" t="s">
        <v>50</v>
      </c>
      <c r="L773" s="18"/>
      <c r="M773" s="121"/>
    </row>
    <row r="774" spans="1:13" ht="30" x14ac:dyDescent="0.25">
      <c r="A774" s="40">
        <v>812</v>
      </c>
      <c r="B774" s="129">
        <v>43323</v>
      </c>
      <c r="C774" s="23" t="s">
        <v>204</v>
      </c>
      <c r="D774" s="121">
        <v>406</v>
      </c>
      <c r="E774" s="121"/>
      <c r="F774" s="23" t="s">
        <v>35</v>
      </c>
      <c r="G774" s="25" t="s">
        <v>391</v>
      </c>
      <c r="H774" s="25"/>
      <c r="I774" s="25"/>
      <c r="J774" s="18" t="s">
        <v>121</v>
      </c>
      <c r="K774" s="18" t="s">
        <v>50</v>
      </c>
      <c r="L774" s="18"/>
      <c r="M774" s="121"/>
    </row>
    <row r="775" spans="1:13" ht="30" x14ac:dyDescent="0.25">
      <c r="A775" s="40">
        <v>811</v>
      </c>
      <c r="B775" s="129">
        <v>43318</v>
      </c>
      <c r="C775" s="23" t="s">
        <v>204</v>
      </c>
      <c r="D775" s="121">
        <v>109</v>
      </c>
      <c r="E775" s="121"/>
      <c r="F775" s="23" t="s">
        <v>268</v>
      </c>
      <c r="G775" s="25" t="s">
        <v>392</v>
      </c>
      <c r="H775" s="25"/>
      <c r="I775" s="25"/>
      <c r="J775" s="18"/>
      <c r="K775" s="18"/>
      <c r="L775" s="18" t="s">
        <v>333</v>
      </c>
      <c r="M775" s="121"/>
    </row>
    <row r="776" spans="1:13" ht="30" x14ac:dyDescent="0.25">
      <c r="A776" s="40">
        <v>810</v>
      </c>
      <c r="B776" s="129">
        <v>43318</v>
      </c>
      <c r="C776" s="23" t="s">
        <v>204</v>
      </c>
      <c r="D776" s="121"/>
      <c r="E776" s="121"/>
      <c r="F776" s="23" t="s">
        <v>51</v>
      </c>
      <c r="G776" s="25" t="s">
        <v>393</v>
      </c>
      <c r="H776" s="25"/>
      <c r="I776" s="25"/>
      <c r="J776" s="18"/>
      <c r="K776" s="18"/>
      <c r="L776" s="18" t="s">
        <v>333</v>
      </c>
      <c r="M776" s="121"/>
    </row>
    <row r="777" spans="1:13" ht="30" x14ac:dyDescent="0.25">
      <c r="A777" s="40">
        <v>809</v>
      </c>
      <c r="B777" s="129">
        <v>43319</v>
      </c>
      <c r="C777" s="23" t="s">
        <v>204</v>
      </c>
      <c r="D777" s="121">
        <v>508</v>
      </c>
      <c r="E777" s="121"/>
      <c r="F777" s="23" t="s">
        <v>268</v>
      </c>
      <c r="G777" s="25" t="s">
        <v>394</v>
      </c>
      <c r="H777" s="25"/>
      <c r="I777" s="25"/>
      <c r="J777" s="18"/>
      <c r="K777" s="18"/>
      <c r="L777" s="18" t="s">
        <v>270</v>
      </c>
      <c r="M777" s="121">
        <v>143</v>
      </c>
    </row>
    <row r="778" spans="1:13" ht="45" x14ac:dyDescent="0.25">
      <c r="A778" s="40">
        <v>808</v>
      </c>
      <c r="B778" s="129">
        <v>43319</v>
      </c>
      <c r="C778" s="23" t="s">
        <v>204</v>
      </c>
      <c r="D778" s="121">
        <v>508</v>
      </c>
      <c r="E778" s="121"/>
      <c r="F778" s="23" t="s">
        <v>35</v>
      </c>
      <c r="G778" s="25" t="s">
        <v>395</v>
      </c>
      <c r="H778" s="25"/>
      <c r="I778" s="25"/>
      <c r="J778" s="18"/>
      <c r="K778" s="18"/>
      <c r="L778" s="18" t="s">
        <v>270</v>
      </c>
      <c r="M778" s="121">
        <v>143</v>
      </c>
    </row>
    <row r="779" spans="1:13" ht="45" x14ac:dyDescent="0.25">
      <c r="A779" s="40">
        <v>807</v>
      </c>
      <c r="B779" s="129">
        <v>43317</v>
      </c>
      <c r="C779" s="23" t="s">
        <v>204</v>
      </c>
      <c r="D779" s="121">
        <v>103</v>
      </c>
      <c r="E779" s="121"/>
      <c r="F779" s="23" t="s">
        <v>51</v>
      </c>
      <c r="G779" s="25" t="s">
        <v>396</v>
      </c>
      <c r="H779" s="25"/>
      <c r="I779" s="25"/>
      <c r="J779" s="18"/>
      <c r="K779" s="18"/>
      <c r="L779" s="18" t="s">
        <v>270</v>
      </c>
      <c r="M779" s="121">
        <v>86</v>
      </c>
    </row>
    <row r="780" spans="1:13" ht="30" x14ac:dyDescent="0.25">
      <c r="A780" s="40">
        <v>806</v>
      </c>
      <c r="B780" s="129">
        <v>43315</v>
      </c>
      <c r="C780" s="23" t="s">
        <v>204</v>
      </c>
      <c r="D780" s="121">
        <v>210</v>
      </c>
      <c r="E780" s="121"/>
      <c r="F780" s="23" t="s">
        <v>35</v>
      </c>
      <c r="G780" s="25" t="s">
        <v>397</v>
      </c>
      <c r="H780" s="25"/>
      <c r="I780" s="25"/>
      <c r="J780" s="18"/>
      <c r="K780" s="18"/>
      <c r="L780" s="18" t="s">
        <v>270</v>
      </c>
      <c r="M780" s="121">
        <v>44</v>
      </c>
    </row>
    <row r="781" spans="1:13" x14ac:dyDescent="0.25">
      <c r="A781" s="40">
        <v>805</v>
      </c>
      <c r="B781" s="129">
        <v>43315</v>
      </c>
      <c r="C781" s="23" t="s">
        <v>204</v>
      </c>
      <c r="D781" s="121">
        <v>210</v>
      </c>
      <c r="E781" s="121"/>
      <c r="F781" s="23" t="s">
        <v>268</v>
      </c>
      <c r="G781" s="25" t="s">
        <v>398</v>
      </c>
      <c r="H781" s="25"/>
      <c r="I781" s="25"/>
      <c r="J781" s="18"/>
      <c r="K781" s="18"/>
      <c r="L781" s="18" t="s">
        <v>270</v>
      </c>
      <c r="M781" s="121">
        <v>44</v>
      </c>
    </row>
    <row r="782" spans="1:13" ht="30" x14ac:dyDescent="0.25">
      <c r="A782" s="40">
        <v>804</v>
      </c>
      <c r="B782" s="129">
        <v>43317</v>
      </c>
      <c r="C782" s="23" t="s">
        <v>204</v>
      </c>
      <c r="D782" s="121">
        <v>307</v>
      </c>
      <c r="E782" s="121"/>
      <c r="F782" s="23" t="s">
        <v>399</v>
      </c>
      <c r="G782" s="25" t="s">
        <v>400</v>
      </c>
      <c r="H782" s="25"/>
      <c r="I782" s="25"/>
      <c r="J782" s="18"/>
      <c r="K782" s="18"/>
      <c r="L782" s="18" t="s">
        <v>270</v>
      </c>
      <c r="M782" s="121">
        <v>16</v>
      </c>
    </row>
    <row r="783" spans="1:13" ht="30" x14ac:dyDescent="0.25">
      <c r="A783" s="40">
        <v>803</v>
      </c>
      <c r="B783" s="129">
        <v>43318</v>
      </c>
      <c r="C783" s="23" t="s">
        <v>204</v>
      </c>
      <c r="D783" s="121">
        <v>611</v>
      </c>
      <c r="E783" s="121"/>
      <c r="F783" s="23" t="s">
        <v>35</v>
      </c>
      <c r="G783" s="25" t="s">
        <v>401</v>
      </c>
      <c r="H783" s="25"/>
      <c r="I783" s="25"/>
      <c r="J783" s="18" t="s">
        <v>314</v>
      </c>
      <c r="K783" s="18" t="s">
        <v>50</v>
      </c>
      <c r="L783" s="18"/>
      <c r="M783" s="121"/>
    </row>
    <row r="784" spans="1:13" ht="45" x14ac:dyDescent="0.25">
      <c r="A784" s="40">
        <v>802</v>
      </c>
      <c r="B784" s="129">
        <v>43318</v>
      </c>
      <c r="C784" s="23" t="s">
        <v>204</v>
      </c>
      <c r="D784" s="121">
        <v>610</v>
      </c>
      <c r="E784" s="121"/>
      <c r="F784" s="23" t="s">
        <v>35</v>
      </c>
      <c r="G784" s="25" t="s">
        <v>401</v>
      </c>
      <c r="H784" s="25"/>
      <c r="I784" s="25" t="s">
        <v>402</v>
      </c>
      <c r="J784" s="18" t="s">
        <v>314</v>
      </c>
      <c r="K784" s="18" t="s">
        <v>50</v>
      </c>
      <c r="L784" s="18"/>
      <c r="M784" s="121"/>
    </row>
    <row r="785" spans="1:13" x14ac:dyDescent="0.25">
      <c r="A785" s="40">
        <v>801</v>
      </c>
      <c r="B785" s="129">
        <v>43317</v>
      </c>
      <c r="C785" s="23" t="s">
        <v>204</v>
      </c>
      <c r="D785" s="121">
        <v>108</v>
      </c>
      <c r="E785" s="121"/>
      <c r="F785" s="23" t="s">
        <v>35</v>
      </c>
      <c r="G785" s="25" t="s">
        <v>344</v>
      </c>
      <c r="H785" s="25"/>
      <c r="I785" s="25"/>
      <c r="J785" s="18" t="s">
        <v>403</v>
      </c>
      <c r="K785" s="18" t="s">
        <v>50</v>
      </c>
      <c r="L785" s="18"/>
      <c r="M785" s="121"/>
    </row>
    <row r="786" spans="1:13" ht="30" x14ac:dyDescent="0.25">
      <c r="A786" s="40">
        <v>800</v>
      </c>
      <c r="B786" s="129">
        <v>43317</v>
      </c>
      <c r="C786" s="23" t="s">
        <v>204</v>
      </c>
      <c r="D786" s="121">
        <v>202</v>
      </c>
      <c r="E786" s="121"/>
      <c r="F786" s="23" t="s">
        <v>35</v>
      </c>
      <c r="G786" s="25" t="s">
        <v>344</v>
      </c>
      <c r="H786" s="25"/>
      <c r="I786" s="25"/>
      <c r="J786" s="18" t="s">
        <v>300</v>
      </c>
      <c r="K786" s="18" t="s">
        <v>49</v>
      </c>
      <c r="L786" s="18"/>
      <c r="M786" s="121"/>
    </row>
    <row r="787" spans="1:13" ht="30" x14ac:dyDescent="0.25">
      <c r="A787" s="40">
        <v>799</v>
      </c>
      <c r="B787" s="129">
        <v>43317</v>
      </c>
      <c r="C787" s="23" t="s">
        <v>204</v>
      </c>
      <c r="D787" s="121">
        <v>102</v>
      </c>
      <c r="E787" s="121"/>
      <c r="F787" s="23" t="s">
        <v>35</v>
      </c>
      <c r="G787" s="25" t="s">
        <v>344</v>
      </c>
      <c r="H787" s="25"/>
      <c r="I787" s="25"/>
      <c r="J787" s="18" t="s">
        <v>300</v>
      </c>
      <c r="K787" s="18" t="s">
        <v>49</v>
      </c>
      <c r="L787" s="18"/>
      <c r="M787" s="121"/>
    </row>
    <row r="788" spans="1:13" ht="30" x14ac:dyDescent="0.25">
      <c r="A788" s="40">
        <v>798</v>
      </c>
      <c r="B788" s="129">
        <v>43317</v>
      </c>
      <c r="C788" s="23" t="s">
        <v>204</v>
      </c>
      <c r="D788" s="121">
        <v>101</v>
      </c>
      <c r="E788" s="121"/>
      <c r="F788" s="23" t="s">
        <v>35</v>
      </c>
      <c r="G788" s="25" t="s">
        <v>344</v>
      </c>
      <c r="H788" s="25"/>
      <c r="I788" s="25"/>
      <c r="J788" s="18" t="s">
        <v>300</v>
      </c>
      <c r="K788" s="18" t="s">
        <v>49</v>
      </c>
      <c r="L788" s="18"/>
      <c r="M788" s="121"/>
    </row>
    <row r="789" spans="1:13" ht="30" x14ac:dyDescent="0.25">
      <c r="A789" s="40">
        <v>797</v>
      </c>
      <c r="B789" s="129">
        <v>43317</v>
      </c>
      <c r="C789" s="23" t="s">
        <v>204</v>
      </c>
      <c r="D789" s="121">
        <v>706</v>
      </c>
      <c r="E789" s="121"/>
      <c r="F789" s="23" t="s">
        <v>35</v>
      </c>
      <c r="G789" s="25" t="s">
        <v>344</v>
      </c>
      <c r="H789" s="25"/>
      <c r="I789" s="25"/>
      <c r="J789" s="18" t="s">
        <v>103</v>
      </c>
      <c r="K789" s="18" t="s">
        <v>50</v>
      </c>
      <c r="L789" s="18"/>
      <c r="M789" s="121"/>
    </row>
    <row r="790" spans="1:13" x14ac:dyDescent="0.25">
      <c r="A790" s="40">
        <v>796</v>
      </c>
      <c r="B790" s="129">
        <v>43317</v>
      </c>
      <c r="C790" s="23" t="s">
        <v>204</v>
      </c>
      <c r="D790" s="121">
        <v>106</v>
      </c>
      <c r="E790" s="121"/>
      <c r="F790" s="23" t="s">
        <v>35</v>
      </c>
      <c r="G790" s="25" t="s">
        <v>344</v>
      </c>
      <c r="H790" s="25"/>
      <c r="I790" s="25"/>
      <c r="J790" s="18" t="s">
        <v>403</v>
      </c>
      <c r="K790" s="18" t="s">
        <v>50</v>
      </c>
      <c r="L790" s="18"/>
      <c r="M790" s="121"/>
    </row>
    <row r="791" spans="1:13" x14ac:dyDescent="0.25">
      <c r="A791" s="40">
        <v>795</v>
      </c>
      <c r="B791" s="129">
        <v>43317</v>
      </c>
      <c r="C791" s="23" t="s">
        <v>204</v>
      </c>
      <c r="D791" s="121">
        <v>110</v>
      </c>
      <c r="E791" s="121"/>
      <c r="F791" s="23" t="s">
        <v>35</v>
      </c>
      <c r="G791" s="25" t="s">
        <v>344</v>
      </c>
      <c r="H791" s="25"/>
      <c r="I791" s="25"/>
      <c r="J791" s="18"/>
      <c r="K791" s="18"/>
      <c r="L791" s="18"/>
      <c r="M791" s="121"/>
    </row>
    <row r="792" spans="1:13" ht="105" x14ac:dyDescent="0.25">
      <c r="A792" s="40">
        <v>794</v>
      </c>
      <c r="B792" s="129">
        <v>43316</v>
      </c>
      <c r="C792" s="23" t="s">
        <v>204</v>
      </c>
      <c r="D792" s="121"/>
      <c r="E792" s="121"/>
      <c r="F792" s="23" t="s">
        <v>268</v>
      </c>
      <c r="G792" s="25" t="s">
        <v>404</v>
      </c>
      <c r="H792" s="25"/>
      <c r="I792" s="25"/>
      <c r="J792" s="18"/>
      <c r="K792" s="18"/>
      <c r="L792" s="18" t="s">
        <v>333</v>
      </c>
      <c r="M792" s="121"/>
    </row>
    <row r="793" spans="1:13" ht="120" x14ac:dyDescent="0.25">
      <c r="A793" s="40">
        <v>793</v>
      </c>
      <c r="B793" s="129">
        <v>43316</v>
      </c>
      <c r="C793" s="23" t="s">
        <v>204</v>
      </c>
      <c r="D793" s="121"/>
      <c r="E793" s="121"/>
      <c r="F793" s="23" t="s">
        <v>51</v>
      </c>
      <c r="G793" s="25" t="s">
        <v>405</v>
      </c>
      <c r="H793" s="25"/>
      <c r="I793" s="25"/>
      <c r="J793" s="18"/>
      <c r="K793" s="18"/>
      <c r="L793" s="18" t="s">
        <v>333</v>
      </c>
      <c r="M793" s="121"/>
    </row>
    <row r="794" spans="1:13" ht="30" x14ac:dyDescent="0.25">
      <c r="A794" s="40">
        <v>792</v>
      </c>
      <c r="B794" s="129">
        <v>43314</v>
      </c>
      <c r="C794" s="23" t="s">
        <v>204</v>
      </c>
      <c r="D794" s="121"/>
      <c r="E794" s="121"/>
      <c r="F794" s="23" t="s">
        <v>268</v>
      </c>
      <c r="G794" s="25" t="s">
        <v>406</v>
      </c>
      <c r="H794" s="25"/>
      <c r="I794" s="25"/>
      <c r="J794" s="18"/>
      <c r="K794" s="18"/>
      <c r="L794" s="18"/>
      <c r="M794" s="121"/>
    </row>
    <row r="795" spans="1:13" ht="60" x14ac:dyDescent="0.25">
      <c r="A795" s="40">
        <v>791</v>
      </c>
      <c r="B795" s="129">
        <v>43313</v>
      </c>
      <c r="C795" s="23" t="s">
        <v>204</v>
      </c>
      <c r="D795" s="121"/>
      <c r="E795" s="121"/>
      <c r="F795" s="23" t="s">
        <v>51</v>
      </c>
      <c r="G795" s="25" t="s">
        <v>407</v>
      </c>
      <c r="H795" s="25"/>
      <c r="I795" s="25"/>
      <c r="J795" s="18"/>
      <c r="K795" s="18"/>
      <c r="L795" s="18" t="s">
        <v>333</v>
      </c>
      <c r="M795" s="121"/>
    </row>
    <row r="796" spans="1:13" ht="45" x14ac:dyDescent="0.25">
      <c r="A796" s="40">
        <v>790</v>
      </c>
      <c r="B796" s="129">
        <v>43313</v>
      </c>
      <c r="C796" s="23" t="s">
        <v>204</v>
      </c>
      <c r="D796" s="121">
        <v>109</v>
      </c>
      <c r="E796" s="126" t="s">
        <v>43</v>
      </c>
      <c r="F796" s="23" t="s">
        <v>268</v>
      </c>
      <c r="G796" s="25" t="s">
        <v>408</v>
      </c>
      <c r="H796" s="25" t="s">
        <v>409</v>
      </c>
      <c r="I796" s="25"/>
      <c r="J796" s="18"/>
      <c r="K796" s="18"/>
      <c r="L796" s="18" t="s">
        <v>270</v>
      </c>
      <c r="M796" s="121">
        <v>109</v>
      </c>
    </row>
    <row r="797" spans="1:13" x14ac:dyDescent="0.25">
      <c r="A797" s="40">
        <v>789</v>
      </c>
      <c r="B797" s="129">
        <v>43314</v>
      </c>
      <c r="C797" s="23" t="s">
        <v>204</v>
      </c>
      <c r="D797" s="121" t="s">
        <v>410</v>
      </c>
      <c r="E797" s="126" t="s">
        <v>43</v>
      </c>
      <c r="F797" s="23" t="s">
        <v>268</v>
      </c>
      <c r="G797" s="25" t="s">
        <v>411</v>
      </c>
      <c r="H797" s="25"/>
      <c r="I797" s="25"/>
      <c r="J797" s="18"/>
      <c r="K797" s="18"/>
      <c r="L797" s="18" t="s">
        <v>270</v>
      </c>
      <c r="M797" s="121">
        <v>75</v>
      </c>
    </row>
    <row r="798" spans="1:13" ht="45" x14ac:dyDescent="0.25">
      <c r="A798" s="40">
        <v>788</v>
      </c>
      <c r="B798" s="129">
        <v>43315</v>
      </c>
      <c r="C798" s="23" t="s">
        <v>204</v>
      </c>
      <c r="D798" s="121" t="s">
        <v>412</v>
      </c>
      <c r="E798" s="126" t="s">
        <v>43</v>
      </c>
      <c r="F798" s="23" t="s">
        <v>35</v>
      </c>
      <c r="G798" s="25" t="s">
        <v>413</v>
      </c>
      <c r="H798" s="25"/>
      <c r="I798" s="25"/>
      <c r="J798" s="18"/>
      <c r="K798" s="18"/>
      <c r="L798" s="18" t="s">
        <v>270</v>
      </c>
      <c r="M798" s="121">
        <v>37</v>
      </c>
    </row>
    <row r="799" spans="1:13" ht="60" x14ac:dyDescent="0.25">
      <c r="A799" s="40">
        <v>787</v>
      </c>
      <c r="B799" s="129">
        <v>43315</v>
      </c>
      <c r="C799" s="23" t="s">
        <v>204</v>
      </c>
      <c r="D799" s="121" t="s">
        <v>412</v>
      </c>
      <c r="E799" s="126" t="s">
        <v>43</v>
      </c>
      <c r="F799" s="23" t="s">
        <v>414</v>
      </c>
      <c r="G799" s="25" t="s">
        <v>415</v>
      </c>
      <c r="H799" s="25"/>
      <c r="I799" s="25"/>
      <c r="J799" s="18"/>
      <c r="K799" s="18"/>
      <c r="L799" s="18" t="s">
        <v>270</v>
      </c>
      <c r="M799" s="121">
        <v>37</v>
      </c>
    </row>
    <row r="800" spans="1:13" ht="30" x14ac:dyDescent="0.25">
      <c r="A800" s="40">
        <v>786</v>
      </c>
      <c r="B800" s="129">
        <v>43316</v>
      </c>
      <c r="C800" s="23" t="s">
        <v>204</v>
      </c>
      <c r="D800" s="121">
        <v>511</v>
      </c>
      <c r="E800" s="126" t="s">
        <v>43</v>
      </c>
      <c r="F800" s="23" t="s">
        <v>268</v>
      </c>
      <c r="G800" s="25" t="s">
        <v>416</v>
      </c>
      <c r="H800" s="25"/>
      <c r="I800" s="25"/>
      <c r="J800" s="18"/>
      <c r="K800" s="18"/>
      <c r="L800" s="18" t="s">
        <v>270</v>
      </c>
      <c r="M800" s="121" t="s">
        <v>417</v>
      </c>
    </row>
    <row r="801" spans="1:13" ht="30" x14ac:dyDescent="0.25">
      <c r="A801" s="40">
        <v>785</v>
      </c>
      <c r="B801" s="129">
        <v>43316</v>
      </c>
      <c r="C801" s="23" t="s">
        <v>204</v>
      </c>
      <c r="D801" s="121">
        <v>512</v>
      </c>
      <c r="E801" s="126" t="s">
        <v>43</v>
      </c>
      <c r="F801" s="23" t="s">
        <v>268</v>
      </c>
      <c r="G801" s="25" t="s">
        <v>418</v>
      </c>
      <c r="H801" s="25"/>
      <c r="I801" s="25"/>
      <c r="J801" s="18"/>
      <c r="K801" s="18"/>
      <c r="L801" s="18" t="s">
        <v>270</v>
      </c>
      <c r="M801" s="121" t="s">
        <v>419</v>
      </c>
    </row>
    <row r="802" spans="1:13" x14ac:dyDescent="0.25">
      <c r="A802" s="40">
        <v>784</v>
      </c>
      <c r="B802" s="129">
        <v>43316</v>
      </c>
      <c r="C802" s="23" t="s">
        <v>204</v>
      </c>
      <c r="D802" s="121">
        <v>401</v>
      </c>
      <c r="E802" s="126" t="s">
        <v>43</v>
      </c>
      <c r="F802" s="23" t="s">
        <v>268</v>
      </c>
      <c r="G802" s="25" t="s">
        <v>420</v>
      </c>
      <c r="H802" s="25"/>
      <c r="I802" s="25"/>
      <c r="J802" s="18"/>
      <c r="K802" s="18"/>
      <c r="L802" s="18" t="s">
        <v>270</v>
      </c>
      <c r="M802" s="121" t="s">
        <v>421</v>
      </c>
    </row>
    <row r="803" spans="1:13" ht="30" x14ac:dyDescent="0.25">
      <c r="A803" s="40">
        <v>783</v>
      </c>
      <c r="B803" s="129">
        <v>43316</v>
      </c>
      <c r="C803" s="23" t="s">
        <v>204</v>
      </c>
      <c r="D803" s="121">
        <v>703</v>
      </c>
      <c r="E803" s="126" t="s">
        <v>43</v>
      </c>
      <c r="F803" s="23" t="s">
        <v>35</v>
      </c>
      <c r="G803" s="25" t="s">
        <v>422</v>
      </c>
      <c r="H803" s="25"/>
      <c r="I803" s="25"/>
      <c r="J803" s="18"/>
      <c r="K803" s="18"/>
      <c r="L803" s="18" t="s">
        <v>270</v>
      </c>
      <c r="M803" s="121">
        <v>1</v>
      </c>
    </row>
    <row r="804" spans="1:13" ht="45" x14ac:dyDescent="0.25">
      <c r="A804" s="40">
        <v>782</v>
      </c>
      <c r="B804" s="129">
        <v>43314</v>
      </c>
      <c r="C804" s="23" t="s">
        <v>204</v>
      </c>
      <c r="D804" s="121">
        <v>801</v>
      </c>
      <c r="E804" s="126" t="s">
        <v>43</v>
      </c>
      <c r="F804" s="23" t="s">
        <v>268</v>
      </c>
      <c r="G804" s="25" t="s">
        <v>423</v>
      </c>
      <c r="H804" s="25"/>
      <c r="I804" s="25"/>
      <c r="J804" s="18"/>
      <c r="K804" s="18"/>
      <c r="L804" s="18" t="s">
        <v>270</v>
      </c>
      <c r="M804" s="121">
        <v>71</v>
      </c>
    </row>
    <row r="805" spans="1:13" ht="30" x14ac:dyDescent="0.25">
      <c r="A805" s="40">
        <v>781</v>
      </c>
      <c r="B805" s="129">
        <v>43314</v>
      </c>
      <c r="C805" s="23" t="s">
        <v>204</v>
      </c>
      <c r="D805" s="121">
        <v>204</v>
      </c>
      <c r="E805" s="126" t="s">
        <v>43</v>
      </c>
      <c r="F805" s="23" t="s">
        <v>268</v>
      </c>
      <c r="G805" s="25" t="s">
        <v>424</v>
      </c>
      <c r="H805" s="25"/>
      <c r="I805" s="25"/>
      <c r="J805" s="18"/>
      <c r="K805" s="18"/>
      <c r="L805" s="18" t="s">
        <v>270</v>
      </c>
      <c r="M805" s="121">
        <v>41</v>
      </c>
    </row>
    <row r="806" spans="1:13" ht="150" x14ac:dyDescent="0.25">
      <c r="A806" s="40">
        <v>780</v>
      </c>
      <c r="B806" s="129">
        <v>43315</v>
      </c>
      <c r="C806" s="23" t="s">
        <v>204</v>
      </c>
      <c r="D806" s="121" t="s">
        <v>425</v>
      </c>
      <c r="E806" s="126" t="s">
        <v>43</v>
      </c>
      <c r="F806" s="23" t="s">
        <v>35</v>
      </c>
      <c r="G806" s="25" t="s">
        <v>426</v>
      </c>
      <c r="H806" s="25"/>
      <c r="I806" s="25" t="s">
        <v>427</v>
      </c>
      <c r="J806" s="18" t="s">
        <v>275</v>
      </c>
      <c r="K806" s="18" t="s">
        <v>49</v>
      </c>
      <c r="L806" s="18"/>
      <c r="M806" s="121"/>
    </row>
    <row r="807" spans="1:13" ht="315" x14ac:dyDescent="0.25">
      <c r="A807" s="40">
        <v>779</v>
      </c>
      <c r="B807" s="129">
        <v>43314</v>
      </c>
      <c r="C807" s="23" t="s">
        <v>204</v>
      </c>
      <c r="D807" s="121">
        <v>708</v>
      </c>
      <c r="E807" s="126" t="s">
        <v>43</v>
      </c>
      <c r="F807" s="23" t="s">
        <v>51</v>
      </c>
      <c r="G807" s="25" t="s">
        <v>428</v>
      </c>
      <c r="H807" s="25"/>
      <c r="I807" s="25" t="s">
        <v>429</v>
      </c>
      <c r="J807" s="18" t="s">
        <v>275</v>
      </c>
      <c r="K807" s="18" t="s">
        <v>49</v>
      </c>
      <c r="L807" s="18"/>
      <c r="M807" s="121"/>
    </row>
    <row r="808" spans="1:13" ht="150" x14ac:dyDescent="0.25">
      <c r="A808" s="40">
        <v>778</v>
      </c>
      <c r="B808" s="129">
        <v>43314</v>
      </c>
      <c r="C808" s="23" t="s">
        <v>204</v>
      </c>
      <c r="D808" s="121">
        <v>503</v>
      </c>
      <c r="E808" s="126" t="s">
        <v>43</v>
      </c>
      <c r="F808" s="23" t="s">
        <v>288</v>
      </c>
      <c r="G808" s="25" t="s">
        <v>430</v>
      </c>
      <c r="H808" s="25"/>
      <c r="I808" s="25" t="s">
        <v>431</v>
      </c>
      <c r="J808" s="18" t="s">
        <v>275</v>
      </c>
      <c r="K808" s="18" t="s">
        <v>49</v>
      </c>
      <c r="L808" s="18"/>
      <c r="M808" s="121"/>
    </row>
    <row r="809" spans="1:13" ht="90" x14ac:dyDescent="0.25">
      <c r="A809" s="40">
        <v>777</v>
      </c>
      <c r="B809" s="129">
        <v>43313</v>
      </c>
      <c r="C809" s="23" t="s">
        <v>204</v>
      </c>
      <c r="D809" s="121">
        <v>411</v>
      </c>
      <c r="E809" s="126" t="s">
        <v>43</v>
      </c>
      <c r="F809" s="23" t="s">
        <v>35</v>
      </c>
      <c r="G809" s="25" t="s">
        <v>432</v>
      </c>
      <c r="H809" s="25"/>
      <c r="I809" s="25"/>
      <c r="J809" s="18" t="s">
        <v>433</v>
      </c>
      <c r="K809" s="18" t="s">
        <v>434</v>
      </c>
      <c r="L809" s="18"/>
      <c r="M809" s="121"/>
    </row>
    <row r="810" spans="1:13" ht="75" x14ac:dyDescent="0.25">
      <c r="A810" s="40">
        <v>776</v>
      </c>
      <c r="B810" s="129">
        <v>43312</v>
      </c>
      <c r="C810" s="23" t="s">
        <v>204</v>
      </c>
      <c r="D810" s="121">
        <v>609</v>
      </c>
      <c r="E810" s="121"/>
      <c r="F810" s="23" t="s">
        <v>35</v>
      </c>
      <c r="G810" s="25" t="s">
        <v>435</v>
      </c>
      <c r="H810" s="25"/>
      <c r="I810" s="25"/>
      <c r="J810" s="18"/>
      <c r="K810" s="18"/>
      <c r="L810" s="18" t="s">
        <v>270</v>
      </c>
      <c r="M810" s="121">
        <v>171</v>
      </c>
    </row>
    <row r="811" spans="1:13" ht="60" x14ac:dyDescent="0.25">
      <c r="A811" s="40">
        <v>775</v>
      </c>
      <c r="B811" s="129">
        <v>43311</v>
      </c>
      <c r="C811" s="23" t="s">
        <v>204</v>
      </c>
      <c r="D811" s="121">
        <v>107</v>
      </c>
      <c r="E811" s="121"/>
      <c r="F811" s="23" t="s">
        <v>268</v>
      </c>
      <c r="G811" s="25" t="s">
        <v>436</v>
      </c>
      <c r="H811" s="25"/>
      <c r="I811" s="25"/>
      <c r="J811" s="18"/>
      <c r="K811" s="18"/>
      <c r="L811" s="18" t="s">
        <v>270</v>
      </c>
      <c r="M811" s="121">
        <v>116</v>
      </c>
    </row>
    <row r="812" spans="1:13" ht="30" x14ac:dyDescent="0.25">
      <c r="A812" s="40">
        <v>774</v>
      </c>
      <c r="B812" s="129">
        <v>43311</v>
      </c>
      <c r="C812" s="23" t="s">
        <v>204</v>
      </c>
      <c r="D812" s="121">
        <v>303</v>
      </c>
      <c r="E812" s="121"/>
      <c r="F812" s="23" t="s">
        <v>35</v>
      </c>
      <c r="G812" s="25" t="s">
        <v>437</v>
      </c>
      <c r="H812" s="25"/>
      <c r="I812" s="25" t="s">
        <v>438</v>
      </c>
      <c r="J812" s="18" t="s">
        <v>314</v>
      </c>
      <c r="K812" s="18" t="s">
        <v>50</v>
      </c>
      <c r="L812" s="18"/>
      <c r="M812" s="121"/>
    </row>
    <row r="813" spans="1:13" ht="30" x14ac:dyDescent="0.25">
      <c r="A813" s="40">
        <v>773</v>
      </c>
      <c r="B813" s="129">
        <v>43311</v>
      </c>
      <c r="C813" s="23" t="s">
        <v>204</v>
      </c>
      <c r="D813" s="121">
        <v>303</v>
      </c>
      <c r="E813" s="121"/>
      <c r="F813" s="23" t="s">
        <v>268</v>
      </c>
      <c r="G813" s="25" t="s">
        <v>439</v>
      </c>
      <c r="H813" s="25"/>
      <c r="I813" s="25" t="s">
        <v>438</v>
      </c>
      <c r="J813" s="18" t="s">
        <v>314</v>
      </c>
      <c r="K813" s="18" t="s">
        <v>50</v>
      </c>
      <c r="L813" s="18"/>
      <c r="M813" s="121"/>
    </row>
    <row r="814" spans="1:13" ht="30" x14ac:dyDescent="0.25">
      <c r="A814" s="40">
        <v>772</v>
      </c>
      <c r="B814" s="129">
        <v>43310</v>
      </c>
      <c r="C814" s="23" t="s">
        <v>204</v>
      </c>
      <c r="D814" s="121">
        <v>604</v>
      </c>
      <c r="E814" s="121"/>
      <c r="F814" s="23" t="s">
        <v>35</v>
      </c>
      <c r="G814" s="25" t="s">
        <v>440</v>
      </c>
      <c r="H814" s="25"/>
      <c r="I814" s="25" t="s">
        <v>438</v>
      </c>
      <c r="J814" s="18" t="s">
        <v>314</v>
      </c>
      <c r="K814" s="18" t="s">
        <v>50</v>
      </c>
      <c r="L814" s="18"/>
      <c r="M814" s="121"/>
    </row>
    <row r="815" spans="1:13" ht="30" x14ac:dyDescent="0.25">
      <c r="A815" s="40">
        <v>771</v>
      </c>
      <c r="B815" s="129">
        <v>43307</v>
      </c>
      <c r="C815" s="23" t="s">
        <v>204</v>
      </c>
      <c r="D815" s="121"/>
      <c r="E815" s="121"/>
      <c r="F815" s="23" t="s">
        <v>268</v>
      </c>
      <c r="G815" s="25" t="s">
        <v>441</v>
      </c>
      <c r="H815" s="25"/>
      <c r="I815" s="25"/>
      <c r="J815" s="18"/>
      <c r="K815" s="18"/>
      <c r="L815" s="18" t="s">
        <v>333</v>
      </c>
      <c r="M815" s="121"/>
    </row>
    <row r="816" spans="1:13" ht="120" x14ac:dyDescent="0.25">
      <c r="A816" s="40">
        <v>770</v>
      </c>
      <c r="B816" s="129">
        <v>43298</v>
      </c>
      <c r="C816" s="23" t="s">
        <v>204</v>
      </c>
      <c r="D816" s="121"/>
      <c r="E816" s="121"/>
      <c r="F816" s="23" t="s">
        <v>268</v>
      </c>
      <c r="G816" s="25" t="s">
        <v>442</v>
      </c>
      <c r="H816" s="25"/>
      <c r="I816" s="25"/>
      <c r="J816" s="18"/>
      <c r="K816" s="18"/>
      <c r="L816" s="18" t="s">
        <v>333</v>
      </c>
      <c r="M816" s="121"/>
    </row>
    <row r="817" spans="1:13" ht="30" x14ac:dyDescent="0.25">
      <c r="A817" s="40">
        <v>769</v>
      </c>
      <c r="B817" s="129">
        <v>43294</v>
      </c>
      <c r="C817" s="23" t="s">
        <v>204</v>
      </c>
      <c r="D817" s="121"/>
      <c r="E817" s="121"/>
      <c r="F817" s="23" t="s">
        <v>35</v>
      </c>
      <c r="G817" s="25" t="s">
        <v>443</v>
      </c>
      <c r="H817" s="25"/>
      <c r="I817" s="25"/>
      <c r="J817" s="18"/>
      <c r="K817" s="18"/>
      <c r="L817" s="18" t="s">
        <v>333</v>
      </c>
      <c r="M817" s="121"/>
    </row>
    <row r="818" spans="1:13" ht="60" x14ac:dyDescent="0.25">
      <c r="A818" s="40">
        <v>768</v>
      </c>
      <c r="B818" s="129">
        <v>43285</v>
      </c>
      <c r="C818" s="23" t="s">
        <v>204</v>
      </c>
      <c r="D818" s="121"/>
      <c r="E818" s="121"/>
      <c r="F818" s="23" t="s">
        <v>268</v>
      </c>
      <c r="G818" s="25" t="s">
        <v>444</v>
      </c>
      <c r="H818" s="25"/>
      <c r="I818" s="25"/>
      <c r="J818" s="18"/>
      <c r="K818" s="18"/>
      <c r="L818" s="18" t="s">
        <v>333</v>
      </c>
      <c r="M818" s="121"/>
    </row>
    <row r="819" spans="1:13" ht="45" x14ac:dyDescent="0.25">
      <c r="A819" s="40">
        <v>767</v>
      </c>
      <c r="B819" s="129">
        <v>43285</v>
      </c>
      <c r="C819" s="23" t="s">
        <v>204</v>
      </c>
      <c r="D819" s="121"/>
      <c r="E819" s="121"/>
      <c r="F819" s="23" t="s">
        <v>35</v>
      </c>
      <c r="G819" s="25" t="s">
        <v>445</v>
      </c>
      <c r="H819" s="25"/>
      <c r="I819" s="25"/>
      <c r="J819" s="18"/>
      <c r="K819" s="18"/>
      <c r="L819" s="18" t="s">
        <v>333</v>
      </c>
      <c r="M819" s="121"/>
    </row>
    <row r="820" spans="1:13" ht="30" x14ac:dyDescent="0.25">
      <c r="A820" s="40">
        <v>766</v>
      </c>
      <c r="B820" s="129">
        <v>43285</v>
      </c>
      <c r="C820" s="23" t="s">
        <v>204</v>
      </c>
      <c r="D820" s="121"/>
      <c r="E820" s="121"/>
      <c r="F820" s="23"/>
      <c r="G820" s="25" t="s">
        <v>446</v>
      </c>
      <c r="H820" s="25"/>
      <c r="I820" s="25"/>
      <c r="J820" s="18"/>
      <c r="K820" s="18"/>
      <c r="L820" s="18"/>
      <c r="M820" s="121"/>
    </row>
    <row r="821" spans="1:13" ht="75" x14ac:dyDescent="0.25">
      <c r="A821" s="40">
        <v>765</v>
      </c>
      <c r="B821" s="129">
        <v>43283</v>
      </c>
      <c r="C821" s="23" t="s">
        <v>204</v>
      </c>
      <c r="D821" s="121"/>
      <c r="E821" s="121"/>
      <c r="F821" s="23" t="s">
        <v>268</v>
      </c>
      <c r="G821" s="25" t="s">
        <v>447</v>
      </c>
      <c r="H821" s="25"/>
      <c r="I821" s="25"/>
      <c r="J821" s="18"/>
      <c r="K821" s="18"/>
      <c r="L821" s="18" t="s">
        <v>333</v>
      </c>
      <c r="M821" s="121"/>
    </row>
    <row r="822" spans="1:13" ht="90" x14ac:dyDescent="0.25">
      <c r="A822" s="40">
        <v>764</v>
      </c>
      <c r="B822" s="129">
        <v>43282</v>
      </c>
      <c r="C822" s="23" t="s">
        <v>204</v>
      </c>
      <c r="D822" s="121"/>
      <c r="E822" s="121"/>
      <c r="F822" s="23" t="s">
        <v>268</v>
      </c>
      <c r="G822" s="25" t="s">
        <v>448</v>
      </c>
      <c r="H822" s="25"/>
      <c r="I822" s="25"/>
      <c r="J822" s="18"/>
      <c r="K822" s="18"/>
      <c r="L822" s="18" t="s">
        <v>333</v>
      </c>
      <c r="M822" s="121"/>
    </row>
    <row r="823" spans="1:13" ht="45" x14ac:dyDescent="0.25">
      <c r="A823" s="40">
        <v>763</v>
      </c>
      <c r="B823" s="129">
        <v>43308</v>
      </c>
      <c r="C823" s="23" t="s">
        <v>204</v>
      </c>
      <c r="D823" s="121">
        <v>112</v>
      </c>
      <c r="E823" s="121"/>
      <c r="F823" s="23" t="s">
        <v>35</v>
      </c>
      <c r="G823" s="25" t="s">
        <v>449</v>
      </c>
      <c r="H823" s="25"/>
      <c r="I823" s="25"/>
      <c r="J823" s="18"/>
      <c r="K823" s="18"/>
      <c r="L823" s="18" t="s">
        <v>270</v>
      </c>
      <c r="M823" s="121">
        <v>48</v>
      </c>
    </row>
    <row r="824" spans="1:13" ht="30" x14ac:dyDescent="0.25">
      <c r="A824" s="40">
        <v>762</v>
      </c>
      <c r="B824" s="129">
        <v>43309</v>
      </c>
      <c r="C824" s="23" t="s">
        <v>204</v>
      </c>
      <c r="D824" s="121">
        <v>109</v>
      </c>
      <c r="E824" s="121"/>
      <c r="F824" s="23" t="s">
        <v>51</v>
      </c>
      <c r="G824" s="25" t="s">
        <v>450</v>
      </c>
      <c r="H824" s="25"/>
      <c r="I824" s="25"/>
      <c r="J824" s="18"/>
      <c r="K824" s="18"/>
      <c r="L824" s="18" t="s">
        <v>270</v>
      </c>
      <c r="M824" s="121">
        <v>50</v>
      </c>
    </row>
    <row r="825" spans="1:13" ht="45" x14ac:dyDescent="0.25">
      <c r="A825" s="40">
        <v>761</v>
      </c>
      <c r="B825" s="129">
        <v>43309</v>
      </c>
      <c r="C825" s="23" t="s">
        <v>204</v>
      </c>
      <c r="D825" s="121">
        <v>710</v>
      </c>
      <c r="E825" s="121"/>
      <c r="F825" s="23" t="s">
        <v>35</v>
      </c>
      <c r="G825" s="25" t="s">
        <v>451</v>
      </c>
      <c r="H825" s="25"/>
      <c r="I825" s="25"/>
      <c r="J825" s="18"/>
      <c r="K825" s="18"/>
      <c r="L825" s="18" t="s">
        <v>270</v>
      </c>
      <c r="M825" s="121">
        <v>10</v>
      </c>
    </row>
    <row r="826" spans="1:13" ht="45" x14ac:dyDescent="0.25">
      <c r="A826" s="40">
        <v>760</v>
      </c>
      <c r="B826" s="129">
        <v>43309</v>
      </c>
      <c r="C826" s="23" t="s">
        <v>204</v>
      </c>
      <c r="D826" s="121">
        <v>308</v>
      </c>
      <c r="E826" s="121"/>
      <c r="F826" s="23" t="s">
        <v>35</v>
      </c>
      <c r="G826" s="25" t="s">
        <v>452</v>
      </c>
      <c r="H826" s="25"/>
      <c r="I826" s="25"/>
      <c r="J826" s="18"/>
      <c r="K826" s="18"/>
      <c r="L826" s="18" t="s">
        <v>270</v>
      </c>
      <c r="M826" s="121">
        <v>29</v>
      </c>
    </row>
    <row r="827" spans="1:13" ht="30" x14ac:dyDescent="0.25">
      <c r="A827" s="40">
        <v>759</v>
      </c>
      <c r="B827" s="129">
        <v>43309</v>
      </c>
      <c r="C827" s="23" t="s">
        <v>204</v>
      </c>
      <c r="D827" s="121">
        <v>307</v>
      </c>
      <c r="E827" s="121"/>
      <c r="F827" s="23" t="s">
        <v>35</v>
      </c>
      <c r="G827" s="25" t="s">
        <v>453</v>
      </c>
      <c r="H827" s="25"/>
      <c r="I827" s="25"/>
      <c r="J827" s="18"/>
      <c r="K827" s="18"/>
      <c r="L827" s="18" t="s">
        <v>270</v>
      </c>
      <c r="M827" s="121">
        <v>28</v>
      </c>
    </row>
    <row r="828" spans="1:13" ht="30" x14ac:dyDescent="0.25">
      <c r="A828" s="40">
        <v>758</v>
      </c>
      <c r="B828" s="129">
        <v>43308</v>
      </c>
      <c r="C828" s="23" t="s">
        <v>204</v>
      </c>
      <c r="D828" s="121">
        <v>801</v>
      </c>
      <c r="E828" s="121"/>
      <c r="F828" s="23" t="s">
        <v>268</v>
      </c>
      <c r="G828" s="25" t="s">
        <v>454</v>
      </c>
      <c r="H828" s="25"/>
      <c r="I828" s="25"/>
      <c r="J828" s="18"/>
      <c r="K828" s="18"/>
      <c r="L828" s="18" t="s">
        <v>270</v>
      </c>
      <c r="M828" s="121">
        <v>192</v>
      </c>
    </row>
    <row r="829" spans="1:13" ht="135" x14ac:dyDescent="0.25">
      <c r="A829" s="40">
        <v>757</v>
      </c>
      <c r="B829" s="129">
        <v>43309</v>
      </c>
      <c r="C829" s="23" t="s">
        <v>204</v>
      </c>
      <c r="D829" s="121">
        <v>404</v>
      </c>
      <c r="E829" s="121"/>
      <c r="F829" s="23" t="s">
        <v>35</v>
      </c>
      <c r="G829" s="25" t="s">
        <v>455</v>
      </c>
      <c r="H829" s="25"/>
      <c r="I829" s="25" t="s">
        <v>456</v>
      </c>
      <c r="J829" s="18" t="s">
        <v>300</v>
      </c>
      <c r="K829" s="18" t="s">
        <v>49</v>
      </c>
      <c r="L829" s="18"/>
      <c r="M829" s="121"/>
    </row>
    <row r="830" spans="1:13" ht="135" x14ac:dyDescent="0.25">
      <c r="A830" s="40">
        <v>756</v>
      </c>
      <c r="B830" s="129">
        <v>43308</v>
      </c>
      <c r="C830" s="23" t="s">
        <v>204</v>
      </c>
      <c r="D830" s="121">
        <v>801</v>
      </c>
      <c r="E830" s="121"/>
      <c r="F830" s="23" t="s">
        <v>35</v>
      </c>
      <c r="G830" s="25" t="s">
        <v>457</v>
      </c>
      <c r="H830" s="25" t="s">
        <v>458</v>
      </c>
      <c r="I830" s="25" t="s">
        <v>459</v>
      </c>
      <c r="J830" s="18" t="s">
        <v>300</v>
      </c>
      <c r="K830" s="18" t="s">
        <v>49</v>
      </c>
      <c r="L830" s="18"/>
      <c r="M830" s="121"/>
    </row>
    <row r="831" spans="1:13" x14ac:dyDescent="0.25">
      <c r="A831" s="40">
        <v>755</v>
      </c>
      <c r="B831" s="129"/>
      <c r="C831" s="23" t="s">
        <v>204</v>
      </c>
      <c r="D831" s="121">
        <v>801</v>
      </c>
      <c r="E831" s="121"/>
      <c r="F831" s="23"/>
      <c r="G831" s="25" t="s">
        <v>460</v>
      </c>
      <c r="H831" s="25"/>
      <c r="I831" s="25"/>
      <c r="J831" s="18"/>
      <c r="K831" s="18"/>
      <c r="L831" s="18"/>
      <c r="M831" s="121"/>
    </row>
    <row r="832" spans="1:13" ht="60" x14ac:dyDescent="0.25">
      <c r="A832" s="40">
        <v>754</v>
      </c>
      <c r="B832" s="129"/>
      <c r="C832" s="23" t="s">
        <v>204</v>
      </c>
      <c r="D832" s="121">
        <v>801</v>
      </c>
      <c r="E832" s="121"/>
      <c r="F832" s="23"/>
      <c r="G832" s="25" t="s">
        <v>461</v>
      </c>
      <c r="H832" s="25"/>
      <c r="I832" s="25"/>
      <c r="J832" s="18"/>
      <c r="K832" s="18"/>
      <c r="L832" s="18"/>
      <c r="M832" s="121"/>
    </row>
    <row r="833" spans="1:13" ht="45" x14ac:dyDescent="0.25">
      <c r="A833" s="40">
        <v>753</v>
      </c>
      <c r="B833" s="129">
        <v>43306</v>
      </c>
      <c r="C833" s="23" t="s">
        <v>204</v>
      </c>
      <c r="D833" s="121">
        <v>904</v>
      </c>
      <c r="E833" s="121"/>
      <c r="F833" s="23" t="s">
        <v>35</v>
      </c>
      <c r="G833" s="25" t="s">
        <v>462</v>
      </c>
      <c r="H833" s="25"/>
      <c r="I833" s="25"/>
      <c r="J833" s="18"/>
      <c r="K833" s="18"/>
      <c r="L833" s="18" t="s">
        <v>270</v>
      </c>
      <c r="M833" s="121">
        <v>75</v>
      </c>
    </row>
    <row r="834" spans="1:13" ht="60" x14ac:dyDescent="0.25">
      <c r="A834" s="40">
        <v>752</v>
      </c>
      <c r="B834" s="129">
        <v>43304</v>
      </c>
      <c r="C834" s="23" t="s">
        <v>204</v>
      </c>
      <c r="D834" s="121">
        <v>409</v>
      </c>
      <c r="E834" s="121"/>
      <c r="F834" s="23" t="s">
        <v>268</v>
      </c>
      <c r="G834" s="25" t="s">
        <v>463</v>
      </c>
      <c r="H834" s="25"/>
      <c r="I834" s="25"/>
      <c r="J834" s="18"/>
      <c r="K834" s="18"/>
      <c r="L834" s="18" t="s">
        <v>270</v>
      </c>
      <c r="M834" s="121">
        <v>156</v>
      </c>
    </row>
    <row r="835" spans="1:13" ht="30" x14ac:dyDescent="0.25">
      <c r="A835" s="40">
        <v>751</v>
      </c>
      <c r="B835" s="129">
        <v>43303</v>
      </c>
      <c r="C835" s="23" t="s">
        <v>204</v>
      </c>
      <c r="D835" s="121">
        <v>411</v>
      </c>
      <c r="E835" s="121"/>
      <c r="F835" s="23" t="s">
        <v>35</v>
      </c>
      <c r="G835" s="25" t="s">
        <v>464</v>
      </c>
      <c r="H835" s="25"/>
      <c r="I835" s="25"/>
      <c r="J835" s="18"/>
      <c r="K835" s="18"/>
      <c r="L835" s="18" t="s">
        <v>270</v>
      </c>
      <c r="M835" s="121">
        <v>150</v>
      </c>
    </row>
    <row r="836" spans="1:13" ht="30" x14ac:dyDescent="0.25">
      <c r="A836" s="40">
        <v>750</v>
      </c>
      <c r="B836" s="129">
        <v>43304</v>
      </c>
      <c r="C836" s="23" t="s">
        <v>204</v>
      </c>
      <c r="D836" s="121">
        <v>312</v>
      </c>
      <c r="E836" s="121"/>
      <c r="F836" s="23" t="s">
        <v>35</v>
      </c>
      <c r="G836" s="25" t="s">
        <v>465</v>
      </c>
      <c r="H836" s="25"/>
      <c r="I836" s="25" t="s">
        <v>466</v>
      </c>
      <c r="J836" s="18" t="s">
        <v>403</v>
      </c>
      <c r="K836" s="18" t="s">
        <v>50</v>
      </c>
      <c r="L836" s="18"/>
      <c r="M836" s="121"/>
    </row>
    <row r="837" spans="1:13" ht="105" x14ac:dyDescent="0.25">
      <c r="A837" s="40">
        <v>749</v>
      </c>
      <c r="B837" s="129">
        <v>43305</v>
      </c>
      <c r="C837" s="23" t="s">
        <v>87</v>
      </c>
      <c r="D837" s="121"/>
      <c r="E837" s="121"/>
      <c r="F837" s="23" t="s">
        <v>65</v>
      </c>
      <c r="G837" s="25" t="s">
        <v>467</v>
      </c>
      <c r="H837" s="25"/>
      <c r="I837" s="25"/>
      <c r="J837" s="18" t="s">
        <v>300</v>
      </c>
      <c r="K837" s="18" t="s">
        <v>49</v>
      </c>
      <c r="L837" s="18"/>
      <c r="M837" s="121"/>
    </row>
    <row r="838" spans="1:13" ht="409.5" x14ac:dyDescent="0.25">
      <c r="A838" s="40">
        <v>748</v>
      </c>
      <c r="B838" s="129">
        <v>43304</v>
      </c>
      <c r="C838" s="23" t="s">
        <v>204</v>
      </c>
      <c r="D838" s="121" t="s">
        <v>468</v>
      </c>
      <c r="E838" s="121"/>
      <c r="F838" s="23" t="s">
        <v>44</v>
      </c>
      <c r="G838" s="25" t="s">
        <v>469</v>
      </c>
      <c r="H838" s="25"/>
      <c r="I838" s="25"/>
      <c r="J838" s="18" t="s">
        <v>103</v>
      </c>
      <c r="K838" s="18" t="s">
        <v>50</v>
      </c>
      <c r="L838" s="18"/>
      <c r="M838" s="121"/>
    </row>
    <row r="839" spans="1:13" ht="409.5" x14ac:dyDescent="0.25">
      <c r="A839" s="40">
        <v>747</v>
      </c>
      <c r="B839" s="129">
        <v>43303</v>
      </c>
      <c r="C839" s="23" t="s">
        <v>204</v>
      </c>
      <c r="D839" s="121" t="s">
        <v>470</v>
      </c>
      <c r="E839" s="126" t="s">
        <v>43</v>
      </c>
      <c r="F839" s="23" t="s">
        <v>51</v>
      </c>
      <c r="G839" s="25" t="s">
        <v>471</v>
      </c>
      <c r="H839" s="25"/>
      <c r="I839" s="25"/>
      <c r="J839" s="18" t="s">
        <v>275</v>
      </c>
      <c r="K839" s="18" t="s">
        <v>49</v>
      </c>
      <c r="L839" s="18"/>
      <c r="M839" s="121"/>
    </row>
    <row r="840" spans="1:13" ht="165" x14ac:dyDescent="0.25">
      <c r="A840" s="40">
        <v>746</v>
      </c>
      <c r="B840" s="129">
        <v>43303</v>
      </c>
      <c r="C840" s="23" t="s">
        <v>204</v>
      </c>
      <c r="D840" s="121">
        <v>511</v>
      </c>
      <c r="E840" s="126" t="s">
        <v>43</v>
      </c>
      <c r="F840" s="23" t="s">
        <v>35</v>
      </c>
      <c r="G840" s="25" t="s">
        <v>472</v>
      </c>
      <c r="H840" s="25"/>
      <c r="I840" s="25" t="s">
        <v>473</v>
      </c>
      <c r="J840" s="18" t="s">
        <v>275</v>
      </c>
      <c r="K840" s="18" t="s">
        <v>49</v>
      </c>
      <c r="L840" s="18"/>
      <c r="M840" s="121"/>
    </row>
    <row r="841" spans="1:13" ht="195" x14ac:dyDescent="0.25">
      <c r="A841" s="40">
        <v>745</v>
      </c>
      <c r="B841" s="129">
        <v>43303</v>
      </c>
      <c r="C841" s="23" t="s">
        <v>204</v>
      </c>
      <c r="D841" s="121" t="s">
        <v>474</v>
      </c>
      <c r="E841" s="126" t="s">
        <v>43</v>
      </c>
      <c r="F841" s="23" t="s">
        <v>51</v>
      </c>
      <c r="G841" s="25" t="s">
        <v>475</v>
      </c>
      <c r="H841" s="25"/>
      <c r="I841" s="25" t="s">
        <v>476</v>
      </c>
      <c r="J841" s="18" t="s">
        <v>275</v>
      </c>
      <c r="K841" s="18" t="s">
        <v>49</v>
      </c>
      <c r="L841" s="18"/>
      <c r="M841" s="121"/>
    </row>
    <row r="842" spans="1:13" ht="405" x14ac:dyDescent="0.25">
      <c r="A842" s="40">
        <v>744</v>
      </c>
      <c r="B842" s="129">
        <v>43303</v>
      </c>
      <c r="C842" s="23" t="s">
        <v>204</v>
      </c>
      <c r="D842" s="121" t="s">
        <v>50</v>
      </c>
      <c r="E842" s="121"/>
      <c r="F842" s="23"/>
      <c r="G842" s="25" t="s">
        <v>477</v>
      </c>
      <c r="H842" s="25"/>
      <c r="I842" s="25"/>
      <c r="J842" s="18" t="s">
        <v>179</v>
      </c>
      <c r="K842" s="18" t="s">
        <v>50</v>
      </c>
      <c r="L842" s="18"/>
      <c r="M842" s="121"/>
    </row>
    <row r="843" spans="1:13" ht="90" x14ac:dyDescent="0.25">
      <c r="A843" s="40">
        <v>743</v>
      </c>
      <c r="B843" s="129">
        <v>43302</v>
      </c>
      <c r="C843" s="23" t="s">
        <v>204</v>
      </c>
      <c r="D843" s="121">
        <v>902</v>
      </c>
      <c r="E843" s="126" t="s">
        <v>43</v>
      </c>
      <c r="F843" s="23" t="s">
        <v>35</v>
      </c>
      <c r="G843" s="25" t="s">
        <v>478</v>
      </c>
      <c r="H843" s="25" t="s">
        <v>479</v>
      </c>
      <c r="I843" s="25" t="s">
        <v>480</v>
      </c>
      <c r="J843" s="18" t="s">
        <v>403</v>
      </c>
      <c r="K843" s="18" t="s">
        <v>50</v>
      </c>
      <c r="L843" s="18"/>
      <c r="M843" s="121"/>
    </row>
    <row r="844" spans="1:13" ht="60" x14ac:dyDescent="0.25">
      <c r="A844" s="40">
        <v>742</v>
      </c>
      <c r="B844" s="129">
        <v>43300</v>
      </c>
      <c r="C844" s="23" t="s">
        <v>204</v>
      </c>
      <c r="D844" s="121">
        <v>705</v>
      </c>
      <c r="E844" s="126" t="s">
        <v>43</v>
      </c>
      <c r="F844" s="23" t="s">
        <v>35</v>
      </c>
      <c r="G844" s="25" t="s">
        <v>481</v>
      </c>
      <c r="H844" s="25" t="s">
        <v>482</v>
      </c>
      <c r="I844" s="25"/>
      <c r="J844" s="18" t="s">
        <v>403</v>
      </c>
      <c r="K844" s="18" t="s">
        <v>50</v>
      </c>
      <c r="L844" s="18"/>
      <c r="M844" s="121"/>
    </row>
    <row r="845" spans="1:13" ht="30" x14ac:dyDescent="0.25">
      <c r="A845" s="40">
        <v>741</v>
      </c>
      <c r="B845" s="129">
        <v>43300</v>
      </c>
      <c r="C845" s="23" t="s">
        <v>204</v>
      </c>
      <c r="D845" s="121" t="s">
        <v>483</v>
      </c>
      <c r="E845" s="126" t="s">
        <v>43</v>
      </c>
      <c r="F845" s="23" t="s">
        <v>35</v>
      </c>
      <c r="G845" s="25" t="s">
        <v>484</v>
      </c>
      <c r="H845" s="25"/>
      <c r="I845" s="25"/>
      <c r="J845" s="18" t="s">
        <v>275</v>
      </c>
      <c r="K845" s="18" t="s">
        <v>49</v>
      </c>
      <c r="L845" s="18"/>
      <c r="M845" s="121"/>
    </row>
    <row r="846" spans="1:13" ht="30" x14ac:dyDescent="0.25">
      <c r="A846" s="40">
        <v>740</v>
      </c>
      <c r="B846" s="129">
        <v>43299</v>
      </c>
      <c r="C846" s="23" t="s">
        <v>204</v>
      </c>
      <c r="D846" s="121">
        <v>208</v>
      </c>
      <c r="E846" s="126" t="s">
        <v>43</v>
      </c>
      <c r="F846" s="23" t="s">
        <v>35</v>
      </c>
      <c r="G846" s="25" t="s">
        <v>485</v>
      </c>
      <c r="H846" s="25" t="s">
        <v>486</v>
      </c>
      <c r="I846" s="25"/>
      <c r="J846" s="18" t="s">
        <v>487</v>
      </c>
      <c r="K846" s="18" t="s">
        <v>488</v>
      </c>
      <c r="L846" s="18"/>
      <c r="M846" s="121"/>
    </row>
    <row r="847" spans="1:13" ht="105" x14ac:dyDescent="0.25">
      <c r="A847" s="40">
        <v>739</v>
      </c>
      <c r="B847" s="129">
        <v>43302</v>
      </c>
      <c r="C847" s="23" t="s">
        <v>204</v>
      </c>
      <c r="D847" s="121" t="s">
        <v>489</v>
      </c>
      <c r="E847" s="121"/>
      <c r="F847" s="23" t="s">
        <v>35</v>
      </c>
      <c r="G847" s="25" t="s">
        <v>490</v>
      </c>
      <c r="H847" s="25"/>
      <c r="I847" s="25"/>
      <c r="J847" s="18" t="s">
        <v>300</v>
      </c>
      <c r="K847" s="18" t="s">
        <v>49</v>
      </c>
      <c r="L847" s="18"/>
      <c r="M847" s="121"/>
    </row>
    <row r="848" spans="1:13" ht="60" x14ac:dyDescent="0.25">
      <c r="A848" s="40">
        <v>738</v>
      </c>
      <c r="B848" s="129">
        <v>43302</v>
      </c>
      <c r="C848" s="23" t="s">
        <v>204</v>
      </c>
      <c r="D848" s="121">
        <v>302</v>
      </c>
      <c r="E848" s="126" t="s">
        <v>43</v>
      </c>
      <c r="F848" s="23" t="s">
        <v>51</v>
      </c>
      <c r="G848" s="25" t="s">
        <v>491</v>
      </c>
      <c r="H848" s="25" t="s">
        <v>492</v>
      </c>
      <c r="I848" s="25"/>
      <c r="J848" s="18" t="s">
        <v>300</v>
      </c>
      <c r="K848" s="18" t="s">
        <v>49</v>
      </c>
      <c r="L848" s="18"/>
      <c r="M848" s="121"/>
    </row>
    <row r="849" spans="1:13" ht="30" x14ac:dyDescent="0.25">
      <c r="A849" s="40">
        <v>737</v>
      </c>
      <c r="B849" s="129">
        <v>43302</v>
      </c>
      <c r="C849" s="23" t="s">
        <v>204</v>
      </c>
      <c r="D849" s="121">
        <v>708</v>
      </c>
      <c r="E849" s="126" t="s">
        <v>43</v>
      </c>
      <c r="F849" s="23" t="s">
        <v>35</v>
      </c>
      <c r="G849" s="25" t="s">
        <v>493</v>
      </c>
      <c r="H849" s="25" t="s">
        <v>494</v>
      </c>
      <c r="I849" s="25"/>
      <c r="J849" s="18" t="s">
        <v>300</v>
      </c>
      <c r="K849" s="18" t="s">
        <v>49</v>
      </c>
      <c r="L849" s="18"/>
      <c r="M849" s="121"/>
    </row>
    <row r="850" spans="1:13" ht="60" x14ac:dyDescent="0.25">
      <c r="A850" s="40">
        <v>736</v>
      </c>
      <c r="B850" s="129">
        <v>43301</v>
      </c>
      <c r="C850" s="23" t="s">
        <v>204</v>
      </c>
      <c r="D850" s="121">
        <v>706</v>
      </c>
      <c r="E850" s="126" t="s">
        <v>43</v>
      </c>
      <c r="F850" s="23" t="s">
        <v>51</v>
      </c>
      <c r="G850" s="25" t="s">
        <v>495</v>
      </c>
      <c r="H850" s="25" t="s">
        <v>496</v>
      </c>
      <c r="I850" s="25" t="s">
        <v>497</v>
      </c>
      <c r="J850" s="18" t="s">
        <v>300</v>
      </c>
      <c r="K850" s="18" t="s">
        <v>49</v>
      </c>
      <c r="L850" s="18"/>
      <c r="M850" s="121"/>
    </row>
    <row r="851" spans="1:13" ht="409.5" x14ac:dyDescent="0.25">
      <c r="A851" s="40">
        <v>735</v>
      </c>
      <c r="B851" s="129">
        <v>43299</v>
      </c>
      <c r="C851" s="23" t="s">
        <v>204</v>
      </c>
      <c r="D851" s="121"/>
      <c r="E851" s="121"/>
      <c r="F851" s="23"/>
      <c r="G851" s="25" t="s">
        <v>498</v>
      </c>
      <c r="H851" s="25"/>
      <c r="I851" s="25"/>
      <c r="J851" s="18" t="s">
        <v>487</v>
      </c>
      <c r="K851" s="18" t="s">
        <v>488</v>
      </c>
      <c r="L851" s="18"/>
      <c r="M851" s="121"/>
    </row>
    <row r="852" spans="1:13" ht="409.5" x14ac:dyDescent="0.25">
      <c r="A852" s="40">
        <v>734</v>
      </c>
      <c r="B852" s="129">
        <v>43299</v>
      </c>
      <c r="C852" s="23" t="s">
        <v>204</v>
      </c>
      <c r="D852" s="121"/>
      <c r="E852" s="121"/>
      <c r="F852" s="23" t="s">
        <v>499</v>
      </c>
      <c r="G852" s="25" t="s">
        <v>500</v>
      </c>
      <c r="H852" s="25"/>
      <c r="I852" s="25"/>
      <c r="J852" s="18" t="s">
        <v>275</v>
      </c>
      <c r="K852" s="18" t="s">
        <v>49</v>
      </c>
      <c r="L852" s="18"/>
      <c r="M852" s="121"/>
    </row>
    <row r="853" spans="1:13" ht="409.5" x14ac:dyDescent="0.25">
      <c r="A853" s="40">
        <v>733</v>
      </c>
      <c r="B853" s="129">
        <v>43299</v>
      </c>
      <c r="C853" s="23" t="s">
        <v>204</v>
      </c>
      <c r="D853" s="121">
        <v>403</v>
      </c>
      <c r="E853" s="121"/>
      <c r="F853" s="23" t="s">
        <v>51</v>
      </c>
      <c r="G853" s="25" t="s">
        <v>501</v>
      </c>
      <c r="H853" s="25"/>
      <c r="I853" s="25"/>
      <c r="J853" s="18" t="s">
        <v>275</v>
      </c>
      <c r="K853" s="18" t="s">
        <v>49</v>
      </c>
      <c r="L853" s="18"/>
      <c r="M853" s="121"/>
    </row>
    <row r="854" spans="1:13" ht="30" x14ac:dyDescent="0.25">
      <c r="A854" s="40">
        <v>732</v>
      </c>
      <c r="B854" s="129">
        <v>43299</v>
      </c>
      <c r="C854" s="23" t="s">
        <v>204</v>
      </c>
      <c r="D854" s="121">
        <v>208</v>
      </c>
      <c r="E854" s="126" t="s">
        <v>43</v>
      </c>
      <c r="F854" s="23" t="s">
        <v>35</v>
      </c>
      <c r="G854" s="25" t="s">
        <v>502</v>
      </c>
      <c r="H854" s="25"/>
      <c r="I854" s="25"/>
      <c r="J854" s="18" t="s">
        <v>487</v>
      </c>
      <c r="K854" s="18" t="s">
        <v>488</v>
      </c>
      <c r="L854" s="18"/>
      <c r="M854" s="121"/>
    </row>
    <row r="855" spans="1:13" ht="30" x14ac:dyDescent="0.25">
      <c r="A855" s="40">
        <v>731</v>
      </c>
      <c r="B855" s="129">
        <v>43299</v>
      </c>
      <c r="C855" s="23" t="s">
        <v>204</v>
      </c>
      <c r="D855" s="121">
        <v>512</v>
      </c>
      <c r="E855" s="126" t="s">
        <v>43</v>
      </c>
      <c r="F855" s="23" t="s">
        <v>35</v>
      </c>
      <c r="G855" s="25" t="s">
        <v>503</v>
      </c>
      <c r="H855" s="25"/>
      <c r="I855" s="25"/>
      <c r="J855" s="18" t="s">
        <v>275</v>
      </c>
      <c r="K855" s="18" t="s">
        <v>49</v>
      </c>
      <c r="L855" s="18"/>
      <c r="M855" s="121"/>
    </row>
    <row r="856" spans="1:13" ht="30" x14ac:dyDescent="0.25">
      <c r="A856" s="40">
        <v>730</v>
      </c>
      <c r="B856" s="129">
        <v>43298</v>
      </c>
      <c r="C856" s="23" t="s">
        <v>204</v>
      </c>
      <c r="D856" s="121">
        <v>201</v>
      </c>
      <c r="E856" s="126" t="s">
        <v>43</v>
      </c>
      <c r="F856" s="23" t="s">
        <v>35</v>
      </c>
      <c r="G856" s="25" t="s">
        <v>504</v>
      </c>
      <c r="H856" s="25"/>
      <c r="I856" s="25"/>
      <c r="J856" s="18" t="s">
        <v>403</v>
      </c>
      <c r="K856" s="18" t="s">
        <v>50</v>
      </c>
      <c r="L856" s="18"/>
      <c r="M856" s="121"/>
    </row>
    <row r="857" spans="1:13" ht="45" x14ac:dyDescent="0.25">
      <c r="A857" s="40">
        <v>729</v>
      </c>
      <c r="B857" s="129">
        <v>43299</v>
      </c>
      <c r="C857" s="23" t="s">
        <v>204</v>
      </c>
      <c r="D857" s="121"/>
      <c r="E857" s="121"/>
      <c r="F857" s="23" t="s">
        <v>44</v>
      </c>
      <c r="G857" s="25" t="s">
        <v>505</v>
      </c>
      <c r="H857" s="25"/>
      <c r="I857" s="25"/>
      <c r="J857" s="18" t="s">
        <v>487</v>
      </c>
      <c r="K857" s="18" t="s">
        <v>488</v>
      </c>
      <c r="L857" s="18"/>
      <c r="M857" s="121"/>
    </row>
    <row r="858" spans="1:13" ht="30" x14ac:dyDescent="0.25">
      <c r="A858" s="40">
        <v>728</v>
      </c>
      <c r="B858" s="129">
        <v>43297</v>
      </c>
      <c r="C858" s="23" t="s">
        <v>204</v>
      </c>
      <c r="D858" s="121">
        <v>901</v>
      </c>
      <c r="E858" s="126" t="s">
        <v>43</v>
      </c>
      <c r="F858" s="23" t="s">
        <v>35</v>
      </c>
      <c r="G858" s="25" t="s">
        <v>506</v>
      </c>
      <c r="H858" s="25"/>
      <c r="I858" s="25"/>
      <c r="J858" s="18"/>
      <c r="K858" s="18"/>
      <c r="L858" s="18" t="s">
        <v>270</v>
      </c>
      <c r="M858" s="121" t="s">
        <v>507</v>
      </c>
    </row>
    <row r="859" spans="1:13" x14ac:dyDescent="0.25">
      <c r="A859" s="40">
        <v>727</v>
      </c>
      <c r="B859" s="129">
        <v>43297</v>
      </c>
      <c r="C859" s="23" t="s">
        <v>204</v>
      </c>
      <c r="D859" s="121">
        <v>901</v>
      </c>
      <c r="E859" s="126" t="s">
        <v>43</v>
      </c>
      <c r="F859" s="23" t="s">
        <v>35</v>
      </c>
      <c r="G859" s="25" t="s">
        <v>508</v>
      </c>
      <c r="H859" s="25"/>
      <c r="I859" s="25"/>
      <c r="J859" s="18"/>
      <c r="K859" s="18"/>
      <c r="L859" s="18" t="s">
        <v>270</v>
      </c>
      <c r="M859" s="121" t="s">
        <v>507</v>
      </c>
    </row>
    <row r="860" spans="1:13" ht="135" x14ac:dyDescent="0.25">
      <c r="A860" s="40">
        <v>726</v>
      </c>
      <c r="B860" s="129">
        <v>43294</v>
      </c>
      <c r="C860" s="23" t="s">
        <v>204</v>
      </c>
      <c r="D860" s="121">
        <v>904</v>
      </c>
      <c r="E860" s="121" t="s">
        <v>97</v>
      </c>
      <c r="F860" s="23" t="s">
        <v>51</v>
      </c>
      <c r="G860" s="25" t="s">
        <v>509</v>
      </c>
      <c r="H860" s="25" t="s">
        <v>510</v>
      </c>
      <c r="I860" s="25"/>
      <c r="J860" s="18" t="s">
        <v>275</v>
      </c>
      <c r="K860" s="18" t="s">
        <v>49</v>
      </c>
      <c r="L860" s="18"/>
      <c r="M860" s="121"/>
    </row>
    <row r="861" spans="1:13" x14ac:dyDescent="0.25">
      <c r="A861" s="40">
        <v>725</v>
      </c>
      <c r="B861" s="129">
        <v>43294</v>
      </c>
      <c r="C861" s="23" t="s">
        <v>204</v>
      </c>
      <c r="D861" s="121">
        <v>406</v>
      </c>
      <c r="E861" s="126" t="s">
        <v>43</v>
      </c>
      <c r="F861" s="23" t="s">
        <v>268</v>
      </c>
      <c r="G861" s="25" t="s">
        <v>511</v>
      </c>
      <c r="H861" s="25"/>
      <c r="I861" s="25"/>
      <c r="J861" s="18"/>
      <c r="K861" s="18"/>
      <c r="L861" s="18" t="s">
        <v>270</v>
      </c>
      <c r="M861" s="121" t="s">
        <v>512</v>
      </c>
    </row>
    <row r="862" spans="1:13" ht="90" x14ac:dyDescent="0.25">
      <c r="A862" s="40">
        <v>724</v>
      </c>
      <c r="B862" s="129">
        <v>43291</v>
      </c>
      <c r="C862" s="23" t="s">
        <v>204</v>
      </c>
      <c r="D862" s="121">
        <v>107</v>
      </c>
      <c r="E862" s="126" t="s">
        <v>43</v>
      </c>
      <c r="F862" s="23" t="s">
        <v>35</v>
      </c>
      <c r="G862" s="25" t="s">
        <v>513</v>
      </c>
      <c r="H862" s="25"/>
      <c r="I862" s="25"/>
      <c r="J862" s="18"/>
      <c r="K862" s="18"/>
      <c r="L862" s="18" t="s">
        <v>270</v>
      </c>
      <c r="M862" s="121" t="s">
        <v>514</v>
      </c>
    </row>
    <row r="863" spans="1:13" ht="60" x14ac:dyDescent="0.25">
      <c r="A863" s="40">
        <v>723</v>
      </c>
      <c r="B863" s="129">
        <v>43291</v>
      </c>
      <c r="C863" s="23" t="s">
        <v>204</v>
      </c>
      <c r="D863" s="121">
        <v>107</v>
      </c>
      <c r="E863" s="126" t="s">
        <v>43</v>
      </c>
      <c r="F863" s="23" t="s">
        <v>51</v>
      </c>
      <c r="G863" s="25" t="s">
        <v>515</v>
      </c>
      <c r="H863" s="25"/>
      <c r="I863" s="25"/>
      <c r="J863" s="18"/>
      <c r="K863" s="18"/>
      <c r="L863" s="18" t="s">
        <v>270</v>
      </c>
      <c r="M863" s="121" t="s">
        <v>514</v>
      </c>
    </row>
    <row r="864" spans="1:13" x14ac:dyDescent="0.25">
      <c r="A864" s="40">
        <v>722</v>
      </c>
      <c r="B864" s="129">
        <v>43294</v>
      </c>
      <c r="C864" s="23" t="s">
        <v>204</v>
      </c>
      <c r="D864" s="121">
        <v>502</v>
      </c>
      <c r="E864" s="126" t="s">
        <v>43</v>
      </c>
      <c r="F864" s="23" t="s">
        <v>35</v>
      </c>
      <c r="G864" s="25" t="s">
        <v>516</v>
      </c>
      <c r="H864" s="25"/>
      <c r="I864" s="25"/>
      <c r="J864" s="18"/>
      <c r="K864" s="18"/>
      <c r="L864" s="18" t="s">
        <v>270</v>
      </c>
      <c r="M864" s="121" t="s">
        <v>517</v>
      </c>
    </row>
    <row r="865" spans="1:13" ht="45" x14ac:dyDescent="0.25">
      <c r="A865" s="40">
        <v>721</v>
      </c>
      <c r="B865" s="129">
        <v>43295</v>
      </c>
      <c r="C865" s="23" t="s">
        <v>204</v>
      </c>
      <c r="D865" s="121">
        <v>509</v>
      </c>
      <c r="E865" s="126" t="s">
        <v>43</v>
      </c>
      <c r="F865" s="23" t="s">
        <v>518</v>
      </c>
      <c r="G865" s="25" t="s">
        <v>519</v>
      </c>
      <c r="H865" s="25"/>
      <c r="I865" s="25"/>
      <c r="J865" s="18" t="s">
        <v>487</v>
      </c>
      <c r="K865" s="18" t="s">
        <v>488</v>
      </c>
      <c r="L865" s="18"/>
      <c r="M865" s="121"/>
    </row>
    <row r="866" spans="1:13" ht="30" x14ac:dyDescent="0.25">
      <c r="A866" s="40">
        <v>720</v>
      </c>
      <c r="B866" s="129">
        <v>43294</v>
      </c>
      <c r="C866" s="23" t="s">
        <v>204</v>
      </c>
      <c r="D866" s="121">
        <v>202</v>
      </c>
      <c r="E866" s="126" t="s">
        <v>43</v>
      </c>
      <c r="F866" s="23" t="s">
        <v>35</v>
      </c>
      <c r="G866" s="25" t="s">
        <v>520</v>
      </c>
      <c r="H866" s="25"/>
      <c r="I866" s="25"/>
      <c r="J866" s="18" t="s">
        <v>179</v>
      </c>
      <c r="K866" s="18" t="s">
        <v>50</v>
      </c>
      <c r="L866" s="18"/>
      <c r="M866" s="121"/>
    </row>
    <row r="867" spans="1:13" ht="75" x14ac:dyDescent="0.25">
      <c r="A867" s="40">
        <v>719</v>
      </c>
      <c r="B867" s="129">
        <v>43293</v>
      </c>
      <c r="C867" s="23" t="s">
        <v>204</v>
      </c>
      <c r="D867" s="121">
        <v>302</v>
      </c>
      <c r="E867" s="121"/>
      <c r="F867" s="23" t="s">
        <v>521</v>
      </c>
      <c r="G867" s="25" t="s">
        <v>522</v>
      </c>
      <c r="H867" s="25"/>
      <c r="I867" s="25"/>
      <c r="J867" s="18"/>
      <c r="K867" s="18"/>
      <c r="L867" s="18" t="s">
        <v>270</v>
      </c>
      <c r="M867" s="121" t="s">
        <v>507</v>
      </c>
    </row>
    <row r="868" spans="1:13" ht="30" x14ac:dyDescent="0.25">
      <c r="A868" s="40">
        <v>718</v>
      </c>
      <c r="B868" s="129">
        <v>43293</v>
      </c>
      <c r="C868" s="23" t="s">
        <v>204</v>
      </c>
      <c r="D868" s="121">
        <v>302</v>
      </c>
      <c r="E868" s="121"/>
      <c r="F868" s="23" t="s">
        <v>51</v>
      </c>
      <c r="G868" s="25" t="s">
        <v>523</v>
      </c>
      <c r="H868" s="25"/>
      <c r="I868" s="25"/>
      <c r="J868" s="18"/>
      <c r="K868" s="18"/>
      <c r="L868" s="18" t="s">
        <v>270</v>
      </c>
      <c r="M868" s="121" t="s">
        <v>524</v>
      </c>
    </row>
    <row r="869" spans="1:13" x14ac:dyDescent="0.25">
      <c r="A869" s="40">
        <v>717</v>
      </c>
      <c r="B869" s="129">
        <v>43292</v>
      </c>
      <c r="C869" s="23" t="s">
        <v>204</v>
      </c>
      <c r="D869" s="121">
        <v>312</v>
      </c>
      <c r="E869" s="121"/>
      <c r="F869" s="23" t="s">
        <v>35</v>
      </c>
      <c r="G869" s="25" t="s">
        <v>525</v>
      </c>
      <c r="H869" s="25"/>
      <c r="I869" s="25"/>
      <c r="J869" s="18"/>
      <c r="K869" s="18"/>
      <c r="L869" s="18" t="s">
        <v>270</v>
      </c>
      <c r="M869" s="121" t="s">
        <v>526</v>
      </c>
    </row>
    <row r="870" spans="1:13" ht="90" x14ac:dyDescent="0.25">
      <c r="A870" s="40">
        <v>716</v>
      </c>
      <c r="B870" s="129">
        <v>43292</v>
      </c>
      <c r="C870" s="23" t="s">
        <v>204</v>
      </c>
      <c r="D870" s="121">
        <v>309</v>
      </c>
      <c r="E870" s="121"/>
      <c r="F870" s="23" t="s">
        <v>51</v>
      </c>
      <c r="G870" s="25" t="s">
        <v>527</v>
      </c>
      <c r="H870" s="25"/>
      <c r="I870" s="25" t="s">
        <v>528</v>
      </c>
      <c r="J870" s="18" t="s">
        <v>275</v>
      </c>
      <c r="K870" s="18" t="s">
        <v>49</v>
      </c>
      <c r="L870" s="18"/>
      <c r="M870" s="121"/>
    </row>
    <row r="871" spans="1:13" ht="409.5" x14ac:dyDescent="0.25">
      <c r="A871" s="40">
        <v>715</v>
      </c>
      <c r="B871" s="129">
        <v>43352</v>
      </c>
      <c r="C871" s="23" t="s">
        <v>204</v>
      </c>
      <c r="D871" s="121"/>
      <c r="E871" s="121"/>
      <c r="F871" s="23" t="s">
        <v>529</v>
      </c>
      <c r="G871" s="25" t="s">
        <v>530</v>
      </c>
      <c r="H871" s="25" t="s">
        <v>531</v>
      </c>
      <c r="I871" s="25"/>
      <c r="J871" s="18" t="s">
        <v>403</v>
      </c>
      <c r="K871" s="18" t="s">
        <v>50</v>
      </c>
      <c r="L871" s="18"/>
      <c r="M871" s="121"/>
    </row>
    <row r="872" spans="1:13" ht="240" x14ac:dyDescent="0.25">
      <c r="A872" s="40">
        <v>714</v>
      </c>
      <c r="B872" s="129">
        <v>43291</v>
      </c>
      <c r="C872" s="23" t="s">
        <v>204</v>
      </c>
      <c r="D872" s="121"/>
      <c r="E872" s="121"/>
      <c r="F872" s="23" t="s">
        <v>268</v>
      </c>
      <c r="G872" s="25" t="s">
        <v>532</v>
      </c>
      <c r="H872" s="25" t="s">
        <v>533</v>
      </c>
      <c r="I872" s="25"/>
      <c r="J872" s="18" t="s">
        <v>159</v>
      </c>
      <c r="K872" s="18" t="s">
        <v>534</v>
      </c>
      <c r="L872" s="18"/>
      <c r="M872" s="121"/>
    </row>
    <row r="873" spans="1:13" ht="30" x14ac:dyDescent="0.25">
      <c r="A873" s="40">
        <v>713</v>
      </c>
      <c r="B873" s="129">
        <v>43291</v>
      </c>
      <c r="C873" s="23" t="s">
        <v>204</v>
      </c>
      <c r="D873" s="121">
        <v>107</v>
      </c>
      <c r="E873" s="126" t="s">
        <v>43</v>
      </c>
      <c r="F873" s="23" t="s">
        <v>35</v>
      </c>
      <c r="G873" s="25" t="s">
        <v>535</v>
      </c>
      <c r="H873" s="25"/>
      <c r="I873" s="25"/>
      <c r="J873" s="18"/>
      <c r="K873" s="18"/>
      <c r="L873" s="18"/>
      <c r="M873" s="121"/>
    </row>
    <row r="874" spans="1:13" ht="45" x14ac:dyDescent="0.25">
      <c r="A874" s="40">
        <v>712</v>
      </c>
      <c r="B874" s="129">
        <v>43290</v>
      </c>
      <c r="C874" s="23" t="s">
        <v>204</v>
      </c>
      <c r="D874" s="121">
        <v>401</v>
      </c>
      <c r="E874" s="126" t="s">
        <v>43</v>
      </c>
      <c r="F874" s="23" t="s">
        <v>51</v>
      </c>
      <c r="G874" s="25" t="s">
        <v>536</v>
      </c>
      <c r="H874" s="25"/>
      <c r="I874" s="25"/>
      <c r="J874" s="18"/>
      <c r="K874" s="18"/>
      <c r="L874" s="18"/>
      <c r="M874" s="121"/>
    </row>
    <row r="875" spans="1:13" ht="30" x14ac:dyDescent="0.25">
      <c r="A875" s="40">
        <v>711</v>
      </c>
      <c r="B875" s="129">
        <v>43291</v>
      </c>
      <c r="C875" s="23" t="s">
        <v>204</v>
      </c>
      <c r="D875" s="121"/>
      <c r="E875" s="126" t="s">
        <v>43</v>
      </c>
      <c r="F875" s="23" t="s">
        <v>268</v>
      </c>
      <c r="G875" s="25" t="s">
        <v>537</v>
      </c>
      <c r="H875" s="25"/>
      <c r="I875" s="25"/>
      <c r="J875" s="18"/>
      <c r="K875" s="18"/>
      <c r="L875" s="18"/>
      <c r="M875" s="121"/>
    </row>
    <row r="876" spans="1:13" ht="30" x14ac:dyDescent="0.25">
      <c r="A876" s="40">
        <v>710</v>
      </c>
      <c r="B876" s="129">
        <v>43291</v>
      </c>
      <c r="C876" s="23" t="s">
        <v>204</v>
      </c>
      <c r="D876" s="121">
        <v>707</v>
      </c>
      <c r="E876" s="126" t="s">
        <v>43</v>
      </c>
      <c r="F876" s="23" t="s">
        <v>50</v>
      </c>
      <c r="G876" s="25" t="s">
        <v>538</v>
      </c>
      <c r="H876" s="25"/>
      <c r="I876" s="25"/>
      <c r="J876" s="18"/>
      <c r="K876" s="18"/>
      <c r="L876" s="18"/>
      <c r="M876" s="121"/>
    </row>
    <row r="877" spans="1:13" ht="30" x14ac:dyDescent="0.25">
      <c r="A877" s="40">
        <v>709</v>
      </c>
      <c r="B877" s="129">
        <v>43291</v>
      </c>
      <c r="C877" s="23" t="s">
        <v>204</v>
      </c>
      <c r="D877" s="121">
        <v>707</v>
      </c>
      <c r="E877" s="126" t="s">
        <v>43</v>
      </c>
      <c r="F877" s="23" t="s">
        <v>35</v>
      </c>
      <c r="G877" s="25" t="s">
        <v>539</v>
      </c>
      <c r="H877" s="25"/>
      <c r="I877" s="25"/>
      <c r="J877" s="18"/>
      <c r="K877" s="18"/>
      <c r="L877" s="18"/>
      <c r="M877" s="121"/>
    </row>
    <row r="878" spans="1:13" ht="30" x14ac:dyDescent="0.25">
      <c r="A878" s="40">
        <v>708</v>
      </c>
      <c r="B878" s="129">
        <v>43291</v>
      </c>
      <c r="C878" s="23" t="s">
        <v>204</v>
      </c>
      <c r="D878" s="121">
        <v>405</v>
      </c>
      <c r="E878" s="126" t="s">
        <v>43</v>
      </c>
      <c r="F878" s="23" t="s">
        <v>35</v>
      </c>
      <c r="G878" s="25" t="s">
        <v>540</v>
      </c>
      <c r="H878" s="25"/>
      <c r="I878" s="25"/>
      <c r="J878" s="18"/>
      <c r="K878" s="18"/>
      <c r="L878" s="18"/>
      <c r="M878" s="121"/>
    </row>
    <row r="879" spans="1:13" ht="180" x14ac:dyDescent="0.25">
      <c r="A879" s="40">
        <v>707</v>
      </c>
      <c r="B879" s="129">
        <v>43290</v>
      </c>
      <c r="C879" s="23" t="s">
        <v>204</v>
      </c>
      <c r="D879" s="121" t="s">
        <v>541</v>
      </c>
      <c r="E879" s="126" t="s">
        <v>43</v>
      </c>
      <c r="F879" s="23" t="s">
        <v>35</v>
      </c>
      <c r="G879" s="25" t="s">
        <v>542</v>
      </c>
      <c r="H879" s="25"/>
      <c r="I879" s="25"/>
      <c r="J879" s="18" t="s">
        <v>275</v>
      </c>
      <c r="K879" s="18" t="s">
        <v>49</v>
      </c>
      <c r="L879" s="18"/>
      <c r="M879" s="121"/>
    </row>
    <row r="880" spans="1:13" ht="300" x14ac:dyDescent="0.25">
      <c r="A880" s="40">
        <v>706</v>
      </c>
      <c r="B880" s="129">
        <v>43290</v>
      </c>
      <c r="C880" s="23" t="s">
        <v>204</v>
      </c>
      <c r="D880" s="121">
        <v>201</v>
      </c>
      <c r="E880" s="121" t="s">
        <v>543</v>
      </c>
      <c r="F880" s="23" t="s">
        <v>544</v>
      </c>
      <c r="G880" s="25" t="s">
        <v>545</v>
      </c>
      <c r="H880" s="25" t="s">
        <v>546</v>
      </c>
      <c r="I880" s="25" t="s">
        <v>547</v>
      </c>
      <c r="J880" s="18" t="s">
        <v>403</v>
      </c>
      <c r="K880" s="18" t="s">
        <v>50</v>
      </c>
      <c r="L880" s="18"/>
      <c r="M880" s="121"/>
    </row>
    <row r="881" spans="1:13" ht="75" x14ac:dyDescent="0.25">
      <c r="A881" s="40">
        <v>705</v>
      </c>
      <c r="B881" s="129">
        <v>43290</v>
      </c>
      <c r="C881" s="23" t="s">
        <v>204</v>
      </c>
      <c r="D881" s="121">
        <v>609</v>
      </c>
      <c r="E881" s="126" t="s">
        <v>43</v>
      </c>
      <c r="F881" s="23" t="s">
        <v>548</v>
      </c>
      <c r="G881" s="25" t="s">
        <v>549</v>
      </c>
      <c r="H881" s="25"/>
      <c r="I881" s="25" t="s">
        <v>550</v>
      </c>
      <c r="J881" s="18" t="s">
        <v>403</v>
      </c>
      <c r="K881" s="18" t="s">
        <v>50</v>
      </c>
      <c r="L881" s="18"/>
      <c r="M881" s="121"/>
    </row>
    <row r="882" spans="1:13" ht="120" x14ac:dyDescent="0.25">
      <c r="A882" s="40">
        <v>704</v>
      </c>
      <c r="B882" s="129">
        <v>43290</v>
      </c>
      <c r="C882" s="23" t="s">
        <v>204</v>
      </c>
      <c r="D882" s="121">
        <v>306</v>
      </c>
      <c r="E882" s="126" t="s">
        <v>43</v>
      </c>
      <c r="F882" s="23" t="s">
        <v>51</v>
      </c>
      <c r="G882" s="25" t="s">
        <v>551</v>
      </c>
      <c r="H882" s="25" t="s">
        <v>552</v>
      </c>
      <c r="I882" s="25"/>
      <c r="J882" s="18"/>
      <c r="K882" s="18"/>
      <c r="L882" s="18"/>
      <c r="M882" s="121"/>
    </row>
    <row r="883" spans="1:13" x14ac:dyDescent="0.25">
      <c r="A883" s="40">
        <v>703</v>
      </c>
      <c r="B883" s="129">
        <v>43288</v>
      </c>
      <c r="C883" s="23" t="s">
        <v>204</v>
      </c>
      <c r="D883" s="121">
        <v>104</v>
      </c>
      <c r="E883" s="126" t="s">
        <v>43</v>
      </c>
      <c r="F883" s="23" t="s">
        <v>35</v>
      </c>
      <c r="G883" s="25" t="s">
        <v>553</v>
      </c>
      <c r="H883" s="25"/>
      <c r="I883" s="25"/>
      <c r="J883" s="18"/>
      <c r="K883" s="18"/>
      <c r="L883" s="18"/>
      <c r="M883" s="121"/>
    </row>
    <row r="884" spans="1:13" ht="45" x14ac:dyDescent="0.25">
      <c r="A884" s="40">
        <v>702</v>
      </c>
      <c r="B884" s="129">
        <v>43288</v>
      </c>
      <c r="C884" s="23" t="s">
        <v>204</v>
      </c>
      <c r="D884" s="121">
        <v>110</v>
      </c>
      <c r="E884" s="126" t="s">
        <v>43</v>
      </c>
      <c r="F884" s="23" t="s">
        <v>35</v>
      </c>
      <c r="G884" s="25" t="s">
        <v>554</v>
      </c>
      <c r="H884" s="25"/>
      <c r="I884" s="25"/>
      <c r="J884" s="18"/>
      <c r="K884" s="18"/>
      <c r="L884" s="18"/>
      <c r="M884" s="121"/>
    </row>
    <row r="885" spans="1:13" ht="75" x14ac:dyDescent="0.25">
      <c r="A885" s="40">
        <v>701</v>
      </c>
      <c r="B885" s="129">
        <v>43288</v>
      </c>
      <c r="C885" s="23" t="s">
        <v>204</v>
      </c>
      <c r="D885" s="121">
        <v>110</v>
      </c>
      <c r="E885" s="126" t="s">
        <v>43</v>
      </c>
      <c r="F885" s="23" t="s">
        <v>555</v>
      </c>
      <c r="G885" s="25" t="s">
        <v>556</v>
      </c>
      <c r="H885" s="25"/>
      <c r="I885" s="25"/>
      <c r="J885" s="18"/>
      <c r="K885" s="18"/>
      <c r="L885" s="18"/>
      <c r="M885" s="121"/>
    </row>
    <row r="886" spans="1:13" ht="30" x14ac:dyDescent="0.25">
      <c r="A886" s="40">
        <v>700</v>
      </c>
      <c r="B886" s="129">
        <v>43288</v>
      </c>
      <c r="C886" s="23" t="s">
        <v>204</v>
      </c>
      <c r="D886" s="121">
        <v>505</v>
      </c>
      <c r="E886" s="126" t="s">
        <v>43</v>
      </c>
      <c r="F886" s="23" t="s">
        <v>35</v>
      </c>
      <c r="G886" s="25" t="s">
        <v>557</v>
      </c>
      <c r="H886" s="25"/>
      <c r="I886" s="25"/>
      <c r="J886" s="18"/>
      <c r="K886" s="18"/>
      <c r="L886" s="18"/>
      <c r="M886" s="121"/>
    </row>
    <row r="887" spans="1:13" ht="195" x14ac:dyDescent="0.25">
      <c r="A887" s="40">
        <v>699</v>
      </c>
      <c r="B887" s="129">
        <v>43289</v>
      </c>
      <c r="C887" s="23" t="s">
        <v>204</v>
      </c>
      <c r="D887" s="121" t="s">
        <v>342</v>
      </c>
      <c r="E887" s="126" t="s">
        <v>43</v>
      </c>
      <c r="F887" s="23" t="s">
        <v>56</v>
      </c>
      <c r="G887" s="25" t="s">
        <v>558</v>
      </c>
      <c r="H887" s="25"/>
      <c r="I887" s="25"/>
      <c r="J887" s="18" t="s">
        <v>275</v>
      </c>
      <c r="K887" s="18" t="s">
        <v>49</v>
      </c>
      <c r="L887" s="18"/>
      <c r="M887" s="121"/>
    </row>
    <row r="888" spans="1:13" ht="45" x14ac:dyDescent="0.25">
      <c r="A888" s="40">
        <v>698</v>
      </c>
      <c r="B888" s="129">
        <v>43286</v>
      </c>
      <c r="C888" s="23" t="s">
        <v>204</v>
      </c>
      <c r="D888" s="121">
        <v>602</v>
      </c>
      <c r="E888" s="126" t="s">
        <v>43</v>
      </c>
      <c r="F888" s="23" t="s">
        <v>35</v>
      </c>
      <c r="G888" s="25" t="s">
        <v>559</v>
      </c>
      <c r="H888" s="25"/>
      <c r="I888" s="25"/>
      <c r="J888" s="18"/>
      <c r="K888" s="18"/>
      <c r="L888" s="18"/>
      <c r="M888" s="121"/>
    </row>
    <row r="889" spans="1:13" ht="90" x14ac:dyDescent="0.25">
      <c r="A889" s="40">
        <v>697</v>
      </c>
      <c r="B889" s="129">
        <v>43286</v>
      </c>
      <c r="C889" s="23" t="s">
        <v>204</v>
      </c>
      <c r="D889" s="121">
        <v>505</v>
      </c>
      <c r="E889" s="121" t="s">
        <v>97</v>
      </c>
      <c r="F889" s="23" t="s">
        <v>548</v>
      </c>
      <c r="G889" s="25" t="s">
        <v>560</v>
      </c>
      <c r="H889" s="25"/>
      <c r="I889" s="25" t="s">
        <v>561</v>
      </c>
      <c r="J889" s="18" t="s">
        <v>487</v>
      </c>
      <c r="K889" s="18" t="s">
        <v>488</v>
      </c>
      <c r="L889" s="18"/>
      <c r="M889" s="121"/>
    </row>
    <row r="890" spans="1:13" x14ac:dyDescent="0.25">
      <c r="A890" s="40">
        <v>696</v>
      </c>
      <c r="B890" s="129">
        <v>43286</v>
      </c>
      <c r="C890" s="23" t="s">
        <v>204</v>
      </c>
      <c r="D890" s="121">
        <v>902</v>
      </c>
      <c r="E890" s="126" t="s">
        <v>43</v>
      </c>
      <c r="F890" s="23" t="s">
        <v>51</v>
      </c>
      <c r="G890" s="25" t="s">
        <v>562</v>
      </c>
      <c r="H890" s="25"/>
      <c r="I890" s="25"/>
      <c r="J890" s="18"/>
      <c r="K890" s="18"/>
      <c r="L890" s="18"/>
      <c r="M890" s="121"/>
    </row>
    <row r="891" spans="1:13" ht="150" x14ac:dyDescent="0.25">
      <c r="A891" s="40">
        <v>695</v>
      </c>
      <c r="B891" s="129">
        <v>43285</v>
      </c>
      <c r="C891" s="23" t="s">
        <v>204</v>
      </c>
      <c r="D891" s="121">
        <v>405</v>
      </c>
      <c r="E891" s="126" t="s">
        <v>43</v>
      </c>
      <c r="F891" s="23"/>
      <c r="G891" s="25" t="s">
        <v>563</v>
      </c>
      <c r="H891" s="25"/>
      <c r="I891" s="25"/>
      <c r="J891" s="18" t="s">
        <v>564</v>
      </c>
      <c r="K891" s="18" t="s">
        <v>50</v>
      </c>
      <c r="L891" s="18"/>
      <c r="M891" s="121"/>
    </row>
    <row r="892" spans="1:13" ht="240" x14ac:dyDescent="0.25">
      <c r="A892" s="40">
        <v>694</v>
      </c>
      <c r="B892" s="129">
        <v>43285</v>
      </c>
      <c r="C892" s="23" t="s">
        <v>204</v>
      </c>
      <c r="D892" s="121">
        <v>207</v>
      </c>
      <c r="E892" s="126" t="s">
        <v>43</v>
      </c>
      <c r="F892" s="23"/>
      <c r="G892" s="25" t="s">
        <v>565</v>
      </c>
      <c r="H892" s="25"/>
      <c r="I892" s="25"/>
      <c r="J892" s="18" t="s">
        <v>564</v>
      </c>
      <c r="K892" s="18" t="s">
        <v>50</v>
      </c>
      <c r="L892" s="18"/>
      <c r="M892" s="121"/>
    </row>
    <row r="893" spans="1:13" ht="30" x14ac:dyDescent="0.25">
      <c r="A893" s="40">
        <v>693</v>
      </c>
      <c r="B893" s="129">
        <v>43285</v>
      </c>
      <c r="C893" s="23" t="s">
        <v>204</v>
      </c>
      <c r="D893" s="121">
        <v>904</v>
      </c>
      <c r="E893" s="126" t="s">
        <v>43</v>
      </c>
      <c r="F893" s="23" t="s">
        <v>35</v>
      </c>
      <c r="G893" s="25" t="s">
        <v>566</v>
      </c>
      <c r="H893" s="25"/>
      <c r="I893" s="25"/>
      <c r="J893" s="18"/>
      <c r="K893" s="18"/>
      <c r="L893" s="18"/>
      <c r="M893" s="121"/>
    </row>
    <row r="894" spans="1:13" ht="300" x14ac:dyDescent="0.25">
      <c r="A894" s="40">
        <v>692</v>
      </c>
      <c r="B894" s="129">
        <v>43285</v>
      </c>
      <c r="C894" s="23" t="s">
        <v>204</v>
      </c>
      <c r="D894" s="121">
        <v>202</v>
      </c>
      <c r="E894" s="126" t="s">
        <v>43</v>
      </c>
      <c r="F894" s="23" t="s">
        <v>35</v>
      </c>
      <c r="G894" s="25" t="s">
        <v>567</v>
      </c>
      <c r="H894" s="25"/>
      <c r="I894" s="25" t="s">
        <v>568</v>
      </c>
      <c r="J894" s="18" t="s">
        <v>275</v>
      </c>
      <c r="K894" s="18" t="s">
        <v>49</v>
      </c>
      <c r="L894" s="18"/>
      <c r="M894" s="121"/>
    </row>
    <row r="895" spans="1:13" ht="105" x14ac:dyDescent="0.25">
      <c r="A895" s="40">
        <v>691</v>
      </c>
      <c r="B895" s="129">
        <v>43285</v>
      </c>
      <c r="C895" s="23" t="s">
        <v>204</v>
      </c>
      <c r="D895" s="121"/>
      <c r="E895" s="121"/>
      <c r="F895" s="23" t="s">
        <v>268</v>
      </c>
      <c r="G895" s="25" t="s">
        <v>569</v>
      </c>
      <c r="H895" s="25"/>
      <c r="I895" s="25"/>
      <c r="J895" s="18"/>
      <c r="K895" s="18"/>
      <c r="L895" s="18" t="s">
        <v>333</v>
      </c>
      <c r="M895" s="121"/>
    </row>
    <row r="896" spans="1:13" ht="60" x14ac:dyDescent="0.25">
      <c r="A896" s="40">
        <v>690</v>
      </c>
      <c r="B896" s="129">
        <v>43285</v>
      </c>
      <c r="C896" s="23" t="s">
        <v>204</v>
      </c>
      <c r="D896" s="121">
        <v>201</v>
      </c>
      <c r="E896" s="126" t="s">
        <v>43</v>
      </c>
      <c r="F896" s="23" t="s">
        <v>35</v>
      </c>
      <c r="G896" s="25" t="s">
        <v>570</v>
      </c>
      <c r="H896" s="25" t="s">
        <v>571</v>
      </c>
      <c r="I896" s="25" t="s">
        <v>572</v>
      </c>
      <c r="J896" s="18" t="s">
        <v>300</v>
      </c>
      <c r="K896" s="18" t="s">
        <v>49</v>
      </c>
      <c r="L896" s="18"/>
      <c r="M896" s="121"/>
    </row>
    <row r="897" spans="1:13" ht="405" x14ac:dyDescent="0.25">
      <c r="A897" s="40">
        <v>689</v>
      </c>
      <c r="B897" s="129">
        <v>43284</v>
      </c>
      <c r="C897" s="23" t="s">
        <v>204</v>
      </c>
      <c r="D897" s="121">
        <v>312</v>
      </c>
      <c r="E897" s="126" t="s">
        <v>43</v>
      </c>
      <c r="F897" s="23" t="s">
        <v>51</v>
      </c>
      <c r="G897" s="25" t="s">
        <v>573</v>
      </c>
      <c r="H897" s="25" t="s">
        <v>574</v>
      </c>
      <c r="I897" s="25" t="s">
        <v>575</v>
      </c>
      <c r="J897" s="18" t="s">
        <v>300</v>
      </c>
      <c r="K897" s="18" t="s">
        <v>49</v>
      </c>
      <c r="L897" s="18"/>
      <c r="M897" s="121"/>
    </row>
    <row r="898" spans="1:13" x14ac:dyDescent="0.25">
      <c r="A898" s="40">
        <v>688</v>
      </c>
      <c r="B898" s="129">
        <v>43284</v>
      </c>
      <c r="C898" s="23" t="s">
        <v>204</v>
      </c>
      <c r="D898" s="121"/>
      <c r="E898" s="126" t="s">
        <v>43</v>
      </c>
      <c r="F898" s="23" t="s">
        <v>268</v>
      </c>
      <c r="G898" s="25" t="s">
        <v>576</v>
      </c>
      <c r="H898" s="25"/>
      <c r="I898" s="25" t="s">
        <v>577</v>
      </c>
      <c r="J898" s="18"/>
      <c r="K898" s="18"/>
      <c r="L898" s="18"/>
      <c r="M898" s="121"/>
    </row>
    <row r="899" spans="1:13" ht="180" x14ac:dyDescent="0.25">
      <c r="A899" s="40">
        <v>687</v>
      </c>
      <c r="B899" s="129">
        <v>43284</v>
      </c>
      <c r="C899" s="23" t="s">
        <v>204</v>
      </c>
      <c r="D899" s="121"/>
      <c r="E899" s="121"/>
      <c r="F899" s="23" t="s">
        <v>51</v>
      </c>
      <c r="G899" s="25" t="s">
        <v>578</v>
      </c>
      <c r="H899" s="25"/>
      <c r="I899" s="25" t="s">
        <v>579</v>
      </c>
      <c r="J899" s="18" t="s">
        <v>275</v>
      </c>
      <c r="K899" s="18" t="s">
        <v>49</v>
      </c>
      <c r="L899" s="18"/>
      <c r="M899" s="121"/>
    </row>
    <row r="900" spans="1:13" ht="150" x14ac:dyDescent="0.25">
      <c r="A900" s="40">
        <v>686</v>
      </c>
      <c r="B900" s="129">
        <v>43284</v>
      </c>
      <c r="C900" s="23" t="s">
        <v>204</v>
      </c>
      <c r="D900" s="121">
        <v>504</v>
      </c>
      <c r="E900" s="126" t="s">
        <v>43</v>
      </c>
      <c r="F900" s="23" t="s">
        <v>50</v>
      </c>
      <c r="G900" s="25" t="s">
        <v>580</v>
      </c>
      <c r="H900" s="25"/>
      <c r="I900" s="25" t="s">
        <v>581</v>
      </c>
      <c r="J900" s="18" t="s">
        <v>275</v>
      </c>
      <c r="K900" s="18" t="s">
        <v>49</v>
      </c>
      <c r="L900" s="18"/>
      <c r="M900" s="121"/>
    </row>
    <row r="901" spans="1:13" ht="255" x14ac:dyDescent="0.25">
      <c r="A901" s="40">
        <v>685</v>
      </c>
      <c r="B901" s="129">
        <v>43283</v>
      </c>
      <c r="C901" s="23" t="s">
        <v>204</v>
      </c>
      <c r="D901" s="121">
        <v>512</v>
      </c>
      <c r="E901" s="126" t="s">
        <v>43</v>
      </c>
      <c r="F901" s="23" t="s">
        <v>35</v>
      </c>
      <c r="G901" s="25" t="s">
        <v>582</v>
      </c>
      <c r="H901" s="25"/>
      <c r="I901" s="25" t="s">
        <v>583</v>
      </c>
      <c r="J901" s="18" t="s">
        <v>403</v>
      </c>
      <c r="K901" s="18" t="s">
        <v>50</v>
      </c>
      <c r="L901" s="18"/>
      <c r="M901" s="121"/>
    </row>
    <row r="902" spans="1:13" ht="60" x14ac:dyDescent="0.25">
      <c r="A902" s="40">
        <v>684</v>
      </c>
      <c r="B902" s="129">
        <v>43283</v>
      </c>
      <c r="C902" s="23" t="s">
        <v>204</v>
      </c>
      <c r="D902" s="121">
        <v>107</v>
      </c>
      <c r="E902" s="126" t="s">
        <v>43</v>
      </c>
      <c r="F902" s="23" t="s">
        <v>35</v>
      </c>
      <c r="G902" s="25" t="s">
        <v>584</v>
      </c>
      <c r="H902" s="25" t="s">
        <v>585</v>
      </c>
      <c r="I902" s="25" t="s">
        <v>586</v>
      </c>
      <c r="J902" s="18" t="s">
        <v>300</v>
      </c>
      <c r="K902" s="18" t="s">
        <v>49</v>
      </c>
      <c r="L902" s="18"/>
      <c r="M902" s="121"/>
    </row>
    <row r="903" spans="1:13" ht="30" x14ac:dyDescent="0.25">
      <c r="A903" s="40">
        <v>683</v>
      </c>
      <c r="B903" s="129">
        <v>43282</v>
      </c>
      <c r="C903" s="23" t="s">
        <v>204</v>
      </c>
      <c r="D903" s="121">
        <v>606</v>
      </c>
      <c r="E903" s="126" t="s">
        <v>43</v>
      </c>
      <c r="F903" s="23" t="s">
        <v>51</v>
      </c>
      <c r="G903" s="25" t="s">
        <v>587</v>
      </c>
      <c r="H903" s="25"/>
      <c r="I903" s="25"/>
      <c r="J903" s="18"/>
      <c r="K903" s="18"/>
      <c r="L903" s="18" t="s">
        <v>270</v>
      </c>
      <c r="M903" s="121" t="s">
        <v>588</v>
      </c>
    </row>
    <row r="904" spans="1:13" ht="75" x14ac:dyDescent="0.25">
      <c r="A904" s="40">
        <v>682</v>
      </c>
      <c r="B904" s="129">
        <v>43281</v>
      </c>
      <c r="C904" s="23" t="s">
        <v>204</v>
      </c>
      <c r="D904" s="121">
        <v>515</v>
      </c>
      <c r="E904" s="126" t="s">
        <v>43</v>
      </c>
      <c r="F904" s="23" t="s">
        <v>35</v>
      </c>
      <c r="G904" s="25" t="s">
        <v>589</v>
      </c>
      <c r="H904" s="25"/>
      <c r="I904" s="25"/>
      <c r="J904" s="18"/>
      <c r="K904" s="18"/>
      <c r="L904" s="18" t="s">
        <v>270</v>
      </c>
      <c r="M904" s="121" t="s">
        <v>590</v>
      </c>
    </row>
    <row r="905" spans="1:13" ht="30" x14ac:dyDescent="0.25">
      <c r="A905" s="40">
        <v>681</v>
      </c>
      <c r="B905" s="129">
        <v>43280</v>
      </c>
      <c r="C905" s="23" t="s">
        <v>204</v>
      </c>
      <c r="D905" s="121">
        <v>411</v>
      </c>
      <c r="E905" s="126" t="s">
        <v>43</v>
      </c>
      <c r="F905" s="23" t="s">
        <v>268</v>
      </c>
      <c r="G905" s="25" t="s">
        <v>591</v>
      </c>
      <c r="H905" s="25"/>
      <c r="I905" s="25"/>
      <c r="J905" s="18"/>
      <c r="K905" s="18"/>
      <c r="L905" s="18" t="s">
        <v>270</v>
      </c>
      <c r="M905" s="121" t="s">
        <v>592</v>
      </c>
    </row>
    <row r="906" spans="1:13" x14ac:dyDescent="0.25">
      <c r="A906" s="40">
        <v>680</v>
      </c>
      <c r="B906" s="129">
        <v>43281</v>
      </c>
      <c r="C906" s="23" t="s">
        <v>204</v>
      </c>
      <c r="D906" s="121">
        <v>203</v>
      </c>
      <c r="E906" s="126" t="s">
        <v>43</v>
      </c>
      <c r="F906" s="23" t="s">
        <v>35</v>
      </c>
      <c r="G906" s="25" t="s">
        <v>593</v>
      </c>
      <c r="H906" s="25"/>
      <c r="I906" s="25"/>
      <c r="J906" s="18"/>
      <c r="K906" s="18"/>
      <c r="L906" s="18" t="s">
        <v>270</v>
      </c>
      <c r="M906" s="121" t="s">
        <v>594</v>
      </c>
    </row>
    <row r="907" spans="1:13" ht="30" x14ac:dyDescent="0.25">
      <c r="A907" s="40">
        <v>679</v>
      </c>
      <c r="B907" s="129">
        <v>43283</v>
      </c>
      <c r="C907" s="23" t="s">
        <v>204</v>
      </c>
      <c r="D907" s="121"/>
      <c r="E907" s="126" t="s">
        <v>43</v>
      </c>
      <c r="F907" s="23" t="s">
        <v>268</v>
      </c>
      <c r="G907" s="25" t="s">
        <v>595</v>
      </c>
      <c r="H907" s="25"/>
      <c r="I907" s="25"/>
      <c r="J907" s="18"/>
      <c r="K907" s="18"/>
      <c r="L907" s="18" t="s">
        <v>333</v>
      </c>
      <c r="M907" s="121"/>
    </row>
    <row r="908" spans="1:13" ht="30" x14ac:dyDescent="0.25">
      <c r="A908" s="40">
        <v>678</v>
      </c>
      <c r="B908" s="129">
        <v>43283</v>
      </c>
      <c r="C908" s="23" t="s">
        <v>204</v>
      </c>
      <c r="D908" s="121"/>
      <c r="E908" s="126" t="s">
        <v>43</v>
      </c>
      <c r="F908" s="23" t="s">
        <v>268</v>
      </c>
      <c r="G908" s="25" t="s">
        <v>596</v>
      </c>
      <c r="H908" s="25"/>
      <c r="I908" s="25"/>
      <c r="J908" s="18"/>
      <c r="K908" s="18"/>
      <c r="L908" s="18" t="s">
        <v>333</v>
      </c>
      <c r="M908" s="121"/>
    </row>
    <row r="909" spans="1:13" ht="75" x14ac:dyDescent="0.25">
      <c r="A909" s="40">
        <v>677</v>
      </c>
      <c r="B909" s="129">
        <v>43282</v>
      </c>
      <c r="C909" s="23" t="s">
        <v>204</v>
      </c>
      <c r="D909" s="121"/>
      <c r="E909" s="126" t="s">
        <v>43</v>
      </c>
      <c r="F909" s="23" t="s">
        <v>268</v>
      </c>
      <c r="G909" s="25" t="s">
        <v>597</v>
      </c>
      <c r="H909" s="25"/>
      <c r="I909" s="25"/>
      <c r="J909" s="18"/>
      <c r="K909" s="18"/>
      <c r="L909" s="18" t="s">
        <v>333</v>
      </c>
      <c r="M909" s="121"/>
    </row>
    <row r="910" spans="1:13" ht="30" x14ac:dyDescent="0.25">
      <c r="A910" s="40">
        <v>676</v>
      </c>
      <c r="B910" s="129">
        <v>43270</v>
      </c>
      <c r="C910" s="23" t="s">
        <v>204</v>
      </c>
      <c r="D910" s="121"/>
      <c r="E910" s="126" t="s">
        <v>43</v>
      </c>
      <c r="F910" s="23" t="s">
        <v>268</v>
      </c>
      <c r="G910" s="25" t="s">
        <v>598</v>
      </c>
      <c r="H910" s="25"/>
      <c r="I910" s="25"/>
      <c r="J910" s="18"/>
      <c r="K910" s="18"/>
      <c r="L910" s="18" t="s">
        <v>333</v>
      </c>
      <c r="M910" s="121"/>
    </row>
    <row r="911" spans="1:13" ht="30" x14ac:dyDescent="0.25">
      <c r="A911" s="40">
        <v>675</v>
      </c>
      <c r="B911" s="129">
        <v>43267</v>
      </c>
      <c r="C911" s="23" t="s">
        <v>204</v>
      </c>
      <c r="D911" s="121"/>
      <c r="E911" s="126" t="s">
        <v>43</v>
      </c>
      <c r="F911" s="23" t="s">
        <v>268</v>
      </c>
      <c r="G911" s="25" t="s">
        <v>599</v>
      </c>
      <c r="H911" s="25"/>
      <c r="I911" s="25"/>
      <c r="J911" s="18"/>
      <c r="K911" s="18"/>
      <c r="L911" s="18" t="s">
        <v>333</v>
      </c>
      <c r="M911" s="121"/>
    </row>
    <row r="912" spans="1:13" ht="120" x14ac:dyDescent="0.25">
      <c r="A912" s="40">
        <v>674</v>
      </c>
      <c r="B912" s="129">
        <v>43264</v>
      </c>
      <c r="C912" s="23" t="s">
        <v>204</v>
      </c>
      <c r="D912" s="121"/>
      <c r="E912" s="126" t="s">
        <v>43</v>
      </c>
      <c r="F912" s="23" t="s">
        <v>268</v>
      </c>
      <c r="G912" s="25" t="s">
        <v>600</v>
      </c>
      <c r="H912" s="25"/>
      <c r="I912" s="25"/>
      <c r="J912" s="18"/>
      <c r="K912" s="18"/>
      <c r="L912" s="18" t="s">
        <v>333</v>
      </c>
      <c r="M912" s="121"/>
    </row>
    <row r="913" spans="1:13" ht="30" x14ac:dyDescent="0.25">
      <c r="A913" s="40">
        <v>673</v>
      </c>
      <c r="B913" s="129">
        <v>43280</v>
      </c>
      <c r="C913" s="23" t="s">
        <v>204</v>
      </c>
      <c r="D913" s="121">
        <v>710</v>
      </c>
      <c r="E913" s="126" t="s">
        <v>43</v>
      </c>
      <c r="F913" s="23" t="s">
        <v>35</v>
      </c>
      <c r="G913" s="25" t="s">
        <v>601</v>
      </c>
      <c r="H913" s="25"/>
      <c r="I913" s="25"/>
      <c r="J913" s="18" t="s">
        <v>564</v>
      </c>
      <c r="K913" s="18" t="s">
        <v>50</v>
      </c>
      <c r="L913" s="18"/>
      <c r="M913" s="121"/>
    </row>
    <row r="914" spans="1:13" ht="120" x14ac:dyDescent="0.25">
      <c r="A914" s="40">
        <v>672</v>
      </c>
      <c r="B914" s="129">
        <v>43280</v>
      </c>
      <c r="C914" s="23" t="s">
        <v>204</v>
      </c>
      <c r="D914" s="121" t="s">
        <v>602</v>
      </c>
      <c r="E914" s="126" t="s">
        <v>43</v>
      </c>
      <c r="F914" s="23" t="s">
        <v>51</v>
      </c>
      <c r="G914" s="25" t="s">
        <v>603</v>
      </c>
      <c r="H914" s="25"/>
      <c r="I914" s="25"/>
      <c r="J914" s="18" t="s">
        <v>275</v>
      </c>
      <c r="K914" s="18" t="s">
        <v>49</v>
      </c>
      <c r="L914" s="18"/>
      <c r="M914" s="121"/>
    </row>
    <row r="915" spans="1:13" ht="195" x14ac:dyDescent="0.25">
      <c r="A915" s="40">
        <v>671</v>
      </c>
      <c r="B915" s="129">
        <v>43279</v>
      </c>
      <c r="C915" s="23" t="s">
        <v>204</v>
      </c>
      <c r="D915" s="121" t="s">
        <v>604</v>
      </c>
      <c r="E915" s="126" t="s">
        <v>43</v>
      </c>
      <c r="F915" s="23" t="s">
        <v>35</v>
      </c>
      <c r="G915" s="25" t="s">
        <v>605</v>
      </c>
      <c r="H915" s="25" t="s">
        <v>606</v>
      </c>
      <c r="I915" s="25" t="s">
        <v>607</v>
      </c>
      <c r="J915" s="18" t="s">
        <v>275</v>
      </c>
      <c r="K915" s="18" t="s">
        <v>49</v>
      </c>
      <c r="L915" s="18"/>
      <c r="M915" s="121"/>
    </row>
    <row r="916" spans="1:13" ht="60" x14ac:dyDescent="0.25">
      <c r="A916" s="40">
        <v>670</v>
      </c>
      <c r="B916" s="129">
        <v>43279</v>
      </c>
      <c r="C916" s="23" t="s">
        <v>204</v>
      </c>
      <c r="D916" s="121">
        <v>105</v>
      </c>
      <c r="E916" s="126" t="s">
        <v>43</v>
      </c>
      <c r="F916" s="23" t="s">
        <v>268</v>
      </c>
      <c r="G916" s="25" t="s">
        <v>608</v>
      </c>
      <c r="H916" s="25"/>
      <c r="I916" s="25"/>
      <c r="J916" s="18"/>
      <c r="K916" s="18"/>
      <c r="L916" s="18" t="s">
        <v>270</v>
      </c>
      <c r="M916" s="121" t="s">
        <v>609</v>
      </c>
    </row>
    <row r="917" spans="1:13" ht="60" x14ac:dyDescent="0.25">
      <c r="A917" s="40">
        <v>669</v>
      </c>
      <c r="B917" s="129">
        <v>43279</v>
      </c>
      <c r="C917" s="23" t="s">
        <v>204</v>
      </c>
      <c r="D917" s="121">
        <v>105</v>
      </c>
      <c r="E917" s="126" t="s">
        <v>43</v>
      </c>
      <c r="F917" s="23" t="s">
        <v>35</v>
      </c>
      <c r="G917" s="25" t="s">
        <v>610</v>
      </c>
      <c r="H917" s="25"/>
      <c r="I917" s="25" t="s">
        <v>611</v>
      </c>
      <c r="J917" s="18" t="s">
        <v>275</v>
      </c>
      <c r="K917" s="18" t="s">
        <v>49</v>
      </c>
      <c r="L917" s="18"/>
      <c r="M917" s="121"/>
    </row>
    <row r="918" spans="1:13" ht="45" x14ac:dyDescent="0.25">
      <c r="A918" s="40">
        <v>668</v>
      </c>
      <c r="B918" s="129">
        <v>43279</v>
      </c>
      <c r="C918" s="23" t="s">
        <v>204</v>
      </c>
      <c r="D918" s="121">
        <v>801</v>
      </c>
      <c r="E918" s="126" t="s">
        <v>43</v>
      </c>
      <c r="F918" s="23" t="s">
        <v>612</v>
      </c>
      <c r="G918" s="25" t="s">
        <v>613</v>
      </c>
      <c r="H918" s="25" t="s">
        <v>614</v>
      </c>
      <c r="I918" s="25"/>
      <c r="J918" s="18"/>
      <c r="K918" s="18"/>
      <c r="L918" s="18" t="s">
        <v>270</v>
      </c>
      <c r="M918" s="121" t="s">
        <v>615</v>
      </c>
    </row>
    <row r="919" spans="1:13" ht="30" x14ac:dyDescent="0.25">
      <c r="A919" s="40">
        <v>667</v>
      </c>
      <c r="B919" s="129">
        <v>43275</v>
      </c>
      <c r="C919" s="23" t="s">
        <v>204</v>
      </c>
      <c r="D919" s="121">
        <v>504</v>
      </c>
      <c r="E919" s="126" t="s">
        <v>43</v>
      </c>
      <c r="F919" s="23" t="s">
        <v>35</v>
      </c>
      <c r="G919" s="25" t="s">
        <v>616</v>
      </c>
      <c r="H919" s="25"/>
      <c r="I919" s="25"/>
      <c r="J919" s="18"/>
      <c r="K919" s="18"/>
      <c r="L919" s="18" t="s">
        <v>270</v>
      </c>
      <c r="M919" s="121" t="s">
        <v>617</v>
      </c>
    </row>
    <row r="920" spans="1:13" x14ac:dyDescent="0.25">
      <c r="A920" s="40">
        <v>666</v>
      </c>
      <c r="B920" s="129">
        <v>43278</v>
      </c>
      <c r="C920" s="23" t="s">
        <v>204</v>
      </c>
      <c r="D920" s="121">
        <v>301</v>
      </c>
      <c r="E920" s="126" t="s">
        <v>43</v>
      </c>
      <c r="F920" s="23" t="s">
        <v>268</v>
      </c>
      <c r="G920" s="25" t="s">
        <v>618</v>
      </c>
      <c r="H920" s="25"/>
      <c r="I920" s="25"/>
      <c r="J920" s="18"/>
      <c r="K920" s="18"/>
      <c r="L920" s="18" t="s">
        <v>270</v>
      </c>
      <c r="M920" s="121" t="s">
        <v>619</v>
      </c>
    </row>
    <row r="921" spans="1:13" x14ac:dyDescent="0.25">
      <c r="A921" s="40">
        <v>665</v>
      </c>
      <c r="B921" s="129">
        <v>43278</v>
      </c>
      <c r="C921" s="23" t="s">
        <v>204</v>
      </c>
      <c r="D921" s="121">
        <v>301</v>
      </c>
      <c r="E921" s="126" t="s">
        <v>43</v>
      </c>
      <c r="F921" s="23" t="s">
        <v>268</v>
      </c>
      <c r="G921" s="25" t="s">
        <v>620</v>
      </c>
      <c r="H921" s="25"/>
      <c r="I921" s="25"/>
      <c r="J921" s="18"/>
      <c r="K921" s="18"/>
      <c r="L921" s="18" t="s">
        <v>270</v>
      </c>
      <c r="M921" s="121" t="s">
        <v>619</v>
      </c>
    </row>
    <row r="922" spans="1:13" ht="60" x14ac:dyDescent="0.25">
      <c r="A922" s="40">
        <v>664</v>
      </c>
      <c r="B922" s="129">
        <v>43278</v>
      </c>
      <c r="C922" s="23" t="s">
        <v>204</v>
      </c>
      <c r="D922" s="121">
        <v>602</v>
      </c>
      <c r="E922" s="126" t="s">
        <v>43</v>
      </c>
      <c r="F922" s="23" t="s">
        <v>268</v>
      </c>
      <c r="G922" s="25" t="s">
        <v>621</v>
      </c>
      <c r="H922" s="25"/>
      <c r="I922" s="25"/>
      <c r="J922" s="18"/>
      <c r="K922" s="18"/>
      <c r="L922" s="18" t="s">
        <v>270</v>
      </c>
      <c r="M922" s="121" t="s">
        <v>622</v>
      </c>
    </row>
    <row r="923" spans="1:13" ht="45" x14ac:dyDescent="0.25">
      <c r="A923" s="40">
        <v>663</v>
      </c>
      <c r="B923" s="129">
        <v>43278</v>
      </c>
      <c r="C923" s="23" t="s">
        <v>204</v>
      </c>
      <c r="D923" s="121">
        <v>515</v>
      </c>
      <c r="E923" s="126" t="s">
        <v>43</v>
      </c>
      <c r="F923" s="23" t="s">
        <v>35</v>
      </c>
      <c r="G923" s="25" t="s">
        <v>623</v>
      </c>
      <c r="H923" s="25" t="s">
        <v>494</v>
      </c>
      <c r="I923" s="25" t="s">
        <v>624</v>
      </c>
      <c r="J923" s="18" t="s">
        <v>314</v>
      </c>
      <c r="K923" s="18" t="s">
        <v>50</v>
      </c>
      <c r="L923" s="18"/>
      <c r="M923" s="121"/>
    </row>
    <row r="924" spans="1:13" ht="30" x14ac:dyDescent="0.25">
      <c r="A924" s="40">
        <v>662</v>
      </c>
      <c r="B924" s="129">
        <v>43276</v>
      </c>
      <c r="C924" s="23" t="s">
        <v>204</v>
      </c>
      <c r="D924" s="121">
        <v>408</v>
      </c>
      <c r="E924" s="126" t="s">
        <v>43</v>
      </c>
      <c r="F924" s="23" t="s">
        <v>268</v>
      </c>
      <c r="G924" s="25" t="s">
        <v>625</v>
      </c>
      <c r="H924" s="25"/>
      <c r="I924" s="25"/>
      <c r="J924" s="18"/>
      <c r="K924" s="18"/>
      <c r="L924" s="18" t="s">
        <v>270</v>
      </c>
      <c r="M924" s="121" t="s">
        <v>626</v>
      </c>
    </row>
    <row r="925" spans="1:13" ht="30" x14ac:dyDescent="0.25">
      <c r="A925" s="40">
        <v>661</v>
      </c>
      <c r="B925" s="129">
        <v>43276</v>
      </c>
      <c r="C925" s="23" t="s">
        <v>204</v>
      </c>
      <c r="D925" s="121">
        <v>304</v>
      </c>
      <c r="E925" s="126" t="s">
        <v>43</v>
      </c>
      <c r="F925" s="23" t="s">
        <v>35</v>
      </c>
      <c r="G925" s="25" t="s">
        <v>627</v>
      </c>
      <c r="H925" s="25"/>
      <c r="I925" s="25"/>
      <c r="J925" s="18"/>
      <c r="K925" s="18"/>
      <c r="L925" s="18" t="s">
        <v>270</v>
      </c>
      <c r="M925" s="121" t="s">
        <v>628</v>
      </c>
    </row>
    <row r="926" spans="1:13" ht="45" x14ac:dyDescent="0.25">
      <c r="A926" s="40">
        <v>660</v>
      </c>
      <c r="B926" s="129">
        <v>43275</v>
      </c>
      <c r="C926" s="23" t="s">
        <v>204</v>
      </c>
      <c r="D926" s="121">
        <v>304</v>
      </c>
      <c r="E926" s="126" t="s">
        <v>43</v>
      </c>
      <c r="F926" s="23" t="s">
        <v>51</v>
      </c>
      <c r="G926" s="25" t="s">
        <v>629</v>
      </c>
      <c r="H926" s="25"/>
      <c r="I926" s="25"/>
      <c r="J926" s="18"/>
      <c r="K926" s="18"/>
      <c r="L926" s="18" t="s">
        <v>270</v>
      </c>
      <c r="M926" s="121" t="s">
        <v>628</v>
      </c>
    </row>
    <row r="927" spans="1:13" ht="30" x14ac:dyDescent="0.25">
      <c r="A927" s="40">
        <v>659</v>
      </c>
      <c r="B927" s="129">
        <v>43214</v>
      </c>
      <c r="C927" s="23" t="s">
        <v>204</v>
      </c>
      <c r="D927" s="121">
        <v>211</v>
      </c>
      <c r="E927" s="121" t="s">
        <v>43</v>
      </c>
      <c r="F927" s="23" t="s">
        <v>268</v>
      </c>
      <c r="G927" s="25" t="s">
        <v>630</v>
      </c>
      <c r="H927" s="25"/>
      <c r="I927" s="25"/>
      <c r="J927" s="18"/>
      <c r="K927" s="18"/>
      <c r="L927" s="18" t="s">
        <v>270</v>
      </c>
      <c r="M927" s="121" t="s">
        <v>631</v>
      </c>
    </row>
    <row r="928" spans="1:13" ht="30" x14ac:dyDescent="0.25">
      <c r="A928" s="40">
        <v>658</v>
      </c>
      <c r="B928" s="129">
        <v>43275</v>
      </c>
      <c r="C928" s="23" t="s">
        <v>204</v>
      </c>
      <c r="D928" s="121">
        <v>407</v>
      </c>
      <c r="E928" s="126" t="s">
        <v>43</v>
      </c>
      <c r="F928" s="23" t="s">
        <v>35</v>
      </c>
      <c r="G928" s="25" t="s">
        <v>632</v>
      </c>
      <c r="H928" s="25"/>
      <c r="I928" s="25"/>
      <c r="J928" s="18"/>
      <c r="K928" s="18"/>
      <c r="L928" s="18" t="s">
        <v>270</v>
      </c>
      <c r="M928" s="121" t="s">
        <v>633</v>
      </c>
    </row>
    <row r="929" spans="1:13" ht="30" x14ac:dyDescent="0.25">
      <c r="A929" s="40">
        <v>657</v>
      </c>
      <c r="B929" s="129">
        <v>43274</v>
      </c>
      <c r="C929" s="23" t="s">
        <v>204</v>
      </c>
      <c r="D929" s="121">
        <v>705</v>
      </c>
      <c r="E929" s="126" t="s">
        <v>43</v>
      </c>
      <c r="F929" s="23" t="s">
        <v>35</v>
      </c>
      <c r="G929" s="25" t="s">
        <v>634</v>
      </c>
      <c r="H929" s="25"/>
      <c r="I929" s="25"/>
      <c r="J929" s="18"/>
      <c r="K929" s="18"/>
      <c r="L929" s="18" t="s">
        <v>270</v>
      </c>
      <c r="M929" s="121" t="s">
        <v>635</v>
      </c>
    </row>
    <row r="930" spans="1:13" ht="90" x14ac:dyDescent="0.25">
      <c r="A930" s="40">
        <v>656</v>
      </c>
      <c r="B930" s="129">
        <v>43274</v>
      </c>
      <c r="C930" s="23" t="s">
        <v>204</v>
      </c>
      <c r="D930" s="121">
        <v>111</v>
      </c>
      <c r="E930" s="126" t="s">
        <v>43</v>
      </c>
      <c r="F930" s="23" t="s">
        <v>268</v>
      </c>
      <c r="G930" s="25" t="s">
        <v>636</v>
      </c>
      <c r="H930" s="25"/>
      <c r="I930" s="25"/>
      <c r="J930" s="18"/>
      <c r="K930" s="18"/>
      <c r="L930" s="18" t="s">
        <v>270</v>
      </c>
      <c r="M930" s="121" t="s">
        <v>637</v>
      </c>
    </row>
    <row r="931" spans="1:13" x14ac:dyDescent="0.25">
      <c r="A931" s="40">
        <v>655</v>
      </c>
      <c r="B931" s="129">
        <v>43273</v>
      </c>
      <c r="C931" s="23" t="s">
        <v>204</v>
      </c>
      <c r="D931" s="121">
        <v>612</v>
      </c>
      <c r="E931" s="126" t="s">
        <v>43</v>
      </c>
      <c r="F931" s="23" t="s">
        <v>638</v>
      </c>
      <c r="G931" s="25" t="s">
        <v>639</v>
      </c>
      <c r="H931" s="25"/>
      <c r="I931" s="25"/>
      <c r="J931" s="18"/>
      <c r="K931" s="18"/>
      <c r="L931" s="18"/>
      <c r="M931" s="121"/>
    </row>
    <row r="932" spans="1:13" ht="120" x14ac:dyDescent="0.25">
      <c r="A932" s="40">
        <v>654</v>
      </c>
      <c r="B932" s="129">
        <v>43273</v>
      </c>
      <c r="C932" s="23" t="s">
        <v>204</v>
      </c>
      <c r="D932" s="121" t="s">
        <v>640</v>
      </c>
      <c r="E932" s="126" t="s">
        <v>43</v>
      </c>
      <c r="F932" s="23" t="s">
        <v>641</v>
      </c>
      <c r="G932" s="25" t="s">
        <v>642</v>
      </c>
      <c r="H932" s="25" t="s">
        <v>643</v>
      </c>
      <c r="I932" s="25" t="s">
        <v>644</v>
      </c>
      <c r="J932" s="18" t="s">
        <v>403</v>
      </c>
      <c r="K932" s="18" t="s">
        <v>50</v>
      </c>
      <c r="L932" s="18"/>
      <c r="M932" s="121"/>
    </row>
    <row r="933" spans="1:13" ht="225" x14ac:dyDescent="0.25">
      <c r="A933" s="40">
        <v>653</v>
      </c>
      <c r="B933" s="129">
        <v>43271</v>
      </c>
      <c r="C933" s="23" t="s">
        <v>204</v>
      </c>
      <c r="D933" s="121">
        <v>502</v>
      </c>
      <c r="E933" s="126" t="s">
        <v>43</v>
      </c>
      <c r="F933" s="23" t="s">
        <v>51</v>
      </c>
      <c r="G933" s="25" t="s">
        <v>645</v>
      </c>
      <c r="H933" s="25" t="s">
        <v>646</v>
      </c>
      <c r="I933" s="25" t="s">
        <v>647</v>
      </c>
      <c r="J933" s="18" t="s">
        <v>275</v>
      </c>
      <c r="K933" s="18" t="s">
        <v>49</v>
      </c>
      <c r="L933" s="18"/>
      <c r="M933" s="121"/>
    </row>
    <row r="934" spans="1:13" ht="30" x14ac:dyDescent="0.25">
      <c r="A934" s="40">
        <v>652</v>
      </c>
      <c r="B934" s="129">
        <v>43271</v>
      </c>
      <c r="C934" s="23" t="s">
        <v>204</v>
      </c>
      <c r="D934" s="121">
        <v>602</v>
      </c>
      <c r="E934" s="126" t="s">
        <v>43</v>
      </c>
      <c r="F934" s="23" t="s">
        <v>555</v>
      </c>
      <c r="G934" s="25" t="s">
        <v>648</v>
      </c>
      <c r="H934" s="25"/>
      <c r="I934" s="25"/>
      <c r="J934" s="18"/>
      <c r="K934" s="18"/>
      <c r="L934" s="18" t="s">
        <v>270</v>
      </c>
      <c r="M934" s="121" t="s">
        <v>649</v>
      </c>
    </row>
    <row r="935" spans="1:13" ht="30" x14ac:dyDescent="0.25">
      <c r="A935" s="40">
        <v>651</v>
      </c>
      <c r="B935" s="129">
        <v>43270</v>
      </c>
      <c r="C935" s="23" t="s">
        <v>204</v>
      </c>
      <c r="D935" s="121">
        <v>512</v>
      </c>
      <c r="E935" s="126" t="s">
        <v>43</v>
      </c>
      <c r="F935" s="23" t="s">
        <v>35</v>
      </c>
      <c r="G935" s="25" t="s">
        <v>650</v>
      </c>
      <c r="H935" s="25"/>
      <c r="I935" s="25"/>
      <c r="J935" s="18"/>
      <c r="K935" s="18"/>
      <c r="L935" s="18" t="s">
        <v>270</v>
      </c>
      <c r="M935" s="121" t="s">
        <v>651</v>
      </c>
    </row>
    <row r="936" spans="1:13" ht="30" x14ac:dyDescent="0.25">
      <c r="A936" s="40">
        <v>650</v>
      </c>
      <c r="B936" s="129">
        <v>43270</v>
      </c>
      <c r="C936" s="23" t="s">
        <v>204</v>
      </c>
      <c r="D936" s="121">
        <v>103</v>
      </c>
      <c r="E936" s="126" t="s">
        <v>43</v>
      </c>
      <c r="F936" s="23" t="s">
        <v>35</v>
      </c>
      <c r="G936" s="25" t="s">
        <v>652</v>
      </c>
      <c r="H936" s="25"/>
      <c r="I936" s="25"/>
      <c r="J936" s="18"/>
      <c r="K936" s="18"/>
      <c r="L936" s="18" t="s">
        <v>270</v>
      </c>
      <c r="M936" s="121" t="s">
        <v>653</v>
      </c>
    </row>
    <row r="937" spans="1:13" ht="30" x14ac:dyDescent="0.25">
      <c r="A937" s="40">
        <v>649</v>
      </c>
      <c r="B937" s="129">
        <v>43271</v>
      </c>
      <c r="C937" s="23" t="s">
        <v>204</v>
      </c>
      <c r="D937" s="121">
        <v>104</v>
      </c>
      <c r="E937" s="126" t="s">
        <v>43</v>
      </c>
      <c r="F937" s="23" t="s">
        <v>35</v>
      </c>
      <c r="G937" s="25" t="s">
        <v>654</v>
      </c>
      <c r="H937" s="25"/>
      <c r="I937" s="25"/>
      <c r="J937" s="18"/>
      <c r="K937" s="18"/>
      <c r="L937" s="18" t="s">
        <v>270</v>
      </c>
      <c r="M937" s="121" t="s">
        <v>655</v>
      </c>
    </row>
    <row r="938" spans="1:13" x14ac:dyDescent="0.25">
      <c r="A938" s="40">
        <v>648</v>
      </c>
      <c r="B938" s="129">
        <v>43271</v>
      </c>
      <c r="C938" s="23" t="s">
        <v>204</v>
      </c>
      <c r="D938" s="121">
        <v>407</v>
      </c>
      <c r="E938" s="126" t="s">
        <v>43</v>
      </c>
      <c r="F938" s="23" t="s">
        <v>35</v>
      </c>
      <c r="G938" s="25" t="s">
        <v>656</v>
      </c>
      <c r="H938" s="25"/>
      <c r="I938" s="25"/>
      <c r="J938" s="18"/>
      <c r="K938" s="18"/>
      <c r="L938" s="18" t="s">
        <v>270</v>
      </c>
      <c r="M938" s="121" t="s">
        <v>657</v>
      </c>
    </row>
    <row r="939" spans="1:13" x14ac:dyDescent="0.25">
      <c r="A939" s="40">
        <v>647</v>
      </c>
      <c r="B939" s="129">
        <v>43268</v>
      </c>
      <c r="C939" s="23" t="s">
        <v>204</v>
      </c>
      <c r="D939" s="121">
        <v>603</v>
      </c>
      <c r="E939" s="126" t="s">
        <v>43</v>
      </c>
      <c r="F939" s="23" t="s">
        <v>35</v>
      </c>
      <c r="G939" s="25" t="s">
        <v>658</v>
      </c>
      <c r="H939" s="25"/>
      <c r="I939" s="25"/>
      <c r="J939" s="18"/>
      <c r="K939" s="18"/>
      <c r="L939" s="18" t="s">
        <v>270</v>
      </c>
      <c r="M939" s="121" t="s">
        <v>659</v>
      </c>
    </row>
    <row r="940" spans="1:13" ht="225" x14ac:dyDescent="0.25">
      <c r="A940" s="40">
        <v>646</v>
      </c>
      <c r="B940" s="129">
        <v>43268</v>
      </c>
      <c r="C940" s="23" t="s">
        <v>204</v>
      </c>
      <c r="D940" s="121">
        <v>403</v>
      </c>
      <c r="E940" s="126" t="s">
        <v>43</v>
      </c>
      <c r="F940" s="23" t="s">
        <v>268</v>
      </c>
      <c r="G940" s="25" t="s">
        <v>660</v>
      </c>
      <c r="H940" s="25"/>
      <c r="I940" s="25" t="s">
        <v>661</v>
      </c>
      <c r="J940" s="18" t="s">
        <v>275</v>
      </c>
      <c r="K940" s="18" t="s">
        <v>49</v>
      </c>
      <c r="L940" s="18"/>
      <c r="M940" s="121"/>
    </row>
    <row r="941" spans="1:13" ht="90" x14ac:dyDescent="0.25">
      <c r="A941" s="40">
        <v>645</v>
      </c>
      <c r="B941" s="129">
        <v>43268</v>
      </c>
      <c r="C941" s="23" t="s">
        <v>204</v>
      </c>
      <c r="D941" s="121">
        <v>503</v>
      </c>
      <c r="E941" s="126" t="s">
        <v>43</v>
      </c>
      <c r="F941" s="23" t="s">
        <v>35</v>
      </c>
      <c r="G941" s="25" t="s">
        <v>662</v>
      </c>
      <c r="H941" s="25"/>
      <c r="I941" s="25" t="s">
        <v>663</v>
      </c>
      <c r="J941" s="18" t="s">
        <v>275</v>
      </c>
      <c r="K941" s="18" t="s">
        <v>49</v>
      </c>
      <c r="L941" s="18"/>
      <c r="M941" s="121"/>
    </row>
    <row r="942" spans="1:13" ht="300" x14ac:dyDescent="0.25">
      <c r="A942" s="40">
        <v>644</v>
      </c>
      <c r="B942" s="129">
        <v>43268</v>
      </c>
      <c r="C942" s="23" t="s">
        <v>204</v>
      </c>
      <c r="D942" s="121" t="s">
        <v>664</v>
      </c>
      <c r="E942" s="126" t="s">
        <v>43</v>
      </c>
      <c r="F942" s="23" t="s">
        <v>268</v>
      </c>
      <c r="G942" s="25" t="s">
        <v>665</v>
      </c>
      <c r="H942" s="25"/>
      <c r="I942" s="25" t="s">
        <v>666</v>
      </c>
      <c r="J942" s="18" t="s">
        <v>103</v>
      </c>
      <c r="K942" s="18" t="s">
        <v>50</v>
      </c>
      <c r="L942" s="18"/>
      <c r="M942" s="121"/>
    </row>
    <row r="943" spans="1:13" ht="75" x14ac:dyDescent="0.25">
      <c r="A943" s="40">
        <v>643</v>
      </c>
      <c r="B943" s="129">
        <v>43264</v>
      </c>
      <c r="C943" s="23" t="s">
        <v>204</v>
      </c>
      <c r="D943" s="121">
        <v>607</v>
      </c>
      <c r="E943" s="126" t="s">
        <v>43</v>
      </c>
      <c r="F943" s="23" t="s">
        <v>268</v>
      </c>
      <c r="G943" s="25" t="s">
        <v>667</v>
      </c>
      <c r="H943" s="25"/>
      <c r="I943" s="25"/>
      <c r="J943" s="18"/>
      <c r="K943" s="18"/>
      <c r="L943" s="18" t="s">
        <v>270</v>
      </c>
      <c r="M943" s="121" t="s">
        <v>668</v>
      </c>
    </row>
    <row r="944" spans="1:13" ht="45" x14ac:dyDescent="0.25">
      <c r="A944" s="40">
        <v>642</v>
      </c>
      <c r="B944" s="129">
        <v>43264</v>
      </c>
      <c r="C944" s="23" t="s">
        <v>204</v>
      </c>
      <c r="D944" s="121">
        <v>709</v>
      </c>
      <c r="E944" s="126" t="s">
        <v>43</v>
      </c>
      <c r="F944" s="23" t="s">
        <v>35</v>
      </c>
      <c r="G944" s="25" t="s">
        <v>669</v>
      </c>
      <c r="H944" s="25"/>
      <c r="I944" s="25"/>
      <c r="J944" s="18"/>
      <c r="K944" s="18"/>
      <c r="L944" s="18" t="s">
        <v>270</v>
      </c>
      <c r="M944" s="121" t="s">
        <v>670</v>
      </c>
    </row>
    <row r="945" spans="1:13" ht="30" x14ac:dyDescent="0.25">
      <c r="A945" s="40">
        <v>641</v>
      </c>
      <c r="B945" s="129">
        <v>43267</v>
      </c>
      <c r="C945" s="23" t="s">
        <v>204</v>
      </c>
      <c r="D945" s="121">
        <v>109</v>
      </c>
      <c r="E945" s="126" t="s">
        <v>43</v>
      </c>
      <c r="F945" s="23" t="s">
        <v>671</v>
      </c>
      <c r="G945" s="25" t="s">
        <v>672</v>
      </c>
      <c r="H945" s="25"/>
      <c r="I945" s="25" t="s">
        <v>673</v>
      </c>
      <c r="J945" s="18" t="s">
        <v>300</v>
      </c>
      <c r="K945" s="18" t="s">
        <v>49</v>
      </c>
      <c r="L945" s="18"/>
      <c r="M945" s="121"/>
    </row>
    <row r="946" spans="1:13" ht="30" x14ac:dyDescent="0.25">
      <c r="A946" s="40">
        <v>640</v>
      </c>
      <c r="B946" s="129">
        <v>43267</v>
      </c>
      <c r="C946" s="23" t="s">
        <v>204</v>
      </c>
      <c r="D946" s="121">
        <v>504</v>
      </c>
      <c r="E946" s="126" t="s">
        <v>43</v>
      </c>
      <c r="F946" s="23" t="s">
        <v>35</v>
      </c>
      <c r="G946" s="25" t="s">
        <v>674</v>
      </c>
      <c r="H946" s="25"/>
      <c r="I946" s="25"/>
      <c r="J946" s="18"/>
      <c r="K946" s="18"/>
      <c r="L946" s="18" t="s">
        <v>270</v>
      </c>
      <c r="M946" s="121" t="s">
        <v>675</v>
      </c>
    </row>
    <row r="947" spans="1:13" ht="30" x14ac:dyDescent="0.25">
      <c r="A947" s="40">
        <v>639</v>
      </c>
      <c r="B947" s="129">
        <v>43266</v>
      </c>
      <c r="C947" s="23" t="s">
        <v>204</v>
      </c>
      <c r="D947" s="121" t="s">
        <v>602</v>
      </c>
      <c r="E947" s="126" t="s">
        <v>43</v>
      </c>
      <c r="F947" s="23" t="s">
        <v>35</v>
      </c>
      <c r="G947" s="25" t="s">
        <v>674</v>
      </c>
      <c r="H947" s="25" t="s">
        <v>676</v>
      </c>
      <c r="I947" s="25" t="s">
        <v>677</v>
      </c>
      <c r="J947" s="18"/>
      <c r="K947" s="18"/>
      <c r="L947" s="18"/>
      <c r="M947" s="121"/>
    </row>
    <row r="948" spans="1:13" ht="105" x14ac:dyDescent="0.25">
      <c r="A948" s="40">
        <v>638</v>
      </c>
      <c r="B948" s="129">
        <v>43265</v>
      </c>
      <c r="C948" s="23" t="s">
        <v>204</v>
      </c>
      <c r="D948" s="121">
        <v>302</v>
      </c>
      <c r="E948" s="126" t="s">
        <v>43</v>
      </c>
      <c r="F948" s="23" t="s">
        <v>35</v>
      </c>
      <c r="G948" s="25" t="s">
        <v>678</v>
      </c>
      <c r="H948" s="25" t="s">
        <v>679</v>
      </c>
      <c r="I948" s="25" t="s">
        <v>680</v>
      </c>
      <c r="J948" s="18" t="s">
        <v>314</v>
      </c>
      <c r="K948" s="18" t="s">
        <v>50</v>
      </c>
      <c r="L948" s="18"/>
      <c r="M948" s="121"/>
    </row>
    <row r="949" spans="1:13" ht="45" x14ac:dyDescent="0.25">
      <c r="A949" s="40">
        <v>637</v>
      </c>
      <c r="B949" s="129">
        <v>43264</v>
      </c>
      <c r="C949" s="23" t="s">
        <v>204</v>
      </c>
      <c r="D949" s="121">
        <v>307</v>
      </c>
      <c r="E949" s="126" t="s">
        <v>43</v>
      </c>
      <c r="F949" s="23" t="s">
        <v>35</v>
      </c>
      <c r="G949" s="25" t="s">
        <v>681</v>
      </c>
      <c r="H949" s="25"/>
      <c r="I949" s="25"/>
      <c r="J949" s="18"/>
      <c r="K949" s="18"/>
      <c r="L949" s="18" t="s">
        <v>270</v>
      </c>
      <c r="M949" s="121" t="s">
        <v>682</v>
      </c>
    </row>
    <row r="950" spans="1:13" ht="75" x14ac:dyDescent="0.25">
      <c r="A950" s="40">
        <v>636</v>
      </c>
      <c r="B950" s="129">
        <v>43265</v>
      </c>
      <c r="C950" s="23" t="s">
        <v>204</v>
      </c>
      <c r="D950" s="121">
        <v>902</v>
      </c>
      <c r="E950" s="126" t="s">
        <v>43</v>
      </c>
      <c r="F950" s="23" t="s">
        <v>35</v>
      </c>
      <c r="G950" s="25" t="s">
        <v>683</v>
      </c>
      <c r="H950" s="25"/>
      <c r="I950" s="25"/>
      <c r="J950" s="18"/>
      <c r="K950" s="18"/>
      <c r="L950" s="18" t="s">
        <v>270</v>
      </c>
      <c r="M950" s="121" t="s">
        <v>684</v>
      </c>
    </row>
    <row r="951" spans="1:13" ht="345" x14ac:dyDescent="0.25">
      <c r="A951" s="40">
        <v>635</v>
      </c>
      <c r="B951" s="129">
        <v>43265</v>
      </c>
      <c r="C951" s="23" t="s">
        <v>204</v>
      </c>
      <c r="D951" s="121">
        <v>303</v>
      </c>
      <c r="E951" s="126" t="s">
        <v>43</v>
      </c>
      <c r="F951" s="23" t="s">
        <v>35</v>
      </c>
      <c r="G951" s="25" t="s">
        <v>685</v>
      </c>
      <c r="H951" s="25"/>
      <c r="I951" s="25" t="s">
        <v>686</v>
      </c>
      <c r="J951" s="18" t="s">
        <v>275</v>
      </c>
      <c r="K951" s="18" t="s">
        <v>49</v>
      </c>
      <c r="L951" s="18"/>
      <c r="M951" s="121"/>
    </row>
    <row r="952" spans="1:13" ht="30" x14ac:dyDescent="0.25">
      <c r="A952" s="40">
        <v>634</v>
      </c>
      <c r="B952" s="129">
        <v>43262</v>
      </c>
      <c r="C952" s="23" t="s">
        <v>204</v>
      </c>
      <c r="D952" s="121">
        <v>202</v>
      </c>
      <c r="E952" s="126" t="s">
        <v>43</v>
      </c>
      <c r="F952" s="23" t="s">
        <v>268</v>
      </c>
      <c r="G952" s="25" t="s">
        <v>687</v>
      </c>
      <c r="H952" s="25"/>
      <c r="I952" s="25"/>
      <c r="J952" s="18"/>
      <c r="K952" s="18"/>
      <c r="L952" s="18" t="s">
        <v>270</v>
      </c>
      <c r="M952" s="121" t="s">
        <v>688</v>
      </c>
    </row>
    <row r="953" spans="1:13" ht="30" x14ac:dyDescent="0.25">
      <c r="A953" s="40">
        <v>633</v>
      </c>
      <c r="B953" s="129">
        <v>43262</v>
      </c>
      <c r="C953" s="23" t="s">
        <v>204</v>
      </c>
      <c r="D953" s="121">
        <v>202</v>
      </c>
      <c r="E953" s="126" t="s">
        <v>43</v>
      </c>
      <c r="F953" s="23" t="s">
        <v>35</v>
      </c>
      <c r="G953" s="25" t="s">
        <v>689</v>
      </c>
      <c r="H953" s="25"/>
      <c r="I953" s="25"/>
      <c r="J953" s="18"/>
      <c r="K953" s="18"/>
      <c r="L953" s="18" t="s">
        <v>270</v>
      </c>
      <c r="M953" s="121" t="s">
        <v>688</v>
      </c>
    </row>
    <row r="954" spans="1:13" ht="30" x14ac:dyDescent="0.25">
      <c r="A954" s="40">
        <v>632</v>
      </c>
      <c r="B954" s="129">
        <v>43262</v>
      </c>
      <c r="C954" s="23" t="s">
        <v>204</v>
      </c>
      <c r="D954" s="121">
        <v>202</v>
      </c>
      <c r="E954" s="126" t="s">
        <v>43</v>
      </c>
      <c r="F954" s="23" t="s">
        <v>35</v>
      </c>
      <c r="G954" s="25" t="s">
        <v>690</v>
      </c>
      <c r="H954" s="25"/>
      <c r="I954" s="25"/>
      <c r="J954" s="18"/>
      <c r="K954" s="18"/>
      <c r="L954" s="18" t="s">
        <v>270</v>
      </c>
      <c r="M954" s="121" t="s">
        <v>688</v>
      </c>
    </row>
    <row r="955" spans="1:13" x14ac:dyDescent="0.25">
      <c r="A955" s="40">
        <v>631</v>
      </c>
      <c r="B955" s="129">
        <v>43262</v>
      </c>
      <c r="C955" s="23" t="s">
        <v>204</v>
      </c>
      <c r="D955" s="121">
        <v>202</v>
      </c>
      <c r="E955" s="126" t="s">
        <v>43</v>
      </c>
      <c r="F955" s="23" t="s">
        <v>35</v>
      </c>
      <c r="G955" s="25" t="s">
        <v>691</v>
      </c>
      <c r="H955" s="25"/>
      <c r="I955" s="25"/>
      <c r="J955" s="18"/>
      <c r="K955" s="18"/>
      <c r="L955" s="18" t="s">
        <v>270</v>
      </c>
      <c r="M955" s="121" t="s">
        <v>688</v>
      </c>
    </row>
    <row r="956" spans="1:13" ht="60" x14ac:dyDescent="0.25">
      <c r="A956" s="40">
        <v>630</v>
      </c>
      <c r="B956" s="129">
        <v>43262</v>
      </c>
      <c r="C956" s="23" t="s">
        <v>204</v>
      </c>
      <c r="D956" s="121"/>
      <c r="E956" s="121"/>
      <c r="F956" s="23" t="s">
        <v>268</v>
      </c>
      <c r="G956" s="25" t="s">
        <v>692</v>
      </c>
      <c r="H956" s="25"/>
      <c r="I956" s="25"/>
      <c r="J956" s="18"/>
      <c r="K956" s="18"/>
      <c r="L956" s="18" t="s">
        <v>333</v>
      </c>
      <c r="M956" s="121"/>
    </row>
    <row r="957" spans="1:13" ht="180" x14ac:dyDescent="0.25">
      <c r="A957" s="40">
        <v>629</v>
      </c>
      <c r="B957" s="129">
        <v>43262</v>
      </c>
      <c r="C957" s="23" t="s">
        <v>204</v>
      </c>
      <c r="D957" s="121">
        <v>403</v>
      </c>
      <c r="E957" s="126" t="s">
        <v>43</v>
      </c>
      <c r="F957" s="23" t="s">
        <v>35</v>
      </c>
      <c r="G957" s="25" t="s">
        <v>693</v>
      </c>
      <c r="H957" s="25"/>
      <c r="I957" s="25" t="s">
        <v>694</v>
      </c>
      <c r="J957" s="18" t="s">
        <v>275</v>
      </c>
      <c r="K957" s="18" t="s">
        <v>49</v>
      </c>
      <c r="L957" s="18"/>
      <c r="M957" s="121"/>
    </row>
    <row r="958" spans="1:13" ht="45" x14ac:dyDescent="0.25">
      <c r="A958" s="40">
        <v>628</v>
      </c>
      <c r="B958" s="129">
        <v>43262</v>
      </c>
      <c r="C958" s="23" t="s">
        <v>204</v>
      </c>
      <c r="D958" s="121">
        <v>610</v>
      </c>
      <c r="E958" s="126" t="s">
        <v>43</v>
      </c>
      <c r="F958" s="23" t="s">
        <v>35</v>
      </c>
      <c r="G958" s="25" t="s">
        <v>695</v>
      </c>
      <c r="H958" s="25"/>
      <c r="I958" s="25" t="s">
        <v>696</v>
      </c>
      <c r="J958" s="18" t="s">
        <v>275</v>
      </c>
      <c r="K958" s="18" t="s">
        <v>49</v>
      </c>
      <c r="L958" s="18"/>
      <c r="M958" s="121"/>
    </row>
    <row r="959" spans="1:13" ht="45" x14ac:dyDescent="0.25">
      <c r="A959" s="40">
        <v>627</v>
      </c>
      <c r="B959" s="129">
        <v>43260</v>
      </c>
      <c r="C959" s="23" t="s">
        <v>204</v>
      </c>
      <c r="D959" s="121">
        <v>510</v>
      </c>
      <c r="E959" s="126" t="s">
        <v>43</v>
      </c>
      <c r="F959" s="23" t="s">
        <v>35</v>
      </c>
      <c r="G959" s="25" t="s">
        <v>697</v>
      </c>
      <c r="H959" s="25"/>
      <c r="I959" s="25"/>
      <c r="J959" s="18"/>
      <c r="K959" s="18"/>
      <c r="L959" s="18"/>
      <c r="M959" s="121"/>
    </row>
    <row r="960" spans="1:13" ht="30" x14ac:dyDescent="0.25">
      <c r="A960" s="40">
        <v>626</v>
      </c>
      <c r="B960" s="129">
        <v>43260</v>
      </c>
      <c r="C960" s="23" t="s">
        <v>204</v>
      </c>
      <c r="D960" s="121">
        <v>510</v>
      </c>
      <c r="E960" s="126" t="s">
        <v>43</v>
      </c>
      <c r="F960" s="23" t="s">
        <v>35</v>
      </c>
      <c r="G960" s="25" t="s">
        <v>698</v>
      </c>
      <c r="H960" s="25"/>
      <c r="I960" s="25"/>
      <c r="J960" s="18"/>
      <c r="K960" s="18"/>
      <c r="L960" s="18" t="s">
        <v>270</v>
      </c>
      <c r="M960" s="121" t="s">
        <v>699</v>
      </c>
    </row>
    <row r="961" spans="1:13" ht="30" x14ac:dyDescent="0.25">
      <c r="A961" s="40">
        <v>625</v>
      </c>
      <c r="B961" s="129">
        <v>43260</v>
      </c>
      <c r="C961" s="23" t="s">
        <v>204</v>
      </c>
      <c r="D961" s="121">
        <v>509</v>
      </c>
      <c r="E961" s="126" t="s">
        <v>43</v>
      </c>
      <c r="F961" s="23" t="s">
        <v>35</v>
      </c>
      <c r="G961" s="25" t="s">
        <v>700</v>
      </c>
      <c r="H961" s="25"/>
      <c r="I961" s="25"/>
      <c r="J961" s="18"/>
      <c r="K961" s="18"/>
      <c r="L961" s="18" t="s">
        <v>270</v>
      </c>
      <c r="M961" s="121" t="s">
        <v>701</v>
      </c>
    </row>
    <row r="962" spans="1:13" x14ac:dyDescent="0.25">
      <c r="A962" s="40">
        <v>624</v>
      </c>
      <c r="B962" s="129">
        <v>43260</v>
      </c>
      <c r="C962" s="23" t="s">
        <v>204</v>
      </c>
      <c r="D962" s="121">
        <v>509</v>
      </c>
      <c r="E962" s="126" t="s">
        <v>43</v>
      </c>
      <c r="F962" s="23" t="s">
        <v>51</v>
      </c>
      <c r="G962" s="25" t="s">
        <v>702</v>
      </c>
      <c r="H962" s="25"/>
      <c r="I962" s="25"/>
      <c r="J962" s="18"/>
      <c r="K962" s="18"/>
      <c r="L962" s="18" t="s">
        <v>270</v>
      </c>
      <c r="M962" s="121" t="s">
        <v>701</v>
      </c>
    </row>
    <row r="963" spans="1:13" ht="45" x14ac:dyDescent="0.25">
      <c r="A963" s="40">
        <v>623</v>
      </c>
      <c r="B963" s="129">
        <v>43260</v>
      </c>
      <c r="C963" s="23" t="s">
        <v>204</v>
      </c>
      <c r="D963" s="121">
        <v>312</v>
      </c>
      <c r="E963" s="126" t="s">
        <v>43</v>
      </c>
      <c r="F963" s="23" t="s">
        <v>703</v>
      </c>
      <c r="G963" s="25" t="s">
        <v>704</v>
      </c>
      <c r="H963" s="25"/>
      <c r="I963" s="25"/>
      <c r="J963" s="18"/>
      <c r="K963" s="18"/>
      <c r="L963" s="18" t="s">
        <v>270</v>
      </c>
      <c r="M963" s="121" t="s">
        <v>705</v>
      </c>
    </row>
    <row r="964" spans="1:13" x14ac:dyDescent="0.25">
      <c r="A964" s="40">
        <v>622</v>
      </c>
      <c r="B964" s="129">
        <v>43256</v>
      </c>
      <c r="C964" s="23" t="s">
        <v>204</v>
      </c>
      <c r="D964" s="121">
        <v>712</v>
      </c>
      <c r="E964" s="126" t="s">
        <v>43</v>
      </c>
      <c r="F964" s="23" t="s">
        <v>35</v>
      </c>
      <c r="G964" s="25" t="s">
        <v>706</v>
      </c>
      <c r="H964" s="25"/>
      <c r="I964" s="25"/>
      <c r="J964" s="18"/>
      <c r="K964" s="18"/>
      <c r="L964" s="18" t="s">
        <v>270</v>
      </c>
      <c r="M964" s="121" t="s">
        <v>707</v>
      </c>
    </row>
    <row r="965" spans="1:13" ht="30" x14ac:dyDescent="0.25">
      <c r="A965" s="40">
        <v>621</v>
      </c>
      <c r="B965" s="129">
        <v>43258</v>
      </c>
      <c r="C965" s="23" t="s">
        <v>204</v>
      </c>
      <c r="D965" s="121">
        <v>610</v>
      </c>
      <c r="E965" s="126" t="s">
        <v>43</v>
      </c>
      <c r="F965" s="23" t="s">
        <v>268</v>
      </c>
      <c r="G965" s="25" t="s">
        <v>708</v>
      </c>
      <c r="H965" s="25"/>
      <c r="I965" s="25"/>
      <c r="J965" s="18"/>
      <c r="K965" s="18"/>
      <c r="L965" s="18" t="s">
        <v>270</v>
      </c>
      <c r="M965" s="121" t="s">
        <v>709</v>
      </c>
    </row>
    <row r="966" spans="1:13" ht="30" x14ac:dyDescent="0.25">
      <c r="A966" s="40">
        <v>620</v>
      </c>
      <c r="B966" s="129">
        <v>43258</v>
      </c>
      <c r="C966" s="23" t="s">
        <v>204</v>
      </c>
      <c r="D966" s="121">
        <v>705</v>
      </c>
      <c r="E966" s="126" t="s">
        <v>43</v>
      </c>
      <c r="F966" s="23" t="s">
        <v>268</v>
      </c>
      <c r="G966" s="25" t="s">
        <v>710</v>
      </c>
      <c r="H966" s="25"/>
      <c r="I966" s="25"/>
      <c r="J966" s="18"/>
      <c r="K966" s="18"/>
      <c r="L966" s="18" t="s">
        <v>270</v>
      </c>
      <c r="M966" s="121" t="s">
        <v>711</v>
      </c>
    </row>
    <row r="967" spans="1:13" ht="30" x14ac:dyDescent="0.25">
      <c r="A967" s="40">
        <v>619</v>
      </c>
      <c r="B967" s="129">
        <v>43259</v>
      </c>
      <c r="C967" s="23" t="s">
        <v>204</v>
      </c>
      <c r="D967" s="121">
        <v>712</v>
      </c>
      <c r="E967" s="126" t="s">
        <v>43</v>
      </c>
      <c r="F967" s="23" t="s">
        <v>35</v>
      </c>
      <c r="G967" s="25" t="s">
        <v>712</v>
      </c>
      <c r="H967" s="25"/>
      <c r="I967" s="25"/>
      <c r="J967" s="18"/>
      <c r="K967" s="18"/>
      <c r="L967" s="18" t="s">
        <v>270</v>
      </c>
      <c r="M967" s="121" t="s">
        <v>713</v>
      </c>
    </row>
    <row r="968" spans="1:13" ht="30" x14ac:dyDescent="0.25">
      <c r="A968" s="40">
        <v>618</v>
      </c>
      <c r="B968" s="129">
        <v>43259</v>
      </c>
      <c r="C968" s="23" t="s">
        <v>204</v>
      </c>
      <c r="D968" s="121">
        <v>712</v>
      </c>
      <c r="E968" s="126" t="s">
        <v>43</v>
      </c>
      <c r="F968" s="23" t="s">
        <v>35</v>
      </c>
      <c r="G968" s="25" t="s">
        <v>714</v>
      </c>
      <c r="H968" s="25"/>
      <c r="I968" s="25"/>
      <c r="J968" s="18"/>
      <c r="K968" s="18"/>
      <c r="L968" s="18" t="s">
        <v>270</v>
      </c>
      <c r="M968" s="121" t="s">
        <v>713</v>
      </c>
    </row>
    <row r="969" spans="1:13" ht="60" x14ac:dyDescent="0.25">
      <c r="A969" s="40">
        <v>617</v>
      </c>
      <c r="B969" s="129">
        <v>43258</v>
      </c>
      <c r="C969" s="23" t="s">
        <v>204</v>
      </c>
      <c r="D969" s="121" t="s">
        <v>361</v>
      </c>
      <c r="E969" s="126" t="s">
        <v>43</v>
      </c>
      <c r="F969" s="23" t="s">
        <v>35</v>
      </c>
      <c r="G969" s="25" t="s">
        <v>715</v>
      </c>
      <c r="H969" s="25"/>
      <c r="I969" s="25" t="s">
        <v>716</v>
      </c>
      <c r="J969" s="18" t="s">
        <v>403</v>
      </c>
      <c r="K969" s="18" t="s">
        <v>50</v>
      </c>
      <c r="L969" s="18"/>
      <c r="M969" s="121"/>
    </row>
    <row r="970" spans="1:13" ht="30" x14ac:dyDescent="0.25">
      <c r="A970" s="40">
        <v>616</v>
      </c>
      <c r="B970" s="129">
        <v>43256</v>
      </c>
      <c r="C970" s="23" t="s">
        <v>204</v>
      </c>
      <c r="D970" s="121">
        <v>305</v>
      </c>
      <c r="E970" s="126" t="s">
        <v>43</v>
      </c>
      <c r="F970" s="23" t="s">
        <v>268</v>
      </c>
      <c r="G970" s="25" t="s">
        <v>717</v>
      </c>
      <c r="H970" s="25"/>
      <c r="I970" s="25"/>
      <c r="J970" s="18"/>
      <c r="K970" s="18"/>
      <c r="L970" s="18" t="s">
        <v>270</v>
      </c>
      <c r="M970" s="121" t="s">
        <v>718</v>
      </c>
    </row>
    <row r="971" spans="1:13" ht="75" x14ac:dyDescent="0.25">
      <c r="A971" s="40">
        <v>615</v>
      </c>
      <c r="B971" s="129">
        <v>43256</v>
      </c>
      <c r="C971" s="23" t="s">
        <v>204</v>
      </c>
      <c r="D971" s="121">
        <v>305</v>
      </c>
      <c r="E971" s="126" t="s">
        <v>43</v>
      </c>
      <c r="F971" s="23" t="s">
        <v>51</v>
      </c>
      <c r="G971" s="25" t="s">
        <v>719</v>
      </c>
      <c r="H971" s="25"/>
      <c r="I971" s="25"/>
      <c r="J971" s="18"/>
      <c r="K971" s="18"/>
      <c r="L971" s="18" t="s">
        <v>270</v>
      </c>
      <c r="M971" s="121" t="s">
        <v>718</v>
      </c>
    </row>
    <row r="972" spans="1:13" ht="90" x14ac:dyDescent="0.25">
      <c r="A972" s="40">
        <v>614</v>
      </c>
      <c r="B972" s="129">
        <v>43253</v>
      </c>
      <c r="C972" s="23" t="s">
        <v>204</v>
      </c>
      <c r="D972" s="121">
        <v>206</v>
      </c>
      <c r="E972" s="126" t="s">
        <v>43</v>
      </c>
      <c r="F972" s="23" t="s">
        <v>268</v>
      </c>
      <c r="G972" s="25" t="s">
        <v>720</v>
      </c>
      <c r="H972" s="25"/>
      <c r="I972" s="25"/>
      <c r="J972" s="18"/>
      <c r="K972" s="18"/>
      <c r="L972" s="18" t="s">
        <v>270</v>
      </c>
      <c r="M972" s="121" t="s">
        <v>721</v>
      </c>
    </row>
    <row r="973" spans="1:13" ht="30" x14ac:dyDescent="0.25">
      <c r="A973" s="40">
        <v>613</v>
      </c>
      <c r="B973" s="129">
        <v>43256</v>
      </c>
      <c r="C973" s="23" t="s">
        <v>204</v>
      </c>
      <c r="D973" s="121">
        <v>504</v>
      </c>
      <c r="E973" s="126" t="s">
        <v>43</v>
      </c>
      <c r="F973" s="23" t="s">
        <v>35</v>
      </c>
      <c r="G973" s="25" t="s">
        <v>722</v>
      </c>
      <c r="H973" s="25"/>
      <c r="I973" s="25"/>
      <c r="J973" s="18"/>
      <c r="K973" s="18"/>
      <c r="L973" s="18" t="s">
        <v>270</v>
      </c>
      <c r="M973" s="121" t="s">
        <v>723</v>
      </c>
    </row>
    <row r="974" spans="1:13" ht="30" x14ac:dyDescent="0.25">
      <c r="A974" s="40">
        <v>612</v>
      </c>
      <c r="B974" s="129">
        <v>43256</v>
      </c>
      <c r="C974" s="23" t="s">
        <v>204</v>
      </c>
      <c r="D974" s="121">
        <v>504</v>
      </c>
      <c r="E974" s="126" t="s">
        <v>43</v>
      </c>
      <c r="F974" s="23" t="s">
        <v>35</v>
      </c>
      <c r="G974" s="25" t="s">
        <v>724</v>
      </c>
      <c r="H974" s="25"/>
      <c r="I974" s="25"/>
      <c r="J974" s="18"/>
      <c r="K974" s="18"/>
      <c r="L974" s="18" t="s">
        <v>270</v>
      </c>
      <c r="M974" s="121" t="s">
        <v>723</v>
      </c>
    </row>
    <row r="975" spans="1:13" ht="30" x14ac:dyDescent="0.25">
      <c r="A975" s="40">
        <v>611</v>
      </c>
      <c r="B975" s="129">
        <v>43255</v>
      </c>
      <c r="C975" s="23" t="s">
        <v>204</v>
      </c>
      <c r="D975" s="121">
        <v>111</v>
      </c>
      <c r="E975" s="126" t="s">
        <v>43</v>
      </c>
      <c r="F975" s="23" t="s">
        <v>725</v>
      </c>
      <c r="G975" s="25" t="s">
        <v>726</v>
      </c>
      <c r="H975" s="25"/>
      <c r="I975" s="25" t="s">
        <v>727</v>
      </c>
      <c r="J975" s="18" t="s">
        <v>403</v>
      </c>
      <c r="K975" s="18" t="s">
        <v>50</v>
      </c>
      <c r="L975" s="18"/>
      <c r="M975" s="121"/>
    </row>
    <row r="976" spans="1:13" ht="30" x14ac:dyDescent="0.25">
      <c r="A976" s="40">
        <v>610</v>
      </c>
      <c r="B976" s="129">
        <v>43255</v>
      </c>
      <c r="C976" s="23" t="s">
        <v>204</v>
      </c>
      <c r="D976" s="121">
        <v>608</v>
      </c>
      <c r="E976" s="126" t="s">
        <v>43</v>
      </c>
      <c r="F976" s="23" t="s">
        <v>35</v>
      </c>
      <c r="G976" s="25" t="s">
        <v>728</v>
      </c>
      <c r="H976" s="25"/>
      <c r="I976" s="25"/>
      <c r="J976" s="18"/>
      <c r="K976" s="18"/>
      <c r="L976" s="18" t="s">
        <v>270</v>
      </c>
      <c r="M976" s="121" t="s">
        <v>729</v>
      </c>
    </row>
    <row r="977" spans="1:13" ht="30" x14ac:dyDescent="0.25">
      <c r="A977" s="40">
        <v>609</v>
      </c>
      <c r="B977" s="129">
        <v>43255</v>
      </c>
      <c r="C977" s="23" t="s">
        <v>204</v>
      </c>
      <c r="D977" s="121">
        <v>605</v>
      </c>
      <c r="E977" s="126" t="s">
        <v>43</v>
      </c>
      <c r="F977" s="23" t="s">
        <v>268</v>
      </c>
      <c r="G977" s="25" t="s">
        <v>730</v>
      </c>
      <c r="H977" s="25"/>
      <c r="I977" s="25"/>
      <c r="J977" s="18"/>
      <c r="K977" s="18"/>
      <c r="L977" s="18" t="s">
        <v>270</v>
      </c>
      <c r="M977" s="121" t="s">
        <v>731</v>
      </c>
    </row>
    <row r="978" spans="1:13" ht="135" x14ac:dyDescent="0.25">
      <c r="A978" s="40">
        <v>608</v>
      </c>
      <c r="B978" s="129">
        <v>43253</v>
      </c>
      <c r="C978" s="23" t="s">
        <v>204</v>
      </c>
      <c r="D978" s="121">
        <v>309</v>
      </c>
      <c r="E978" s="126" t="s">
        <v>43</v>
      </c>
      <c r="F978" s="23" t="s">
        <v>268</v>
      </c>
      <c r="G978" s="25" t="s">
        <v>732</v>
      </c>
      <c r="H978" s="25"/>
      <c r="I978" s="25"/>
      <c r="J978" s="18"/>
      <c r="K978" s="18"/>
      <c r="L978" s="18" t="s">
        <v>270</v>
      </c>
      <c r="M978" s="121" t="s">
        <v>733</v>
      </c>
    </row>
    <row r="979" spans="1:13" ht="150" x14ac:dyDescent="0.25">
      <c r="A979" s="40">
        <v>607</v>
      </c>
      <c r="B979" s="129">
        <v>43254</v>
      </c>
      <c r="C979" s="23" t="s">
        <v>204</v>
      </c>
      <c r="D979" s="121">
        <v>211</v>
      </c>
      <c r="E979" s="126" t="s">
        <v>43</v>
      </c>
      <c r="F979" s="23" t="s">
        <v>268</v>
      </c>
      <c r="G979" s="25" t="s">
        <v>734</v>
      </c>
      <c r="H979" s="25"/>
      <c r="I979" s="25"/>
      <c r="J979" s="18"/>
      <c r="K979" s="18"/>
      <c r="L979" s="18" t="s">
        <v>270</v>
      </c>
      <c r="M979" s="121" t="s">
        <v>735</v>
      </c>
    </row>
    <row r="980" spans="1:13" ht="30" x14ac:dyDescent="0.25">
      <c r="A980" s="40">
        <v>606</v>
      </c>
      <c r="B980" s="129">
        <v>43251</v>
      </c>
      <c r="C980" s="23" t="s">
        <v>204</v>
      </c>
      <c r="D980" s="121">
        <v>104</v>
      </c>
      <c r="E980" s="126" t="s">
        <v>43</v>
      </c>
      <c r="F980" s="23" t="s">
        <v>35</v>
      </c>
      <c r="G980" s="25" t="s">
        <v>736</v>
      </c>
      <c r="H980" s="25"/>
      <c r="I980" s="25"/>
      <c r="J980" s="18"/>
      <c r="K980" s="18"/>
      <c r="L980" s="18" t="s">
        <v>270</v>
      </c>
      <c r="M980" s="121" t="s">
        <v>737</v>
      </c>
    </row>
    <row r="981" spans="1:13" ht="30" x14ac:dyDescent="0.25">
      <c r="A981" s="40">
        <v>605</v>
      </c>
      <c r="B981" s="129">
        <v>43254</v>
      </c>
      <c r="C981" s="23" t="s">
        <v>204</v>
      </c>
      <c r="D981" s="121">
        <v>406</v>
      </c>
      <c r="E981" s="126" t="s">
        <v>43</v>
      </c>
      <c r="F981" s="23" t="s">
        <v>51</v>
      </c>
      <c r="G981" s="25" t="s">
        <v>738</v>
      </c>
      <c r="H981" s="25"/>
      <c r="I981" s="25"/>
      <c r="J981" s="18"/>
      <c r="K981" s="18"/>
      <c r="L981" s="18" t="s">
        <v>270</v>
      </c>
      <c r="M981" s="121" t="s">
        <v>739</v>
      </c>
    </row>
    <row r="982" spans="1:13" ht="30" x14ac:dyDescent="0.25">
      <c r="A982" s="40">
        <v>604</v>
      </c>
      <c r="B982" s="129">
        <v>43253</v>
      </c>
      <c r="C982" s="23" t="s">
        <v>204</v>
      </c>
      <c r="D982" s="121">
        <v>108</v>
      </c>
      <c r="E982" s="126" t="s">
        <v>43</v>
      </c>
      <c r="F982" s="23" t="s">
        <v>35</v>
      </c>
      <c r="G982" s="25" t="s">
        <v>740</v>
      </c>
      <c r="H982" s="25"/>
      <c r="I982" s="25"/>
      <c r="J982" s="18"/>
      <c r="K982" s="18"/>
      <c r="L982" s="18" t="s">
        <v>270</v>
      </c>
      <c r="M982" s="121" t="s">
        <v>741</v>
      </c>
    </row>
    <row r="983" spans="1:13" ht="135" x14ac:dyDescent="0.25">
      <c r="A983" s="40">
        <v>603</v>
      </c>
      <c r="B983" s="129">
        <v>43254</v>
      </c>
      <c r="C983" s="23" t="s">
        <v>204</v>
      </c>
      <c r="D983" s="121">
        <v>510</v>
      </c>
      <c r="E983" s="126" t="s">
        <v>43</v>
      </c>
      <c r="F983" s="23" t="s">
        <v>56</v>
      </c>
      <c r="G983" s="25" t="s">
        <v>742</v>
      </c>
      <c r="H983" s="25" t="s">
        <v>743</v>
      </c>
      <c r="I983" s="25"/>
      <c r="J983" s="18" t="s">
        <v>300</v>
      </c>
      <c r="K983" s="18" t="s">
        <v>49</v>
      </c>
      <c r="L983" s="18"/>
      <c r="M983" s="121"/>
    </row>
    <row r="984" spans="1:13" ht="45" x14ac:dyDescent="0.25">
      <c r="A984" s="40">
        <v>602</v>
      </c>
      <c r="B984" s="129">
        <v>43254</v>
      </c>
      <c r="C984" s="23" t="s">
        <v>204</v>
      </c>
      <c r="D984" s="121">
        <v>103</v>
      </c>
      <c r="E984" s="126" t="s">
        <v>43</v>
      </c>
      <c r="F984" s="23" t="s">
        <v>35</v>
      </c>
      <c r="G984" s="25" t="s">
        <v>744</v>
      </c>
      <c r="H984" s="25" t="s">
        <v>745</v>
      </c>
      <c r="I984" s="25"/>
      <c r="J984" s="18" t="s">
        <v>403</v>
      </c>
      <c r="K984" s="18" t="s">
        <v>50</v>
      </c>
      <c r="L984" s="18"/>
      <c r="M984" s="121"/>
    </row>
    <row r="985" spans="1:13" ht="30" x14ac:dyDescent="0.25">
      <c r="A985" s="40">
        <v>601</v>
      </c>
      <c r="B985" s="129">
        <v>43254</v>
      </c>
      <c r="C985" s="23" t="s">
        <v>204</v>
      </c>
      <c r="D985" s="121">
        <v>107</v>
      </c>
      <c r="E985" s="126" t="s">
        <v>43</v>
      </c>
      <c r="F985" s="23" t="s">
        <v>746</v>
      </c>
      <c r="G985" s="25" t="s">
        <v>747</v>
      </c>
      <c r="H985" s="25" t="s">
        <v>748</v>
      </c>
      <c r="I985" s="25"/>
      <c r="J985" s="18" t="s">
        <v>403</v>
      </c>
      <c r="K985" s="18" t="s">
        <v>50</v>
      </c>
      <c r="L985" s="18"/>
      <c r="M985" s="121"/>
    </row>
    <row r="986" spans="1:13" ht="120" x14ac:dyDescent="0.25">
      <c r="A986" s="40">
        <v>600</v>
      </c>
      <c r="B986" s="129">
        <v>43253</v>
      </c>
      <c r="C986" s="23" t="s">
        <v>204</v>
      </c>
      <c r="D986" s="121">
        <v>205</v>
      </c>
      <c r="E986" s="121" t="s">
        <v>97</v>
      </c>
      <c r="F986" s="23" t="s">
        <v>35</v>
      </c>
      <c r="G986" s="25" t="s">
        <v>749</v>
      </c>
      <c r="H986" s="25" t="s">
        <v>750</v>
      </c>
      <c r="I986" s="25" t="s">
        <v>751</v>
      </c>
      <c r="J986" s="18" t="s">
        <v>300</v>
      </c>
      <c r="K986" s="18" t="s">
        <v>49</v>
      </c>
      <c r="L986" s="18"/>
      <c r="M986" s="121"/>
    </row>
    <row r="987" spans="1:13" ht="60" x14ac:dyDescent="0.25">
      <c r="A987" s="40">
        <v>599</v>
      </c>
      <c r="B987" s="129">
        <v>43251</v>
      </c>
      <c r="C987" s="23" t="s">
        <v>204</v>
      </c>
      <c r="D987" s="121">
        <v>601</v>
      </c>
      <c r="E987" s="126" t="s">
        <v>43</v>
      </c>
      <c r="F987" s="23" t="s">
        <v>51</v>
      </c>
      <c r="G987" s="25" t="s">
        <v>752</v>
      </c>
      <c r="H987" s="25"/>
      <c r="I987" s="25"/>
      <c r="J987" s="18"/>
      <c r="K987" s="18"/>
      <c r="L987" s="18"/>
      <c r="M987" s="121"/>
    </row>
    <row r="988" spans="1:13" ht="30" x14ac:dyDescent="0.25">
      <c r="A988" s="40">
        <v>598</v>
      </c>
      <c r="B988" s="129">
        <v>43250</v>
      </c>
      <c r="C988" s="23" t="s">
        <v>204</v>
      </c>
      <c r="D988" s="121">
        <v>505</v>
      </c>
      <c r="E988" s="126" t="s">
        <v>43</v>
      </c>
      <c r="F988" s="23" t="s">
        <v>51</v>
      </c>
      <c r="G988" s="25" t="s">
        <v>753</v>
      </c>
      <c r="H988" s="25"/>
      <c r="I988" s="25"/>
      <c r="J988" s="18"/>
      <c r="K988" s="18"/>
      <c r="L988" s="18"/>
      <c r="M988" s="121"/>
    </row>
    <row r="989" spans="1:13" ht="30" x14ac:dyDescent="0.25">
      <c r="A989" s="40">
        <v>597</v>
      </c>
      <c r="B989" s="129">
        <v>43251</v>
      </c>
      <c r="C989" s="23" t="s">
        <v>204</v>
      </c>
      <c r="D989" s="121">
        <v>310</v>
      </c>
      <c r="E989" s="126" t="s">
        <v>43</v>
      </c>
      <c r="F989" s="23" t="s">
        <v>51</v>
      </c>
      <c r="G989" s="25" t="s">
        <v>754</v>
      </c>
      <c r="H989" s="25"/>
      <c r="I989" s="25"/>
      <c r="J989" s="18"/>
      <c r="K989" s="18"/>
      <c r="L989" s="18"/>
      <c r="M989" s="121"/>
    </row>
    <row r="990" spans="1:13" x14ac:dyDescent="0.25">
      <c r="A990" s="40">
        <v>596</v>
      </c>
      <c r="B990" s="129">
        <v>43251</v>
      </c>
      <c r="C990" s="23" t="s">
        <v>204</v>
      </c>
      <c r="D990" s="121">
        <v>111</v>
      </c>
      <c r="E990" s="126" t="s">
        <v>43</v>
      </c>
      <c r="F990" s="23" t="s">
        <v>51</v>
      </c>
      <c r="G990" s="25" t="s">
        <v>755</v>
      </c>
      <c r="H990" s="25"/>
      <c r="I990" s="25"/>
      <c r="J990" s="18"/>
      <c r="K990" s="18"/>
      <c r="L990" s="18"/>
      <c r="M990" s="121"/>
    </row>
    <row r="991" spans="1:13" ht="45" x14ac:dyDescent="0.25">
      <c r="A991" s="40">
        <v>595</v>
      </c>
      <c r="B991" s="129">
        <v>43251</v>
      </c>
      <c r="C991" s="23" t="s">
        <v>204</v>
      </c>
      <c r="D991" s="121">
        <v>305</v>
      </c>
      <c r="E991" s="126" t="s">
        <v>43</v>
      </c>
      <c r="F991" s="23" t="s">
        <v>268</v>
      </c>
      <c r="G991" s="25" t="s">
        <v>756</v>
      </c>
      <c r="H991" s="25"/>
      <c r="I991" s="25"/>
      <c r="J991" s="18"/>
      <c r="K991" s="18"/>
      <c r="L991" s="18"/>
      <c r="M991" s="121"/>
    </row>
    <row r="992" spans="1:13" x14ac:dyDescent="0.25">
      <c r="A992" s="40">
        <v>594</v>
      </c>
      <c r="B992" s="129">
        <v>43251</v>
      </c>
      <c r="C992" s="23" t="s">
        <v>204</v>
      </c>
      <c r="D992" s="121">
        <v>506</v>
      </c>
      <c r="E992" s="126" t="s">
        <v>43</v>
      </c>
      <c r="F992" s="23" t="s">
        <v>35</v>
      </c>
      <c r="G992" s="25" t="s">
        <v>757</v>
      </c>
      <c r="H992" s="25"/>
      <c r="I992" s="25"/>
      <c r="J992" s="18"/>
      <c r="K992" s="18"/>
      <c r="L992" s="18"/>
      <c r="M992" s="121"/>
    </row>
    <row r="993" spans="1:13" x14ac:dyDescent="0.25">
      <c r="A993" s="40">
        <v>593</v>
      </c>
      <c r="B993" s="129">
        <v>43251</v>
      </c>
      <c r="C993" s="23" t="s">
        <v>204</v>
      </c>
      <c r="D993" s="121">
        <v>506</v>
      </c>
      <c r="E993" s="126" t="s">
        <v>43</v>
      </c>
      <c r="F993" s="23" t="s">
        <v>268</v>
      </c>
      <c r="G993" s="25" t="s">
        <v>758</v>
      </c>
      <c r="H993" s="25"/>
      <c r="I993" s="25"/>
      <c r="J993" s="18"/>
      <c r="K993" s="18"/>
      <c r="L993" s="18"/>
      <c r="M993" s="121"/>
    </row>
    <row r="994" spans="1:13" x14ac:dyDescent="0.25">
      <c r="A994" s="40">
        <v>592</v>
      </c>
      <c r="B994" s="129">
        <v>43250</v>
      </c>
      <c r="C994" s="23" t="s">
        <v>204</v>
      </c>
      <c r="D994" s="121"/>
      <c r="E994" s="121"/>
      <c r="F994" s="23" t="s">
        <v>268</v>
      </c>
      <c r="G994" s="25" t="s">
        <v>759</v>
      </c>
      <c r="H994" s="25"/>
      <c r="I994" s="25"/>
      <c r="J994" s="18"/>
      <c r="K994" s="18"/>
      <c r="L994" s="18" t="s">
        <v>333</v>
      </c>
      <c r="M994" s="121"/>
    </row>
    <row r="995" spans="1:13" ht="105" x14ac:dyDescent="0.25">
      <c r="A995" s="40">
        <v>591</v>
      </c>
      <c r="B995" s="129">
        <v>43250</v>
      </c>
      <c r="C995" s="23" t="s">
        <v>204</v>
      </c>
      <c r="D995" s="121">
        <v>303</v>
      </c>
      <c r="E995" s="126" t="s">
        <v>43</v>
      </c>
      <c r="F995" s="23" t="s">
        <v>51</v>
      </c>
      <c r="G995" s="25" t="s">
        <v>760</v>
      </c>
      <c r="H995" s="25"/>
      <c r="I995" s="25"/>
      <c r="J995" s="18"/>
      <c r="K995" s="18"/>
      <c r="L995" s="18"/>
      <c r="M995" s="121"/>
    </row>
    <row r="996" spans="1:13" x14ac:dyDescent="0.25">
      <c r="A996" s="40">
        <v>590</v>
      </c>
      <c r="B996" s="129">
        <v>43250</v>
      </c>
      <c r="C996" s="23" t="s">
        <v>204</v>
      </c>
      <c r="D996" s="121">
        <v>309</v>
      </c>
      <c r="E996" s="126" t="s">
        <v>43</v>
      </c>
      <c r="F996" s="23" t="s">
        <v>35</v>
      </c>
      <c r="G996" s="25" t="s">
        <v>761</v>
      </c>
      <c r="H996" s="25"/>
      <c r="I996" s="25"/>
      <c r="J996" s="18"/>
      <c r="K996" s="18"/>
      <c r="L996" s="18"/>
      <c r="M996" s="121"/>
    </row>
    <row r="997" spans="1:13" ht="30" x14ac:dyDescent="0.25">
      <c r="A997" s="40">
        <v>589</v>
      </c>
      <c r="B997" s="129">
        <v>43250</v>
      </c>
      <c r="C997" s="23" t="s">
        <v>204</v>
      </c>
      <c r="D997" s="121">
        <v>104</v>
      </c>
      <c r="E997" s="126" t="s">
        <v>43</v>
      </c>
      <c r="F997" s="23" t="s">
        <v>315</v>
      </c>
      <c r="G997" s="25" t="s">
        <v>762</v>
      </c>
      <c r="H997" s="25"/>
      <c r="I997" s="25"/>
      <c r="J997" s="18"/>
      <c r="K997" s="18"/>
      <c r="L997" s="18"/>
      <c r="M997" s="121"/>
    </row>
    <row r="998" spans="1:13" ht="45" x14ac:dyDescent="0.25">
      <c r="A998" s="40">
        <v>588</v>
      </c>
      <c r="B998" s="129">
        <v>43250</v>
      </c>
      <c r="C998" s="23" t="s">
        <v>204</v>
      </c>
      <c r="D998" s="121">
        <v>709</v>
      </c>
      <c r="E998" s="126" t="s">
        <v>43</v>
      </c>
      <c r="F998" s="23" t="s">
        <v>35</v>
      </c>
      <c r="G998" s="25" t="s">
        <v>763</v>
      </c>
      <c r="H998" s="25"/>
      <c r="I998" s="25"/>
      <c r="J998" s="18"/>
      <c r="K998" s="18"/>
      <c r="L998" s="18"/>
      <c r="M998" s="121"/>
    </row>
    <row r="999" spans="1:13" ht="45" x14ac:dyDescent="0.25">
      <c r="A999" s="40">
        <v>587</v>
      </c>
      <c r="B999" s="129">
        <v>43249</v>
      </c>
      <c r="C999" s="23" t="s">
        <v>204</v>
      </c>
      <c r="D999" s="121">
        <v>515</v>
      </c>
      <c r="E999" s="126" t="s">
        <v>43</v>
      </c>
      <c r="F999" s="23" t="s">
        <v>268</v>
      </c>
      <c r="G999" s="25" t="s">
        <v>764</v>
      </c>
      <c r="H999" s="25"/>
      <c r="I999" s="25"/>
      <c r="J999" s="18" t="s">
        <v>300</v>
      </c>
      <c r="K999" s="18" t="s">
        <v>49</v>
      </c>
      <c r="L999" s="18"/>
      <c r="M999" s="121"/>
    </row>
    <row r="1000" spans="1:13" ht="30" x14ac:dyDescent="0.25">
      <c r="A1000" s="40">
        <v>586</v>
      </c>
      <c r="B1000" s="129">
        <v>43248</v>
      </c>
      <c r="C1000" s="23" t="s">
        <v>204</v>
      </c>
      <c r="D1000" s="121">
        <v>410</v>
      </c>
      <c r="E1000" s="121"/>
      <c r="F1000" s="23" t="s">
        <v>765</v>
      </c>
      <c r="G1000" s="25" t="s">
        <v>766</v>
      </c>
      <c r="H1000" s="25"/>
      <c r="I1000" s="25"/>
      <c r="J1000" s="18"/>
      <c r="K1000" s="18"/>
      <c r="L1000" s="18"/>
      <c r="M1000" s="121"/>
    </row>
    <row r="1001" spans="1:13" ht="30" x14ac:dyDescent="0.25">
      <c r="A1001" s="40">
        <v>585</v>
      </c>
      <c r="B1001" s="129">
        <v>43248</v>
      </c>
      <c r="C1001" s="23" t="s">
        <v>204</v>
      </c>
      <c r="D1001" s="121">
        <v>410</v>
      </c>
      <c r="E1001" s="121"/>
      <c r="F1001" s="23" t="s">
        <v>767</v>
      </c>
      <c r="G1001" s="25" t="s">
        <v>768</v>
      </c>
      <c r="H1001" s="25"/>
      <c r="I1001" s="25"/>
      <c r="J1001" s="18"/>
      <c r="K1001" s="18"/>
      <c r="L1001" s="18"/>
      <c r="M1001" s="121"/>
    </row>
    <row r="1002" spans="1:13" ht="45" x14ac:dyDescent="0.25">
      <c r="A1002" s="40">
        <v>584</v>
      </c>
      <c r="B1002" s="129">
        <v>43246</v>
      </c>
      <c r="C1002" s="23" t="s">
        <v>204</v>
      </c>
      <c r="D1002" s="121"/>
      <c r="E1002" s="121"/>
      <c r="F1002" s="23" t="s">
        <v>268</v>
      </c>
      <c r="G1002" s="25" t="s">
        <v>769</v>
      </c>
      <c r="H1002" s="25"/>
      <c r="I1002" s="25"/>
      <c r="J1002" s="18"/>
      <c r="K1002" s="18"/>
      <c r="L1002" s="18" t="s">
        <v>333</v>
      </c>
      <c r="M1002" s="121"/>
    </row>
    <row r="1003" spans="1:13" x14ac:dyDescent="0.25">
      <c r="A1003" s="40">
        <v>583</v>
      </c>
      <c r="B1003" s="129">
        <v>43243</v>
      </c>
      <c r="C1003" s="23" t="s">
        <v>204</v>
      </c>
      <c r="D1003" s="121"/>
      <c r="E1003" s="121"/>
      <c r="F1003" s="23" t="s">
        <v>268</v>
      </c>
      <c r="G1003" s="25" t="s">
        <v>770</v>
      </c>
      <c r="H1003" s="25"/>
      <c r="I1003" s="25"/>
      <c r="J1003" s="18"/>
      <c r="K1003" s="18"/>
      <c r="L1003" s="18" t="s">
        <v>333</v>
      </c>
      <c r="M1003" s="121"/>
    </row>
    <row r="1004" spans="1:13" ht="30" x14ac:dyDescent="0.25">
      <c r="A1004" s="40">
        <v>582</v>
      </c>
      <c r="B1004" s="129">
        <v>43243</v>
      </c>
      <c r="C1004" s="23" t="s">
        <v>204</v>
      </c>
      <c r="D1004" s="121"/>
      <c r="E1004" s="121"/>
      <c r="F1004" s="23" t="s">
        <v>268</v>
      </c>
      <c r="G1004" s="25" t="s">
        <v>771</v>
      </c>
      <c r="H1004" s="25"/>
      <c r="I1004" s="25"/>
      <c r="J1004" s="18"/>
      <c r="K1004" s="18"/>
      <c r="L1004" s="18" t="s">
        <v>333</v>
      </c>
      <c r="M1004" s="121"/>
    </row>
    <row r="1005" spans="1:13" ht="75" x14ac:dyDescent="0.25">
      <c r="A1005" s="40">
        <v>581</v>
      </c>
      <c r="B1005" s="129">
        <v>43242</v>
      </c>
      <c r="C1005" s="23" t="s">
        <v>204</v>
      </c>
      <c r="D1005" s="121"/>
      <c r="E1005" s="121"/>
      <c r="F1005" s="23" t="s">
        <v>35</v>
      </c>
      <c r="G1005" s="25" t="s">
        <v>772</v>
      </c>
      <c r="H1005" s="25"/>
      <c r="I1005" s="25"/>
      <c r="J1005" s="18"/>
      <c r="K1005" s="18"/>
      <c r="L1005" s="18" t="s">
        <v>333</v>
      </c>
      <c r="M1005" s="121"/>
    </row>
    <row r="1006" spans="1:13" x14ac:dyDescent="0.25">
      <c r="A1006" s="40">
        <v>580</v>
      </c>
      <c r="B1006" s="129">
        <v>43242</v>
      </c>
      <c r="C1006" s="23" t="s">
        <v>204</v>
      </c>
      <c r="D1006" s="121"/>
      <c r="E1006" s="121"/>
      <c r="F1006" s="23" t="s">
        <v>268</v>
      </c>
      <c r="G1006" s="25" t="s">
        <v>773</v>
      </c>
      <c r="H1006" s="25"/>
      <c r="I1006" s="25"/>
      <c r="J1006" s="18"/>
      <c r="K1006" s="18"/>
      <c r="L1006" s="18" t="s">
        <v>333</v>
      </c>
      <c r="M1006" s="121"/>
    </row>
    <row r="1007" spans="1:13" x14ac:dyDescent="0.25">
      <c r="A1007" s="40">
        <v>579</v>
      </c>
      <c r="B1007" s="129">
        <v>43234</v>
      </c>
      <c r="C1007" s="23" t="s">
        <v>204</v>
      </c>
      <c r="D1007" s="121"/>
      <c r="E1007" s="121"/>
      <c r="F1007" s="23" t="s">
        <v>268</v>
      </c>
      <c r="G1007" s="25" t="s">
        <v>774</v>
      </c>
      <c r="H1007" s="25"/>
      <c r="I1007" s="25"/>
      <c r="J1007" s="18"/>
      <c r="K1007" s="18"/>
      <c r="L1007" s="18" t="s">
        <v>333</v>
      </c>
      <c r="M1007" s="121"/>
    </row>
    <row r="1008" spans="1:13" ht="75" x14ac:dyDescent="0.25">
      <c r="A1008" s="40">
        <v>578</v>
      </c>
      <c r="B1008" s="129">
        <v>43234</v>
      </c>
      <c r="C1008" s="23" t="s">
        <v>204</v>
      </c>
      <c r="D1008" s="121"/>
      <c r="E1008" s="121"/>
      <c r="F1008" s="23" t="s">
        <v>268</v>
      </c>
      <c r="G1008" s="25" t="s">
        <v>775</v>
      </c>
      <c r="H1008" s="25"/>
      <c r="I1008" s="25"/>
      <c r="J1008" s="18"/>
      <c r="K1008" s="18"/>
      <c r="L1008" s="18" t="s">
        <v>333</v>
      </c>
      <c r="M1008" s="121"/>
    </row>
    <row r="1009" spans="1:13" ht="30" x14ac:dyDescent="0.25">
      <c r="A1009" s="40">
        <v>577</v>
      </c>
      <c r="B1009" s="129">
        <v>43232</v>
      </c>
      <c r="C1009" s="23" t="s">
        <v>204</v>
      </c>
      <c r="D1009" s="121"/>
      <c r="E1009" s="121"/>
      <c r="F1009" s="23" t="s">
        <v>268</v>
      </c>
      <c r="G1009" s="25" t="s">
        <v>776</v>
      </c>
      <c r="H1009" s="25"/>
      <c r="I1009" s="25"/>
      <c r="J1009" s="18"/>
      <c r="K1009" s="18"/>
      <c r="L1009" s="18" t="s">
        <v>333</v>
      </c>
      <c r="M1009" s="121"/>
    </row>
    <row r="1010" spans="1:13" ht="45" x14ac:dyDescent="0.25">
      <c r="A1010" s="40">
        <v>576</v>
      </c>
      <c r="B1010" s="129">
        <v>43229</v>
      </c>
      <c r="C1010" s="23" t="s">
        <v>204</v>
      </c>
      <c r="D1010" s="121"/>
      <c r="E1010" s="121"/>
      <c r="F1010" s="23" t="s">
        <v>268</v>
      </c>
      <c r="G1010" s="25" t="s">
        <v>777</v>
      </c>
      <c r="H1010" s="25"/>
      <c r="I1010" s="25"/>
      <c r="J1010" s="18"/>
      <c r="K1010" s="18"/>
      <c r="L1010" s="18" t="s">
        <v>333</v>
      </c>
      <c r="M1010" s="121"/>
    </row>
    <row r="1011" spans="1:13" ht="30" x14ac:dyDescent="0.25">
      <c r="A1011" s="40">
        <v>575</v>
      </c>
      <c r="B1011" s="129">
        <v>43228</v>
      </c>
      <c r="C1011" s="23" t="s">
        <v>204</v>
      </c>
      <c r="D1011" s="121"/>
      <c r="E1011" s="121"/>
      <c r="F1011" s="23" t="s">
        <v>268</v>
      </c>
      <c r="G1011" s="25" t="s">
        <v>778</v>
      </c>
      <c r="H1011" s="25"/>
      <c r="I1011" s="25"/>
      <c r="J1011" s="18"/>
      <c r="K1011" s="18"/>
      <c r="L1011" s="18" t="s">
        <v>333</v>
      </c>
      <c r="M1011" s="121"/>
    </row>
    <row r="1012" spans="1:13" ht="45" x14ac:dyDescent="0.25">
      <c r="A1012" s="40">
        <v>574</v>
      </c>
      <c r="B1012" s="129">
        <v>43228</v>
      </c>
      <c r="C1012" s="23" t="s">
        <v>204</v>
      </c>
      <c r="D1012" s="121"/>
      <c r="E1012" s="121"/>
      <c r="F1012" s="23" t="s">
        <v>35</v>
      </c>
      <c r="G1012" s="25" t="s">
        <v>779</v>
      </c>
      <c r="H1012" s="25"/>
      <c r="I1012" s="25"/>
      <c r="J1012" s="18"/>
      <c r="K1012" s="18"/>
      <c r="L1012" s="18" t="s">
        <v>333</v>
      </c>
      <c r="M1012" s="121"/>
    </row>
    <row r="1013" spans="1:13" ht="75" x14ac:dyDescent="0.25">
      <c r="A1013" s="40">
        <v>573</v>
      </c>
      <c r="B1013" s="129">
        <v>43228</v>
      </c>
      <c r="C1013" s="23" t="s">
        <v>204</v>
      </c>
      <c r="D1013" s="121"/>
      <c r="E1013" s="121"/>
      <c r="F1013" s="23" t="s">
        <v>51</v>
      </c>
      <c r="G1013" s="25" t="s">
        <v>780</v>
      </c>
      <c r="H1013" s="25"/>
      <c r="I1013" s="25"/>
      <c r="J1013" s="18"/>
      <c r="K1013" s="18"/>
      <c r="L1013" s="18" t="s">
        <v>333</v>
      </c>
      <c r="M1013" s="121"/>
    </row>
    <row r="1014" spans="1:13" ht="45" x14ac:dyDescent="0.25">
      <c r="A1014" s="40">
        <v>572</v>
      </c>
      <c r="B1014" s="129">
        <v>43228</v>
      </c>
      <c r="C1014" s="23" t="s">
        <v>204</v>
      </c>
      <c r="D1014" s="121"/>
      <c r="E1014" s="121"/>
      <c r="F1014" s="23" t="s">
        <v>51</v>
      </c>
      <c r="G1014" s="25" t="s">
        <v>781</v>
      </c>
      <c r="H1014" s="25"/>
      <c r="I1014" s="25"/>
      <c r="J1014" s="18"/>
      <c r="K1014" s="18"/>
      <c r="L1014" s="18" t="s">
        <v>333</v>
      </c>
      <c r="M1014" s="121"/>
    </row>
    <row r="1015" spans="1:13" ht="30" x14ac:dyDescent="0.25">
      <c r="A1015" s="40">
        <v>571</v>
      </c>
      <c r="B1015" s="129">
        <v>43227</v>
      </c>
      <c r="C1015" s="23" t="s">
        <v>204</v>
      </c>
      <c r="D1015" s="121"/>
      <c r="E1015" s="121"/>
      <c r="F1015" s="23" t="s">
        <v>268</v>
      </c>
      <c r="G1015" s="25" t="s">
        <v>782</v>
      </c>
      <c r="H1015" s="25"/>
      <c r="I1015" s="25"/>
      <c r="J1015" s="18"/>
      <c r="K1015" s="18"/>
      <c r="L1015" s="18" t="s">
        <v>333</v>
      </c>
      <c r="M1015" s="121"/>
    </row>
    <row r="1016" spans="1:13" x14ac:dyDescent="0.25">
      <c r="A1016" s="40">
        <v>570</v>
      </c>
      <c r="B1016" s="129">
        <v>43227</v>
      </c>
      <c r="C1016" s="23" t="s">
        <v>204</v>
      </c>
      <c r="D1016" s="121"/>
      <c r="E1016" s="121"/>
      <c r="F1016" s="23" t="s">
        <v>703</v>
      </c>
      <c r="G1016" s="25" t="s">
        <v>783</v>
      </c>
      <c r="H1016" s="25"/>
      <c r="I1016" s="25"/>
      <c r="J1016" s="18"/>
      <c r="K1016" s="18"/>
      <c r="L1016" s="18" t="s">
        <v>333</v>
      </c>
      <c r="M1016" s="121"/>
    </row>
    <row r="1017" spans="1:13" ht="90" x14ac:dyDescent="0.25">
      <c r="A1017" s="40">
        <v>569</v>
      </c>
      <c r="B1017" s="129">
        <v>43227</v>
      </c>
      <c r="C1017" s="23" t="s">
        <v>204</v>
      </c>
      <c r="D1017" s="121"/>
      <c r="E1017" s="121"/>
      <c r="F1017" s="23" t="s">
        <v>268</v>
      </c>
      <c r="G1017" s="25" t="s">
        <v>784</v>
      </c>
      <c r="H1017" s="25"/>
      <c r="I1017" s="25"/>
      <c r="J1017" s="18"/>
      <c r="K1017" s="18"/>
      <c r="L1017" s="18" t="s">
        <v>333</v>
      </c>
      <c r="M1017" s="121"/>
    </row>
    <row r="1018" spans="1:13" ht="30" x14ac:dyDescent="0.25">
      <c r="A1018" s="40">
        <v>568</v>
      </c>
      <c r="B1018" s="129">
        <v>43223</v>
      </c>
      <c r="C1018" s="23" t="s">
        <v>204</v>
      </c>
      <c r="D1018" s="121"/>
      <c r="E1018" s="121"/>
      <c r="F1018" s="23" t="s">
        <v>315</v>
      </c>
      <c r="G1018" s="25" t="s">
        <v>785</v>
      </c>
      <c r="H1018" s="25"/>
      <c r="I1018" s="25"/>
      <c r="J1018" s="18"/>
      <c r="K1018" s="18"/>
      <c r="L1018" s="18" t="s">
        <v>333</v>
      </c>
      <c r="M1018" s="121"/>
    </row>
    <row r="1019" spans="1:13" x14ac:dyDescent="0.25">
      <c r="A1019" s="40">
        <v>567</v>
      </c>
      <c r="B1019" s="129">
        <v>43246</v>
      </c>
      <c r="C1019" s="23" t="s">
        <v>204</v>
      </c>
      <c r="D1019" s="121">
        <v>504</v>
      </c>
      <c r="E1019" s="126" t="s">
        <v>43</v>
      </c>
      <c r="F1019" s="23" t="s">
        <v>35</v>
      </c>
      <c r="G1019" s="25" t="s">
        <v>786</v>
      </c>
      <c r="H1019" s="25"/>
      <c r="I1019" s="25"/>
      <c r="J1019" s="18"/>
      <c r="K1019" s="18"/>
      <c r="L1019" s="18"/>
      <c r="M1019" s="121"/>
    </row>
    <row r="1020" spans="1:13" ht="45" x14ac:dyDescent="0.25">
      <c r="A1020" s="40">
        <v>566</v>
      </c>
      <c r="B1020" s="129">
        <v>43246</v>
      </c>
      <c r="C1020" s="23" t="s">
        <v>204</v>
      </c>
      <c r="D1020" s="121">
        <v>504</v>
      </c>
      <c r="E1020" s="126" t="s">
        <v>43</v>
      </c>
      <c r="F1020" s="23" t="s">
        <v>268</v>
      </c>
      <c r="G1020" s="25" t="s">
        <v>787</v>
      </c>
      <c r="H1020" s="25"/>
      <c r="I1020" s="25"/>
      <c r="J1020" s="18"/>
      <c r="K1020" s="18"/>
      <c r="L1020" s="18" t="s">
        <v>270</v>
      </c>
      <c r="M1020" s="121" t="s">
        <v>788</v>
      </c>
    </row>
    <row r="1021" spans="1:13" ht="45" x14ac:dyDescent="0.25">
      <c r="A1021" s="40">
        <v>565</v>
      </c>
      <c r="B1021" s="129">
        <v>43247</v>
      </c>
      <c r="C1021" s="23" t="s">
        <v>204</v>
      </c>
      <c r="D1021" s="121">
        <v>512</v>
      </c>
      <c r="E1021" s="126" t="s">
        <v>43</v>
      </c>
      <c r="F1021" s="23" t="s">
        <v>268</v>
      </c>
      <c r="G1021" s="25" t="s">
        <v>789</v>
      </c>
      <c r="H1021" s="25"/>
      <c r="I1021" s="25"/>
      <c r="J1021" s="18"/>
      <c r="K1021" s="18"/>
      <c r="L1021" s="18" t="s">
        <v>270</v>
      </c>
      <c r="M1021" s="121" t="s">
        <v>790</v>
      </c>
    </row>
    <row r="1022" spans="1:13" ht="30" x14ac:dyDescent="0.25">
      <c r="A1022" s="40">
        <v>564</v>
      </c>
      <c r="B1022" s="129">
        <v>43247</v>
      </c>
      <c r="C1022" s="23" t="s">
        <v>204</v>
      </c>
      <c r="D1022" s="121">
        <v>903</v>
      </c>
      <c r="E1022" s="126" t="s">
        <v>43</v>
      </c>
      <c r="F1022" s="23" t="s">
        <v>268</v>
      </c>
      <c r="G1022" s="25" t="s">
        <v>791</v>
      </c>
      <c r="H1022" s="25"/>
      <c r="I1022" s="25"/>
      <c r="J1022" s="18"/>
      <c r="K1022" s="18"/>
      <c r="L1022" s="18" t="s">
        <v>270</v>
      </c>
      <c r="M1022" s="121" t="s">
        <v>792</v>
      </c>
    </row>
    <row r="1023" spans="1:13" ht="30" x14ac:dyDescent="0.25">
      <c r="A1023" s="40">
        <v>563</v>
      </c>
      <c r="B1023" s="129">
        <v>43246</v>
      </c>
      <c r="C1023" s="23" t="s">
        <v>204</v>
      </c>
      <c r="D1023" s="121">
        <v>205</v>
      </c>
      <c r="E1023" s="126" t="s">
        <v>43</v>
      </c>
      <c r="F1023" s="23" t="s">
        <v>268</v>
      </c>
      <c r="G1023" s="25" t="s">
        <v>793</v>
      </c>
      <c r="H1023" s="25"/>
      <c r="I1023" s="25"/>
      <c r="J1023" s="18"/>
      <c r="K1023" s="18"/>
      <c r="L1023" s="18" t="s">
        <v>270</v>
      </c>
      <c r="M1023" s="121" t="s">
        <v>794</v>
      </c>
    </row>
    <row r="1024" spans="1:13" ht="45" x14ac:dyDescent="0.25">
      <c r="A1024" s="40">
        <v>562</v>
      </c>
      <c r="B1024" s="129">
        <v>43246</v>
      </c>
      <c r="C1024" s="23" t="s">
        <v>87</v>
      </c>
      <c r="D1024" s="121">
        <v>404</v>
      </c>
      <c r="E1024" s="121"/>
      <c r="F1024" s="23" t="s">
        <v>35</v>
      </c>
      <c r="G1024" s="25" t="s">
        <v>795</v>
      </c>
      <c r="H1024" s="25" t="s">
        <v>796</v>
      </c>
      <c r="I1024" s="25"/>
      <c r="J1024" s="18" t="s">
        <v>487</v>
      </c>
      <c r="K1024" s="18" t="s">
        <v>488</v>
      </c>
      <c r="L1024" s="18"/>
      <c r="M1024" s="121"/>
    </row>
    <row r="1025" spans="1:13" ht="120" x14ac:dyDescent="0.25">
      <c r="A1025" s="40">
        <v>561</v>
      </c>
      <c r="B1025" s="129">
        <v>43246</v>
      </c>
      <c r="C1025" s="23" t="s">
        <v>204</v>
      </c>
      <c r="D1025" s="121">
        <v>306</v>
      </c>
      <c r="E1025" s="126" t="s">
        <v>43</v>
      </c>
      <c r="F1025" s="23" t="s">
        <v>35</v>
      </c>
      <c r="G1025" s="25" t="s">
        <v>797</v>
      </c>
      <c r="H1025" s="25"/>
      <c r="I1025" s="25" t="s">
        <v>798</v>
      </c>
      <c r="J1025" s="18" t="s">
        <v>179</v>
      </c>
      <c r="K1025" s="18" t="s">
        <v>50</v>
      </c>
      <c r="L1025" s="18"/>
      <c r="M1025" s="121"/>
    </row>
    <row r="1026" spans="1:13" ht="120" x14ac:dyDescent="0.25">
      <c r="A1026" s="40">
        <v>560</v>
      </c>
      <c r="B1026" s="129">
        <v>43246</v>
      </c>
      <c r="C1026" s="23" t="s">
        <v>204</v>
      </c>
      <c r="D1026" s="121" t="s">
        <v>483</v>
      </c>
      <c r="E1026" s="121" t="s">
        <v>543</v>
      </c>
      <c r="F1026" s="23" t="s">
        <v>35</v>
      </c>
      <c r="G1026" s="25" t="s">
        <v>799</v>
      </c>
      <c r="H1026" s="25"/>
      <c r="I1026" s="25"/>
      <c r="J1026" s="18" t="s">
        <v>179</v>
      </c>
      <c r="K1026" s="18" t="s">
        <v>50</v>
      </c>
      <c r="L1026" s="18"/>
      <c r="M1026" s="121"/>
    </row>
    <row r="1027" spans="1:13" ht="165" x14ac:dyDescent="0.25">
      <c r="A1027" s="40">
        <v>559</v>
      </c>
      <c r="B1027" s="129">
        <v>43246</v>
      </c>
      <c r="C1027" s="23" t="s">
        <v>204</v>
      </c>
      <c r="D1027" s="121">
        <v>206</v>
      </c>
      <c r="E1027" s="121" t="s">
        <v>543</v>
      </c>
      <c r="F1027" s="23" t="s">
        <v>35</v>
      </c>
      <c r="G1027" s="25" t="s">
        <v>799</v>
      </c>
      <c r="H1027" s="25"/>
      <c r="I1027" s="25" t="s">
        <v>800</v>
      </c>
      <c r="J1027" s="18" t="s">
        <v>179</v>
      </c>
      <c r="K1027" s="18" t="s">
        <v>50</v>
      </c>
      <c r="L1027" s="18"/>
      <c r="M1027" s="121"/>
    </row>
    <row r="1028" spans="1:13" ht="45" x14ac:dyDescent="0.25">
      <c r="A1028" s="40">
        <v>558</v>
      </c>
      <c r="B1028" s="129">
        <v>43245</v>
      </c>
      <c r="C1028" s="23" t="s">
        <v>204</v>
      </c>
      <c r="D1028" s="121"/>
      <c r="E1028" s="126" t="s">
        <v>43</v>
      </c>
      <c r="F1028" s="23" t="s">
        <v>434</v>
      </c>
      <c r="G1028" s="25" t="s">
        <v>801</v>
      </c>
      <c r="H1028" s="25"/>
      <c r="I1028" s="25"/>
      <c r="J1028" s="18"/>
      <c r="K1028" s="18"/>
      <c r="L1028" s="18" t="s">
        <v>270</v>
      </c>
      <c r="M1028" s="121" t="s">
        <v>802</v>
      </c>
    </row>
    <row r="1029" spans="1:13" ht="75" x14ac:dyDescent="0.25">
      <c r="A1029" s="40">
        <v>557</v>
      </c>
      <c r="B1029" s="129">
        <v>43245</v>
      </c>
      <c r="C1029" s="23" t="s">
        <v>204</v>
      </c>
      <c r="D1029" s="121"/>
      <c r="E1029" s="126" t="s">
        <v>43</v>
      </c>
      <c r="F1029" s="23" t="s">
        <v>268</v>
      </c>
      <c r="G1029" s="25" t="s">
        <v>803</v>
      </c>
      <c r="H1029" s="25"/>
      <c r="I1029" s="25"/>
      <c r="J1029" s="18"/>
      <c r="K1029" s="18"/>
      <c r="L1029" s="18" t="s">
        <v>270</v>
      </c>
      <c r="M1029" s="121" t="s">
        <v>802</v>
      </c>
    </row>
    <row r="1030" spans="1:13" ht="120" x14ac:dyDescent="0.25">
      <c r="A1030" s="40">
        <v>556</v>
      </c>
      <c r="B1030" s="129">
        <v>43245</v>
      </c>
      <c r="C1030" s="23" t="s">
        <v>204</v>
      </c>
      <c r="D1030" s="121"/>
      <c r="E1030" s="126" t="s">
        <v>43</v>
      </c>
      <c r="F1030" s="23" t="s">
        <v>35</v>
      </c>
      <c r="G1030" s="25" t="s">
        <v>804</v>
      </c>
      <c r="H1030" s="25"/>
      <c r="I1030" s="25"/>
      <c r="J1030" s="18"/>
      <c r="K1030" s="18"/>
      <c r="L1030" s="18" t="s">
        <v>270</v>
      </c>
      <c r="M1030" s="121" t="s">
        <v>802</v>
      </c>
    </row>
    <row r="1031" spans="1:13" ht="30" x14ac:dyDescent="0.25">
      <c r="A1031" s="40">
        <v>555</v>
      </c>
      <c r="B1031" s="129">
        <v>43245</v>
      </c>
      <c r="C1031" s="23" t="s">
        <v>204</v>
      </c>
      <c r="D1031" s="121">
        <v>901</v>
      </c>
      <c r="E1031" s="126" t="s">
        <v>43</v>
      </c>
      <c r="F1031" s="23" t="s">
        <v>35</v>
      </c>
      <c r="G1031" s="25" t="s">
        <v>805</v>
      </c>
      <c r="H1031" s="25"/>
      <c r="I1031" s="25"/>
      <c r="J1031" s="18"/>
      <c r="K1031" s="18"/>
      <c r="L1031" s="18" t="s">
        <v>270</v>
      </c>
      <c r="M1031" s="121" t="s">
        <v>806</v>
      </c>
    </row>
    <row r="1032" spans="1:13" ht="45" x14ac:dyDescent="0.25">
      <c r="A1032" s="40">
        <v>554</v>
      </c>
      <c r="B1032" s="129">
        <v>43245</v>
      </c>
      <c r="C1032" s="23" t="s">
        <v>204</v>
      </c>
      <c r="D1032" s="121">
        <v>210</v>
      </c>
      <c r="E1032" s="126" t="s">
        <v>43</v>
      </c>
      <c r="F1032" s="23" t="s">
        <v>268</v>
      </c>
      <c r="G1032" s="25" t="s">
        <v>807</v>
      </c>
      <c r="H1032" s="25"/>
      <c r="I1032" s="25"/>
      <c r="J1032" s="18"/>
      <c r="K1032" s="18"/>
      <c r="L1032" s="18" t="s">
        <v>270</v>
      </c>
      <c r="M1032" s="121" t="s">
        <v>808</v>
      </c>
    </row>
    <row r="1033" spans="1:13" ht="210" x14ac:dyDescent="0.25">
      <c r="A1033" s="40">
        <v>553</v>
      </c>
      <c r="B1033" s="129">
        <v>43245</v>
      </c>
      <c r="C1033" s="23" t="s">
        <v>204</v>
      </c>
      <c r="D1033" s="121"/>
      <c r="E1033" s="121"/>
      <c r="F1033" s="23" t="s">
        <v>281</v>
      </c>
      <c r="G1033" s="25" t="s">
        <v>809</v>
      </c>
      <c r="H1033" s="25"/>
      <c r="I1033" s="25" t="s">
        <v>810</v>
      </c>
      <c r="J1033" s="18" t="s">
        <v>275</v>
      </c>
      <c r="K1033" s="18" t="s">
        <v>49</v>
      </c>
      <c r="L1033" s="18"/>
      <c r="M1033" s="121"/>
    </row>
    <row r="1034" spans="1:13" ht="90" x14ac:dyDescent="0.25">
      <c r="A1034" s="40">
        <v>552</v>
      </c>
      <c r="B1034" s="129">
        <v>43245</v>
      </c>
      <c r="C1034" s="23" t="s">
        <v>204</v>
      </c>
      <c r="D1034" s="121">
        <v>304</v>
      </c>
      <c r="E1034" s="126" t="s">
        <v>43</v>
      </c>
      <c r="F1034" s="23" t="s">
        <v>35</v>
      </c>
      <c r="G1034" s="25" t="s">
        <v>811</v>
      </c>
      <c r="H1034" s="25" t="s">
        <v>812</v>
      </c>
      <c r="I1034" s="25"/>
      <c r="J1034" s="18"/>
      <c r="K1034" s="18"/>
      <c r="L1034" s="18" t="s">
        <v>270</v>
      </c>
      <c r="M1034" s="121" t="s">
        <v>813</v>
      </c>
    </row>
    <row r="1035" spans="1:13" ht="60" x14ac:dyDescent="0.25">
      <c r="A1035" s="40">
        <v>551</v>
      </c>
      <c r="B1035" s="129">
        <v>43244</v>
      </c>
      <c r="C1035" s="23" t="s">
        <v>204</v>
      </c>
      <c r="D1035" s="121">
        <v>411</v>
      </c>
      <c r="E1035" s="126" t="s">
        <v>43</v>
      </c>
      <c r="F1035" s="23" t="s">
        <v>51</v>
      </c>
      <c r="G1035" s="25" t="s">
        <v>814</v>
      </c>
      <c r="H1035" s="25"/>
      <c r="I1035" s="25"/>
      <c r="J1035" s="18"/>
      <c r="K1035" s="18"/>
      <c r="L1035" s="18" t="s">
        <v>270</v>
      </c>
      <c r="M1035" s="121" t="s">
        <v>815</v>
      </c>
    </row>
    <row r="1036" spans="1:13" ht="30" x14ac:dyDescent="0.25">
      <c r="A1036" s="40">
        <v>550</v>
      </c>
      <c r="B1036" s="129">
        <v>43242</v>
      </c>
      <c r="C1036" s="23" t="s">
        <v>204</v>
      </c>
      <c r="D1036" s="121">
        <v>112</v>
      </c>
      <c r="E1036" s="126" t="s">
        <v>43</v>
      </c>
      <c r="F1036" s="23" t="s">
        <v>35</v>
      </c>
      <c r="G1036" s="25" t="s">
        <v>816</v>
      </c>
      <c r="H1036" s="25"/>
      <c r="I1036" s="25"/>
      <c r="J1036" s="18"/>
      <c r="K1036" s="18"/>
      <c r="L1036" s="18" t="s">
        <v>270</v>
      </c>
      <c r="M1036" s="121" t="s">
        <v>817</v>
      </c>
    </row>
    <row r="1037" spans="1:13" ht="60" x14ac:dyDescent="0.25">
      <c r="A1037" s="40">
        <v>549</v>
      </c>
      <c r="B1037" s="129">
        <v>43242</v>
      </c>
      <c r="C1037" s="23" t="s">
        <v>204</v>
      </c>
      <c r="D1037" s="121">
        <v>507</v>
      </c>
      <c r="E1037" s="121" t="s">
        <v>97</v>
      </c>
      <c r="F1037" s="23" t="s">
        <v>35</v>
      </c>
      <c r="G1037" s="25" t="s">
        <v>818</v>
      </c>
      <c r="H1037" s="25" t="s">
        <v>819</v>
      </c>
      <c r="I1037" s="25" t="s">
        <v>820</v>
      </c>
      <c r="J1037" s="18" t="s">
        <v>300</v>
      </c>
      <c r="K1037" s="18" t="s">
        <v>49</v>
      </c>
      <c r="L1037" s="18"/>
      <c r="M1037" s="121"/>
    </row>
    <row r="1038" spans="1:13" ht="45" x14ac:dyDescent="0.25">
      <c r="A1038" s="40">
        <v>548</v>
      </c>
      <c r="B1038" s="129">
        <v>43241</v>
      </c>
      <c r="C1038" s="23" t="s">
        <v>204</v>
      </c>
      <c r="D1038" s="121">
        <v>609</v>
      </c>
      <c r="E1038" s="126" t="s">
        <v>43</v>
      </c>
      <c r="F1038" s="23" t="s">
        <v>268</v>
      </c>
      <c r="G1038" s="25" t="s">
        <v>821</v>
      </c>
      <c r="H1038" s="25"/>
      <c r="I1038" s="25" t="s">
        <v>822</v>
      </c>
      <c r="J1038" s="18" t="s">
        <v>275</v>
      </c>
      <c r="K1038" s="18" t="s">
        <v>49</v>
      </c>
      <c r="L1038" s="18"/>
      <c r="M1038" s="121"/>
    </row>
    <row r="1039" spans="1:13" ht="60" x14ac:dyDescent="0.25">
      <c r="A1039" s="40">
        <v>547</v>
      </c>
      <c r="B1039" s="129">
        <v>43241</v>
      </c>
      <c r="C1039" s="23" t="s">
        <v>204</v>
      </c>
      <c r="D1039" s="121">
        <v>207</v>
      </c>
      <c r="E1039" s="126" t="s">
        <v>43</v>
      </c>
      <c r="F1039" s="23" t="s">
        <v>51</v>
      </c>
      <c r="G1039" s="25" t="s">
        <v>823</v>
      </c>
      <c r="H1039" s="25"/>
      <c r="I1039" s="25"/>
      <c r="J1039" s="18"/>
      <c r="K1039" s="18"/>
      <c r="L1039" s="18" t="s">
        <v>270</v>
      </c>
      <c r="M1039" s="121" t="s">
        <v>824</v>
      </c>
    </row>
    <row r="1040" spans="1:13" ht="45" x14ac:dyDescent="0.25">
      <c r="A1040" s="40">
        <v>546</v>
      </c>
      <c r="B1040" s="129">
        <v>43241</v>
      </c>
      <c r="C1040" s="23" t="s">
        <v>204</v>
      </c>
      <c r="D1040" s="121">
        <v>207</v>
      </c>
      <c r="E1040" s="126" t="s">
        <v>43</v>
      </c>
      <c r="F1040" s="23" t="s">
        <v>51</v>
      </c>
      <c r="G1040" s="25" t="s">
        <v>825</v>
      </c>
      <c r="H1040" s="25"/>
      <c r="I1040" s="25"/>
      <c r="J1040" s="18"/>
      <c r="K1040" s="18"/>
      <c r="L1040" s="18" t="s">
        <v>270</v>
      </c>
      <c r="M1040" s="121" t="s">
        <v>824</v>
      </c>
    </row>
    <row r="1041" spans="1:13" ht="30" x14ac:dyDescent="0.25">
      <c r="A1041" s="40">
        <v>545</v>
      </c>
      <c r="B1041" s="129">
        <v>43241</v>
      </c>
      <c r="C1041" s="23" t="s">
        <v>204</v>
      </c>
      <c r="D1041" s="121">
        <v>207</v>
      </c>
      <c r="E1041" s="126" t="s">
        <v>43</v>
      </c>
      <c r="F1041" s="23" t="s">
        <v>703</v>
      </c>
      <c r="G1041" s="25" t="s">
        <v>826</v>
      </c>
      <c r="H1041" s="25"/>
      <c r="I1041" s="25"/>
      <c r="J1041" s="18"/>
      <c r="K1041" s="18"/>
      <c r="L1041" s="18" t="s">
        <v>270</v>
      </c>
      <c r="M1041" s="121" t="s">
        <v>824</v>
      </c>
    </row>
    <row r="1042" spans="1:13" ht="30" x14ac:dyDescent="0.25">
      <c r="A1042" s="40">
        <v>544</v>
      </c>
      <c r="B1042" s="129">
        <v>43241</v>
      </c>
      <c r="C1042" s="23" t="s">
        <v>204</v>
      </c>
      <c r="D1042" s="121">
        <v>207</v>
      </c>
      <c r="E1042" s="126" t="s">
        <v>43</v>
      </c>
      <c r="F1042" s="23" t="s">
        <v>35</v>
      </c>
      <c r="G1042" s="25" t="s">
        <v>827</v>
      </c>
      <c r="H1042" s="25"/>
      <c r="I1042" s="25"/>
      <c r="J1042" s="18"/>
      <c r="K1042" s="18"/>
      <c r="L1042" s="18" t="s">
        <v>270</v>
      </c>
      <c r="M1042" s="121" t="s">
        <v>824</v>
      </c>
    </row>
    <row r="1043" spans="1:13" ht="60" x14ac:dyDescent="0.25">
      <c r="A1043" s="40">
        <v>543</v>
      </c>
      <c r="B1043" s="129">
        <v>43241</v>
      </c>
      <c r="C1043" s="23" t="s">
        <v>204</v>
      </c>
      <c r="D1043" s="121">
        <v>601</v>
      </c>
      <c r="E1043" s="126" t="s">
        <v>43</v>
      </c>
      <c r="F1043" s="23" t="s">
        <v>35</v>
      </c>
      <c r="G1043" s="25" t="s">
        <v>828</v>
      </c>
      <c r="H1043" s="25"/>
      <c r="I1043" s="25"/>
      <c r="J1043" s="18"/>
      <c r="K1043" s="18"/>
      <c r="L1043" s="18" t="s">
        <v>270</v>
      </c>
      <c r="M1043" s="121" t="s">
        <v>829</v>
      </c>
    </row>
    <row r="1044" spans="1:13" ht="75" x14ac:dyDescent="0.25">
      <c r="A1044" s="40">
        <v>542</v>
      </c>
      <c r="B1044" s="129">
        <v>43241</v>
      </c>
      <c r="C1044" s="23" t="s">
        <v>204</v>
      </c>
      <c r="D1044" s="121">
        <v>204</v>
      </c>
      <c r="E1044" s="121"/>
      <c r="F1044" s="23" t="s">
        <v>35</v>
      </c>
      <c r="G1044" s="25" t="s">
        <v>830</v>
      </c>
      <c r="H1044" s="25"/>
      <c r="I1044" s="25" t="s">
        <v>831</v>
      </c>
      <c r="J1044" s="18" t="s">
        <v>275</v>
      </c>
      <c r="K1044" s="18" t="s">
        <v>49</v>
      </c>
      <c r="L1044" s="18"/>
      <c r="M1044" s="121"/>
    </row>
    <row r="1045" spans="1:13" ht="75" x14ac:dyDescent="0.25">
      <c r="A1045" s="40">
        <v>541</v>
      </c>
      <c r="B1045" s="129">
        <v>43240</v>
      </c>
      <c r="C1045" s="23" t="s">
        <v>87</v>
      </c>
      <c r="D1045" s="121">
        <v>509</v>
      </c>
      <c r="E1045" s="121"/>
      <c r="F1045" s="23" t="s">
        <v>35</v>
      </c>
      <c r="G1045" s="25" t="s">
        <v>832</v>
      </c>
      <c r="H1045" s="25"/>
      <c r="I1045" s="25" t="s">
        <v>833</v>
      </c>
      <c r="J1045" s="18" t="s">
        <v>487</v>
      </c>
      <c r="K1045" s="18" t="s">
        <v>488</v>
      </c>
      <c r="L1045" s="18"/>
      <c r="M1045" s="121"/>
    </row>
    <row r="1046" spans="1:13" ht="60" x14ac:dyDescent="0.25">
      <c r="A1046" s="40">
        <v>540</v>
      </c>
      <c r="B1046" s="129">
        <v>43240</v>
      </c>
      <c r="C1046" s="23" t="s">
        <v>204</v>
      </c>
      <c r="D1046" s="121">
        <v>903</v>
      </c>
      <c r="E1046" s="126" t="s">
        <v>43</v>
      </c>
      <c r="F1046" s="23" t="s">
        <v>268</v>
      </c>
      <c r="G1046" s="25" t="s">
        <v>834</v>
      </c>
      <c r="H1046" s="25"/>
      <c r="I1046" s="25"/>
      <c r="J1046" s="18"/>
      <c r="K1046" s="18"/>
      <c r="L1046" s="18" t="s">
        <v>270</v>
      </c>
      <c r="M1046" s="121" t="s">
        <v>835</v>
      </c>
    </row>
    <row r="1047" spans="1:13" ht="45" x14ac:dyDescent="0.25">
      <c r="A1047" s="40">
        <v>539</v>
      </c>
      <c r="B1047" s="129">
        <v>43240</v>
      </c>
      <c r="C1047" s="23" t="s">
        <v>204</v>
      </c>
      <c r="D1047" s="121">
        <v>604</v>
      </c>
      <c r="E1047" s="126" t="s">
        <v>43</v>
      </c>
      <c r="F1047" s="23" t="s">
        <v>836</v>
      </c>
      <c r="G1047" s="25" t="s">
        <v>837</v>
      </c>
      <c r="H1047" s="25"/>
      <c r="I1047" s="25" t="s">
        <v>838</v>
      </c>
      <c r="J1047" s="18" t="s">
        <v>300</v>
      </c>
      <c r="K1047" s="18" t="s">
        <v>49</v>
      </c>
      <c r="L1047" s="18"/>
      <c r="M1047" s="121"/>
    </row>
    <row r="1048" spans="1:13" ht="45" x14ac:dyDescent="0.25">
      <c r="A1048" s="40">
        <v>538</v>
      </c>
      <c r="B1048" s="129">
        <v>43240</v>
      </c>
      <c r="C1048" s="23" t="s">
        <v>204</v>
      </c>
      <c r="D1048" s="121">
        <v>604</v>
      </c>
      <c r="E1048" s="126" t="s">
        <v>43</v>
      </c>
      <c r="F1048" s="23" t="s">
        <v>268</v>
      </c>
      <c r="G1048" s="25" t="s">
        <v>839</v>
      </c>
      <c r="H1048" s="25"/>
      <c r="I1048" s="25" t="s">
        <v>840</v>
      </c>
      <c r="J1048" s="18" t="s">
        <v>300</v>
      </c>
      <c r="K1048" s="18" t="s">
        <v>49</v>
      </c>
      <c r="L1048" s="18"/>
      <c r="M1048" s="121"/>
    </row>
    <row r="1049" spans="1:13" ht="75" x14ac:dyDescent="0.25">
      <c r="A1049" s="40">
        <v>537</v>
      </c>
      <c r="B1049" s="129">
        <v>43239</v>
      </c>
      <c r="C1049" s="23" t="s">
        <v>204</v>
      </c>
      <c r="D1049" s="121">
        <v>207</v>
      </c>
      <c r="E1049" s="121" t="s">
        <v>97</v>
      </c>
      <c r="F1049" s="23" t="s">
        <v>841</v>
      </c>
      <c r="G1049" s="25" t="s">
        <v>842</v>
      </c>
      <c r="H1049" s="25" t="s">
        <v>843</v>
      </c>
      <c r="I1049" s="25" t="s">
        <v>844</v>
      </c>
      <c r="J1049" s="18" t="s">
        <v>487</v>
      </c>
      <c r="K1049" s="18" t="s">
        <v>488</v>
      </c>
      <c r="L1049" s="18"/>
      <c r="M1049" s="121"/>
    </row>
    <row r="1050" spans="1:13" ht="30" x14ac:dyDescent="0.25">
      <c r="A1050" s="40">
        <v>536</v>
      </c>
      <c r="B1050" s="129">
        <v>43238</v>
      </c>
      <c r="C1050" s="23" t="s">
        <v>204</v>
      </c>
      <c r="D1050" s="121">
        <v>408</v>
      </c>
      <c r="E1050" s="126" t="s">
        <v>43</v>
      </c>
      <c r="F1050" s="23" t="s">
        <v>703</v>
      </c>
      <c r="G1050" s="25" t="s">
        <v>845</v>
      </c>
      <c r="H1050" s="25"/>
      <c r="I1050" s="25"/>
      <c r="J1050" s="18"/>
      <c r="K1050" s="18"/>
      <c r="L1050" s="18" t="s">
        <v>270</v>
      </c>
      <c r="M1050" s="121" t="s">
        <v>846</v>
      </c>
    </row>
    <row r="1051" spans="1:13" ht="45" x14ac:dyDescent="0.25">
      <c r="A1051" s="40">
        <v>535</v>
      </c>
      <c r="B1051" s="129">
        <v>43238</v>
      </c>
      <c r="C1051" s="23" t="s">
        <v>204</v>
      </c>
      <c r="D1051" s="121">
        <v>405</v>
      </c>
      <c r="E1051" s="126" t="s">
        <v>43</v>
      </c>
      <c r="F1051" s="23" t="s">
        <v>268</v>
      </c>
      <c r="G1051" s="25" t="s">
        <v>847</v>
      </c>
      <c r="H1051" s="25"/>
      <c r="I1051" s="25"/>
      <c r="J1051" s="18"/>
      <c r="K1051" s="18"/>
      <c r="L1051" s="18" t="s">
        <v>270</v>
      </c>
      <c r="M1051" s="121" t="s">
        <v>848</v>
      </c>
    </row>
    <row r="1052" spans="1:13" x14ac:dyDescent="0.25">
      <c r="A1052" s="40">
        <v>534</v>
      </c>
      <c r="B1052" s="129">
        <v>43237</v>
      </c>
      <c r="C1052" s="23" t="s">
        <v>204</v>
      </c>
      <c r="D1052" s="121">
        <v>308</v>
      </c>
      <c r="E1052" s="126" t="s">
        <v>43</v>
      </c>
      <c r="F1052" s="23" t="s">
        <v>35</v>
      </c>
      <c r="G1052" s="25" t="s">
        <v>849</v>
      </c>
      <c r="H1052" s="25"/>
      <c r="I1052" s="25"/>
      <c r="J1052" s="18"/>
      <c r="K1052" s="18"/>
      <c r="L1052" s="18" t="s">
        <v>270</v>
      </c>
      <c r="M1052" s="121" t="s">
        <v>850</v>
      </c>
    </row>
    <row r="1053" spans="1:13" ht="60" x14ac:dyDescent="0.25">
      <c r="A1053" s="40">
        <v>533</v>
      </c>
      <c r="B1053" s="129">
        <v>43238</v>
      </c>
      <c r="C1053" s="23" t="s">
        <v>204</v>
      </c>
      <c r="D1053" s="121">
        <v>203</v>
      </c>
      <c r="E1053" s="126" t="s">
        <v>43</v>
      </c>
      <c r="F1053" s="23" t="s">
        <v>268</v>
      </c>
      <c r="G1053" s="25" t="s">
        <v>851</v>
      </c>
      <c r="H1053" s="25"/>
      <c r="I1053" s="25"/>
      <c r="J1053" s="18"/>
      <c r="K1053" s="18"/>
      <c r="L1053" s="18" t="s">
        <v>270</v>
      </c>
      <c r="M1053" s="121" t="s">
        <v>852</v>
      </c>
    </row>
    <row r="1054" spans="1:13" ht="30" x14ac:dyDescent="0.25">
      <c r="A1054" s="40">
        <v>532</v>
      </c>
      <c r="B1054" s="129">
        <v>43237</v>
      </c>
      <c r="C1054" s="23" t="s">
        <v>204</v>
      </c>
      <c r="D1054" s="121">
        <v>202</v>
      </c>
      <c r="E1054" s="126" t="s">
        <v>43</v>
      </c>
      <c r="F1054" s="23" t="s">
        <v>268</v>
      </c>
      <c r="G1054" s="25" t="s">
        <v>853</v>
      </c>
      <c r="H1054" s="25"/>
      <c r="I1054" s="25"/>
      <c r="J1054" s="18"/>
      <c r="K1054" s="18"/>
      <c r="L1054" s="18" t="s">
        <v>270</v>
      </c>
      <c r="M1054" s="121" t="s">
        <v>854</v>
      </c>
    </row>
    <row r="1055" spans="1:13" ht="30" x14ac:dyDescent="0.25">
      <c r="A1055" s="40">
        <v>531</v>
      </c>
      <c r="B1055" s="129">
        <v>43229</v>
      </c>
      <c r="C1055" s="23" t="s">
        <v>204</v>
      </c>
      <c r="D1055" s="121">
        <v>304</v>
      </c>
      <c r="E1055" s="126" t="s">
        <v>43</v>
      </c>
      <c r="F1055" s="23" t="s">
        <v>35</v>
      </c>
      <c r="G1055" s="25" t="s">
        <v>855</v>
      </c>
      <c r="H1055" s="25"/>
      <c r="I1055" s="25"/>
      <c r="J1055" s="18"/>
      <c r="K1055" s="18"/>
      <c r="L1055" s="18" t="s">
        <v>270</v>
      </c>
      <c r="M1055" s="121" t="s">
        <v>856</v>
      </c>
    </row>
    <row r="1056" spans="1:13" ht="30" x14ac:dyDescent="0.25">
      <c r="A1056" s="40">
        <v>530</v>
      </c>
      <c r="B1056" s="129">
        <v>43225</v>
      </c>
      <c r="C1056" s="23" t="s">
        <v>204</v>
      </c>
      <c r="D1056" s="121">
        <v>304</v>
      </c>
      <c r="E1056" s="126" t="s">
        <v>43</v>
      </c>
      <c r="F1056" s="23" t="s">
        <v>35</v>
      </c>
      <c r="G1056" s="25" t="s">
        <v>857</v>
      </c>
      <c r="H1056" s="25"/>
      <c r="I1056" s="25"/>
      <c r="J1056" s="18"/>
      <c r="K1056" s="18"/>
      <c r="L1056" s="18" t="s">
        <v>270</v>
      </c>
      <c r="M1056" s="121" t="s">
        <v>858</v>
      </c>
    </row>
    <row r="1057" spans="1:13" ht="45" x14ac:dyDescent="0.25">
      <c r="A1057" s="40">
        <v>529</v>
      </c>
      <c r="B1057" s="129">
        <v>43224</v>
      </c>
      <c r="C1057" s="23" t="s">
        <v>204</v>
      </c>
      <c r="D1057" s="121">
        <v>606</v>
      </c>
      <c r="E1057" s="126" t="s">
        <v>43</v>
      </c>
      <c r="F1057" s="23" t="s">
        <v>268</v>
      </c>
      <c r="G1057" s="25" t="s">
        <v>859</v>
      </c>
      <c r="H1057" s="25"/>
      <c r="I1057" s="25"/>
      <c r="J1057" s="18"/>
      <c r="K1057" s="18"/>
      <c r="L1057" s="18" t="s">
        <v>270</v>
      </c>
      <c r="M1057" s="121" t="s">
        <v>860</v>
      </c>
    </row>
    <row r="1058" spans="1:13" x14ac:dyDescent="0.25">
      <c r="A1058" s="40">
        <v>528</v>
      </c>
      <c r="B1058" s="129"/>
      <c r="C1058" s="23" t="s">
        <v>204</v>
      </c>
      <c r="D1058" s="121"/>
      <c r="E1058" s="121" t="s">
        <v>861</v>
      </c>
      <c r="F1058" s="23"/>
      <c r="G1058" s="25"/>
      <c r="H1058" s="25"/>
      <c r="I1058" s="25" t="s">
        <v>862</v>
      </c>
      <c r="J1058" s="18" t="s">
        <v>863</v>
      </c>
      <c r="K1058" s="18"/>
      <c r="L1058" s="18" t="s">
        <v>270</v>
      </c>
      <c r="M1058" s="121" t="s">
        <v>864</v>
      </c>
    </row>
    <row r="1059" spans="1:13" ht="60" x14ac:dyDescent="0.25">
      <c r="A1059" s="40">
        <v>527</v>
      </c>
      <c r="B1059" s="129">
        <v>43237</v>
      </c>
      <c r="C1059" s="23" t="s">
        <v>204</v>
      </c>
      <c r="D1059" s="121">
        <v>212</v>
      </c>
      <c r="E1059" s="126" t="s">
        <v>43</v>
      </c>
      <c r="F1059" s="23" t="s">
        <v>35</v>
      </c>
      <c r="G1059" s="25" t="s">
        <v>865</v>
      </c>
      <c r="H1059" s="25"/>
      <c r="I1059" s="25" t="s">
        <v>866</v>
      </c>
      <c r="J1059" s="18" t="s">
        <v>275</v>
      </c>
      <c r="K1059" s="18" t="s">
        <v>49</v>
      </c>
      <c r="L1059" s="18"/>
      <c r="M1059" s="121"/>
    </row>
    <row r="1060" spans="1:13" ht="60" x14ac:dyDescent="0.25">
      <c r="A1060" s="40">
        <v>526</v>
      </c>
      <c r="B1060" s="129">
        <v>43237</v>
      </c>
      <c r="C1060" s="23" t="s">
        <v>204</v>
      </c>
      <c r="D1060" s="121">
        <v>201</v>
      </c>
      <c r="E1060" s="126" t="s">
        <v>43</v>
      </c>
      <c r="F1060" s="23" t="s">
        <v>35</v>
      </c>
      <c r="G1060" s="25" t="s">
        <v>867</v>
      </c>
      <c r="H1060" s="25"/>
      <c r="I1060" s="25" t="s">
        <v>868</v>
      </c>
      <c r="J1060" s="18" t="s">
        <v>275</v>
      </c>
      <c r="K1060" s="18" t="s">
        <v>49</v>
      </c>
      <c r="L1060" s="18"/>
      <c r="M1060" s="121"/>
    </row>
    <row r="1061" spans="1:13" ht="30" x14ac:dyDescent="0.25">
      <c r="A1061" s="40">
        <v>525</v>
      </c>
      <c r="B1061" s="129">
        <v>43235</v>
      </c>
      <c r="C1061" s="23" t="s">
        <v>204</v>
      </c>
      <c r="D1061" s="121">
        <v>403</v>
      </c>
      <c r="E1061" s="126" t="s">
        <v>43</v>
      </c>
      <c r="F1061" s="23" t="s">
        <v>51</v>
      </c>
      <c r="G1061" s="25" t="s">
        <v>869</v>
      </c>
      <c r="H1061" s="25"/>
      <c r="I1061" s="25"/>
      <c r="J1061" s="18"/>
      <c r="K1061" s="18"/>
      <c r="L1061" s="18" t="s">
        <v>270</v>
      </c>
      <c r="M1061" s="121" t="s">
        <v>870</v>
      </c>
    </row>
    <row r="1062" spans="1:13" ht="45" x14ac:dyDescent="0.25">
      <c r="A1062" s="40">
        <v>524</v>
      </c>
      <c r="B1062" s="129">
        <v>43235</v>
      </c>
      <c r="C1062" s="23" t="s">
        <v>204</v>
      </c>
      <c r="D1062" s="121">
        <v>108</v>
      </c>
      <c r="E1062" s="126" t="s">
        <v>43</v>
      </c>
      <c r="F1062" s="23" t="s">
        <v>268</v>
      </c>
      <c r="G1062" s="25" t="s">
        <v>871</v>
      </c>
      <c r="H1062" s="25"/>
      <c r="I1062" s="25"/>
      <c r="J1062" s="18"/>
      <c r="K1062" s="18"/>
      <c r="L1062" s="18" t="s">
        <v>270</v>
      </c>
      <c r="M1062" s="121" t="s">
        <v>872</v>
      </c>
    </row>
    <row r="1063" spans="1:13" ht="30" x14ac:dyDescent="0.25">
      <c r="A1063" s="40">
        <v>523</v>
      </c>
      <c r="B1063" s="129">
        <v>43235</v>
      </c>
      <c r="C1063" s="23" t="s">
        <v>204</v>
      </c>
      <c r="D1063" s="121">
        <v>108</v>
      </c>
      <c r="E1063" s="126" t="s">
        <v>43</v>
      </c>
      <c r="F1063" s="23" t="s">
        <v>268</v>
      </c>
      <c r="G1063" s="25" t="s">
        <v>873</v>
      </c>
      <c r="H1063" s="25"/>
      <c r="I1063" s="25"/>
      <c r="J1063" s="18"/>
      <c r="K1063" s="18"/>
      <c r="L1063" s="18" t="s">
        <v>270</v>
      </c>
      <c r="M1063" s="121" t="s">
        <v>872</v>
      </c>
    </row>
    <row r="1064" spans="1:13" ht="195" x14ac:dyDescent="0.25">
      <c r="A1064" s="40">
        <v>522</v>
      </c>
      <c r="B1064" s="129">
        <v>43235</v>
      </c>
      <c r="C1064" s="23" t="s">
        <v>204</v>
      </c>
      <c r="D1064" s="121" t="s">
        <v>874</v>
      </c>
      <c r="E1064" s="126" t="s">
        <v>43</v>
      </c>
      <c r="F1064" s="23" t="s">
        <v>51</v>
      </c>
      <c r="G1064" s="25" t="s">
        <v>875</v>
      </c>
      <c r="H1064" s="25"/>
      <c r="I1064" s="25" t="s">
        <v>876</v>
      </c>
      <c r="J1064" s="18" t="s">
        <v>275</v>
      </c>
      <c r="K1064" s="18" t="s">
        <v>49</v>
      </c>
      <c r="L1064" s="18"/>
      <c r="M1064" s="121"/>
    </row>
    <row r="1065" spans="1:13" ht="135" x14ac:dyDescent="0.25">
      <c r="A1065" s="40">
        <v>521</v>
      </c>
      <c r="B1065" s="129">
        <v>43235</v>
      </c>
      <c r="C1065" s="23" t="s">
        <v>87</v>
      </c>
      <c r="D1065" s="121"/>
      <c r="E1065" s="121"/>
      <c r="F1065" s="23" t="s">
        <v>349</v>
      </c>
      <c r="G1065" s="25" t="s">
        <v>877</v>
      </c>
      <c r="H1065" s="25"/>
      <c r="I1065" s="25" t="s">
        <v>878</v>
      </c>
      <c r="J1065" s="18" t="s">
        <v>275</v>
      </c>
      <c r="K1065" s="18" t="s">
        <v>49</v>
      </c>
      <c r="L1065" s="18"/>
      <c r="M1065" s="121"/>
    </row>
    <row r="1066" spans="1:13" ht="45" x14ac:dyDescent="0.25">
      <c r="A1066" s="40">
        <v>520</v>
      </c>
      <c r="B1066" s="129">
        <v>43234</v>
      </c>
      <c r="C1066" s="23" t="s">
        <v>204</v>
      </c>
      <c r="D1066" s="121">
        <v>303</v>
      </c>
      <c r="E1066" s="126" t="s">
        <v>43</v>
      </c>
      <c r="F1066" s="23" t="s">
        <v>268</v>
      </c>
      <c r="G1066" s="25" t="s">
        <v>879</v>
      </c>
      <c r="H1066" s="25"/>
      <c r="I1066" s="25"/>
      <c r="J1066" s="18"/>
      <c r="K1066" s="18"/>
      <c r="L1066" s="18" t="s">
        <v>270</v>
      </c>
      <c r="M1066" s="121" t="s">
        <v>880</v>
      </c>
    </row>
    <row r="1067" spans="1:13" ht="90" x14ac:dyDescent="0.25">
      <c r="A1067" s="40">
        <v>519</v>
      </c>
      <c r="B1067" s="129">
        <v>43234</v>
      </c>
      <c r="C1067" s="23" t="s">
        <v>204</v>
      </c>
      <c r="D1067" s="121">
        <v>904</v>
      </c>
      <c r="E1067" s="126" t="s">
        <v>43</v>
      </c>
      <c r="F1067" s="23" t="s">
        <v>35</v>
      </c>
      <c r="G1067" s="25" t="s">
        <v>881</v>
      </c>
      <c r="H1067" s="25" t="s">
        <v>882</v>
      </c>
      <c r="I1067" s="25" t="s">
        <v>883</v>
      </c>
      <c r="J1067" s="18" t="s">
        <v>275</v>
      </c>
      <c r="K1067" s="18" t="s">
        <v>49</v>
      </c>
      <c r="L1067" s="18"/>
      <c r="M1067" s="121"/>
    </row>
    <row r="1068" spans="1:13" ht="60" x14ac:dyDescent="0.25">
      <c r="A1068" s="40">
        <v>518</v>
      </c>
      <c r="B1068" s="129">
        <v>43233</v>
      </c>
      <c r="C1068" s="23" t="s">
        <v>204</v>
      </c>
      <c r="D1068" s="121">
        <v>201</v>
      </c>
      <c r="E1068" s="126" t="s">
        <v>43</v>
      </c>
      <c r="F1068" s="23" t="s">
        <v>35</v>
      </c>
      <c r="G1068" s="25" t="s">
        <v>884</v>
      </c>
      <c r="H1068" s="25"/>
      <c r="I1068" s="25"/>
      <c r="J1068" s="18"/>
      <c r="K1068" s="18"/>
      <c r="L1068" s="18" t="s">
        <v>270</v>
      </c>
      <c r="M1068" s="121" t="s">
        <v>885</v>
      </c>
    </row>
    <row r="1069" spans="1:13" ht="90" x14ac:dyDescent="0.25">
      <c r="A1069" s="40">
        <v>517</v>
      </c>
      <c r="B1069" s="129">
        <v>43223</v>
      </c>
      <c r="C1069" s="23" t="s">
        <v>204</v>
      </c>
      <c r="D1069" s="121">
        <v>801</v>
      </c>
      <c r="E1069" s="126" t="s">
        <v>43</v>
      </c>
      <c r="F1069" s="23" t="s">
        <v>886</v>
      </c>
      <c r="G1069" s="25" t="s">
        <v>887</v>
      </c>
      <c r="H1069" s="25"/>
      <c r="I1069" s="25"/>
      <c r="J1069" s="18"/>
      <c r="K1069" s="18"/>
      <c r="L1069" s="18" t="s">
        <v>270</v>
      </c>
      <c r="M1069" s="121" t="s">
        <v>888</v>
      </c>
    </row>
    <row r="1070" spans="1:13" ht="30" x14ac:dyDescent="0.25">
      <c r="A1070" s="40">
        <v>516</v>
      </c>
      <c r="B1070" s="129">
        <v>43230</v>
      </c>
      <c r="C1070" s="23" t="s">
        <v>204</v>
      </c>
      <c r="D1070" s="121">
        <v>702</v>
      </c>
      <c r="E1070" s="126" t="s">
        <v>43</v>
      </c>
      <c r="F1070" s="23" t="s">
        <v>35</v>
      </c>
      <c r="G1070" s="25" t="s">
        <v>889</v>
      </c>
      <c r="H1070" s="25"/>
      <c r="I1070" s="25"/>
      <c r="J1070" s="18"/>
      <c r="K1070" s="18"/>
      <c r="L1070" s="18" t="s">
        <v>270</v>
      </c>
      <c r="M1070" s="121" t="s">
        <v>890</v>
      </c>
    </row>
    <row r="1071" spans="1:13" ht="45" x14ac:dyDescent="0.25">
      <c r="A1071" s="40">
        <v>515</v>
      </c>
      <c r="B1071" s="129">
        <v>43232</v>
      </c>
      <c r="C1071" s="23" t="s">
        <v>204</v>
      </c>
      <c r="D1071" s="121">
        <v>801</v>
      </c>
      <c r="E1071" s="126" t="s">
        <v>43</v>
      </c>
      <c r="F1071" s="23" t="s">
        <v>268</v>
      </c>
      <c r="G1071" s="25" t="s">
        <v>891</v>
      </c>
      <c r="H1071" s="25"/>
      <c r="I1071" s="25"/>
      <c r="J1071" s="18"/>
      <c r="K1071" s="18"/>
      <c r="L1071" s="18" t="s">
        <v>270</v>
      </c>
      <c r="M1071" s="121" t="s">
        <v>892</v>
      </c>
    </row>
    <row r="1072" spans="1:13" ht="105" x14ac:dyDescent="0.25">
      <c r="A1072" s="40">
        <v>514</v>
      </c>
      <c r="B1072" s="129">
        <v>43230</v>
      </c>
      <c r="C1072" s="23" t="s">
        <v>204</v>
      </c>
      <c r="D1072" s="121">
        <v>603</v>
      </c>
      <c r="E1072" s="126" t="s">
        <v>43</v>
      </c>
      <c r="F1072" s="23" t="s">
        <v>51</v>
      </c>
      <c r="G1072" s="25" t="s">
        <v>893</v>
      </c>
      <c r="H1072" s="25" t="s">
        <v>894</v>
      </c>
      <c r="I1072" s="25"/>
      <c r="J1072" s="18"/>
      <c r="K1072" s="18"/>
      <c r="L1072" s="18" t="s">
        <v>270</v>
      </c>
      <c r="M1072" s="121" t="s">
        <v>895</v>
      </c>
    </row>
    <row r="1073" spans="1:13" ht="120" x14ac:dyDescent="0.25">
      <c r="A1073" s="40">
        <v>513</v>
      </c>
      <c r="B1073" s="129">
        <v>43230</v>
      </c>
      <c r="C1073" s="23" t="s">
        <v>204</v>
      </c>
      <c r="D1073" s="121">
        <v>603</v>
      </c>
      <c r="E1073" s="126" t="s">
        <v>43</v>
      </c>
      <c r="F1073" s="23" t="s">
        <v>315</v>
      </c>
      <c r="G1073" s="25" t="s">
        <v>896</v>
      </c>
      <c r="H1073" s="25"/>
      <c r="I1073" s="25"/>
      <c r="J1073" s="18" t="s">
        <v>275</v>
      </c>
      <c r="K1073" s="18" t="s">
        <v>49</v>
      </c>
      <c r="L1073" s="18"/>
      <c r="M1073" s="121"/>
    </row>
    <row r="1074" spans="1:13" ht="90" x14ac:dyDescent="0.25">
      <c r="A1074" s="40">
        <v>512</v>
      </c>
      <c r="B1074" s="129">
        <v>43228</v>
      </c>
      <c r="C1074" s="23" t="s">
        <v>204</v>
      </c>
      <c r="D1074" s="121" t="s">
        <v>897</v>
      </c>
      <c r="E1074" s="121"/>
      <c r="F1074" s="23" t="s">
        <v>898</v>
      </c>
      <c r="G1074" s="25" t="s">
        <v>899</v>
      </c>
      <c r="H1074" s="25"/>
      <c r="I1074" s="25"/>
      <c r="J1074" s="18"/>
      <c r="K1074" s="18"/>
      <c r="L1074" s="18"/>
      <c r="M1074" s="121"/>
    </row>
    <row r="1075" spans="1:13" ht="60" x14ac:dyDescent="0.25">
      <c r="A1075" s="40">
        <v>511</v>
      </c>
      <c r="B1075" s="129">
        <v>43229</v>
      </c>
      <c r="C1075" s="23" t="s">
        <v>87</v>
      </c>
      <c r="D1075" s="121"/>
      <c r="E1075" s="121"/>
      <c r="F1075" s="23" t="s">
        <v>900</v>
      </c>
      <c r="G1075" s="25" t="s">
        <v>901</v>
      </c>
      <c r="H1075" s="25"/>
      <c r="I1075" s="25"/>
      <c r="J1075" s="18" t="s">
        <v>902</v>
      </c>
      <c r="K1075" s="18" t="s">
        <v>903</v>
      </c>
      <c r="L1075" s="18"/>
      <c r="M1075" s="121"/>
    </row>
    <row r="1076" spans="1:13" ht="30" x14ac:dyDescent="0.25">
      <c r="A1076" s="40">
        <v>510</v>
      </c>
      <c r="B1076" s="129">
        <v>43229</v>
      </c>
      <c r="C1076" s="23" t="s">
        <v>204</v>
      </c>
      <c r="D1076" s="121">
        <v>107</v>
      </c>
      <c r="E1076" s="126" t="s">
        <v>43</v>
      </c>
      <c r="F1076" s="23" t="s">
        <v>35</v>
      </c>
      <c r="G1076" s="25" t="s">
        <v>904</v>
      </c>
      <c r="H1076" s="25"/>
      <c r="I1076" s="25"/>
      <c r="J1076" s="18"/>
      <c r="K1076" s="18"/>
      <c r="L1076" s="18" t="s">
        <v>270</v>
      </c>
      <c r="M1076" s="121" t="s">
        <v>905</v>
      </c>
    </row>
    <row r="1077" spans="1:13" x14ac:dyDescent="0.25">
      <c r="A1077" s="40">
        <v>509</v>
      </c>
      <c r="B1077" s="129">
        <v>43229</v>
      </c>
      <c r="C1077" s="23" t="s">
        <v>204</v>
      </c>
      <c r="D1077" s="121">
        <v>304</v>
      </c>
      <c r="E1077" s="126" t="s">
        <v>43</v>
      </c>
      <c r="F1077" s="23" t="s">
        <v>35</v>
      </c>
      <c r="G1077" s="25" t="s">
        <v>906</v>
      </c>
      <c r="H1077" s="25"/>
      <c r="I1077" s="25"/>
      <c r="J1077" s="18"/>
      <c r="K1077" s="18"/>
      <c r="L1077" s="18" t="s">
        <v>270</v>
      </c>
      <c r="M1077" s="121" t="s">
        <v>856</v>
      </c>
    </row>
    <row r="1078" spans="1:13" ht="45" x14ac:dyDescent="0.25">
      <c r="A1078" s="40">
        <v>508</v>
      </c>
      <c r="B1078" s="129">
        <v>43229</v>
      </c>
      <c r="C1078" s="23" t="s">
        <v>204</v>
      </c>
      <c r="D1078" s="121">
        <v>405</v>
      </c>
      <c r="E1078" s="126" t="s">
        <v>43</v>
      </c>
      <c r="F1078" s="23" t="s">
        <v>35</v>
      </c>
      <c r="G1078" s="25" t="s">
        <v>907</v>
      </c>
      <c r="H1078" s="25"/>
      <c r="I1078" s="25"/>
      <c r="J1078" s="18"/>
      <c r="K1078" s="18"/>
      <c r="L1078" s="18" t="s">
        <v>270</v>
      </c>
      <c r="M1078" s="121" t="s">
        <v>908</v>
      </c>
    </row>
    <row r="1079" spans="1:13" ht="45" x14ac:dyDescent="0.25">
      <c r="A1079" s="40">
        <v>507</v>
      </c>
      <c r="B1079" s="129">
        <v>43229</v>
      </c>
      <c r="C1079" s="23" t="s">
        <v>204</v>
      </c>
      <c r="D1079" s="121"/>
      <c r="E1079" s="121"/>
      <c r="F1079" s="23"/>
      <c r="G1079" s="25" t="s">
        <v>907</v>
      </c>
      <c r="H1079" s="25"/>
      <c r="I1079" s="25"/>
      <c r="J1079" s="18"/>
      <c r="K1079" s="18"/>
      <c r="L1079" s="18"/>
      <c r="M1079" s="121"/>
    </row>
    <row r="1080" spans="1:13" ht="45" x14ac:dyDescent="0.25">
      <c r="A1080" s="40">
        <v>506</v>
      </c>
      <c r="B1080" s="129">
        <v>43229</v>
      </c>
      <c r="C1080" s="23" t="s">
        <v>204</v>
      </c>
      <c r="D1080" s="121">
        <v>305</v>
      </c>
      <c r="E1080" s="126" t="s">
        <v>43</v>
      </c>
      <c r="F1080" s="23" t="s">
        <v>909</v>
      </c>
      <c r="G1080" s="25" t="s">
        <v>910</v>
      </c>
      <c r="H1080" s="25"/>
      <c r="I1080" s="25"/>
      <c r="J1080" s="18"/>
      <c r="K1080" s="18"/>
      <c r="L1080" s="18" t="s">
        <v>270</v>
      </c>
      <c r="M1080" s="121" t="s">
        <v>911</v>
      </c>
    </row>
    <row r="1081" spans="1:13" ht="105" x14ac:dyDescent="0.25">
      <c r="A1081" s="40">
        <v>505</v>
      </c>
      <c r="B1081" s="129">
        <v>43229</v>
      </c>
      <c r="C1081" s="23" t="s">
        <v>204</v>
      </c>
      <c r="D1081" s="121">
        <v>606</v>
      </c>
      <c r="E1081" s="126" t="s">
        <v>43</v>
      </c>
      <c r="F1081" s="23" t="s">
        <v>518</v>
      </c>
      <c r="G1081" s="25" t="s">
        <v>912</v>
      </c>
      <c r="H1081" s="25"/>
      <c r="I1081" s="25"/>
      <c r="J1081" s="18"/>
      <c r="K1081" s="18"/>
      <c r="L1081" s="18"/>
      <c r="M1081" s="121"/>
    </row>
    <row r="1082" spans="1:13" ht="45" x14ac:dyDescent="0.25">
      <c r="A1082" s="40">
        <v>504</v>
      </c>
      <c r="B1082" s="129">
        <v>43227</v>
      </c>
      <c r="C1082" s="23" t="s">
        <v>204</v>
      </c>
      <c r="D1082" s="121">
        <v>706</v>
      </c>
      <c r="E1082" s="126" t="s">
        <v>43</v>
      </c>
      <c r="F1082" s="23" t="s">
        <v>315</v>
      </c>
      <c r="G1082" s="25" t="s">
        <v>913</v>
      </c>
      <c r="H1082" s="25"/>
      <c r="I1082" s="25"/>
      <c r="J1082" s="18"/>
      <c r="K1082" s="18"/>
      <c r="L1082" s="18" t="s">
        <v>270</v>
      </c>
      <c r="M1082" s="121" t="s">
        <v>914</v>
      </c>
    </row>
    <row r="1083" spans="1:13" ht="45" x14ac:dyDescent="0.25">
      <c r="A1083" s="40">
        <v>503</v>
      </c>
      <c r="B1083" s="129">
        <v>43228</v>
      </c>
      <c r="C1083" s="23" t="s">
        <v>204</v>
      </c>
      <c r="D1083" s="121">
        <v>510</v>
      </c>
      <c r="E1083" s="126" t="s">
        <v>43</v>
      </c>
      <c r="F1083" s="23" t="s">
        <v>35</v>
      </c>
      <c r="G1083" s="25" t="s">
        <v>915</v>
      </c>
      <c r="H1083" s="25"/>
      <c r="I1083" s="25"/>
      <c r="J1083" s="18"/>
      <c r="K1083" s="18"/>
      <c r="L1083" s="18"/>
      <c r="M1083" s="121"/>
    </row>
    <row r="1084" spans="1:13" x14ac:dyDescent="0.25">
      <c r="A1084" s="40">
        <v>502</v>
      </c>
      <c r="B1084" s="129">
        <v>43228</v>
      </c>
      <c r="C1084" s="23" t="s">
        <v>204</v>
      </c>
      <c r="D1084" s="121">
        <v>510</v>
      </c>
      <c r="E1084" s="126" t="s">
        <v>43</v>
      </c>
      <c r="F1084" s="23" t="s">
        <v>35</v>
      </c>
      <c r="G1084" s="25" t="s">
        <v>916</v>
      </c>
      <c r="H1084" s="25"/>
      <c r="I1084" s="25"/>
      <c r="J1084" s="18"/>
      <c r="K1084" s="18"/>
      <c r="L1084" s="18"/>
      <c r="M1084" s="121"/>
    </row>
    <row r="1085" spans="1:13" x14ac:dyDescent="0.25">
      <c r="A1085" s="40">
        <v>501</v>
      </c>
      <c r="B1085" s="129">
        <v>43227</v>
      </c>
      <c r="C1085" s="23" t="s">
        <v>204</v>
      </c>
      <c r="D1085" s="121">
        <v>503</v>
      </c>
      <c r="E1085" s="126" t="s">
        <v>43</v>
      </c>
      <c r="F1085" s="23" t="s">
        <v>268</v>
      </c>
      <c r="G1085" s="25" t="s">
        <v>917</v>
      </c>
      <c r="H1085" s="25"/>
      <c r="I1085" s="25"/>
      <c r="J1085" s="18"/>
      <c r="K1085" s="18"/>
      <c r="L1085" s="18" t="s">
        <v>270</v>
      </c>
      <c r="M1085" s="121" t="s">
        <v>918</v>
      </c>
    </row>
    <row r="1086" spans="1:13" ht="60" x14ac:dyDescent="0.25">
      <c r="A1086" s="40">
        <v>500</v>
      </c>
      <c r="B1086" s="129">
        <v>43227</v>
      </c>
      <c r="C1086" s="23" t="s">
        <v>204</v>
      </c>
      <c r="D1086" s="121">
        <v>212</v>
      </c>
      <c r="E1086" s="126" t="s">
        <v>43</v>
      </c>
      <c r="F1086" s="23" t="s">
        <v>35</v>
      </c>
      <c r="G1086" s="25" t="s">
        <v>919</v>
      </c>
      <c r="H1086" s="25"/>
      <c r="I1086" s="25"/>
      <c r="J1086" s="18"/>
      <c r="K1086" s="18"/>
      <c r="L1086" s="18" t="s">
        <v>270</v>
      </c>
      <c r="M1086" s="121" t="s">
        <v>920</v>
      </c>
    </row>
    <row r="1087" spans="1:13" ht="30" x14ac:dyDescent="0.25">
      <c r="A1087" s="40">
        <v>499</v>
      </c>
      <c r="B1087" s="129">
        <v>43227</v>
      </c>
      <c r="C1087" s="23" t="s">
        <v>204</v>
      </c>
      <c r="D1087" s="121">
        <v>509</v>
      </c>
      <c r="E1087" s="126" t="s">
        <v>43</v>
      </c>
      <c r="F1087" s="23" t="s">
        <v>268</v>
      </c>
      <c r="G1087" s="25" t="s">
        <v>921</v>
      </c>
      <c r="H1087" s="25"/>
      <c r="I1087" s="25"/>
      <c r="J1087" s="18"/>
      <c r="K1087" s="18"/>
      <c r="L1087" s="18" t="s">
        <v>270</v>
      </c>
      <c r="M1087" s="121" t="s">
        <v>922</v>
      </c>
    </row>
    <row r="1088" spans="1:13" ht="60" x14ac:dyDescent="0.25">
      <c r="A1088" s="40">
        <v>498</v>
      </c>
      <c r="B1088" s="129">
        <v>43226</v>
      </c>
      <c r="C1088" s="23" t="s">
        <v>204</v>
      </c>
      <c r="D1088" s="121">
        <v>709</v>
      </c>
      <c r="E1088" s="126" t="s">
        <v>43</v>
      </c>
      <c r="F1088" s="23" t="s">
        <v>51</v>
      </c>
      <c r="G1088" s="25" t="s">
        <v>923</v>
      </c>
      <c r="H1088" s="25"/>
      <c r="I1088" s="25"/>
      <c r="J1088" s="18"/>
      <c r="K1088" s="18"/>
      <c r="L1088" s="18" t="s">
        <v>270</v>
      </c>
      <c r="M1088" s="121" t="s">
        <v>924</v>
      </c>
    </row>
    <row r="1089" spans="1:13" ht="60" x14ac:dyDescent="0.25">
      <c r="A1089" s="40">
        <v>497</v>
      </c>
      <c r="B1089" s="129">
        <v>43226</v>
      </c>
      <c r="C1089" s="23" t="s">
        <v>204</v>
      </c>
      <c r="D1089" s="121">
        <v>410</v>
      </c>
      <c r="E1089" s="126" t="s">
        <v>43</v>
      </c>
      <c r="F1089" s="23" t="s">
        <v>35</v>
      </c>
      <c r="G1089" s="25" t="s">
        <v>925</v>
      </c>
      <c r="H1089" s="25"/>
      <c r="I1089" s="25"/>
      <c r="J1089" s="18"/>
      <c r="K1089" s="18"/>
      <c r="L1089" s="18" t="s">
        <v>270</v>
      </c>
      <c r="M1089" s="121" t="s">
        <v>926</v>
      </c>
    </row>
    <row r="1090" spans="1:13" ht="45" x14ac:dyDescent="0.25">
      <c r="A1090" s="40">
        <v>496</v>
      </c>
      <c r="B1090" s="129">
        <v>43226</v>
      </c>
      <c r="C1090" s="23" t="s">
        <v>204</v>
      </c>
      <c r="D1090" s="121">
        <v>612</v>
      </c>
      <c r="E1090" s="126" t="s">
        <v>43</v>
      </c>
      <c r="F1090" s="23" t="s">
        <v>35</v>
      </c>
      <c r="G1090" s="25" t="s">
        <v>927</v>
      </c>
      <c r="H1090" s="25"/>
      <c r="I1090" s="25"/>
      <c r="J1090" s="18"/>
      <c r="K1090" s="18"/>
      <c r="L1090" s="18" t="s">
        <v>270</v>
      </c>
      <c r="M1090" s="121" t="s">
        <v>928</v>
      </c>
    </row>
    <row r="1091" spans="1:13" ht="60" x14ac:dyDescent="0.25">
      <c r="A1091" s="40">
        <v>495</v>
      </c>
      <c r="B1091" s="129">
        <v>43224</v>
      </c>
      <c r="C1091" s="23" t="s">
        <v>204</v>
      </c>
      <c r="D1091" s="121">
        <v>109</v>
      </c>
      <c r="E1091" s="126" t="s">
        <v>43</v>
      </c>
      <c r="F1091" s="23" t="s">
        <v>35</v>
      </c>
      <c r="G1091" s="25" t="s">
        <v>929</v>
      </c>
      <c r="H1091" s="25"/>
      <c r="I1091" s="25"/>
      <c r="J1091" s="18"/>
      <c r="K1091" s="18"/>
      <c r="L1091" s="18" t="s">
        <v>270</v>
      </c>
      <c r="M1091" s="121" t="s">
        <v>930</v>
      </c>
    </row>
    <row r="1092" spans="1:13" ht="90" x14ac:dyDescent="0.25">
      <c r="A1092" s="40">
        <v>494</v>
      </c>
      <c r="B1092" s="129">
        <v>43224</v>
      </c>
      <c r="C1092" s="23" t="s">
        <v>204</v>
      </c>
      <c r="D1092" s="121">
        <v>204</v>
      </c>
      <c r="E1092" s="126" t="s">
        <v>43</v>
      </c>
      <c r="F1092" s="23" t="s">
        <v>35</v>
      </c>
      <c r="G1092" s="25" t="s">
        <v>931</v>
      </c>
      <c r="H1092" s="25"/>
      <c r="I1092" s="25"/>
      <c r="J1092" s="18"/>
      <c r="K1092" s="18"/>
      <c r="L1092" s="18" t="s">
        <v>270</v>
      </c>
      <c r="M1092" s="121" t="s">
        <v>932</v>
      </c>
    </row>
    <row r="1093" spans="1:13" ht="45" x14ac:dyDescent="0.25">
      <c r="A1093" s="40">
        <v>493</v>
      </c>
      <c r="B1093" s="129">
        <v>43224</v>
      </c>
      <c r="C1093" s="23" t="s">
        <v>204</v>
      </c>
      <c r="D1093" s="121">
        <v>107</v>
      </c>
      <c r="E1093" s="126" t="s">
        <v>43</v>
      </c>
      <c r="F1093" s="23" t="s">
        <v>268</v>
      </c>
      <c r="G1093" s="25" t="s">
        <v>933</v>
      </c>
      <c r="H1093" s="25"/>
      <c r="I1093" s="25"/>
      <c r="J1093" s="18"/>
      <c r="K1093" s="18"/>
      <c r="L1093" s="18" t="s">
        <v>270</v>
      </c>
      <c r="M1093" s="121" t="s">
        <v>934</v>
      </c>
    </row>
    <row r="1094" spans="1:13" ht="120" x14ac:dyDescent="0.25">
      <c r="A1094" s="40">
        <v>492</v>
      </c>
      <c r="B1094" s="129">
        <v>43226</v>
      </c>
      <c r="C1094" s="23" t="s">
        <v>204</v>
      </c>
      <c r="D1094" s="121">
        <v>609</v>
      </c>
      <c r="E1094" s="126" t="s">
        <v>43</v>
      </c>
      <c r="F1094" s="23" t="s">
        <v>51</v>
      </c>
      <c r="G1094" s="25" t="s">
        <v>935</v>
      </c>
      <c r="H1094" s="25"/>
      <c r="I1094" s="25"/>
      <c r="J1094" s="18" t="s">
        <v>275</v>
      </c>
      <c r="K1094" s="18" t="s">
        <v>49</v>
      </c>
      <c r="L1094" s="18"/>
      <c r="M1094" s="121"/>
    </row>
    <row r="1095" spans="1:13" ht="90" x14ac:dyDescent="0.25">
      <c r="A1095" s="40">
        <v>491</v>
      </c>
      <c r="B1095" s="129">
        <v>43225</v>
      </c>
      <c r="C1095" s="23" t="s">
        <v>204</v>
      </c>
      <c r="D1095" s="121">
        <v>304</v>
      </c>
      <c r="E1095" s="126" t="s">
        <v>43</v>
      </c>
      <c r="F1095" s="23" t="s">
        <v>35</v>
      </c>
      <c r="G1095" s="25" t="s">
        <v>936</v>
      </c>
      <c r="H1095" s="25"/>
      <c r="I1095" s="25" t="s">
        <v>937</v>
      </c>
      <c r="J1095" s="18"/>
      <c r="K1095" s="18"/>
      <c r="L1095" s="18" t="s">
        <v>270</v>
      </c>
      <c r="M1095" s="121" t="s">
        <v>858</v>
      </c>
    </row>
    <row r="1096" spans="1:13" ht="60" x14ac:dyDescent="0.25">
      <c r="A1096" s="40">
        <v>490</v>
      </c>
      <c r="B1096" s="129">
        <v>43224</v>
      </c>
      <c r="C1096" s="23" t="s">
        <v>204</v>
      </c>
      <c r="D1096" s="121">
        <v>601</v>
      </c>
      <c r="E1096" s="126" t="s">
        <v>43</v>
      </c>
      <c r="F1096" s="23" t="s">
        <v>51</v>
      </c>
      <c r="G1096" s="25" t="s">
        <v>938</v>
      </c>
      <c r="H1096" s="25"/>
      <c r="I1096" s="25"/>
      <c r="J1096" s="18"/>
      <c r="K1096" s="18"/>
      <c r="L1096" s="18" t="s">
        <v>270</v>
      </c>
      <c r="M1096" s="121" t="s">
        <v>939</v>
      </c>
    </row>
    <row r="1097" spans="1:13" ht="60" x14ac:dyDescent="0.25">
      <c r="A1097" s="40">
        <v>489</v>
      </c>
      <c r="B1097" s="129">
        <v>43225</v>
      </c>
      <c r="C1097" s="23" t="s">
        <v>204</v>
      </c>
      <c r="D1097" s="121">
        <v>702</v>
      </c>
      <c r="E1097" s="126" t="s">
        <v>43</v>
      </c>
      <c r="F1097" s="23" t="s">
        <v>35</v>
      </c>
      <c r="G1097" s="25" t="s">
        <v>940</v>
      </c>
      <c r="H1097" s="25"/>
      <c r="I1097" s="25"/>
      <c r="J1097" s="18"/>
      <c r="K1097" s="18"/>
      <c r="L1097" s="18" t="s">
        <v>270</v>
      </c>
      <c r="M1097" s="121" t="s">
        <v>941</v>
      </c>
    </row>
    <row r="1098" spans="1:13" ht="45" x14ac:dyDescent="0.25">
      <c r="A1098" s="40">
        <v>488</v>
      </c>
      <c r="B1098" s="129">
        <v>43225</v>
      </c>
      <c r="C1098" s="23" t="s">
        <v>204</v>
      </c>
      <c r="D1098" s="121">
        <v>702</v>
      </c>
      <c r="E1098" s="126" t="s">
        <v>43</v>
      </c>
      <c r="F1098" s="23" t="s">
        <v>268</v>
      </c>
      <c r="G1098" s="25" t="s">
        <v>942</v>
      </c>
      <c r="H1098" s="25"/>
      <c r="I1098" s="25"/>
      <c r="J1098" s="18"/>
      <c r="K1098" s="18"/>
      <c r="L1098" s="18" t="s">
        <v>270</v>
      </c>
      <c r="M1098" s="121" t="s">
        <v>941</v>
      </c>
    </row>
    <row r="1099" spans="1:13" ht="30" x14ac:dyDescent="0.25">
      <c r="A1099" s="40">
        <v>487</v>
      </c>
      <c r="B1099" s="129">
        <v>43224</v>
      </c>
      <c r="C1099" s="23" t="s">
        <v>204</v>
      </c>
      <c r="D1099" s="121">
        <v>701</v>
      </c>
      <c r="E1099" s="126" t="s">
        <v>43</v>
      </c>
      <c r="F1099" s="23" t="s">
        <v>35</v>
      </c>
      <c r="G1099" s="25" t="s">
        <v>943</v>
      </c>
      <c r="H1099" s="25"/>
      <c r="I1099" s="25"/>
      <c r="J1099" s="18"/>
      <c r="K1099" s="18"/>
      <c r="L1099" s="18" t="s">
        <v>270</v>
      </c>
      <c r="M1099" s="121" t="s">
        <v>944</v>
      </c>
    </row>
    <row r="1100" spans="1:13" ht="180" x14ac:dyDescent="0.25">
      <c r="A1100" s="40">
        <v>486</v>
      </c>
      <c r="B1100" s="129">
        <v>43223</v>
      </c>
      <c r="C1100" s="23" t="s">
        <v>204</v>
      </c>
      <c r="D1100" s="121">
        <v>111</v>
      </c>
      <c r="E1100" s="121" t="s">
        <v>97</v>
      </c>
      <c r="F1100" s="23" t="s">
        <v>518</v>
      </c>
      <c r="G1100" s="25" t="s">
        <v>945</v>
      </c>
      <c r="H1100" s="25" t="s">
        <v>946</v>
      </c>
      <c r="I1100" s="25" t="s">
        <v>947</v>
      </c>
      <c r="J1100" s="18" t="s">
        <v>275</v>
      </c>
      <c r="K1100" s="18" t="s">
        <v>49</v>
      </c>
      <c r="L1100" s="18"/>
      <c r="M1100" s="121"/>
    </row>
    <row r="1101" spans="1:13" ht="120" x14ac:dyDescent="0.25">
      <c r="A1101" s="40">
        <v>485</v>
      </c>
      <c r="B1101" s="129">
        <v>43223</v>
      </c>
      <c r="C1101" s="23" t="s">
        <v>204</v>
      </c>
      <c r="D1101" s="121">
        <v>101</v>
      </c>
      <c r="E1101" s="126" t="s">
        <v>43</v>
      </c>
      <c r="F1101" s="23" t="s">
        <v>898</v>
      </c>
      <c r="G1101" s="25" t="s">
        <v>948</v>
      </c>
      <c r="H1101" s="25"/>
      <c r="I1101" s="25" t="s">
        <v>949</v>
      </c>
      <c r="J1101" s="18" t="s">
        <v>564</v>
      </c>
      <c r="K1101" s="18" t="s">
        <v>50</v>
      </c>
      <c r="L1101" s="18"/>
      <c r="M1101" s="121"/>
    </row>
    <row r="1102" spans="1:13" ht="135" x14ac:dyDescent="0.25">
      <c r="A1102" s="40">
        <v>484</v>
      </c>
      <c r="B1102" s="129">
        <v>43222</v>
      </c>
      <c r="C1102" s="23" t="s">
        <v>204</v>
      </c>
      <c r="D1102" s="121">
        <v>411</v>
      </c>
      <c r="E1102" s="126" t="s">
        <v>43</v>
      </c>
      <c r="F1102" s="23" t="s">
        <v>51</v>
      </c>
      <c r="G1102" s="25" t="s">
        <v>950</v>
      </c>
      <c r="H1102" s="25"/>
      <c r="I1102" s="25"/>
      <c r="J1102" s="18"/>
      <c r="K1102" s="18"/>
      <c r="L1102" s="18" t="s">
        <v>270</v>
      </c>
      <c r="M1102" s="121" t="s">
        <v>951</v>
      </c>
    </row>
    <row r="1103" spans="1:13" ht="30" x14ac:dyDescent="0.25">
      <c r="A1103" s="40">
        <v>483</v>
      </c>
      <c r="B1103" s="129">
        <v>43221</v>
      </c>
      <c r="C1103" s="23" t="s">
        <v>204</v>
      </c>
      <c r="D1103" s="121">
        <v>604</v>
      </c>
      <c r="E1103" s="126" t="s">
        <v>43</v>
      </c>
      <c r="F1103" s="23" t="s">
        <v>35</v>
      </c>
      <c r="G1103" s="25" t="s">
        <v>952</v>
      </c>
      <c r="H1103" s="25"/>
      <c r="I1103" s="25"/>
      <c r="J1103" s="18"/>
      <c r="K1103" s="18"/>
      <c r="L1103" s="18" t="s">
        <v>270</v>
      </c>
      <c r="M1103" s="121" t="s">
        <v>953</v>
      </c>
    </row>
    <row r="1104" spans="1:13" x14ac:dyDescent="0.25">
      <c r="A1104" s="40">
        <v>482</v>
      </c>
      <c r="B1104" s="129">
        <v>43221</v>
      </c>
      <c r="C1104" s="23" t="s">
        <v>204</v>
      </c>
      <c r="D1104" s="121">
        <v>410</v>
      </c>
      <c r="E1104" s="126" t="s">
        <v>43</v>
      </c>
      <c r="F1104" s="23" t="s">
        <v>268</v>
      </c>
      <c r="G1104" s="25" t="s">
        <v>954</v>
      </c>
      <c r="H1104" s="25"/>
      <c r="I1104" s="25"/>
      <c r="J1104" s="18"/>
      <c r="K1104" s="18"/>
      <c r="L1104" s="18" t="s">
        <v>270</v>
      </c>
      <c r="M1104" s="121" t="s">
        <v>955</v>
      </c>
    </row>
    <row r="1105" spans="1:13" ht="45" x14ac:dyDescent="0.25">
      <c r="A1105" s="40">
        <v>481</v>
      </c>
      <c r="B1105" s="129">
        <v>43221</v>
      </c>
      <c r="C1105" s="23" t="s">
        <v>204</v>
      </c>
      <c r="D1105" s="121">
        <v>509</v>
      </c>
      <c r="E1105" s="126" t="s">
        <v>43</v>
      </c>
      <c r="F1105" s="23" t="s">
        <v>268</v>
      </c>
      <c r="G1105" s="25" t="s">
        <v>956</v>
      </c>
      <c r="H1105" s="25"/>
      <c r="I1105" s="25"/>
      <c r="J1105" s="18"/>
      <c r="K1105" s="18"/>
      <c r="L1105" s="18" t="s">
        <v>270</v>
      </c>
      <c r="M1105" s="121" t="s">
        <v>957</v>
      </c>
    </row>
    <row r="1106" spans="1:13" ht="45" x14ac:dyDescent="0.25">
      <c r="A1106" s="40">
        <v>480</v>
      </c>
      <c r="B1106" s="129">
        <v>43221</v>
      </c>
      <c r="C1106" s="23" t="s">
        <v>204</v>
      </c>
      <c r="D1106" s="121">
        <v>208</v>
      </c>
      <c r="E1106" s="126" t="s">
        <v>43</v>
      </c>
      <c r="F1106" s="23" t="s">
        <v>268</v>
      </c>
      <c r="G1106" s="25" t="s">
        <v>958</v>
      </c>
      <c r="H1106" s="25"/>
      <c r="I1106" s="25"/>
      <c r="J1106" s="18"/>
      <c r="K1106" s="18"/>
      <c r="L1106" s="18" t="s">
        <v>270</v>
      </c>
      <c r="M1106" s="121" t="s">
        <v>959</v>
      </c>
    </row>
    <row r="1107" spans="1:13" x14ac:dyDescent="0.25">
      <c r="A1107" s="40">
        <v>479</v>
      </c>
      <c r="B1107" s="129">
        <v>43220</v>
      </c>
      <c r="C1107" s="23" t="s">
        <v>204</v>
      </c>
      <c r="D1107" s="121">
        <v>708</v>
      </c>
      <c r="E1107" s="126" t="s">
        <v>43</v>
      </c>
      <c r="F1107" s="23" t="s">
        <v>35</v>
      </c>
      <c r="G1107" s="25" t="s">
        <v>960</v>
      </c>
      <c r="H1107" s="25"/>
      <c r="I1107" s="25"/>
      <c r="J1107" s="18"/>
      <c r="K1107" s="18"/>
      <c r="L1107" s="18" t="s">
        <v>270</v>
      </c>
      <c r="M1107" s="121" t="s">
        <v>961</v>
      </c>
    </row>
    <row r="1108" spans="1:13" ht="30" x14ac:dyDescent="0.25">
      <c r="A1108" s="40">
        <v>478</v>
      </c>
      <c r="B1108" s="129">
        <v>43219</v>
      </c>
      <c r="C1108" s="23" t="s">
        <v>204</v>
      </c>
      <c r="D1108" s="121">
        <v>302</v>
      </c>
      <c r="E1108" s="126" t="s">
        <v>43</v>
      </c>
      <c r="F1108" s="23" t="s">
        <v>35</v>
      </c>
      <c r="G1108" s="25" t="s">
        <v>962</v>
      </c>
      <c r="H1108" s="25"/>
      <c r="I1108" s="25"/>
      <c r="J1108" s="18"/>
      <c r="K1108" s="18"/>
      <c r="L1108" s="18" t="s">
        <v>270</v>
      </c>
      <c r="M1108" s="121" t="s">
        <v>963</v>
      </c>
    </row>
    <row r="1109" spans="1:13" ht="30" x14ac:dyDescent="0.25">
      <c r="A1109" s="40">
        <v>477</v>
      </c>
      <c r="B1109" s="129">
        <v>43219</v>
      </c>
      <c r="C1109" s="23" t="s">
        <v>204</v>
      </c>
      <c r="D1109" s="121">
        <v>302</v>
      </c>
      <c r="E1109" s="126" t="s">
        <v>43</v>
      </c>
      <c r="F1109" s="23" t="s">
        <v>268</v>
      </c>
      <c r="G1109" s="25" t="s">
        <v>964</v>
      </c>
      <c r="H1109" s="25"/>
      <c r="I1109" s="25"/>
      <c r="J1109" s="18"/>
      <c r="K1109" s="18"/>
      <c r="L1109" s="18" t="s">
        <v>270</v>
      </c>
      <c r="M1109" s="121" t="s">
        <v>963</v>
      </c>
    </row>
    <row r="1110" spans="1:13" ht="30" x14ac:dyDescent="0.25">
      <c r="A1110" s="40">
        <v>476</v>
      </c>
      <c r="B1110" s="129">
        <v>43221</v>
      </c>
      <c r="C1110" s="23" t="s">
        <v>204</v>
      </c>
      <c r="D1110" s="121">
        <v>402</v>
      </c>
      <c r="E1110" s="126" t="s">
        <v>43</v>
      </c>
      <c r="F1110" s="23" t="s">
        <v>35</v>
      </c>
      <c r="G1110" s="25" t="s">
        <v>965</v>
      </c>
      <c r="H1110" s="25"/>
      <c r="I1110" s="25"/>
      <c r="J1110" s="18"/>
      <c r="K1110" s="18"/>
      <c r="L1110" s="18" t="s">
        <v>270</v>
      </c>
      <c r="M1110" s="121" t="s">
        <v>966</v>
      </c>
    </row>
    <row r="1111" spans="1:13" ht="30" x14ac:dyDescent="0.25">
      <c r="A1111" s="40">
        <v>475</v>
      </c>
      <c r="B1111" s="129">
        <v>43221</v>
      </c>
      <c r="C1111" s="23" t="s">
        <v>204</v>
      </c>
      <c r="D1111" s="121">
        <v>402</v>
      </c>
      <c r="E1111" s="126" t="s">
        <v>43</v>
      </c>
      <c r="F1111" s="23" t="s">
        <v>268</v>
      </c>
      <c r="G1111" s="25" t="s">
        <v>967</v>
      </c>
      <c r="H1111" s="25"/>
      <c r="I1111" s="25"/>
      <c r="J1111" s="18"/>
      <c r="K1111" s="18"/>
      <c r="L1111" s="18" t="s">
        <v>270</v>
      </c>
      <c r="M1111" s="121" t="s">
        <v>966</v>
      </c>
    </row>
    <row r="1112" spans="1:13" ht="45" x14ac:dyDescent="0.25">
      <c r="A1112" s="40">
        <v>474</v>
      </c>
      <c r="B1112" s="129">
        <v>43220</v>
      </c>
      <c r="C1112" s="23" t="s">
        <v>204</v>
      </c>
      <c r="D1112" s="121">
        <v>110</v>
      </c>
      <c r="E1112" s="126" t="s">
        <v>43</v>
      </c>
      <c r="F1112" s="23" t="s">
        <v>268</v>
      </c>
      <c r="G1112" s="25" t="s">
        <v>968</v>
      </c>
      <c r="H1112" s="25"/>
      <c r="I1112" s="25"/>
      <c r="J1112" s="18"/>
      <c r="K1112" s="18"/>
      <c r="L1112" s="18" t="s">
        <v>270</v>
      </c>
      <c r="M1112" s="121" t="s">
        <v>969</v>
      </c>
    </row>
    <row r="1113" spans="1:13" ht="225" x14ac:dyDescent="0.25">
      <c r="A1113" s="40">
        <v>473</v>
      </c>
      <c r="B1113" s="129">
        <v>43221</v>
      </c>
      <c r="C1113" s="23" t="s">
        <v>204</v>
      </c>
      <c r="D1113" s="121">
        <v>307</v>
      </c>
      <c r="E1113" s="121" t="s">
        <v>97</v>
      </c>
      <c r="F1113" s="23" t="s">
        <v>50</v>
      </c>
      <c r="G1113" s="25" t="s">
        <v>970</v>
      </c>
      <c r="H1113" s="25" t="s">
        <v>971</v>
      </c>
      <c r="I1113" s="25" t="s">
        <v>972</v>
      </c>
      <c r="J1113" s="18" t="s">
        <v>103</v>
      </c>
      <c r="K1113" s="18" t="s">
        <v>50</v>
      </c>
      <c r="L1113" s="18"/>
      <c r="M1113" s="121"/>
    </row>
    <row r="1114" spans="1:13" ht="30" x14ac:dyDescent="0.25">
      <c r="A1114" s="40">
        <v>472</v>
      </c>
      <c r="B1114" s="129">
        <v>43220</v>
      </c>
      <c r="C1114" s="23" t="s">
        <v>204</v>
      </c>
      <c r="D1114" s="121">
        <v>409</v>
      </c>
      <c r="E1114" s="126" t="s">
        <v>43</v>
      </c>
      <c r="F1114" s="23" t="s">
        <v>268</v>
      </c>
      <c r="G1114" s="25" t="s">
        <v>973</v>
      </c>
      <c r="H1114" s="25"/>
      <c r="I1114" s="25"/>
      <c r="J1114" s="18"/>
      <c r="K1114" s="18"/>
      <c r="L1114" s="18" t="s">
        <v>270</v>
      </c>
      <c r="M1114" s="121" t="s">
        <v>974</v>
      </c>
    </row>
    <row r="1115" spans="1:13" ht="120" x14ac:dyDescent="0.25">
      <c r="A1115" s="40">
        <v>471</v>
      </c>
      <c r="B1115" s="129">
        <v>43220</v>
      </c>
      <c r="C1115" s="23" t="s">
        <v>204</v>
      </c>
      <c r="D1115" s="121">
        <v>305</v>
      </c>
      <c r="E1115" s="126" t="s">
        <v>43</v>
      </c>
      <c r="F1115" s="23" t="s">
        <v>518</v>
      </c>
      <c r="G1115" s="25" t="s">
        <v>975</v>
      </c>
      <c r="H1115" s="25"/>
      <c r="I1115" s="25"/>
      <c r="J1115" s="18"/>
      <c r="K1115" s="18"/>
      <c r="L1115" s="18" t="s">
        <v>270</v>
      </c>
      <c r="M1115" s="121" t="s">
        <v>976</v>
      </c>
    </row>
    <row r="1116" spans="1:13" ht="60" x14ac:dyDescent="0.25">
      <c r="A1116" s="40">
        <v>470</v>
      </c>
      <c r="B1116" s="129">
        <v>43219</v>
      </c>
      <c r="C1116" s="23" t="s">
        <v>204</v>
      </c>
      <c r="D1116" s="121">
        <v>201</v>
      </c>
      <c r="E1116" s="126" t="s">
        <v>43</v>
      </c>
      <c r="F1116" s="23" t="s">
        <v>51</v>
      </c>
      <c r="G1116" s="25" t="s">
        <v>977</v>
      </c>
      <c r="H1116" s="25"/>
      <c r="I1116" s="25"/>
      <c r="J1116" s="18"/>
      <c r="K1116" s="18"/>
      <c r="L1116" s="18" t="s">
        <v>270</v>
      </c>
      <c r="M1116" s="121" t="s">
        <v>978</v>
      </c>
    </row>
    <row r="1117" spans="1:13" x14ac:dyDescent="0.25">
      <c r="A1117" s="40">
        <v>469</v>
      </c>
      <c r="B1117" s="129">
        <v>43219</v>
      </c>
      <c r="C1117" s="23" t="s">
        <v>204</v>
      </c>
      <c r="D1117" s="121">
        <v>311</v>
      </c>
      <c r="E1117" s="126" t="s">
        <v>43</v>
      </c>
      <c r="F1117" s="23" t="s">
        <v>268</v>
      </c>
      <c r="G1117" s="25" t="s">
        <v>979</v>
      </c>
      <c r="H1117" s="25"/>
      <c r="I1117" s="25"/>
      <c r="J1117" s="18"/>
      <c r="K1117" s="18"/>
      <c r="L1117" s="18" t="s">
        <v>270</v>
      </c>
      <c r="M1117" s="121" t="s">
        <v>980</v>
      </c>
    </row>
    <row r="1118" spans="1:13" ht="30" x14ac:dyDescent="0.25">
      <c r="A1118" s="40">
        <v>468</v>
      </c>
      <c r="B1118" s="129">
        <v>43219</v>
      </c>
      <c r="C1118" s="23" t="s">
        <v>204</v>
      </c>
      <c r="D1118" s="121">
        <v>306</v>
      </c>
      <c r="E1118" s="126" t="s">
        <v>43</v>
      </c>
      <c r="F1118" s="23" t="s">
        <v>35</v>
      </c>
      <c r="G1118" s="25" t="s">
        <v>981</v>
      </c>
      <c r="H1118" s="25"/>
      <c r="I1118" s="25"/>
      <c r="J1118" s="18"/>
      <c r="K1118" s="18"/>
      <c r="L1118" s="18" t="s">
        <v>270</v>
      </c>
      <c r="M1118" s="121" t="s">
        <v>982</v>
      </c>
    </row>
    <row r="1119" spans="1:13" ht="30" x14ac:dyDescent="0.25">
      <c r="A1119" s="40">
        <v>467</v>
      </c>
      <c r="B1119" s="129">
        <v>43219</v>
      </c>
      <c r="C1119" s="23" t="s">
        <v>204</v>
      </c>
      <c r="D1119" s="121">
        <v>106</v>
      </c>
      <c r="E1119" s="126" t="s">
        <v>43</v>
      </c>
      <c r="F1119" s="23" t="s">
        <v>35</v>
      </c>
      <c r="G1119" s="25" t="s">
        <v>983</v>
      </c>
      <c r="H1119" s="25"/>
      <c r="I1119" s="25"/>
      <c r="J1119" s="18"/>
      <c r="K1119" s="18"/>
      <c r="L1119" s="18" t="s">
        <v>270</v>
      </c>
      <c r="M1119" s="121" t="s">
        <v>984</v>
      </c>
    </row>
    <row r="1120" spans="1:13" ht="30" x14ac:dyDescent="0.25">
      <c r="A1120" s="40">
        <v>466</v>
      </c>
      <c r="B1120" s="129">
        <v>43219</v>
      </c>
      <c r="C1120" s="23" t="s">
        <v>204</v>
      </c>
      <c r="D1120" s="121">
        <v>111</v>
      </c>
      <c r="E1120" s="126" t="s">
        <v>43</v>
      </c>
      <c r="F1120" s="23" t="s">
        <v>268</v>
      </c>
      <c r="G1120" s="25" t="s">
        <v>985</v>
      </c>
      <c r="H1120" s="25"/>
      <c r="I1120" s="25"/>
      <c r="J1120" s="18"/>
      <c r="K1120" s="18"/>
      <c r="L1120" s="18" t="s">
        <v>270</v>
      </c>
      <c r="M1120" s="121" t="s">
        <v>986</v>
      </c>
    </row>
    <row r="1121" spans="1:13" ht="75" x14ac:dyDescent="0.25">
      <c r="A1121" s="40">
        <v>465</v>
      </c>
      <c r="B1121" s="129">
        <v>43219</v>
      </c>
      <c r="C1121" s="23" t="s">
        <v>204</v>
      </c>
      <c r="D1121" s="121">
        <v>901</v>
      </c>
      <c r="E1121" s="126" t="s">
        <v>43</v>
      </c>
      <c r="F1121" s="23" t="s">
        <v>35</v>
      </c>
      <c r="G1121" s="25" t="s">
        <v>987</v>
      </c>
      <c r="H1121" s="25" t="s">
        <v>988</v>
      </c>
      <c r="I1121" s="25"/>
      <c r="J1121" s="18" t="s">
        <v>275</v>
      </c>
      <c r="K1121" s="18" t="s">
        <v>49</v>
      </c>
      <c r="L1121" s="18"/>
      <c r="M1121" s="121"/>
    </row>
    <row r="1122" spans="1:13" ht="45" x14ac:dyDescent="0.25">
      <c r="A1122" s="40">
        <v>464</v>
      </c>
      <c r="B1122" s="129">
        <v>43218</v>
      </c>
      <c r="C1122" s="23" t="s">
        <v>204</v>
      </c>
      <c r="D1122" s="121">
        <v>106</v>
      </c>
      <c r="E1122" s="126" t="s">
        <v>43</v>
      </c>
      <c r="F1122" s="23" t="s">
        <v>51</v>
      </c>
      <c r="G1122" s="25" t="s">
        <v>989</v>
      </c>
      <c r="H1122" s="25" t="s">
        <v>990</v>
      </c>
      <c r="I1122" s="25"/>
      <c r="J1122" s="18"/>
      <c r="K1122" s="18"/>
      <c r="L1122" s="18" t="s">
        <v>270</v>
      </c>
      <c r="M1122" s="121" t="s">
        <v>991</v>
      </c>
    </row>
    <row r="1123" spans="1:13" ht="30" x14ac:dyDescent="0.25">
      <c r="A1123" s="40">
        <v>463</v>
      </c>
      <c r="B1123" s="129">
        <v>43218</v>
      </c>
      <c r="C1123" s="23" t="s">
        <v>204</v>
      </c>
      <c r="D1123" s="121">
        <v>402</v>
      </c>
      <c r="E1123" s="126" t="s">
        <v>43</v>
      </c>
      <c r="F1123" s="23" t="s">
        <v>555</v>
      </c>
      <c r="G1123" s="25" t="s">
        <v>992</v>
      </c>
      <c r="H1123" s="25"/>
      <c r="I1123" s="25"/>
      <c r="J1123" s="18"/>
      <c r="K1123" s="18"/>
      <c r="L1123" s="18" t="s">
        <v>270</v>
      </c>
      <c r="M1123" s="121" t="s">
        <v>993</v>
      </c>
    </row>
    <row r="1124" spans="1:13" ht="90" x14ac:dyDescent="0.25">
      <c r="A1124" s="40">
        <v>462</v>
      </c>
      <c r="B1124" s="129">
        <v>43217</v>
      </c>
      <c r="C1124" s="23" t="s">
        <v>87</v>
      </c>
      <c r="D1124" s="121"/>
      <c r="E1124" s="121"/>
      <c r="F1124" s="23"/>
      <c r="G1124" s="25" t="s">
        <v>994</v>
      </c>
      <c r="H1124" s="25"/>
      <c r="I1124" s="25"/>
      <c r="J1124" s="18" t="s">
        <v>902</v>
      </c>
      <c r="K1124" s="18" t="s">
        <v>903</v>
      </c>
      <c r="L1124" s="18"/>
      <c r="M1124" s="121"/>
    </row>
    <row r="1125" spans="1:13" ht="60" x14ac:dyDescent="0.25">
      <c r="A1125" s="40">
        <v>461</v>
      </c>
      <c r="B1125" s="129">
        <v>43216</v>
      </c>
      <c r="C1125" s="23" t="s">
        <v>204</v>
      </c>
      <c r="D1125" s="121">
        <v>104</v>
      </c>
      <c r="E1125" s="126" t="s">
        <v>43</v>
      </c>
      <c r="F1125" s="23" t="s">
        <v>35</v>
      </c>
      <c r="G1125" s="25" t="s">
        <v>995</v>
      </c>
      <c r="H1125" s="25"/>
      <c r="I1125" s="25"/>
      <c r="J1125" s="18"/>
      <c r="K1125" s="18"/>
      <c r="L1125" s="18" t="s">
        <v>270</v>
      </c>
      <c r="M1125" s="121" t="s">
        <v>996</v>
      </c>
    </row>
    <row r="1126" spans="1:13" ht="45" x14ac:dyDescent="0.25">
      <c r="A1126" s="40">
        <v>460</v>
      </c>
      <c r="B1126" s="129">
        <v>43217</v>
      </c>
      <c r="C1126" s="23" t="s">
        <v>204</v>
      </c>
      <c r="D1126" s="121">
        <v>103</v>
      </c>
      <c r="E1126" s="126" t="s">
        <v>43</v>
      </c>
      <c r="F1126" s="23" t="s">
        <v>268</v>
      </c>
      <c r="G1126" s="25" t="s">
        <v>997</v>
      </c>
      <c r="H1126" s="25"/>
      <c r="I1126" s="25"/>
      <c r="J1126" s="18"/>
      <c r="K1126" s="18"/>
      <c r="L1126" s="18" t="s">
        <v>270</v>
      </c>
      <c r="M1126" s="121" t="s">
        <v>998</v>
      </c>
    </row>
    <row r="1127" spans="1:13" ht="90" x14ac:dyDescent="0.25">
      <c r="A1127" s="40">
        <v>459</v>
      </c>
      <c r="B1127" s="129">
        <v>43217</v>
      </c>
      <c r="C1127" s="23" t="s">
        <v>204</v>
      </c>
      <c r="D1127" s="121">
        <v>510</v>
      </c>
      <c r="E1127" s="126" t="s">
        <v>43</v>
      </c>
      <c r="F1127" s="23" t="s">
        <v>35</v>
      </c>
      <c r="G1127" s="25" t="s">
        <v>999</v>
      </c>
      <c r="H1127" s="25" t="s">
        <v>1000</v>
      </c>
      <c r="I1127" s="25"/>
      <c r="J1127" s="18" t="s">
        <v>275</v>
      </c>
      <c r="K1127" s="18" t="s">
        <v>49</v>
      </c>
      <c r="L1127" s="18"/>
      <c r="M1127" s="121"/>
    </row>
    <row r="1128" spans="1:13" ht="315" x14ac:dyDescent="0.25">
      <c r="A1128" s="40">
        <v>458</v>
      </c>
      <c r="B1128" s="129">
        <v>43217</v>
      </c>
      <c r="C1128" s="23" t="s">
        <v>204</v>
      </c>
      <c r="D1128" s="121">
        <v>406</v>
      </c>
      <c r="E1128" s="121" t="s">
        <v>1001</v>
      </c>
      <c r="F1128" s="23" t="s">
        <v>51</v>
      </c>
      <c r="G1128" s="25" t="s">
        <v>1002</v>
      </c>
      <c r="H1128" s="25" t="s">
        <v>1003</v>
      </c>
      <c r="I1128" s="25" t="s">
        <v>1004</v>
      </c>
      <c r="J1128" s="18" t="s">
        <v>300</v>
      </c>
      <c r="K1128" s="18" t="s">
        <v>49</v>
      </c>
      <c r="L1128" s="18"/>
      <c r="M1128" s="121"/>
    </row>
    <row r="1129" spans="1:13" ht="30" x14ac:dyDescent="0.25">
      <c r="A1129" s="40">
        <v>457</v>
      </c>
      <c r="B1129" s="129">
        <v>43217</v>
      </c>
      <c r="C1129" s="23" t="s">
        <v>204</v>
      </c>
      <c r="D1129" s="121">
        <v>502</v>
      </c>
      <c r="E1129" s="121" t="s">
        <v>187</v>
      </c>
      <c r="F1129" s="23" t="s">
        <v>51</v>
      </c>
      <c r="G1129" s="25" t="s">
        <v>1002</v>
      </c>
      <c r="H1129" s="25" t="s">
        <v>1005</v>
      </c>
      <c r="I1129" s="25" t="s">
        <v>1006</v>
      </c>
      <c r="J1129" s="18" t="s">
        <v>300</v>
      </c>
      <c r="K1129" s="18" t="s">
        <v>49</v>
      </c>
      <c r="L1129" s="18"/>
      <c r="M1129" s="121"/>
    </row>
    <row r="1130" spans="1:13" ht="30" x14ac:dyDescent="0.25">
      <c r="A1130" s="40">
        <v>456</v>
      </c>
      <c r="B1130" s="129">
        <v>43216</v>
      </c>
      <c r="C1130" s="23" t="s">
        <v>204</v>
      </c>
      <c r="D1130" s="121">
        <v>509</v>
      </c>
      <c r="E1130" s="126" t="s">
        <v>43</v>
      </c>
      <c r="F1130" s="23" t="s">
        <v>268</v>
      </c>
      <c r="G1130" s="25" t="s">
        <v>1007</v>
      </c>
      <c r="H1130" s="25"/>
      <c r="I1130" s="25"/>
      <c r="J1130" s="18"/>
      <c r="K1130" s="18"/>
      <c r="L1130" s="18" t="s">
        <v>270</v>
      </c>
      <c r="M1130" s="121" t="s">
        <v>1008</v>
      </c>
    </row>
    <row r="1131" spans="1:13" ht="30" x14ac:dyDescent="0.25">
      <c r="A1131" s="40">
        <v>455</v>
      </c>
      <c r="B1131" s="129">
        <v>43215</v>
      </c>
      <c r="C1131" s="23" t="s">
        <v>204</v>
      </c>
      <c r="D1131" s="121">
        <v>401</v>
      </c>
      <c r="E1131" s="126" t="s">
        <v>43</v>
      </c>
      <c r="F1131" s="23" t="s">
        <v>35</v>
      </c>
      <c r="G1131" s="25" t="s">
        <v>1009</v>
      </c>
      <c r="H1131" s="25"/>
      <c r="I1131" s="25"/>
      <c r="J1131" s="18"/>
      <c r="K1131" s="18"/>
      <c r="L1131" s="18" t="s">
        <v>270</v>
      </c>
      <c r="M1131" s="121" t="s">
        <v>1010</v>
      </c>
    </row>
    <row r="1132" spans="1:13" ht="60" x14ac:dyDescent="0.25">
      <c r="A1132" s="40">
        <v>454</v>
      </c>
      <c r="B1132" s="129">
        <v>43215</v>
      </c>
      <c r="C1132" s="23" t="s">
        <v>204</v>
      </c>
      <c r="D1132" s="121">
        <v>415</v>
      </c>
      <c r="E1132" s="126" t="s">
        <v>43</v>
      </c>
      <c r="F1132" s="23" t="s">
        <v>35</v>
      </c>
      <c r="G1132" s="25" t="s">
        <v>1011</v>
      </c>
      <c r="H1132" s="25"/>
      <c r="I1132" s="25"/>
      <c r="J1132" s="18"/>
      <c r="K1132" s="18"/>
      <c r="L1132" s="18"/>
      <c r="M1132" s="121"/>
    </row>
    <row r="1133" spans="1:13" ht="105" x14ac:dyDescent="0.25">
      <c r="A1133" s="40">
        <v>453</v>
      </c>
      <c r="B1133" s="129">
        <v>43215</v>
      </c>
      <c r="C1133" s="23" t="s">
        <v>204</v>
      </c>
      <c r="D1133" s="121">
        <v>415</v>
      </c>
      <c r="E1133" s="126" t="s">
        <v>43</v>
      </c>
      <c r="F1133" s="23" t="s">
        <v>51</v>
      </c>
      <c r="G1133" s="25" t="s">
        <v>1012</v>
      </c>
      <c r="H1133" s="25"/>
      <c r="I1133" s="25"/>
      <c r="J1133" s="18"/>
      <c r="K1133" s="18"/>
      <c r="L1133" s="18"/>
      <c r="M1133" s="121"/>
    </row>
    <row r="1134" spans="1:13" ht="45" x14ac:dyDescent="0.25">
      <c r="A1134" s="40">
        <v>452</v>
      </c>
      <c r="B1134" s="129">
        <v>43214</v>
      </c>
      <c r="C1134" s="23" t="s">
        <v>204</v>
      </c>
      <c r="D1134" s="121">
        <v>602</v>
      </c>
      <c r="E1134" s="126" t="s">
        <v>43</v>
      </c>
      <c r="F1134" s="23" t="s">
        <v>35</v>
      </c>
      <c r="G1134" s="25" t="s">
        <v>1013</v>
      </c>
      <c r="H1134" s="25"/>
      <c r="I1134" s="25"/>
      <c r="J1134" s="18"/>
      <c r="K1134" s="18"/>
      <c r="L1134" s="18" t="s">
        <v>270</v>
      </c>
      <c r="M1134" s="121" t="s">
        <v>1014</v>
      </c>
    </row>
    <row r="1135" spans="1:13" ht="30" x14ac:dyDescent="0.25">
      <c r="A1135" s="40">
        <v>451</v>
      </c>
      <c r="B1135" s="129">
        <v>43214</v>
      </c>
      <c r="C1135" s="23" t="s">
        <v>204</v>
      </c>
      <c r="D1135" s="121">
        <v>602</v>
      </c>
      <c r="E1135" s="126" t="s">
        <v>43</v>
      </c>
      <c r="F1135" s="23" t="s">
        <v>35</v>
      </c>
      <c r="G1135" s="25" t="s">
        <v>1015</v>
      </c>
      <c r="H1135" s="25"/>
      <c r="I1135" s="25"/>
      <c r="J1135" s="18"/>
      <c r="K1135" s="18"/>
      <c r="L1135" s="18" t="s">
        <v>270</v>
      </c>
      <c r="M1135" s="121" t="s">
        <v>1014</v>
      </c>
    </row>
    <row r="1136" spans="1:13" ht="75" x14ac:dyDescent="0.25">
      <c r="A1136" s="40">
        <v>450</v>
      </c>
      <c r="B1136" s="129">
        <v>43214</v>
      </c>
      <c r="C1136" s="23" t="s">
        <v>204</v>
      </c>
      <c r="D1136" s="121">
        <v>602</v>
      </c>
      <c r="E1136" s="126" t="s">
        <v>43</v>
      </c>
      <c r="F1136" s="23" t="s">
        <v>35</v>
      </c>
      <c r="G1136" s="25" t="s">
        <v>1016</v>
      </c>
      <c r="H1136" s="25"/>
      <c r="I1136" s="25"/>
      <c r="J1136" s="18"/>
      <c r="K1136" s="18"/>
      <c r="L1136" s="18" t="s">
        <v>270</v>
      </c>
      <c r="M1136" s="121" t="s">
        <v>1014</v>
      </c>
    </row>
    <row r="1137" spans="1:13" ht="90" x14ac:dyDescent="0.25">
      <c r="A1137" s="40">
        <v>449</v>
      </c>
      <c r="B1137" s="129">
        <v>43214</v>
      </c>
      <c r="C1137" s="23" t="s">
        <v>204</v>
      </c>
      <c r="D1137" s="121">
        <v>106</v>
      </c>
      <c r="E1137" s="126" t="s">
        <v>43</v>
      </c>
      <c r="F1137" s="23" t="s">
        <v>841</v>
      </c>
      <c r="G1137" s="25" t="s">
        <v>1017</v>
      </c>
      <c r="H1137" s="25" t="s">
        <v>1018</v>
      </c>
      <c r="I1137" s="25" t="s">
        <v>1018</v>
      </c>
      <c r="J1137" s="18" t="s">
        <v>314</v>
      </c>
      <c r="K1137" s="18" t="s">
        <v>50</v>
      </c>
      <c r="L1137" s="18"/>
      <c r="M1137" s="121"/>
    </row>
    <row r="1138" spans="1:13" ht="75" x14ac:dyDescent="0.25">
      <c r="A1138" s="40">
        <v>448</v>
      </c>
      <c r="B1138" s="129">
        <v>43214</v>
      </c>
      <c r="C1138" s="23" t="s">
        <v>204</v>
      </c>
      <c r="D1138" s="121">
        <v>308</v>
      </c>
      <c r="E1138" s="126" t="s">
        <v>43</v>
      </c>
      <c r="F1138" s="23"/>
      <c r="G1138" s="25" t="s">
        <v>1019</v>
      </c>
      <c r="H1138" s="25"/>
      <c r="I1138" s="25"/>
      <c r="J1138" s="18"/>
      <c r="K1138" s="18"/>
      <c r="L1138" s="18"/>
      <c r="M1138" s="121"/>
    </row>
    <row r="1139" spans="1:13" ht="30" x14ac:dyDescent="0.25">
      <c r="A1139" s="40">
        <v>447</v>
      </c>
      <c r="B1139" s="129">
        <v>43212</v>
      </c>
      <c r="C1139" s="23" t="s">
        <v>204</v>
      </c>
      <c r="D1139" s="121">
        <v>201</v>
      </c>
      <c r="E1139" s="126" t="s">
        <v>43</v>
      </c>
      <c r="F1139" s="23" t="s">
        <v>35</v>
      </c>
      <c r="G1139" s="25" t="s">
        <v>1020</v>
      </c>
      <c r="H1139" s="25"/>
      <c r="I1139" s="25"/>
      <c r="J1139" s="18"/>
      <c r="K1139" s="18"/>
      <c r="L1139" s="18" t="s">
        <v>270</v>
      </c>
      <c r="M1139" s="121" t="s">
        <v>1021</v>
      </c>
    </row>
    <row r="1140" spans="1:13" ht="45" x14ac:dyDescent="0.25">
      <c r="A1140" s="40">
        <v>446</v>
      </c>
      <c r="B1140" s="129">
        <v>43213</v>
      </c>
      <c r="C1140" s="23" t="s">
        <v>204</v>
      </c>
      <c r="D1140" s="121">
        <v>211</v>
      </c>
      <c r="E1140" s="126" t="s">
        <v>43</v>
      </c>
      <c r="F1140" s="23" t="s">
        <v>51</v>
      </c>
      <c r="G1140" s="25" t="s">
        <v>1022</v>
      </c>
      <c r="H1140" s="25"/>
      <c r="I1140" s="25"/>
      <c r="J1140" s="18"/>
      <c r="K1140" s="18"/>
      <c r="L1140" s="18" t="s">
        <v>270</v>
      </c>
      <c r="M1140" s="121" t="s">
        <v>1023</v>
      </c>
    </row>
    <row r="1141" spans="1:13" ht="45" x14ac:dyDescent="0.25">
      <c r="A1141" s="40">
        <v>445</v>
      </c>
      <c r="B1141" s="129">
        <v>43213</v>
      </c>
      <c r="C1141" s="23" t="s">
        <v>204</v>
      </c>
      <c r="D1141" s="121">
        <v>211</v>
      </c>
      <c r="E1141" s="126" t="s">
        <v>43</v>
      </c>
      <c r="F1141" s="23" t="s">
        <v>51</v>
      </c>
      <c r="G1141" s="25" t="s">
        <v>1024</v>
      </c>
      <c r="H1141" s="25"/>
      <c r="I1141" s="25"/>
      <c r="J1141" s="18"/>
      <c r="K1141" s="18"/>
      <c r="L1141" s="18" t="s">
        <v>270</v>
      </c>
      <c r="M1141" s="121" t="s">
        <v>1023</v>
      </c>
    </row>
    <row r="1142" spans="1:13" ht="90" x14ac:dyDescent="0.25">
      <c r="A1142" s="40">
        <v>444</v>
      </c>
      <c r="B1142" s="129">
        <v>43211</v>
      </c>
      <c r="C1142" s="23" t="s">
        <v>204</v>
      </c>
      <c r="D1142" s="121">
        <v>210</v>
      </c>
      <c r="E1142" s="126" t="s">
        <v>43</v>
      </c>
      <c r="F1142" s="23" t="s">
        <v>268</v>
      </c>
      <c r="G1142" s="25" t="s">
        <v>1025</v>
      </c>
      <c r="H1142" s="25"/>
      <c r="I1142" s="25"/>
      <c r="J1142" s="18"/>
      <c r="K1142" s="18"/>
      <c r="L1142" s="18" t="s">
        <v>270</v>
      </c>
      <c r="M1142" s="121" t="s">
        <v>1026</v>
      </c>
    </row>
    <row r="1143" spans="1:13" ht="45" x14ac:dyDescent="0.25">
      <c r="A1143" s="40">
        <v>443</v>
      </c>
      <c r="B1143" s="129">
        <v>43211</v>
      </c>
      <c r="C1143" s="23" t="s">
        <v>204</v>
      </c>
      <c r="D1143" s="121">
        <v>310</v>
      </c>
      <c r="E1143" s="126" t="s">
        <v>43</v>
      </c>
      <c r="F1143" s="23" t="s">
        <v>35</v>
      </c>
      <c r="G1143" s="25" t="s">
        <v>1027</v>
      </c>
      <c r="H1143" s="25"/>
      <c r="I1143" s="25"/>
      <c r="J1143" s="18"/>
      <c r="K1143" s="18"/>
      <c r="L1143" s="18" t="s">
        <v>270</v>
      </c>
      <c r="M1143" s="121" t="s">
        <v>1028</v>
      </c>
    </row>
    <row r="1144" spans="1:13" ht="225" x14ac:dyDescent="0.25">
      <c r="A1144" s="40">
        <v>442</v>
      </c>
      <c r="B1144" s="129">
        <v>43212</v>
      </c>
      <c r="C1144" s="23" t="s">
        <v>204</v>
      </c>
      <c r="D1144" s="121">
        <v>408</v>
      </c>
      <c r="E1144" s="121" t="s">
        <v>97</v>
      </c>
      <c r="F1144" s="23" t="s">
        <v>51</v>
      </c>
      <c r="G1144" s="25" t="s">
        <v>1029</v>
      </c>
      <c r="H1144" s="25" t="s">
        <v>1030</v>
      </c>
      <c r="I1144" s="25" t="s">
        <v>1031</v>
      </c>
      <c r="J1144" s="18" t="s">
        <v>275</v>
      </c>
      <c r="K1144" s="18" t="s">
        <v>49</v>
      </c>
      <c r="L1144" s="18"/>
      <c r="M1144" s="121"/>
    </row>
    <row r="1145" spans="1:13" ht="45" x14ac:dyDescent="0.25">
      <c r="A1145" s="40">
        <v>441</v>
      </c>
      <c r="B1145" s="129">
        <v>43211</v>
      </c>
      <c r="C1145" s="23" t="s">
        <v>204</v>
      </c>
      <c r="D1145" s="121">
        <v>702</v>
      </c>
      <c r="E1145" s="126" t="s">
        <v>43</v>
      </c>
      <c r="F1145" s="23" t="s">
        <v>35</v>
      </c>
      <c r="G1145" s="25" t="s">
        <v>1032</v>
      </c>
      <c r="H1145" s="25"/>
      <c r="I1145" s="25"/>
      <c r="J1145" s="18"/>
      <c r="K1145" s="18"/>
      <c r="L1145" s="18" t="s">
        <v>270</v>
      </c>
      <c r="M1145" s="121" t="s">
        <v>1033</v>
      </c>
    </row>
    <row r="1146" spans="1:13" ht="30" x14ac:dyDescent="0.25">
      <c r="A1146" s="40">
        <v>440</v>
      </c>
      <c r="B1146" s="129">
        <v>43211</v>
      </c>
      <c r="C1146" s="23" t="s">
        <v>204</v>
      </c>
      <c r="D1146" s="121">
        <v>702</v>
      </c>
      <c r="E1146" s="126" t="s">
        <v>43</v>
      </c>
      <c r="F1146" s="23" t="s">
        <v>35</v>
      </c>
      <c r="G1146" s="25" t="s">
        <v>1034</v>
      </c>
      <c r="H1146" s="25"/>
      <c r="I1146" s="25"/>
      <c r="J1146" s="18"/>
      <c r="K1146" s="18"/>
      <c r="L1146" s="18" t="s">
        <v>270</v>
      </c>
      <c r="M1146" s="121" t="s">
        <v>1033</v>
      </c>
    </row>
    <row r="1147" spans="1:13" ht="30" x14ac:dyDescent="0.25">
      <c r="A1147" s="40">
        <v>439</v>
      </c>
      <c r="B1147" s="129">
        <v>43211</v>
      </c>
      <c r="C1147" s="23" t="s">
        <v>204</v>
      </c>
      <c r="D1147" s="121">
        <v>702</v>
      </c>
      <c r="E1147" s="126" t="s">
        <v>43</v>
      </c>
      <c r="F1147" s="23" t="s">
        <v>35</v>
      </c>
      <c r="G1147" s="25" t="s">
        <v>1035</v>
      </c>
      <c r="H1147" s="25"/>
      <c r="I1147" s="25"/>
      <c r="J1147" s="18"/>
      <c r="K1147" s="18"/>
      <c r="L1147" s="18" t="s">
        <v>270</v>
      </c>
      <c r="M1147" s="121" t="s">
        <v>1033</v>
      </c>
    </row>
    <row r="1148" spans="1:13" ht="30" x14ac:dyDescent="0.25">
      <c r="A1148" s="40">
        <v>438</v>
      </c>
      <c r="B1148" s="129">
        <v>43211</v>
      </c>
      <c r="C1148" s="23" t="s">
        <v>204</v>
      </c>
      <c r="D1148" s="121">
        <v>702</v>
      </c>
      <c r="E1148" s="126" t="s">
        <v>43</v>
      </c>
      <c r="F1148" s="23" t="s">
        <v>35</v>
      </c>
      <c r="G1148" s="25" t="s">
        <v>1036</v>
      </c>
      <c r="H1148" s="25"/>
      <c r="I1148" s="25"/>
      <c r="J1148" s="18"/>
      <c r="K1148" s="18"/>
      <c r="L1148" s="18" t="s">
        <v>270</v>
      </c>
      <c r="M1148" s="121" t="s">
        <v>1033</v>
      </c>
    </row>
    <row r="1149" spans="1:13" ht="45" x14ac:dyDescent="0.25">
      <c r="A1149" s="40">
        <v>437</v>
      </c>
      <c r="B1149" s="129">
        <v>43211</v>
      </c>
      <c r="C1149" s="23" t="s">
        <v>204</v>
      </c>
      <c r="D1149" s="121">
        <v>702</v>
      </c>
      <c r="E1149" s="126" t="s">
        <v>43</v>
      </c>
      <c r="F1149" s="23" t="s">
        <v>35</v>
      </c>
      <c r="G1149" s="25" t="s">
        <v>1037</v>
      </c>
      <c r="H1149" s="25"/>
      <c r="I1149" s="25"/>
      <c r="J1149" s="18"/>
      <c r="K1149" s="18"/>
      <c r="L1149" s="18" t="s">
        <v>270</v>
      </c>
      <c r="M1149" s="121" t="s">
        <v>1033</v>
      </c>
    </row>
    <row r="1150" spans="1:13" x14ac:dyDescent="0.25">
      <c r="A1150" s="40">
        <v>436</v>
      </c>
      <c r="B1150" s="129">
        <v>43211</v>
      </c>
      <c r="C1150" s="23" t="s">
        <v>204</v>
      </c>
      <c r="D1150" s="121">
        <v>901</v>
      </c>
      <c r="E1150" s="126" t="s">
        <v>43</v>
      </c>
      <c r="F1150" s="23" t="s">
        <v>35</v>
      </c>
      <c r="G1150" s="25" t="s">
        <v>1038</v>
      </c>
      <c r="H1150" s="25"/>
      <c r="I1150" s="25"/>
      <c r="J1150" s="18"/>
      <c r="K1150" s="18"/>
      <c r="L1150" s="18" t="s">
        <v>270</v>
      </c>
      <c r="M1150" s="121" t="s">
        <v>1039</v>
      </c>
    </row>
    <row r="1151" spans="1:13" ht="30" x14ac:dyDescent="0.25">
      <c r="A1151" s="40">
        <v>435</v>
      </c>
      <c r="B1151" s="129">
        <v>43211</v>
      </c>
      <c r="C1151" s="23" t="s">
        <v>204</v>
      </c>
      <c r="D1151" s="121">
        <v>901</v>
      </c>
      <c r="E1151" s="126" t="s">
        <v>43</v>
      </c>
      <c r="F1151" s="23" t="s">
        <v>35</v>
      </c>
      <c r="G1151" s="25" t="s">
        <v>1040</v>
      </c>
      <c r="H1151" s="25"/>
      <c r="I1151" s="25"/>
      <c r="J1151" s="18"/>
      <c r="K1151" s="18"/>
      <c r="L1151" s="18" t="s">
        <v>270</v>
      </c>
      <c r="M1151" s="121" t="s">
        <v>1039</v>
      </c>
    </row>
    <row r="1152" spans="1:13" ht="30" x14ac:dyDescent="0.25">
      <c r="A1152" s="40">
        <v>434</v>
      </c>
      <c r="B1152" s="129">
        <v>43210</v>
      </c>
      <c r="C1152" s="23" t="s">
        <v>204</v>
      </c>
      <c r="D1152" s="121">
        <v>309</v>
      </c>
      <c r="E1152" s="126" t="s">
        <v>43</v>
      </c>
      <c r="F1152" s="23" t="s">
        <v>35</v>
      </c>
      <c r="G1152" s="25" t="s">
        <v>1041</v>
      </c>
      <c r="H1152" s="25"/>
      <c r="I1152" s="25"/>
      <c r="J1152" s="18"/>
      <c r="K1152" s="18"/>
      <c r="L1152" s="18" t="s">
        <v>270</v>
      </c>
      <c r="M1152" s="121" t="s">
        <v>1042</v>
      </c>
    </row>
    <row r="1153" spans="1:13" ht="120" x14ac:dyDescent="0.25">
      <c r="A1153" s="40">
        <v>433</v>
      </c>
      <c r="B1153" s="129">
        <v>43210</v>
      </c>
      <c r="C1153" s="23" t="s">
        <v>204</v>
      </c>
      <c r="D1153" s="121">
        <v>108</v>
      </c>
      <c r="E1153" s="121" t="s">
        <v>97</v>
      </c>
      <c r="F1153" s="23" t="s">
        <v>35</v>
      </c>
      <c r="G1153" s="25" t="s">
        <v>1043</v>
      </c>
      <c r="H1153" s="25" t="s">
        <v>1044</v>
      </c>
      <c r="I1153" s="25" t="s">
        <v>1045</v>
      </c>
      <c r="J1153" s="18" t="s">
        <v>300</v>
      </c>
      <c r="K1153" s="18" t="s">
        <v>49</v>
      </c>
      <c r="L1153" s="18"/>
      <c r="M1153" s="121"/>
    </row>
    <row r="1154" spans="1:13" ht="180" x14ac:dyDescent="0.25">
      <c r="A1154" s="40">
        <v>432</v>
      </c>
      <c r="B1154" s="129">
        <v>43210</v>
      </c>
      <c r="C1154" s="23" t="s">
        <v>204</v>
      </c>
      <c r="D1154" s="121">
        <v>601</v>
      </c>
      <c r="E1154" s="121" t="s">
        <v>43</v>
      </c>
      <c r="F1154" s="23" t="s">
        <v>35</v>
      </c>
      <c r="G1154" s="25" t="s">
        <v>1046</v>
      </c>
      <c r="H1154" s="25" t="s">
        <v>1047</v>
      </c>
      <c r="I1154" s="25" t="s">
        <v>1048</v>
      </c>
      <c r="J1154" s="18" t="s">
        <v>300</v>
      </c>
      <c r="K1154" s="18" t="s">
        <v>49</v>
      </c>
      <c r="L1154" s="18"/>
      <c r="M1154" s="121"/>
    </row>
    <row r="1155" spans="1:13" ht="60" x14ac:dyDescent="0.25">
      <c r="A1155" s="40">
        <v>431</v>
      </c>
      <c r="B1155" s="129">
        <v>43210</v>
      </c>
      <c r="C1155" s="23" t="s">
        <v>204</v>
      </c>
      <c r="D1155" s="121">
        <v>601</v>
      </c>
      <c r="E1155" s="121"/>
      <c r="F1155" s="23" t="s">
        <v>1049</v>
      </c>
      <c r="G1155" s="25" t="s">
        <v>1050</v>
      </c>
      <c r="H1155" s="25"/>
      <c r="I1155" s="25"/>
      <c r="J1155" s="18" t="s">
        <v>103</v>
      </c>
      <c r="K1155" s="18" t="s">
        <v>50</v>
      </c>
      <c r="L1155" s="18"/>
      <c r="M1155" s="121"/>
    </row>
    <row r="1156" spans="1:13" ht="60" x14ac:dyDescent="0.25">
      <c r="A1156" s="40">
        <v>430</v>
      </c>
      <c r="B1156" s="129">
        <v>43209</v>
      </c>
      <c r="C1156" s="23" t="s">
        <v>204</v>
      </c>
      <c r="D1156" s="121">
        <v>706</v>
      </c>
      <c r="E1156" s="126" t="s">
        <v>43</v>
      </c>
      <c r="F1156" s="23" t="s">
        <v>35</v>
      </c>
      <c r="G1156" s="25" t="s">
        <v>1051</v>
      </c>
      <c r="H1156" s="25"/>
      <c r="I1156" s="25"/>
      <c r="J1156" s="18"/>
      <c r="K1156" s="18"/>
      <c r="L1156" s="18" t="s">
        <v>270</v>
      </c>
      <c r="M1156" s="121" t="s">
        <v>1052</v>
      </c>
    </row>
    <row r="1157" spans="1:13" ht="105" x14ac:dyDescent="0.25">
      <c r="A1157" s="40">
        <v>429</v>
      </c>
      <c r="B1157" s="129">
        <v>43209</v>
      </c>
      <c r="C1157" s="23" t="s">
        <v>204</v>
      </c>
      <c r="D1157" s="121">
        <v>904</v>
      </c>
      <c r="E1157" s="126" t="s">
        <v>43</v>
      </c>
      <c r="F1157" s="23" t="s">
        <v>641</v>
      </c>
      <c r="G1157" s="25" t="s">
        <v>1053</v>
      </c>
      <c r="H1157" s="25" t="s">
        <v>1054</v>
      </c>
      <c r="I1157" s="25" t="s">
        <v>1055</v>
      </c>
      <c r="J1157" s="18" t="s">
        <v>103</v>
      </c>
      <c r="K1157" s="18" t="s">
        <v>50</v>
      </c>
      <c r="L1157" s="18"/>
      <c r="M1157" s="121"/>
    </row>
    <row r="1158" spans="1:13" ht="150" x14ac:dyDescent="0.25">
      <c r="A1158" s="40">
        <v>428</v>
      </c>
      <c r="B1158" s="129">
        <v>43208</v>
      </c>
      <c r="C1158" s="23" t="s">
        <v>204</v>
      </c>
      <c r="D1158" s="121">
        <v>710</v>
      </c>
      <c r="E1158" s="126" t="s">
        <v>43</v>
      </c>
      <c r="F1158" s="23" t="s">
        <v>35</v>
      </c>
      <c r="G1158" s="25" t="s">
        <v>1056</v>
      </c>
      <c r="H1158" s="25"/>
      <c r="I1158" s="25" t="s">
        <v>1057</v>
      </c>
      <c r="J1158" s="18" t="s">
        <v>275</v>
      </c>
      <c r="K1158" s="18" t="s">
        <v>49</v>
      </c>
      <c r="L1158" s="18"/>
      <c r="M1158" s="121"/>
    </row>
    <row r="1159" spans="1:13" ht="30" x14ac:dyDescent="0.25">
      <c r="A1159" s="40">
        <v>427</v>
      </c>
      <c r="B1159" s="129">
        <v>43207</v>
      </c>
      <c r="C1159" s="23" t="s">
        <v>204</v>
      </c>
      <c r="D1159" s="121">
        <v>706</v>
      </c>
      <c r="E1159" s="126" t="s">
        <v>43</v>
      </c>
      <c r="F1159" s="23" t="s">
        <v>268</v>
      </c>
      <c r="G1159" s="25" t="s">
        <v>1058</v>
      </c>
      <c r="H1159" s="25"/>
      <c r="I1159" s="25"/>
      <c r="J1159" s="18"/>
      <c r="K1159" s="18"/>
      <c r="L1159" s="18" t="s">
        <v>270</v>
      </c>
      <c r="M1159" s="121" t="s">
        <v>1059</v>
      </c>
    </row>
    <row r="1160" spans="1:13" ht="75" x14ac:dyDescent="0.25">
      <c r="A1160" s="40">
        <v>426</v>
      </c>
      <c r="B1160" s="129">
        <v>43208</v>
      </c>
      <c r="C1160" s="23" t="s">
        <v>204</v>
      </c>
      <c r="D1160" s="121">
        <v>111</v>
      </c>
      <c r="E1160" s="126" t="s">
        <v>43</v>
      </c>
      <c r="F1160" s="23" t="s">
        <v>1060</v>
      </c>
      <c r="G1160" s="25" t="s">
        <v>1061</v>
      </c>
      <c r="H1160" s="25" t="s">
        <v>1062</v>
      </c>
      <c r="I1160" s="25"/>
      <c r="J1160" s="18"/>
      <c r="K1160" s="18"/>
      <c r="L1160" s="18" t="s">
        <v>270</v>
      </c>
      <c r="M1160" s="121" t="s">
        <v>1063</v>
      </c>
    </row>
    <row r="1161" spans="1:13" ht="30" x14ac:dyDescent="0.25">
      <c r="A1161" s="40">
        <v>425</v>
      </c>
      <c r="B1161" s="129">
        <v>43208</v>
      </c>
      <c r="C1161" s="23" t="s">
        <v>204</v>
      </c>
      <c r="D1161" s="121">
        <v>112</v>
      </c>
      <c r="E1161" s="126" t="s">
        <v>43</v>
      </c>
      <c r="F1161" s="23" t="s">
        <v>35</v>
      </c>
      <c r="G1161" s="25" t="s">
        <v>1064</v>
      </c>
      <c r="H1161" s="25"/>
      <c r="I1161" s="25"/>
      <c r="J1161" s="18"/>
      <c r="K1161" s="18"/>
      <c r="L1161" s="18" t="s">
        <v>270</v>
      </c>
      <c r="M1161" s="121" t="s">
        <v>1065</v>
      </c>
    </row>
    <row r="1162" spans="1:13" ht="30" x14ac:dyDescent="0.25">
      <c r="A1162" s="39">
        <v>424</v>
      </c>
      <c r="B1162" s="129">
        <v>43208</v>
      </c>
      <c r="C1162" s="23" t="s">
        <v>204</v>
      </c>
      <c r="D1162" s="126">
        <v>601</v>
      </c>
      <c r="E1162" s="126" t="s">
        <v>43</v>
      </c>
      <c r="F1162" s="22" t="s">
        <v>35</v>
      </c>
      <c r="G1162" s="124" t="s">
        <v>724</v>
      </c>
      <c r="H1162" s="71"/>
      <c r="I1162" s="25" t="s">
        <v>1066</v>
      </c>
      <c r="J1162" s="18" t="s">
        <v>275</v>
      </c>
      <c r="K1162" s="18" t="s">
        <v>49</v>
      </c>
      <c r="L1162" s="18"/>
      <c r="M1162" s="18"/>
    </row>
  </sheetData>
  <pageMargins left="0.7" right="0.7" top="0.75" bottom="0.75" header="0.3" footer="0.3"/>
  <pageSetup paperSize="9" orientation="portrait" horizontalDpi="160" verticalDpi="14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W1152"/>
  <sheetViews>
    <sheetView zoomScale="90" zoomScaleNormal="90" workbookViewId="0">
      <selection activeCell="H3" sqref="H3"/>
    </sheetView>
  </sheetViews>
  <sheetFormatPr baseColWidth="10" defaultColWidth="11.42578125" defaultRowHeight="15" x14ac:dyDescent="0.25"/>
  <cols>
    <col min="1" max="1" width="10.140625" bestFit="1" customWidth="1"/>
    <col min="2" max="2" width="10.42578125" bestFit="1" customWidth="1"/>
    <col min="3" max="3" width="10.28515625" bestFit="1" customWidth="1"/>
    <col min="4" max="4" width="11.28515625" customWidth="1"/>
    <col min="5" max="5" width="12.42578125" customWidth="1"/>
    <col min="6" max="6" width="16.140625" customWidth="1"/>
    <col min="7" max="7" width="29.5703125" customWidth="1"/>
    <col min="8" max="8" width="28.85546875" customWidth="1"/>
    <col min="9" max="9" width="19.5703125" customWidth="1"/>
    <col min="10" max="10" width="14.7109375" customWidth="1"/>
    <col min="12" max="12" width="12.140625" customWidth="1"/>
    <col min="13" max="13" width="15.42578125" customWidth="1"/>
    <col min="15" max="15" width="16" customWidth="1"/>
    <col min="16" max="16" width="20.7109375" customWidth="1"/>
    <col min="17" max="17" width="16.140625" customWidth="1"/>
    <col min="18" max="18" width="20.28515625" customWidth="1"/>
    <col min="19" max="19" width="19.5703125" customWidth="1"/>
    <col min="21" max="21" width="12.28515625" customWidth="1"/>
    <col min="22" max="22" width="22.140625" customWidth="1"/>
    <col min="23" max="23" width="12.85546875" customWidth="1"/>
  </cols>
  <sheetData>
    <row r="1" spans="1:23" ht="50.25" customHeight="1" x14ac:dyDescent="0.25"/>
    <row r="2" spans="1:23" ht="60" x14ac:dyDescent="0.25">
      <c r="A2" s="113" t="s">
        <v>1067</v>
      </c>
      <c r="B2" s="69" t="s">
        <v>1068</v>
      </c>
      <c r="C2" s="70" t="s">
        <v>34</v>
      </c>
      <c r="D2" s="70" t="s">
        <v>35</v>
      </c>
      <c r="E2" s="70" t="s">
        <v>36</v>
      </c>
      <c r="F2" s="69" t="s">
        <v>37</v>
      </c>
      <c r="G2" s="69" t="s">
        <v>38</v>
      </c>
      <c r="H2" s="71" t="s">
        <v>9</v>
      </c>
      <c r="I2" s="24" t="s">
        <v>39</v>
      </c>
      <c r="J2" s="24" t="s">
        <v>11</v>
      </c>
      <c r="K2" s="24" t="s">
        <v>40</v>
      </c>
      <c r="L2" s="24" t="s">
        <v>41</v>
      </c>
      <c r="M2" s="24" t="s">
        <v>14</v>
      </c>
      <c r="N2" s="72" t="s">
        <v>1069</v>
      </c>
      <c r="O2" s="73" t="s">
        <v>1070</v>
      </c>
      <c r="P2" s="70" t="s">
        <v>1071</v>
      </c>
      <c r="Q2" s="70" t="s">
        <v>1072</v>
      </c>
      <c r="R2" s="70" t="s">
        <v>1073</v>
      </c>
      <c r="S2" s="70" t="s">
        <v>1074</v>
      </c>
      <c r="T2" s="116" t="s">
        <v>1075</v>
      </c>
      <c r="U2" s="70" t="s">
        <v>1076</v>
      </c>
      <c r="V2" s="71" t="s">
        <v>1077</v>
      </c>
      <c r="W2" s="74" t="s">
        <v>1078</v>
      </c>
    </row>
    <row r="3" spans="1:23" ht="45" x14ac:dyDescent="0.25">
      <c r="A3" s="176">
        <v>1571</v>
      </c>
      <c r="B3" s="177">
        <v>43795</v>
      </c>
      <c r="C3" s="178" t="s">
        <v>42</v>
      </c>
      <c r="D3" s="178">
        <v>601</v>
      </c>
      <c r="E3" s="178" t="s">
        <v>2040</v>
      </c>
      <c r="F3" s="177" t="s">
        <v>58</v>
      </c>
      <c r="G3" s="177" t="s">
        <v>2914</v>
      </c>
      <c r="H3" s="179">
        <v>0</v>
      </c>
      <c r="I3" s="186">
        <v>0</v>
      </c>
      <c r="J3" s="186" t="s">
        <v>121</v>
      </c>
      <c r="K3" s="186" t="s">
        <v>50</v>
      </c>
      <c r="L3" s="180" t="s">
        <v>53</v>
      </c>
      <c r="M3" s="180">
        <v>5071</v>
      </c>
      <c r="N3" s="185">
        <v>100.14285714285714</v>
      </c>
      <c r="O3" s="181" t="s">
        <v>1079</v>
      </c>
      <c r="P3" s="178" t="s">
        <v>1094</v>
      </c>
      <c r="Q3" s="178" t="s">
        <v>1091</v>
      </c>
      <c r="R3" s="178" t="s">
        <v>1082</v>
      </c>
      <c r="S3" s="178" t="s">
        <v>2461</v>
      </c>
      <c r="T3" s="182" t="s">
        <v>1095</v>
      </c>
      <c r="U3" s="178" t="s">
        <v>1095</v>
      </c>
      <c r="V3" s="183" t="s">
        <v>1085</v>
      </c>
      <c r="W3" s="184"/>
    </row>
    <row r="4" spans="1:23" ht="45" x14ac:dyDescent="0.25">
      <c r="A4" s="145">
        <v>1570</v>
      </c>
      <c r="B4" s="135">
        <v>43795</v>
      </c>
      <c r="C4" s="136" t="s">
        <v>42</v>
      </c>
      <c r="D4" s="136">
        <v>601</v>
      </c>
      <c r="E4" s="136" t="s">
        <v>43</v>
      </c>
      <c r="F4" s="135" t="s">
        <v>51</v>
      </c>
      <c r="G4" s="135" t="s">
        <v>2915</v>
      </c>
      <c r="H4" s="146">
        <v>0</v>
      </c>
      <c r="I4" s="166">
        <v>0</v>
      </c>
      <c r="J4" s="166" t="s">
        <v>121</v>
      </c>
      <c r="K4" s="166" t="s">
        <v>50</v>
      </c>
      <c r="L4" s="167" t="s">
        <v>53</v>
      </c>
      <c r="M4" s="167">
        <v>5071</v>
      </c>
      <c r="N4" s="147">
        <v>100.14285714285714</v>
      </c>
      <c r="O4" s="148" t="s">
        <v>1079</v>
      </c>
      <c r="P4" s="136" t="s">
        <v>1665</v>
      </c>
      <c r="Q4" s="136" t="s">
        <v>1081</v>
      </c>
      <c r="R4" s="136" t="s">
        <v>1082</v>
      </c>
      <c r="S4" s="136" t="s">
        <v>1083</v>
      </c>
      <c r="T4" s="149" t="s">
        <v>1095</v>
      </c>
      <c r="U4" s="136" t="s">
        <v>1082</v>
      </c>
      <c r="V4" s="150" t="s">
        <v>1259</v>
      </c>
      <c r="W4" s="151"/>
    </row>
    <row r="5" spans="1:23" ht="63.75" x14ac:dyDescent="0.25">
      <c r="A5" s="145">
        <v>1569</v>
      </c>
      <c r="B5" s="135" t="s">
        <v>3</v>
      </c>
      <c r="C5" s="136" t="s">
        <v>42</v>
      </c>
      <c r="D5" s="136">
        <v>901</v>
      </c>
      <c r="E5" s="136" t="s">
        <v>43</v>
      </c>
      <c r="F5" s="135" t="s">
        <v>76</v>
      </c>
      <c r="G5" s="135" t="s">
        <v>2916</v>
      </c>
      <c r="H5" s="146">
        <v>0</v>
      </c>
      <c r="I5" s="166">
        <v>0</v>
      </c>
      <c r="J5" s="166" t="s">
        <v>121</v>
      </c>
      <c r="K5" s="166" t="s">
        <v>50</v>
      </c>
      <c r="L5" s="167" t="s">
        <v>53</v>
      </c>
      <c r="M5" s="167">
        <v>4321</v>
      </c>
      <c r="N5" s="147">
        <v>100.14285714285714</v>
      </c>
      <c r="O5" s="148" t="s">
        <v>1114</v>
      </c>
      <c r="P5" s="136" t="s">
        <v>1094</v>
      </c>
      <c r="Q5" s="136" t="s">
        <v>1091</v>
      </c>
      <c r="R5" s="136" t="s">
        <v>1082</v>
      </c>
      <c r="S5" s="136" t="s">
        <v>1083</v>
      </c>
      <c r="T5" s="149" t="s">
        <v>1095</v>
      </c>
      <c r="U5" s="136" t="s">
        <v>1082</v>
      </c>
      <c r="V5" s="150" t="s">
        <v>1100</v>
      </c>
      <c r="W5" s="151"/>
    </row>
    <row r="6" spans="1:23" ht="76.5" x14ac:dyDescent="0.25">
      <c r="A6" s="145">
        <v>1568</v>
      </c>
      <c r="B6" s="135">
        <v>43795</v>
      </c>
      <c r="C6" s="136" t="s">
        <v>42</v>
      </c>
      <c r="D6" s="136">
        <v>901</v>
      </c>
      <c r="E6" s="136" t="s">
        <v>43</v>
      </c>
      <c r="F6" s="135" t="s">
        <v>44</v>
      </c>
      <c r="G6" s="135" t="s">
        <v>2917</v>
      </c>
      <c r="H6" s="146" t="s">
        <v>2918</v>
      </c>
      <c r="I6" s="166">
        <v>0</v>
      </c>
      <c r="J6" s="166" t="s">
        <v>121</v>
      </c>
      <c r="K6" s="166" t="s">
        <v>50</v>
      </c>
      <c r="L6" s="167" t="s">
        <v>53</v>
      </c>
      <c r="M6" s="167">
        <v>4321</v>
      </c>
      <c r="N6" s="147">
        <v>100.14285714285714</v>
      </c>
      <c r="O6" s="148" t="s">
        <v>1114</v>
      </c>
      <c r="P6" s="136" t="s">
        <v>1110</v>
      </c>
      <c r="Q6" s="136" t="s">
        <v>1088</v>
      </c>
      <c r="R6" s="136" t="s">
        <v>1082</v>
      </c>
      <c r="S6" s="136" t="s">
        <v>1083</v>
      </c>
      <c r="T6" s="149" t="s">
        <v>1095</v>
      </c>
      <c r="U6" s="136" t="s">
        <v>1217</v>
      </c>
      <c r="V6" s="150" t="s">
        <v>44</v>
      </c>
      <c r="W6" s="151"/>
    </row>
    <row r="7" spans="1:23" ht="45" x14ac:dyDescent="0.25">
      <c r="A7" s="145">
        <v>1567</v>
      </c>
      <c r="B7" s="135">
        <v>43819</v>
      </c>
      <c r="C7" s="136" t="s">
        <v>42</v>
      </c>
      <c r="D7" s="136">
        <v>612</v>
      </c>
      <c r="E7" s="136" t="s">
        <v>2040</v>
      </c>
      <c r="F7" s="135" t="s">
        <v>101</v>
      </c>
      <c r="G7" s="135" t="s">
        <v>2919</v>
      </c>
      <c r="H7" s="146" t="s">
        <v>2536</v>
      </c>
      <c r="I7" s="166">
        <v>0</v>
      </c>
      <c r="J7" s="166" t="s">
        <v>2436</v>
      </c>
      <c r="K7" s="166" t="s">
        <v>49</v>
      </c>
      <c r="L7" s="167" t="s">
        <v>53</v>
      </c>
      <c r="M7" s="167">
        <v>0</v>
      </c>
      <c r="N7" s="147">
        <v>100.14285714285714</v>
      </c>
      <c r="O7" s="148" t="s">
        <v>1079</v>
      </c>
      <c r="P7" s="136" t="s">
        <v>1129</v>
      </c>
      <c r="Q7" s="136" t="s">
        <v>1148</v>
      </c>
      <c r="R7" s="136" t="s">
        <v>1082</v>
      </c>
      <c r="S7" s="136" t="s">
        <v>1083</v>
      </c>
      <c r="T7" s="149" t="s">
        <v>1095</v>
      </c>
      <c r="U7" s="136" t="s">
        <v>1095</v>
      </c>
      <c r="V7" s="150" t="s">
        <v>1149</v>
      </c>
      <c r="W7" s="151"/>
    </row>
    <row r="8" spans="1:23" ht="15.75" x14ac:dyDescent="0.25">
      <c r="A8" s="145">
        <v>1668</v>
      </c>
      <c r="B8" s="135" t="e">
        <v>#N/A</v>
      </c>
      <c r="C8" s="136" t="e">
        <v>#N/A</v>
      </c>
      <c r="D8" s="136" t="e">
        <v>#N/A</v>
      </c>
      <c r="E8" s="136" t="e">
        <v>#N/A</v>
      </c>
      <c r="F8" s="135" t="e">
        <v>#N/A</v>
      </c>
      <c r="G8" s="135" t="e">
        <v>#N/A</v>
      </c>
      <c r="H8" s="146" t="e">
        <v>#N/A</v>
      </c>
      <c r="I8" s="166" t="e">
        <v>#N/A</v>
      </c>
      <c r="J8" s="166" t="e">
        <v>#N/A</v>
      </c>
      <c r="K8" s="166" t="e">
        <v>#N/A</v>
      </c>
      <c r="L8" s="167" t="e">
        <v>#N/A</v>
      </c>
      <c r="M8" s="167" t="e">
        <v>#N/A</v>
      </c>
      <c r="N8" s="147">
        <v>100.14285714285714</v>
      </c>
      <c r="O8" s="148"/>
      <c r="P8" s="136"/>
      <c r="Q8" s="136"/>
      <c r="R8" s="136"/>
      <c r="S8" s="136"/>
      <c r="T8" s="149"/>
      <c r="U8" s="136"/>
      <c r="V8" s="150" t="e">
        <v>#N/A</v>
      </c>
      <c r="W8" s="151"/>
    </row>
    <row r="9" spans="1:23" ht="153" x14ac:dyDescent="0.25">
      <c r="A9" s="145">
        <v>1566</v>
      </c>
      <c r="B9" s="135">
        <v>43792</v>
      </c>
      <c r="C9" s="136" t="s">
        <v>42</v>
      </c>
      <c r="D9" s="136">
        <v>704</v>
      </c>
      <c r="E9" s="136" t="s">
        <v>2040</v>
      </c>
      <c r="F9" s="135" t="s">
        <v>101</v>
      </c>
      <c r="G9" s="135" t="s">
        <v>2920</v>
      </c>
      <c r="H9" s="146" t="s">
        <v>2921</v>
      </c>
      <c r="I9" s="166" t="s">
        <v>2922</v>
      </c>
      <c r="J9" s="166" t="s">
        <v>2436</v>
      </c>
      <c r="K9" s="166" t="s">
        <v>49</v>
      </c>
      <c r="L9" s="167" t="s">
        <v>65</v>
      </c>
      <c r="M9" s="167">
        <v>0</v>
      </c>
      <c r="N9" s="147">
        <v>100.14285714285714</v>
      </c>
      <c r="O9" s="148" t="s">
        <v>1114</v>
      </c>
      <c r="P9" s="136" t="s">
        <v>1665</v>
      </c>
      <c r="Q9" s="136" t="s">
        <v>1081</v>
      </c>
      <c r="R9" s="136" t="s">
        <v>1082</v>
      </c>
      <c r="S9" s="136" t="s">
        <v>1083</v>
      </c>
      <c r="T9" s="149" t="s">
        <v>1095</v>
      </c>
      <c r="U9" s="136" t="s">
        <v>1095</v>
      </c>
      <c r="V9" s="150" t="s">
        <v>101</v>
      </c>
      <c r="W9" s="151"/>
    </row>
    <row r="10" spans="1:23" ht="15.75" x14ac:dyDescent="0.25">
      <c r="A10" s="145">
        <v>1666</v>
      </c>
      <c r="B10" s="135" t="e">
        <v>#N/A</v>
      </c>
      <c r="C10" s="136" t="e">
        <v>#N/A</v>
      </c>
      <c r="D10" s="136" t="e">
        <v>#N/A</v>
      </c>
      <c r="E10" s="136" t="e">
        <v>#N/A</v>
      </c>
      <c r="F10" s="135" t="e">
        <v>#N/A</v>
      </c>
      <c r="G10" s="135" t="e">
        <v>#N/A</v>
      </c>
      <c r="H10" s="146" t="e">
        <v>#N/A</v>
      </c>
      <c r="I10" s="166" t="e">
        <v>#N/A</v>
      </c>
      <c r="J10" s="166" t="e">
        <v>#N/A</v>
      </c>
      <c r="K10" s="166" t="e">
        <v>#N/A</v>
      </c>
      <c r="L10" s="167" t="e">
        <v>#N/A</v>
      </c>
      <c r="M10" s="167" t="e">
        <v>#N/A</v>
      </c>
      <c r="N10" s="147">
        <v>100.14285714285714</v>
      </c>
      <c r="O10" s="148" t="s">
        <v>1086</v>
      </c>
      <c r="P10" s="136"/>
      <c r="Q10" s="136"/>
      <c r="R10" s="136"/>
      <c r="S10" s="136"/>
      <c r="T10" s="149"/>
      <c r="U10" s="136"/>
      <c r="V10" s="150" t="e">
        <v>#N/A</v>
      </c>
      <c r="W10" s="151"/>
    </row>
    <row r="11" spans="1:23" ht="76.5" x14ac:dyDescent="0.25">
      <c r="A11" s="145">
        <v>1565</v>
      </c>
      <c r="B11" s="135">
        <v>43786</v>
      </c>
      <c r="C11" s="136" t="s">
        <v>42</v>
      </c>
      <c r="D11" s="136">
        <v>707</v>
      </c>
      <c r="E11" s="136" t="s">
        <v>43</v>
      </c>
      <c r="F11" s="135" t="s">
        <v>518</v>
      </c>
      <c r="G11" s="135" t="s">
        <v>2923</v>
      </c>
      <c r="H11" s="146" t="s">
        <v>2924</v>
      </c>
      <c r="I11" s="166">
        <v>0</v>
      </c>
      <c r="J11" s="166" t="s">
        <v>2436</v>
      </c>
      <c r="K11" s="166" t="s">
        <v>49</v>
      </c>
      <c r="L11" s="167" t="s">
        <v>53</v>
      </c>
      <c r="M11" s="167">
        <v>0</v>
      </c>
      <c r="N11" s="147">
        <v>99.142857142857139</v>
      </c>
      <c r="O11" s="148" t="s">
        <v>1079</v>
      </c>
      <c r="P11" s="136" t="s">
        <v>1190</v>
      </c>
      <c r="Q11" s="136" t="s">
        <v>518</v>
      </c>
      <c r="R11" s="136" t="s">
        <v>1082</v>
      </c>
      <c r="S11" s="136" t="s">
        <v>1083</v>
      </c>
      <c r="T11" s="149" t="s">
        <v>1095</v>
      </c>
      <c r="U11" s="136" t="s">
        <v>1082</v>
      </c>
      <c r="V11" s="150" t="s">
        <v>1416</v>
      </c>
      <c r="W11" s="151"/>
    </row>
    <row r="12" spans="1:23" ht="15.75" x14ac:dyDescent="0.25">
      <c r="A12" s="145">
        <v>1664</v>
      </c>
      <c r="B12" s="135" t="e">
        <v>#N/A</v>
      </c>
      <c r="C12" s="136" t="e">
        <v>#N/A</v>
      </c>
      <c r="D12" s="136" t="e">
        <v>#N/A</v>
      </c>
      <c r="E12" s="136" t="e">
        <v>#N/A</v>
      </c>
      <c r="F12" s="135" t="e">
        <v>#N/A</v>
      </c>
      <c r="G12" s="135" t="e">
        <v>#N/A</v>
      </c>
      <c r="H12" s="146" t="e">
        <v>#N/A</v>
      </c>
      <c r="I12" s="166" t="e">
        <v>#N/A</v>
      </c>
      <c r="J12" s="166" t="e">
        <v>#N/A</v>
      </c>
      <c r="K12" s="166" t="e">
        <v>#N/A</v>
      </c>
      <c r="L12" s="167" t="e">
        <v>#N/A</v>
      </c>
      <c r="M12" s="167" t="e">
        <v>#N/A</v>
      </c>
      <c r="N12" s="147">
        <v>99.142857142857139</v>
      </c>
      <c r="O12" s="148"/>
      <c r="P12" s="136"/>
      <c r="Q12" s="136"/>
      <c r="R12" s="136"/>
      <c r="S12" s="136"/>
      <c r="T12" s="149"/>
      <c r="U12" s="136"/>
      <c r="V12" s="150" t="e">
        <v>#N/A</v>
      </c>
      <c r="W12" s="151"/>
    </row>
    <row r="13" spans="1:23" ht="30" x14ac:dyDescent="0.25">
      <c r="A13" s="145">
        <v>1563</v>
      </c>
      <c r="B13" s="135">
        <v>43782</v>
      </c>
      <c r="C13" s="136" t="s">
        <v>42</v>
      </c>
      <c r="D13" s="136">
        <v>201</v>
      </c>
      <c r="E13" s="136" t="s">
        <v>43</v>
      </c>
      <c r="F13" s="135" t="s">
        <v>1769</v>
      </c>
      <c r="G13" s="135" t="s">
        <v>2928</v>
      </c>
      <c r="H13" s="146" t="s">
        <v>2929</v>
      </c>
      <c r="I13" s="166" t="s">
        <v>2930</v>
      </c>
      <c r="J13" s="166" t="s">
        <v>48</v>
      </c>
      <c r="K13" s="166" t="s">
        <v>1934</v>
      </c>
      <c r="L13" s="167" t="s">
        <v>65</v>
      </c>
      <c r="M13" s="167" t="s">
        <v>180</v>
      </c>
      <c r="N13" s="147">
        <v>99.142857142857139</v>
      </c>
      <c r="O13" s="148" t="s">
        <v>1086</v>
      </c>
      <c r="P13" s="136" t="s">
        <v>46</v>
      </c>
      <c r="Q13" s="136" t="s">
        <v>46</v>
      </c>
      <c r="R13" s="136" t="s">
        <v>46</v>
      </c>
      <c r="S13" s="136" t="s">
        <v>46</v>
      </c>
      <c r="T13" s="149" t="s">
        <v>46</v>
      </c>
      <c r="U13" s="136" t="s">
        <v>46</v>
      </c>
      <c r="V13" s="150" t="s">
        <v>46</v>
      </c>
      <c r="W13" s="151"/>
    </row>
    <row r="14" spans="1:23" ht="15.75" x14ac:dyDescent="0.25">
      <c r="A14" s="145">
        <v>1662</v>
      </c>
      <c r="B14" s="135" t="e">
        <v>#N/A</v>
      </c>
      <c r="C14" s="136" t="e">
        <v>#N/A</v>
      </c>
      <c r="D14" s="136" t="e">
        <v>#N/A</v>
      </c>
      <c r="E14" s="136" t="e">
        <v>#N/A</v>
      </c>
      <c r="F14" s="135" t="e">
        <v>#N/A</v>
      </c>
      <c r="G14" s="135" t="e">
        <v>#N/A</v>
      </c>
      <c r="H14" s="146" t="e">
        <v>#N/A</v>
      </c>
      <c r="I14" s="166" t="e">
        <v>#N/A</v>
      </c>
      <c r="J14" s="166" t="e">
        <v>#N/A</v>
      </c>
      <c r="K14" s="166" t="e">
        <v>#N/A</v>
      </c>
      <c r="L14" s="167" t="e">
        <v>#N/A</v>
      </c>
      <c r="M14" s="167" t="e">
        <v>#N/A</v>
      </c>
      <c r="N14" s="147">
        <v>98.142857142857139</v>
      </c>
      <c r="O14" s="148"/>
      <c r="P14" s="136"/>
      <c r="Q14" s="136"/>
      <c r="R14" s="136"/>
      <c r="S14" s="136"/>
      <c r="T14" s="149"/>
      <c r="U14" s="136"/>
      <c r="V14" s="150" t="e">
        <v>#N/A</v>
      </c>
      <c r="W14" s="151"/>
    </row>
    <row r="15" spans="1:23" ht="45" x14ac:dyDescent="0.25">
      <c r="A15" s="145">
        <v>1561</v>
      </c>
      <c r="B15" s="135">
        <v>43779</v>
      </c>
      <c r="C15" s="136" t="s">
        <v>42</v>
      </c>
      <c r="D15" s="136">
        <v>607</v>
      </c>
      <c r="E15" s="136" t="s">
        <v>2040</v>
      </c>
      <c r="F15" s="135" t="s">
        <v>56</v>
      </c>
      <c r="G15" s="135" t="s">
        <v>2934</v>
      </c>
      <c r="H15" s="146" t="s">
        <v>2536</v>
      </c>
      <c r="I15" s="166">
        <v>0</v>
      </c>
      <c r="J15" s="166" t="s">
        <v>2436</v>
      </c>
      <c r="K15" s="166" t="s">
        <v>49</v>
      </c>
      <c r="L15" s="167" t="s">
        <v>53</v>
      </c>
      <c r="M15" s="167">
        <v>0</v>
      </c>
      <c r="N15" s="147">
        <v>98.142857142857139</v>
      </c>
      <c r="O15" s="148" t="s">
        <v>1114</v>
      </c>
      <c r="P15" s="136" t="s">
        <v>1094</v>
      </c>
      <c r="Q15" s="136" t="s">
        <v>1091</v>
      </c>
      <c r="R15" s="136" t="s">
        <v>1082</v>
      </c>
      <c r="S15" s="136" t="s">
        <v>1106</v>
      </c>
      <c r="T15" s="149" t="s">
        <v>1095</v>
      </c>
      <c r="U15" s="136" t="s">
        <v>1082</v>
      </c>
      <c r="V15" s="150" t="s">
        <v>1168</v>
      </c>
      <c r="W15" s="151"/>
    </row>
    <row r="16" spans="1:23" ht="15.75" x14ac:dyDescent="0.25">
      <c r="A16" s="145">
        <v>1660</v>
      </c>
      <c r="B16" s="135" t="e">
        <v>#N/A</v>
      </c>
      <c r="C16" s="136" t="e">
        <v>#N/A</v>
      </c>
      <c r="D16" s="136" t="e">
        <v>#N/A</v>
      </c>
      <c r="E16" s="136" t="e">
        <v>#N/A</v>
      </c>
      <c r="F16" s="135" t="e">
        <v>#N/A</v>
      </c>
      <c r="G16" s="135" t="e">
        <v>#N/A</v>
      </c>
      <c r="H16" s="146" t="e">
        <v>#N/A</v>
      </c>
      <c r="I16" s="166" t="e">
        <v>#N/A</v>
      </c>
      <c r="J16" s="166" t="e">
        <v>#N/A</v>
      </c>
      <c r="K16" s="166" t="e">
        <v>#N/A</v>
      </c>
      <c r="L16" s="167" t="e">
        <v>#N/A</v>
      </c>
      <c r="M16" s="167" t="e">
        <v>#N/A</v>
      </c>
      <c r="N16" s="147">
        <v>98.142857142857139</v>
      </c>
      <c r="O16" s="148"/>
      <c r="P16" s="136"/>
      <c r="Q16" s="136"/>
      <c r="R16" s="136"/>
      <c r="S16" s="136"/>
      <c r="T16" s="149"/>
      <c r="U16" s="136"/>
      <c r="V16" s="150" t="e">
        <v>#N/A</v>
      </c>
      <c r="W16" s="151"/>
    </row>
    <row r="17" spans="1:23" ht="89.25" x14ac:dyDescent="0.25">
      <c r="A17" s="145">
        <v>1559</v>
      </c>
      <c r="B17" s="135">
        <v>43773</v>
      </c>
      <c r="C17" s="136" t="s">
        <v>42</v>
      </c>
      <c r="D17" s="136">
        <v>908</v>
      </c>
      <c r="E17" s="136" t="s">
        <v>2040</v>
      </c>
      <c r="F17" s="135" t="s">
        <v>44</v>
      </c>
      <c r="G17" s="135" t="s">
        <v>2936</v>
      </c>
      <c r="H17" s="146" t="s">
        <v>2536</v>
      </c>
      <c r="I17" s="166">
        <v>0</v>
      </c>
      <c r="J17" s="166" t="s">
        <v>2436</v>
      </c>
      <c r="K17" s="166" t="s">
        <v>49</v>
      </c>
      <c r="L17" s="167" t="s">
        <v>53</v>
      </c>
      <c r="M17" s="167">
        <v>0</v>
      </c>
      <c r="N17" s="147">
        <v>98.142857142857139</v>
      </c>
      <c r="O17" s="148" t="s">
        <v>1114</v>
      </c>
      <c r="P17" s="136" t="s">
        <v>1665</v>
      </c>
      <c r="Q17" s="136" t="s">
        <v>1081</v>
      </c>
      <c r="R17" s="136" t="s">
        <v>1082</v>
      </c>
      <c r="S17" s="136" t="s">
        <v>1106</v>
      </c>
      <c r="T17" s="149" t="s">
        <v>1095</v>
      </c>
      <c r="U17" s="136" t="s">
        <v>1082</v>
      </c>
      <c r="V17" s="150" t="s">
        <v>44</v>
      </c>
      <c r="W17" s="151"/>
    </row>
    <row r="18" spans="1:23" ht="15.75" x14ac:dyDescent="0.25">
      <c r="A18" s="145">
        <v>1658</v>
      </c>
      <c r="B18" s="135" t="e">
        <v>#N/A</v>
      </c>
      <c r="C18" s="136" t="e">
        <v>#N/A</v>
      </c>
      <c r="D18" s="136" t="e">
        <v>#N/A</v>
      </c>
      <c r="E18" s="136" t="e">
        <v>#N/A</v>
      </c>
      <c r="F18" s="135" t="e">
        <v>#N/A</v>
      </c>
      <c r="G18" s="135" t="e">
        <v>#N/A</v>
      </c>
      <c r="H18" s="146" t="e">
        <v>#N/A</v>
      </c>
      <c r="I18" s="166" t="e">
        <v>#N/A</v>
      </c>
      <c r="J18" s="166" t="e">
        <v>#N/A</v>
      </c>
      <c r="K18" s="166" t="e">
        <v>#N/A</v>
      </c>
      <c r="L18" s="167" t="e">
        <v>#N/A</v>
      </c>
      <c r="M18" s="167" t="e">
        <v>#N/A</v>
      </c>
      <c r="N18" s="147">
        <v>98.142857142857139</v>
      </c>
      <c r="O18" s="148"/>
      <c r="P18" s="136"/>
      <c r="Q18" s="136"/>
      <c r="R18" s="136"/>
      <c r="S18" s="136"/>
      <c r="T18" s="149"/>
      <c r="U18" s="136"/>
      <c r="V18" s="150" t="e">
        <v>#N/A</v>
      </c>
      <c r="W18" s="151"/>
    </row>
    <row r="19" spans="1:23" ht="255" x14ac:dyDescent="0.25">
      <c r="A19" s="145">
        <v>1557</v>
      </c>
      <c r="B19" s="135" t="s">
        <v>3</v>
      </c>
      <c r="C19" s="136" t="s">
        <v>42</v>
      </c>
      <c r="D19" s="136">
        <v>407</v>
      </c>
      <c r="E19" s="136" t="s">
        <v>43</v>
      </c>
      <c r="F19" s="135" t="s">
        <v>44</v>
      </c>
      <c r="G19" s="135" t="s">
        <v>2938</v>
      </c>
      <c r="H19" s="146" t="s">
        <v>2939</v>
      </c>
      <c r="I19" s="166" t="s">
        <v>2940</v>
      </c>
      <c r="J19" s="166" t="s">
        <v>162</v>
      </c>
      <c r="K19" s="166" t="s">
        <v>50</v>
      </c>
      <c r="L19" s="167">
        <v>0</v>
      </c>
      <c r="M19" s="167">
        <v>0</v>
      </c>
      <c r="N19" s="147">
        <v>98.142857142857139</v>
      </c>
      <c r="O19" s="148" t="s">
        <v>1079</v>
      </c>
      <c r="P19" s="136" t="s">
        <v>1129</v>
      </c>
      <c r="Q19" s="136" t="s">
        <v>1130</v>
      </c>
      <c r="R19" s="136" t="s">
        <v>1082</v>
      </c>
      <c r="S19" s="136" t="s">
        <v>1083</v>
      </c>
      <c r="T19" s="149" t="s">
        <v>1095</v>
      </c>
      <c r="U19" s="136" t="s">
        <v>1082</v>
      </c>
      <c r="V19" s="150" t="s">
        <v>1146</v>
      </c>
      <c r="W19" s="151"/>
    </row>
    <row r="20" spans="1:23" ht="15.75" x14ac:dyDescent="0.25">
      <c r="A20" s="145">
        <v>1656</v>
      </c>
      <c r="B20" s="135" t="e">
        <v>#N/A</v>
      </c>
      <c r="C20" s="136" t="e">
        <v>#N/A</v>
      </c>
      <c r="D20" s="136" t="e">
        <v>#N/A</v>
      </c>
      <c r="E20" s="136" t="e">
        <v>#N/A</v>
      </c>
      <c r="F20" s="135" t="e">
        <v>#N/A</v>
      </c>
      <c r="G20" s="135" t="e">
        <v>#N/A</v>
      </c>
      <c r="H20" s="146" t="e">
        <v>#N/A</v>
      </c>
      <c r="I20" s="166" t="e">
        <v>#N/A</v>
      </c>
      <c r="J20" s="166" t="e">
        <v>#N/A</v>
      </c>
      <c r="K20" s="166" t="e">
        <v>#N/A</v>
      </c>
      <c r="L20" s="167" t="e">
        <v>#N/A</v>
      </c>
      <c r="M20" s="167" t="e">
        <v>#N/A</v>
      </c>
      <c r="N20" s="147">
        <v>98.142857142857139</v>
      </c>
      <c r="O20" s="148"/>
      <c r="P20" s="136"/>
      <c r="Q20" s="136"/>
      <c r="R20" s="136"/>
      <c r="S20" s="136"/>
      <c r="T20" s="149"/>
      <c r="U20" s="136"/>
      <c r="V20" s="150" t="e">
        <v>#N/A</v>
      </c>
      <c r="W20" s="151"/>
    </row>
    <row r="21" spans="1:23" ht="51" x14ac:dyDescent="0.25">
      <c r="A21" s="145">
        <v>1555</v>
      </c>
      <c r="B21" s="135">
        <v>43778</v>
      </c>
      <c r="C21" s="136" t="s">
        <v>42</v>
      </c>
      <c r="D21" s="136">
        <v>414</v>
      </c>
      <c r="E21" s="136" t="s">
        <v>43</v>
      </c>
      <c r="F21" s="135" t="s">
        <v>44</v>
      </c>
      <c r="G21" s="135" t="s">
        <v>2942</v>
      </c>
      <c r="H21" s="146" t="s">
        <v>46</v>
      </c>
      <c r="I21" s="166" t="s">
        <v>46</v>
      </c>
      <c r="J21" s="166" t="s">
        <v>48</v>
      </c>
      <c r="K21" s="166" t="s">
        <v>49</v>
      </c>
      <c r="L21" s="167" t="s">
        <v>53</v>
      </c>
      <c r="M21" s="167">
        <v>4324</v>
      </c>
      <c r="N21" s="147">
        <v>98.142857142857139</v>
      </c>
      <c r="O21" s="148" t="s">
        <v>1079</v>
      </c>
      <c r="P21" s="136" t="s">
        <v>1129</v>
      </c>
      <c r="Q21" s="136" t="s">
        <v>1130</v>
      </c>
      <c r="R21" s="136" t="s">
        <v>1082</v>
      </c>
      <c r="S21" s="136" t="s">
        <v>1083</v>
      </c>
      <c r="T21" s="149" t="s">
        <v>1095</v>
      </c>
      <c r="U21" s="136" t="s">
        <v>1082</v>
      </c>
      <c r="V21" s="150" t="s">
        <v>1155</v>
      </c>
      <c r="W21" s="151"/>
    </row>
    <row r="22" spans="1:23" ht="15.75" x14ac:dyDescent="0.25">
      <c r="A22" s="145">
        <v>1654</v>
      </c>
      <c r="B22" s="135" t="e">
        <v>#N/A</v>
      </c>
      <c r="C22" s="136" t="e">
        <v>#N/A</v>
      </c>
      <c r="D22" s="136" t="e">
        <v>#N/A</v>
      </c>
      <c r="E22" s="136" t="e">
        <v>#N/A</v>
      </c>
      <c r="F22" s="135" t="e">
        <v>#N/A</v>
      </c>
      <c r="G22" s="135" t="e">
        <v>#N/A</v>
      </c>
      <c r="H22" s="146" t="e">
        <v>#N/A</v>
      </c>
      <c r="I22" s="166" t="e">
        <v>#N/A</v>
      </c>
      <c r="J22" s="166" t="e">
        <v>#N/A</v>
      </c>
      <c r="K22" s="166" t="e">
        <v>#N/A</v>
      </c>
      <c r="L22" s="167" t="e">
        <v>#N/A</v>
      </c>
      <c r="M22" s="167" t="e">
        <v>#N/A</v>
      </c>
      <c r="N22" s="147">
        <v>98.142857142857139</v>
      </c>
      <c r="O22" s="148"/>
      <c r="P22" s="136"/>
      <c r="Q22" s="136"/>
      <c r="R22" s="136"/>
      <c r="S22" s="136"/>
      <c r="T22" s="149"/>
      <c r="U22" s="136"/>
      <c r="V22" s="150" t="e">
        <v>#N/A</v>
      </c>
      <c r="W22" s="151"/>
    </row>
    <row r="23" spans="1:23" ht="105" x14ac:dyDescent="0.25">
      <c r="A23" s="145">
        <v>1553</v>
      </c>
      <c r="B23" s="135">
        <v>43776</v>
      </c>
      <c r="C23" s="136" t="s">
        <v>42</v>
      </c>
      <c r="D23" s="136">
        <v>407</v>
      </c>
      <c r="E23" s="136" t="s">
        <v>43</v>
      </c>
      <c r="F23" s="135" t="s">
        <v>44</v>
      </c>
      <c r="G23" s="135" t="s">
        <v>2946</v>
      </c>
      <c r="H23" s="146" t="s">
        <v>2947</v>
      </c>
      <c r="I23" s="166" t="s">
        <v>2948</v>
      </c>
      <c r="J23" s="166" t="s">
        <v>1604</v>
      </c>
      <c r="K23" s="166" t="s">
        <v>50</v>
      </c>
      <c r="L23" s="167" t="s">
        <v>100</v>
      </c>
      <c r="M23" s="167">
        <v>0</v>
      </c>
      <c r="N23" s="147">
        <v>98.142857142857139</v>
      </c>
      <c r="O23" s="148" t="s">
        <v>1079</v>
      </c>
      <c r="P23" s="136" t="s">
        <v>1110</v>
      </c>
      <c r="Q23" s="136" t="s">
        <v>1088</v>
      </c>
      <c r="R23" s="136" t="s">
        <v>1082</v>
      </c>
      <c r="S23" s="136" t="s">
        <v>1083</v>
      </c>
      <c r="T23" s="149" t="s">
        <v>1095</v>
      </c>
      <c r="U23" s="136" t="s">
        <v>1082</v>
      </c>
      <c r="V23" s="150" t="s">
        <v>1146</v>
      </c>
      <c r="W23" s="151"/>
    </row>
    <row r="24" spans="1:23" ht="15.75" x14ac:dyDescent="0.25">
      <c r="A24" s="145">
        <v>1652</v>
      </c>
      <c r="B24" s="135" t="e">
        <v>#N/A</v>
      </c>
      <c r="C24" s="136" t="e">
        <v>#N/A</v>
      </c>
      <c r="D24" s="136" t="e">
        <v>#N/A</v>
      </c>
      <c r="E24" s="136" t="e">
        <v>#N/A</v>
      </c>
      <c r="F24" s="135" t="e">
        <v>#N/A</v>
      </c>
      <c r="G24" s="135" t="e">
        <v>#N/A</v>
      </c>
      <c r="H24" s="146" t="e">
        <v>#N/A</v>
      </c>
      <c r="I24" s="166" t="e">
        <v>#N/A</v>
      </c>
      <c r="J24" s="166" t="e">
        <v>#N/A</v>
      </c>
      <c r="K24" s="166" t="e">
        <v>#N/A</v>
      </c>
      <c r="L24" s="167" t="e">
        <v>#N/A</v>
      </c>
      <c r="M24" s="167" t="e">
        <v>#N/A</v>
      </c>
      <c r="N24" s="147">
        <v>98.142857142857139</v>
      </c>
      <c r="O24" s="148"/>
      <c r="P24" s="136"/>
      <c r="Q24" s="136"/>
      <c r="R24" s="136"/>
      <c r="S24" s="136"/>
      <c r="T24" s="149"/>
      <c r="U24" s="136"/>
      <c r="V24" s="150" t="e">
        <v>#N/A</v>
      </c>
      <c r="W24" s="151"/>
    </row>
    <row r="25" spans="1:23" ht="180" x14ac:dyDescent="0.25">
      <c r="A25" s="145">
        <v>1551</v>
      </c>
      <c r="B25" s="135">
        <v>43775</v>
      </c>
      <c r="C25" s="136" t="s">
        <v>42</v>
      </c>
      <c r="D25" s="136">
        <v>104</v>
      </c>
      <c r="E25" s="136" t="s">
        <v>2040</v>
      </c>
      <c r="F25" s="135" t="s">
        <v>44</v>
      </c>
      <c r="G25" s="135" t="s">
        <v>2952</v>
      </c>
      <c r="H25" s="146" t="s">
        <v>2953</v>
      </c>
      <c r="I25" s="166" t="s">
        <v>2954</v>
      </c>
      <c r="J25" s="166" t="s">
        <v>1604</v>
      </c>
      <c r="K25" s="166" t="s">
        <v>50</v>
      </c>
      <c r="L25" s="167" t="s">
        <v>125</v>
      </c>
      <c r="M25" s="167">
        <v>0</v>
      </c>
      <c r="N25" s="147">
        <v>98.142857142857139</v>
      </c>
      <c r="O25" s="148" t="s">
        <v>1079</v>
      </c>
      <c r="P25" s="136" t="s">
        <v>1110</v>
      </c>
      <c r="Q25" s="136" t="s">
        <v>1088</v>
      </c>
      <c r="R25" s="136" t="s">
        <v>1082</v>
      </c>
      <c r="S25" s="136" t="s">
        <v>1083</v>
      </c>
      <c r="T25" s="149" t="s">
        <v>1095</v>
      </c>
      <c r="U25" s="136" t="s">
        <v>1082</v>
      </c>
      <c r="V25" s="150" t="s">
        <v>1172</v>
      </c>
      <c r="W25" s="151"/>
    </row>
    <row r="26" spans="1:23" ht="15.75" x14ac:dyDescent="0.25">
      <c r="A26" s="145">
        <v>1650</v>
      </c>
      <c r="B26" s="135" t="e">
        <v>#N/A</v>
      </c>
      <c r="C26" s="136" t="e">
        <v>#N/A</v>
      </c>
      <c r="D26" s="136" t="e">
        <v>#N/A</v>
      </c>
      <c r="E26" s="136" t="e">
        <v>#N/A</v>
      </c>
      <c r="F26" s="135" t="e">
        <v>#N/A</v>
      </c>
      <c r="G26" s="135" t="e">
        <v>#N/A</v>
      </c>
      <c r="H26" s="146" t="e">
        <v>#N/A</v>
      </c>
      <c r="I26" s="166" t="e">
        <v>#N/A</v>
      </c>
      <c r="J26" s="166" t="e">
        <v>#N/A</v>
      </c>
      <c r="K26" s="166" t="e">
        <v>#N/A</v>
      </c>
      <c r="L26" s="167" t="e">
        <v>#N/A</v>
      </c>
      <c r="M26" s="167" t="e">
        <v>#N/A</v>
      </c>
      <c r="N26" s="147">
        <v>98.142857142857139</v>
      </c>
      <c r="O26" s="148"/>
      <c r="P26" s="136"/>
      <c r="Q26" s="136"/>
      <c r="R26" s="136"/>
      <c r="S26" s="136"/>
      <c r="T26" s="149"/>
      <c r="U26" s="136"/>
      <c r="V26" s="150" t="e">
        <v>#N/A</v>
      </c>
      <c r="W26" s="151"/>
    </row>
    <row r="27" spans="1:23" ht="240" x14ac:dyDescent="0.25">
      <c r="A27" s="145">
        <v>1549</v>
      </c>
      <c r="B27" s="135">
        <v>43774</v>
      </c>
      <c r="C27" s="136" t="s">
        <v>42</v>
      </c>
      <c r="D27" s="136">
        <v>201</v>
      </c>
      <c r="E27" s="136" t="s">
        <v>2551</v>
      </c>
      <c r="F27" s="135" t="s">
        <v>44</v>
      </c>
      <c r="G27" s="135" t="s">
        <v>2958</v>
      </c>
      <c r="H27" s="146" t="s">
        <v>2959</v>
      </c>
      <c r="I27" s="166" t="s">
        <v>2960</v>
      </c>
      <c r="J27" s="166" t="s">
        <v>179</v>
      </c>
      <c r="K27" s="166" t="s">
        <v>50</v>
      </c>
      <c r="L27" s="167" t="s">
        <v>50</v>
      </c>
      <c r="M27" s="167" t="s">
        <v>46</v>
      </c>
      <c r="N27" s="147">
        <v>97.142857142857139</v>
      </c>
      <c r="O27" s="148" t="s">
        <v>1079</v>
      </c>
      <c r="P27" s="136" t="s">
        <v>1110</v>
      </c>
      <c r="Q27" s="136" t="s">
        <v>1088</v>
      </c>
      <c r="R27" s="136" t="s">
        <v>1082</v>
      </c>
      <c r="S27" s="136" t="s">
        <v>1083</v>
      </c>
      <c r="T27" s="149" t="s">
        <v>1095</v>
      </c>
      <c r="U27" s="136" t="s">
        <v>1095</v>
      </c>
      <c r="V27" s="150" t="s">
        <v>44</v>
      </c>
      <c r="W27" s="151"/>
    </row>
    <row r="28" spans="1:23" ht="15.75" x14ac:dyDescent="0.25">
      <c r="A28" s="145">
        <v>1648</v>
      </c>
      <c r="B28" s="135" t="e">
        <v>#N/A</v>
      </c>
      <c r="C28" s="136" t="e">
        <v>#N/A</v>
      </c>
      <c r="D28" s="136" t="e">
        <v>#N/A</v>
      </c>
      <c r="E28" s="136" t="e">
        <v>#N/A</v>
      </c>
      <c r="F28" s="135" t="e">
        <v>#N/A</v>
      </c>
      <c r="G28" s="135" t="e">
        <v>#N/A</v>
      </c>
      <c r="H28" s="146" t="e">
        <v>#N/A</v>
      </c>
      <c r="I28" s="166" t="e">
        <v>#N/A</v>
      </c>
      <c r="J28" s="166" t="e">
        <v>#N/A</v>
      </c>
      <c r="K28" s="166" t="e">
        <v>#N/A</v>
      </c>
      <c r="L28" s="167" t="e">
        <v>#N/A</v>
      </c>
      <c r="M28" s="167" t="e">
        <v>#N/A</v>
      </c>
      <c r="N28" s="147">
        <v>97.142857142857139</v>
      </c>
      <c r="O28" s="148"/>
      <c r="P28" s="136"/>
      <c r="Q28" s="136"/>
      <c r="R28" s="136"/>
      <c r="S28" s="136"/>
      <c r="T28" s="149"/>
      <c r="U28" s="136"/>
      <c r="V28" s="150" t="e">
        <v>#N/A</v>
      </c>
      <c r="W28" s="151"/>
    </row>
    <row r="29" spans="1:23" ht="51" x14ac:dyDescent="0.25">
      <c r="A29" s="145">
        <v>1547</v>
      </c>
      <c r="B29" s="135">
        <v>43774</v>
      </c>
      <c r="C29" s="136" t="s">
        <v>42</v>
      </c>
      <c r="D29" s="136">
        <v>704</v>
      </c>
      <c r="E29" s="136" t="s">
        <v>43</v>
      </c>
      <c r="F29" s="135" t="s">
        <v>44</v>
      </c>
      <c r="G29" s="135" t="s">
        <v>2964</v>
      </c>
      <c r="H29" s="146" t="s">
        <v>2965</v>
      </c>
      <c r="I29" s="166" t="s">
        <v>2966</v>
      </c>
      <c r="J29" s="166" t="s">
        <v>48</v>
      </c>
      <c r="K29" s="166" t="s">
        <v>49</v>
      </c>
      <c r="L29" s="167" t="s">
        <v>125</v>
      </c>
      <c r="M29" s="167" t="s">
        <v>46</v>
      </c>
      <c r="N29" s="147">
        <v>97.142857142857139</v>
      </c>
      <c r="O29" s="148" t="s">
        <v>1079</v>
      </c>
      <c r="P29" s="136" t="s">
        <v>1110</v>
      </c>
      <c r="Q29" s="136" t="s">
        <v>1088</v>
      </c>
      <c r="R29" s="136" t="s">
        <v>1082</v>
      </c>
      <c r="S29" s="136" t="s">
        <v>1083</v>
      </c>
      <c r="T29" s="149" t="s">
        <v>1095</v>
      </c>
      <c r="U29" s="136" t="s">
        <v>1082</v>
      </c>
      <c r="V29" s="150" t="s">
        <v>1157</v>
      </c>
      <c r="W29" s="151"/>
    </row>
    <row r="30" spans="1:23" ht="15.75" x14ac:dyDescent="0.25">
      <c r="A30" s="145">
        <v>1646</v>
      </c>
      <c r="B30" s="135" t="e">
        <v>#N/A</v>
      </c>
      <c r="C30" s="136" t="e">
        <v>#N/A</v>
      </c>
      <c r="D30" s="136" t="e">
        <v>#N/A</v>
      </c>
      <c r="E30" s="136" t="e">
        <v>#N/A</v>
      </c>
      <c r="F30" s="135" t="e">
        <v>#N/A</v>
      </c>
      <c r="G30" s="135" t="e">
        <v>#N/A</v>
      </c>
      <c r="H30" s="146" t="e">
        <v>#N/A</v>
      </c>
      <c r="I30" s="166" t="e">
        <v>#N/A</v>
      </c>
      <c r="J30" s="166" t="e">
        <v>#N/A</v>
      </c>
      <c r="K30" s="166" t="e">
        <v>#N/A</v>
      </c>
      <c r="L30" s="167" t="e">
        <v>#N/A</v>
      </c>
      <c r="M30" s="167" t="e">
        <v>#N/A</v>
      </c>
      <c r="N30" s="147">
        <v>97.142857142857139</v>
      </c>
      <c r="O30" s="148"/>
      <c r="P30" s="136"/>
      <c r="Q30" s="136"/>
      <c r="R30" s="136"/>
      <c r="S30" s="136"/>
      <c r="T30" s="149"/>
      <c r="U30" s="136"/>
      <c r="V30" s="150" t="e">
        <v>#N/A</v>
      </c>
      <c r="W30" s="151"/>
    </row>
    <row r="31" spans="1:23" ht="60" x14ac:dyDescent="0.25">
      <c r="A31" s="145">
        <v>1545</v>
      </c>
      <c r="B31" s="135">
        <v>43774</v>
      </c>
      <c r="C31" s="136" t="s">
        <v>42</v>
      </c>
      <c r="D31" s="136">
        <v>414</v>
      </c>
      <c r="E31" s="136" t="s">
        <v>43</v>
      </c>
      <c r="F31" s="135" t="s">
        <v>44</v>
      </c>
      <c r="G31" s="135" t="s">
        <v>2970</v>
      </c>
      <c r="H31" s="146" t="s">
        <v>46</v>
      </c>
      <c r="I31" s="166" t="s">
        <v>2971</v>
      </c>
      <c r="J31" s="166" t="s">
        <v>48</v>
      </c>
      <c r="K31" s="166" t="s">
        <v>49</v>
      </c>
      <c r="L31" s="167" t="s">
        <v>125</v>
      </c>
      <c r="M31" s="167" t="s">
        <v>46</v>
      </c>
      <c r="N31" s="147">
        <v>97.142857142857139</v>
      </c>
      <c r="O31" s="148" t="s">
        <v>1079</v>
      </c>
      <c r="P31" s="136" t="s">
        <v>1110</v>
      </c>
      <c r="Q31" s="136" t="s">
        <v>1088</v>
      </c>
      <c r="R31" s="136" t="s">
        <v>1082</v>
      </c>
      <c r="S31" s="136" t="s">
        <v>1083</v>
      </c>
      <c r="T31" s="149" t="s">
        <v>1095</v>
      </c>
      <c r="U31" s="136" t="s">
        <v>1095</v>
      </c>
      <c r="V31" s="150" t="s">
        <v>44</v>
      </c>
      <c r="W31" s="151"/>
    </row>
    <row r="32" spans="1:23" ht="15.75" x14ac:dyDescent="0.25">
      <c r="A32" s="145">
        <v>1644</v>
      </c>
      <c r="B32" s="135" t="e">
        <v>#N/A</v>
      </c>
      <c r="C32" s="136" t="e">
        <v>#N/A</v>
      </c>
      <c r="D32" s="136" t="e">
        <v>#N/A</v>
      </c>
      <c r="E32" s="136" t="e">
        <v>#N/A</v>
      </c>
      <c r="F32" s="135" t="e">
        <v>#N/A</v>
      </c>
      <c r="G32" s="135" t="e">
        <v>#N/A</v>
      </c>
      <c r="H32" s="146" t="e">
        <v>#N/A</v>
      </c>
      <c r="I32" s="166" t="e">
        <v>#N/A</v>
      </c>
      <c r="J32" s="166" t="e">
        <v>#N/A</v>
      </c>
      <c r="K32" s="166" t="e">
        <v>#N/A</v>
      </c>
      <c r="L32" s="167" t="e">
        <v>#N/A</v>
      </c>
      <c r="M32" s="167" t="e">
        <v>#N/A</v>
      </c>
      <c r="N32" s="147">
        <v>97.142857142857139</v>
      </c>
      <c r="O32" s="148"/>
      <c r="P32" s="136"/>
      <c r="Q32" s="136"/>
      <c r="R32" s="136"/>
      <c r="S32" s="136"/>
      <c r="T32" s="149"/>
      <c r="U32" s="136"/>
      <c r="V32" s="150" t="e">
        <v>#N/A</v>
      </c>
      <c r="W32" s="151"/>
    </row>
    <row r="33" spans="1:23" ht="51" x14ac:dyDescent="0.25">
      <c r="A33" s="145">
        <v>1543</v>
      </c>
      <c r="B33" s="135">
        <v>43772</v>
      </c>
      <c r="C33" s="136" t="s">
        <v>42</v>
      </c>
      <c r="D33" s="136">
        <v>111</v>
      </c>
      <c r="E33" s="136" t="s">
        <v>2040</v>
      </c>
      <c r="F33" s="135" t="s">
        <v>44</v>
      </c>
      <c r="G33" s="135" t="s">
        <v>2973</v>
      </c>
      <c r="H33" s="146" t="s">
        <v>2974</v>
      </c>
      <c r="I33" s="166">
        <v>0</v>
      </c>
      <c r="J33" s="166" t="s">
        <v>2436</v>
      </c>
      <c r="K33" s="166" t="s">
        <v>49</v>
      </c>
      <c r="L33" s="167" t="s">
        <v>53</v>
      </c>
      <c r="M33" s="167">
        <v>0</v>
      </c>
      <c r="N33" s="147">
        <v>97.142857142857139</v>
      </c>
      <c r="O33" s="148" t="s">
        <v>1086</v>
      </c>
      <c r="P33" s="136" t="s">
        <v>1129</v>
      </c>
      <c r="Q33" s="136" t="s">
        <v>1130</v>
      </c>
      <c r="R33" s="136" t="s">
        <v>1082</v>
      </c>
      <c r="S33" s="136" t="s">
        <v>46</v>
      </c>
      <c r="T33" s="149" t="s">
        <v>46</v>
      </c>
      <c r="U33" s="136" t="s">
        <v>46</v>
      </c>
      <c r="V33" s="150" t="s">
        <v>46</v>
      </c>
      <c r="W33" s="151"/>
    </row>
    <row r="34" spans="1:23" ht="15.75" x14ac:dyDescent="0.25">
      <c r="A34" s="145">
        <v>1642</v>
      </c>
      <c r="B34" s="135" t="e">
        <v>#N/A</v>
      </c>
      <c r="C34" s="136" t="e">
        <v>#N/A</v>
      </c>
      <c r="D34" s="136" t="e">
        <v>#N/A</v>
      </c>
      <c r="E34" s="136" t="e">
        <v>#N/A</v>
      </c>
      <c r="F34" s="135" t="e">
        <v>#N/A</v>
      </c>
      <c r="G34" s="135" t="e">
        <v>#N/A</v>
      </c>
      <c r="H34" s="146" t="e">
        <v>#N/A</v>
      </c>
      <c r="I34" s="166" t="e">
        <v>#N/A</v>
      </c>
      <c r="J34" s="166" t="e">
        <v>#N/A</v>
      </c>
      <c r="K34" s="166" t="e">
        <v>#N/A</v>
      </c>
      <c r="L34" s="167" t="e">
        <v>#N/A</v>
      </c>
      <c r="M34" s="167" t="e">
        <v>#N/A</v>
      </c>
      <c r="N34" s="147">
        <v>97.142857142857139</v>
      </c>
      <c r="O34" s="148"/>
      <c r="P34" s="136"/>
      <c r="Q34" s="136"/>
      <c r="R34" s="136"/>
      <c r="S34" s="136"/>
      <c r="T34" s="149"/>
      <c r="U34" s="136"/>
      <c r="V34" s="150" t="e">
        <v>#N/A</v>
      </c>
      <c r="W34" s="151"/>
    </row>
    <row r="35" spans="1:23" ht="225" x14ac:dyDescent="0.25">
      <c r="A35" s="145">
        <v>1541</v>
      </c>
      <c r="B35" s="135">
        <v>43773</v>
      </c>
      <c r="C35" s="136" t="s">
        <v>42</v>
      </c>
      <c r="D35" s="136">
        <v>202</v>
      </c>
      <c r="E35" s="136" t="s">
        <v>2040</v>
      </c>
      <c r="F35" s="135" t="s">
        <v>44</v>
      </c>
      <c r="G35" s="135" t="s">
        <v>2978</v>
      </c>
      <c r="H35" s="146" t="s">
        <v>2979</v>
      </c>
      <c r="I35" s="166" t="s">
        <v>2980</v>
      </c>
      <c r="J35" s="166" t="s">
        <v>179</v>
      </c>
      <c r="K35" s="166" t="s">
        <v>50</v>
      </c>
      <c r="L35" s="167" t="s">
        <v>50</v>
      </c>
      <c r="M35" s="167" t="s">
        <v>46</v>
      </c>
      <c r="N35" s="147">
        <v>97.142857142857139</v>
      </c>
      <c r="O35" s="148" t="s">
        <v>1079</v>
      </c>
      <c r="P35" s="136" t="s">
        <v>1129</v>
      </c>
      <c r="Q35" s="136" t="s">
        <v>1130</v>
      </c>
      <c r="R35" s="136" t="s">
        <v>1082</v>
      </c>
      <c r="S35" s="136" t="s">
        <v>1083</v>
      </c>
      <c r="T35" s="149" t="s">
        <v>1095</v>
      </c>
      <c r="U35" s="136" t="s">
        <v>1082</v>
      </c>
      <c r="V35" s="150" t="s">
        <v>1121</v>
      </c>
      <c r="W35" s="151"/>
    </row>
    <row r="36" spans="1:23" ht="15.75" x14ac:dyDescent="0.25">
      <c r="A36" s="145">
        <v>1640</v>
      </c>
      <c r="B36" s="135" t="e">
        <v>#N/A</v>
      </c>
      <c r="C36" s="136" t="e">
        <v>#N/A</v>
      </c>
      <c r="D36" s="136" t="e">
        <v>#N/A</v>
      </c>
      <c r="E36" s="136" t="e">
        <v>#N/A</v>
      </c>
      <c r="F36" s="135" t="e">
        <v>#N/A</v>
      </c>
      <c r="G36" s="135" t="e">
        <v>#N/A</v>
      </c>
      <c r="H36" s="146" t="e">
        <v>#N/A</v>
      </c>
      <c r="I36" s="166" t="e">
        <v>#N/A</v>
      </c>
      <c r="J36" s="166" t="e">
        <v>#N/A</v>
      </c>
      <c r="K36" s="166" t="e">
        <v>#N/A</v>
      </c>
      <c r="L36" s="167" t="e">
        <v>#N/A</v>
      </c>
      <c r="M36" s="167" t="e">
        <v>#N/A</v>
      </c>
      <c r="N36" s="147">
        <v>97.142857142857139</v>
      </c>
      <c r="O36" s="148"/>
      <c r="P36" s="136"/>
      <c r="Q36" s="136"/>
      <c r="R36" s="136"/>
      <c r="S36" s="136"/>
      <c r="T36" s="149"/>
      <c r="U36" s="136"/>
      <c r="V36" s="150" t="e">
        <v>#N/A</v>
      </c>
      <c r="W36" s="151"/>
    </row>
    <row r="37" spans="1:23" ht="409.5" x14ac:dyDescent="0.25">
      <c r="A37" s="145">
        <v>1539</v>
      </c>
      <c r="B37" s="135">
        <v>43770</v>
      </c>
      <c r="C37" s="136" t="s">
        <v>42</v>
      </c>
      <c r="D37" s="136">
        <v>211</v>
      </c>
      <c r="E37" s="136" t="s">
        <v>2551</v>
      </c>
      <c r="F37" s="135" t="s">
        <v>104</v>
      </c>
      <c r="G37" s="135" t="s">
        <v>2984</v>
      </c>
      <c r="H37" s="146" t="s">
        <v>2985</v>
      </c>
      <c r="I37" s="166" t="s">
        <v>2986</v>
      </c>
      <c r="J37" s="166" t="s">
        <v>2738</v>
      </c>
      <c r="K37" s="166" t="s">
        <v>50</v>
      </c>
      <c r="L37" s="167" t="s">
        <v>50</v>
      </c>
      <c r="M37" s="167">
        <v>0</v>
      </c>
      <c r="N37" s="147">
        <v>97.142857142857139</v>
      </c>
      <c r="O37" s="148" t="s">
        <v>1079</v>
      </c>
      <c r="P37" s="136" t="s">
        <v>1110</v>
      </c>
      <c r="Q37" s="136" t="s">
        <v>1088</v>
      </c>
      <c r="R37" s="136" t="s">
        <v>1082</v>
      </c>
      <c r="S37" s="136" t="s">
        <v>1083</v>
      </c>
      <c r="T37" s="149" t="s">
        <v>1095</v>
      </c>
      <c r="U37" s="136" t="s">
        <v>1082</v>
      </c>
      <c r="V37" s="150" t="s">
        <v>1853</v>
      </c>
      <c r="W37" s="151"/>
    </row>
    <row r="38" spans="1:23" ht="15.75" x14ac:dyDescent="0.25">
      <c r="A38" s="145">
        <v>1638</v>
      </c>
      <c r="B38" s="135" t="e">
        <v>#N/A</v>
      </c>
      <c r="C38" s="136" t="e">
        <v>#N/A</v>
      </c>
      <c r="D38" s="136" t="e">
        <v>#N/A</v>
      </c>
      <c r="E38" s="136" t="e">
        <v>#N/A</v>
      </c>
      <c r="F38" s="135" t="e">
        <v>#N/A</v>
      </c>
      <c r="G38" s="135" t="e">
        <v>#N/A</v>
      </c>
      <c r="H38" s="146" t="e">
        <v>#N/A</v>
      </c>
      <c r="I38" s="166" t="e">
        <v>#N/A</v>
      </c>
      <c r="J38" s="166" t="e">
        <v>#N/A</v>
      </c>
      <c r="K38" s="166" t="e">
        <v>#N/A</v>
      </c>
      <c r="L38" s="167" t="e">
        <v>#N/A</v>
      </c>
      <c r="M38" s="167" t="e">
        <v>#N/A</v>
      </c>
      <c r="N38" s="147">
        <v>97.142857142857139</v>
      </c>
      <c r="O38" s="148"/>
      <c r="P38" s="136"/>
      <c r="Q38" s="136"/>
      <c r="R38" s="136"/>
      <c r="S38" s="136"/>
      <c r="T38" s="149"/>
      <c r="U38" s="136"/>
      <c r="V38" s="150" t="e">
        <v>#N/A</v>
      </c>
      <c r="W38" s="151"/>
    </row>
    <row r="39" spans="1:23" ht="180" x14ac:dyDescent="0.25">
      <c r="A39" s="145">
        <v>1537</v>
      </c>
      <c r="B39" s="135" t="s">
        <v>3</v>
      </c>
      <c r="C39" s="136" t="s">
        <v>42</v>
      </c>
      <c r="D39" s="136">
        <v>102</v>
      </c>
      <c r="E39" s="136" t="s">
        <v>43</v>
      </c>
      <c r="F39" s="135" t="s">
        <v>44</v>
      </c>
      <c r="G39" s="135" t="s">
        <v>2990</v>
      </c>
      <c r="H39" s="146">
        <v>0</v>
      </c>
      <c r="I39" s="166" t="s">
        <v>2991</v>
      </c>
      <c r="J39" s="166" t="s">
        <v>103</v>
      </c>
      <c r="K39" s="166" t="s">
        <v>50</v>
      </c>
      <c r="L39" s="167">
        <v>0</v>
      </c>
      <c r="M39" s="167">
        <v>0</v>
      </c>
      <c r="N39" s="147">
        <v>97.142857142857139</v>
      </c>
      <c r="O39" s="148" t="s">
        <v>1079</v>
      </c>
      <c r="P39" s="136" t="s">
        <v>1110</v>
      </c>
      <c r="Q39" s="136" t="s">
        <v>1088</v>
      </c>
      <c r="R39" s="136" t="s">
        <v>1082</v>
      </c>
      <c r="S39" s="136" t="s">
        <v>1083</v>
      </c>
      <c r="T39" s="149" t="s">
        <v>1095</v>
      </c>
      <c r="U39" s="136" t="s">
        <v>1095</v>
      </c>
      <c r="V39" s="150" t="s">
        <v>44</v>
      </c>
      <c r="W39" s="151"/>
    </row>
    <row r="40" spans="1:23" ht="15.75" x14ac:dyDescent="0.25">
      <c r="A40" s="145">
        <v>1636</v>
      </c>
      <c r="B40" s="135" t="e">
        <v>#N/A</v>
      </c>
      <c r="C40" s="136" t="e">
        <v>#N/A</v>
      </c>
      <c r="D40" s="136" t="e">
        <v>#N/A</v>
      </c>
      <c r="E40" s="136" t="e">
        <v>#N/A</v>
      </c>
      <c r="F40" s="135" t="e">
        <v>#N/A</v>
      </c>
      <c r="G40" s="135" t="e">
        <v>#N/A</v>
      </c>
      <c r="H40" s="146" t="e">
        <v>#N/A</v>
      </c>
      <c r="I40" s="166" t="e">
        <v>#N/A</v>
      </c>
      <c r="J40" s="166" t="e">
        <v>#N/A</v>
      </c>
      <c r="K40" s="166" t="e">
        <v>#N/A</v>
      </c>
      <c r="L40" s="167" t="e">
        <v>#N/A</v>
      </c>
      <c r="M40" s="167" t="e">
        <v>#N/A</v>
      </c>
      <c r="N40" s="147">
        <v>97.142857142857139</v>
      </c>
      <c r="O40" s="148"/>
      <c r="P40" s="136"/>
      <c r="Q40" s="136"/>
      <c r="R40" s="136"/>
      <c r="S40" s="136"/>
      <c r="T40" s="149"/>
      <c r="U40" s="136"/>
      <c r="V40" s="150" t="e">
        <v>#N/A</v>
      </c>
      <c r="W40" s="151"/>
    </row>
    <row r="41" spans="1:23" ht="38.25" x14ac:dyDescent="0.25">
      <c r="A41" s="145">
        <v>1535</v>
      </c>
      <c r="B41" s="135">
        <v>43768</v>
      </c>
      <c r="C41" s="136" t="s">
        <v>42</v>
      </c>
      <c r="D41" s="136">
        <v>603</v>
      </c>
      <c r="E41" s="136" t="s">
        <v>43</v>
      </c>
      <c r="F41" s="135" t="s">
        <v>66</v>
      </c>
      <c r="G41" s="135" t="s">
        <v>2993</v>
      </c>
      <c r="H41" s="146" t="s">
        <v>46</v>
      </c>
      <c r="I41" s="166" t="s">
        <v>46</v>
      </c>
      <c r="J41" s="166" t="s">
        <v>48</v>
      </c>
      <c r="K41" s="166" t="s">
        <v>49</v>
      </c>
      <c r="L41" s="167" t="s">
        <v>65</v>
      </c>
      <c r="M41" s="167">
        <v>5151</v>
      </c>
      <c r="N41" s="147">
        <v>97.142857142857139</v>
      </c>
      <c r="O41" s="148" t="s">
        <v>1079</v>
      </c>
      <c r="P41" s="136" t="s">
        <v>1094</v>
      </c>
      <c r="Q41" s="136" t="s">
        <v>1091</v>
      </c>
      <c r="R41" s="136" t="s">
        <v>1082</v>
      </c>
      <c r="S41" s="136" t="s">
        <v>1083</v>
      </c>
      <c r="T41" s="149" t="s">
        <v>1095</v>
      </c>
      <c r="U41" s="136" t="s">
        <v>1082</v>
      </c>
      <c r="V41" s="150" t="s">
        <v>1105</v>
      </c>
      <c r="W41" s="151"/>
    </row>
    <row r="42" spans="1:23" ht="15.75" x14ac:dyDescent="0.25">
      <c r="A42" s="145">
        <v>1634</v>
      </c>
      <c r="B42" s="135" t="e">
        <v>#N/A</v>
      </c>
      <c r="C42" s="136" t="e">
        <v>#N/A</v>
      </c>
      <c r="D42" s="136" t="e">
        <v>#N/A</v>
      </c>
      <c r="E42" s="136" t="e">
        <v>#N/A</v>
      </c>
      <c r="F42" s="135" t="e">
        <v>#N/A</v>
      </c>
      <c r="G42" s="135" t="e">
        <v>#N/A</v>
      </c>
      <c r="H42" s="146" t="e">
        <v>#N/A</v>
      </c>
      <c r="I42" s="166" t="e">
        <v>#N/A</v>
      </c>
      <c r="J42" s="166" t="e">
        <v>#N/A</v>
      </c>
      <c r="K42" s="166" t="e">
        <v>#N/A</v>
      </c>
      <c r="L42" s="167" t="e">
        <v>#N/A</v>
      </c>
      <c r="M42" s="167" t="e">
        <v>#N/A</v>
      </c>
      <c r="N42" s="147">
        <v>97.142857142857139</v>
      </c>
      <c r="O42" s="148"/>
      <c r="P42" s="136"/>
      <c r="Q42" s="136"/>
      <c r="R42" s="136"/>
      <c r="S42" s="136"/>
      <c r="T42" s="149"/>
      <c r="U42" s="136"/>
      <c r="V42" s="150" t="e">
        <v>#N/A</v>
      </c>
      <c r="W42" s="151"/>
    </row>
    <row r="43" spans="1:23" ht="120" x14ac:dyDescent="0.25">
      <c r="A43" s="145">
        <v>1533</v>
      </c>
      <c r="B43" s="135">
        <v>43768</v>
      </c>
      <c r="C43" s="136" t="s">
        <v>42</v>
      </c>
      <c r="D43" s="136">
        <v>106</v>
      </c>
      <c r="E43" s="136" t="s">
        <v>97</v>
      </c>
      <c r="F43" s="135" t="s">
        <v>44</v>
      </c>
      <c r="G43" s="135" t="s">
        <v>2995</v>
      </c>
      <c r="H43" s="146" t="s">
        <v>2996</v>
      </c>
      <c r="I43" s="166" t="s">
        <v>2997</v>
      </c>
      <c r="J43" s="166" t="s">
        <v>1604</v>
      </c>
      <c r="K43" s="166" t="s">
        <v>50</v>
      </c>
      <c r="L43" s="167" t="s">
        <v>50</v>
      </c>
      <c r="M43" s="167">
        <v>0</v>
      </c>
      <c r="N43" s="147">
        <v>97.142857142857139</v>
      </c>
      <c r="O43" s="148" t="s">
        <v>1079</v>
      </c>
      <c r="P43" s="136" t="s">
        <v>1135</v>
      </c>
      <c r="Q43" s="136" t="s">
        <v>1103</v>
      </c>
      <c r="R43" s="136" t="s">
        <v>1131</v>
      </c>
      <c r="S43" s="136" t="s">
        <v>1106</v>
      </c>
      <c r="T43" s="149" t="s">
        <v>1082</v>
      </c>
      <c r="U43" s="136" t="s">
        <v>1095</v>
      </c>
      <c r="V43" s="150" t="s">
        <v>1136</v>
      </c>
      <c r="W43" s="151"/>
    </row>
    <row r="44" spans="1:23" ht="15.75" x14ac:dyDescent="0.25">
      <c r="A44" s="145">
        <v>1632</v>
      </c>
      <c r="B44" s="135" t="e">
        <v>#N/A</v>
      </c>
      <c r="C44" s="136" t="e">
        <v>#N/A</v>
      </c>
      <c r="D44" s="136" t="e">
        <v>#N/A</v>
      </c>
      <c r="E44" s="136" t="e">
        <v>#N/A</v>
      </c>
      <c r="F44" s="135" t="e">
        <v>#N/A</v>
      </c>
      <c r="G44" s="135" t="e">
        <v>#N/A</v>
      </c>
      <c r="H44" s="146" t="e">
        <v>#N/A</v>
      </c>
      <c r="I44" s="166" t="e">
        <v>#N/A</v>
      </c>
      <c r="J44" s="166" t="e">
        <v>#N/A</v>
      </c>
      <c r="K44" s="166" t="e">
        <v>#N/A</v>
      </c>
      <c r="L44" s="167" t="e">
        <v>#N/A</v>
      </c>
      <c r="M44" s="167" t="e">
        <v>#N/A</v>
      </c>
      <c r="N44" s="147">
        <v>97.142857142857139</v>
      </c>
      <c r="O44" s="148"/>
      <c r="P44" s="136"/>
      <c r="Q44" s="136"/>
      <c r="R44" s="136"/>
      <c r="S44" s="136"/>
      <c r="T44" s="149"/>
      <c r="U44" s="136"/>
      <c r="V44" s="150" t="e">
        <v>#N/A</v>
      </c>
      <c r="W44" s="151"/>
    </row>
    <row r="45" spans="1:23" ht="45" x14ac:dyDescent="0.25">
      <c r="A45" s="145">
        <v>1531</v>
      </c>
      <c r="B45" s="135">
        <v>43765</v>
      </c>
      <c r="C45" s="136" t="s">
        <v>42</v>
      </c>
      <c r="D45" s="136">
        <v>601</v>
      </c>
      <c r="E45" s="136" t="s">
        <v>43</v>
      </c>
      <c r="F45" s="135" t="s">
        <v>2714</v>
      </c>
      <c r="G45" s="135" t="s">
        <v>2999</v>
      </c>
      <c r="H45" s="146" t="s">
        <v>2536</v>
      </c>
      <c r="I45" s="166">
        <v>0</v>
      </c>
      <c r="J45" s="166" t="s">
        <v>2436</v>
      </c>
      <c r="K45" s="166" t="s">
        <v>49</v>
      </c>
      <c r="L45" s="167" t="s">
        <v>53</v>
      </c>
      <c r="M45" s="167">
        <v>0</v>
      </c>
      <c r="N45" s="147">
        <v>97.142857142857139</v>
      </c>
      <c r="O45" s="148" t="s">
        <v>1079</v>
      </c>
      <c r="P45" s="136" t="s">
        <v>1665</v>
      </c>
      <c r="Q45" s="136" t="s">
        <v>1081</v>
      </c>
      <c r="R45" s="136" t="s">
        <v>1131</v>
      </c>
      <c r="S45" s="136" t="s">
        <v>2461</v>
      </c>
      <c r="T45" s="149" t="s">
        <v>1217</v>
      </c>
      <c r="U45" s="136" t="s">
        <v>1131</v>
      </c>
      <c r="V45" s="150" t="s">
        <v>1119</v>
      </c>
      <c r="W45" s="151"/>
    </row>
    <row r="46" spans="1:23" ht="15.75" x14ac:dyDescent="0.25">
      <c r="A46" s="145">
        <v>1630</v>
      </c>
      <c r="B46" s="135" t="e">
        <v>#N/A</v>
      </c>
      <c r="C46" s="136" t="e">
        <v>#N/A</v>
      </c>
      <c r="D46" s="136" t="e">
        <v>#N/A</v>
      </c>
      <c r="E46" s="136" t="e">
        <v>#N/A</v>
      </c>
      <c r="F46" s="135" t="e">
        <v>#N/A</v>
      </c>
      <c r="G46" s="135" t="e">
        <v>#N/A</v>
      </c>
      <c r="H46" s="146" t="e">
        <v>#N/A</v>
      </c>
      <c r="I46" s="166" t="e">
        <v>#N/A</v>
      </c>
      <c r="J46" s="166" t="e">
        <v>#N/A</v>
      </c>
      <c r="K46" s="166" t="e">
        <v>#N/A</v>
      </c>
      <c r="L46" s="167" t="e">
        <v>#N/A</v>
      </c>
      <c r="M46" s="167" t="e">
        <v>#N/A</v>
      </c>
      <c r="N46" s="147">
        <v>97.142857142857139</v>
      </c>
      <c r="O46" s="148"/>
      <c r="P46" s="136"/>
      <c r="Q46" s="136"/>
      <c r="R46" s="136"/>
      <c r="S46" s="136"/>
      <c r="T46" s="149"/>
      <c r="U46" s="136"/>
      <c r="V46" s="150" t="e">
        <v>#N/A</v>
      </c>
      <c r="W46" s="151"/>
    </row>
    <row r="47" spans="1:23" ht="165" x14ac:dyDescent="0.25">
      <c r="A47" s="145">
        <v>1529</v>
      </c>
      <c r="B47" s="135">
        <v>43765</v>
      </c>
      <c r="C47" s="136" t="s">
        <v>42</v>
      </c>
      <c r="D47" s="136">
        <v>515</v>
      </c>
      <c r="E47" s="136" t="s">
        <v>2040</v>
      </c>
      <c r="F47" s="135" t="s">
        <v>44</v>
      </c>
      <c r="G47" s="135" t="s">
        <v>3001</v>
      </c>
      <c r="H47" s="146" t="s">
        <v>3002</v>
      </c>
      <c r="I47" s="166" t="s">
        <v>3003</v>
      </c>
      <c r="J47" s="166" t="s">
        <v>2436</v>
      </c>
      <c r="K47" s="166" t="s">
        <v>49</v>
      </c>
      <c r="L47" s="167" t="s">
        <v>53</v>
      </c>
      <c r="M47" s="167">
        <v>0</v>
      </c>
      <c r="N47" s="147">
        <v>97.142857142857139</v>
      </c>
      <c r="O47" s="148" t="s">
        <v>1114</v>
      </c>
      <c r="P47" s="136" t="s">
        <v>1951</v>
      </c>
      <c r="Q47" s="136" t="s">
        <v>1103</v>
      </c>
      <c r="R47" s="136" t="s">
        <v>1131</v>
      </c>
      <c r="S47" s="136" t="s">
        <v>1106</v>
      </c>
      <c r="T47" s="149" t="s">
        <v>1217</v>
      </c>
      <c r="U47" s="136" t="s">
        <v>1217</v>
      </c>
      <c r="V47" s="150" t="s">
        <v>44</v>
      </c>
      <c r="W47" s="151"/>
    </row>
    <row r="48" spans="1:23" ht="15.75" x14ac:dyDescent="0.25">
      <c r="A48" s="145">
        <v>1628</v>
      </c>
      <c r="B48" s="135" t="e">
        <v>#N/A</v>
      </c>
      <c r="C48" s="136" t="e">
        <v>#N/A</v>
      </c>
      <c r="D48" s="136" t="e">
        <v>#N/A</v>
      </c>
      <c r="E48" s="136" t="e">
        <v>#N/A</v>
      </c>
      <c r="F48" s="135" t="e">
        <v>#N/A</v>
      </c>
      <c r="G48" s="135" t="e">
        <v>#N/A</v>
      </c>
      <c r="H48" s="146" t="e">
        <v>#N/A</v>
      </c>
      <c r="I48" s="166" t="e">
        <v>#N/A</v>
      </c>
      <c r="J48" s="166" t="e">
        <v>#N/A</v>
      </c>
      <c r="K48" s="166" t="e">
        <v>#N/A</v>
      </c>
      <c r="L48" s="167" t="e">
        <v>#N/A</v>
      </c>
      <c r="M48" s="167" t="e">
        <v>#N/A</v>
      </c>
      <c r="N48" s="147">
        <v>97.142857142857139</v>
      </c>
      <c r="O48" s="148"/>
      <c r="P48" s="136"/>
      <c r="Q48" s="136"/>
      <c r="R48" s="136"/>
      <c r="S48" s="136"/>
      <c r="T48" s="149"/>
      <c r="U48" s="136"/>
      <c r="V48" s="150" t="e">
        <v>#N/A</v>
      </c>
      <c r="W48" s="151"/>
    </row>
    <row r="49" spans="1:23" ht="105" x14ac:dyDescent="0.25">
      <c r="A49" s="145">
        <v>1527</v>
      </c>
      <c r="B49" s="135">
        <v>43763</v>
      </c>
      <c r="C49" s="136" t="s">
        <v>42</v>
      </c>
      <c r="D49" s="136">
        <v>906</v>
      </c>
      <c r="E49" s="136" t="s">
        <v>43</v>
      </c>
      <c r="F49" s="135" t="s">
        <v>44</v>
      </c>
      <c r="G49" s="135" t="s">
        <v>3007</v>
      </c>
      <c r="H49" s="146" t="s">
        <v>3008</v>
      </c>
      <c r="I49" s="166" t="s">
        <v>3009</v>
      </c>
      <c r="J49" s="166" t="s">
        <v>2436</v>
      </c>
      <c r="K49" s="166" t="s">
        <v>49</v>
      </c>
      <c r="L49" s="167" t="s">
        <v>65</v>
      </c>
      <c r="M49" s="167">
        <v>0</v>
      </c>
      <c r="N49" s="147">
        <v>97.142857142857139</v>
      </c>
      <c r="O49" s="148" t="s">
        <v>1114</v>
      </c>
      <c r="P49" s="136" t="s">
        <v>1129</v>
      </c>
      <c r="Q49" s="136" t="s">
        <v>1130</v>
      </c>
      <c r="R49" s="136" t="s">
        <v>1082</v>
      </c>
      <c r="S49" s="136" t="s">
        <v>1083</v>
      </c>
      <c r="T49" s="149" t="s">
        <v>1217</v>
      </c>
      <c r="U49" s="136" t="s">
        <v>1131</v>
      </c>
      <c r="V49" s="150" t="s">
        <v>44</v>
      </c>
      <c r="W49" s="151"/>
    </row>
    <row r="50" spans="1:23" ht="15.75" x14ac:dyDescent="0.25">
      <c r="A50" s="145">
        <v>1626</v>
      </c>
      <c r="B50" s="135" t="e">
        <v>#N/A</v>
      </c>
      <c r="C50" s="136" t="e">
        <v>#N/A</v>
      </c>
      <c r="D50" s="136" t="e">
        <v>#N/A</v>
      </c>
      <c r="E50" s="136" t="e">
        <v>#N/A</v>
      </c>
      <c r="F50" s="135" t="e">
        <v>#N/A</v>
      </c>
      <c r="G50" s="135" t="e">
        <v>#N/A</v>
      </c>
      <c r="H50" s="146" t="e">
        <v>#N/A</v>
      </c>
      <c r="I50" s="166" t="e">
        <v>#N/A</v>
      </c>
      <c r="J50" s="166" t="e">
        <v>#N/A</v>
      </c>
      <c r="K50" s="166" t="e">
        <v>#N/A</v>
      </c>
      <c r="L50" s="167" t="e">
        <v>#N/A</v>
      </c>
      <c r="M50" s="167" t="e">
        <v>#N/A</v>
      </c>
      <c r="N50" s="147">
        <v>97.142857142857139</v>
      </c>
      <c r="O50" s="148"/>
      <c r="P50" s="136"/>
      <c r="Q50" s="136"/>
      <c r="R50" s="136"/>
      <c r="S50" s="136"/>
      <c r="T50" s="149"/>
      <c r="U50" s="136"/>
      <c r="V50" s="150" t="e">
        <v>#N/A</v>
      </c>
      <c r="W50" s="151"/>
    </row>
    <row r="51" spans="1:23" ht="114.75" x14ac:dyDescent="0.25">
      <c r="A51" s="145">
        <v>1525</v>
      </c>
      <c r="B51" s="135">
        <v>43764</v>
      </c>
      <c r="C51" s="136" t="s">
        <v>87</v>
      </c>
      <c r="D51" s="136">
        <v>305</v>
      </c>
      <c r="E51" s="136" t="s">
        <v>43</v>
      </c>
      <c r="F51" s="135" t="s">
        <v>1769</v>
      </c>
      <c r="G51" s="135" t="s">
        <v>3013</v>
      </c>
      <c r="H51" s="146" t="s">
        <v>3014</v>
      </c>
      <c r="I51" s="166" t="s">
        <v>3015</v>
      </c>
      <c r="J51" s="166" t="s">
        <v>121</v>
      </c>
      <c r="K51" s="166" t="s">
        <v>50</v>
      </c>
      <c r="L51" s="167" t="s">
        <v>50</v>
      </c>
      <c r="M51" s="167">
        <v>0</v>
      </c>
      <c r="N51" s="147">
        <v>97.142857142857139</v>
      </c>
      <c r="O51" s="148" t="s">
        <v>1079</v>
      </c>
      <c r="P51" s="136" t="s">
        <v>1110</v>
      </c>
      <c r="Q51" s="136" t="s">
        <v>1088</v>
      </c>
      <c r="R51" s="136" t="s">
        <v>1131</v>
      </c>
      <c r="S51" s="136" t="s">
        <v>2461</v>
      </c>
      <c r="T51" s="149" t="s">
        <v>1217</v>
      </c>
      <c r="U51" s="136" t="s">
        <v>1131</v>
      </c>
      <c r="V51" s="150" t="s">
        <v>1098</v>
      </c>
      <c r="W51" s="151"/>
    </row>
    <row r="52" spans="1:23" ht="165.75" x14ac:dyDescent="0.25">
      <c r="A52" s="145">
        <v>1524</v>
      </c>
      <c r="B52" s="135">
        <v>43763</v>
      </c>
      <c r="C52" s="136" t="s">
        <v>42</v>
      </c>
      <c r="D52" s="136">
        <v>515</v>
      </c>
      <c r="E52" s="136" t="s">
        <v>43</v>
      </c>
      <c r="F52" s="135" t="s">
        <v>1209</v>
      </c>
      <c r="G52" s="135" t="s">
        <v>3016</v>
      </c>
      <c r="H52" s="146">
        <v>0</v>
      </c>
      <c r="I52" s="166" t="s">
        <v>3017</v>
      </c>
      <c r="J52" s="166" t="s">
        <v>2436</v>
      </c>
      <c r="K52" s="166" t="s">
        <v>49</v>
      </c>
      <c r="L52" s="167" t="s">
        <v>65</v>
      </c>
      <c r="M52" s="167">
        <v>0</v>
      </c>
      <c r="N52" s="147">
        <v>97.142857142857139</v>
      </c>
      <c r="O52" s="148" t="s">
        <v>1079</v>
      </c>
      <c r="P52" s="136" t="s">
        <v>1129</v>
      </c>
      <c r="Q52" s="136" t="s">
        <v>1130</v>
      </c>
      <c r="R52" s="136" t="s">
        <v>1082</v>
      </c>
      <c r="S52" s="136" t="s">
        <v>1083</v>
      </c>
      <c r="T52" s="149" t="s">
        <v>1095</v>
      </c>
      <c r="U52" s="136" t="s">
        <v>1082</v>
      </c>
      <c r="V52" s="150" t="s">
        <v>1230</v>
      </c>
      <c r="W52" s="151"/>
    </row>
    <row r="53" spans="1:23" ht="120" x14ac:dyDescent="0.25">
      <c r="A53" s="145">
        <v>1523</v>
      </c>
      <c r="B53" s="135">
        <v>43763</v>
      </c>
      <c r="C53" s="136" t="s">
        <v>42</v>
      </c>
      <c r="D53" s="136">
        <v>515</v>
      </c>
      <c r="E53" s="136" t="s">
        <v>2040</v>
      </c>
      <c r="F53" s="135" t="s">
        <v>44</v>
      </c>
      <c r="G53" s="135" t="s">
        <v>3018</v>
      </c>
      <c r="H53" s="146">
        <v>0</v>
      </c>
      <c r="I53" s="166" t="s">
        <v>3019</v>
      </c>
      <c r="J53" s="166" t="s">
        <v>2436</v>
      </c>
      <c r="K53" s="166" t="s">
        <v>49</v>
      </c>
      <c r="L53" s="167" t="s">
        <v>50</v>
      </c>
      <c r="M53" s="167">
        <v>0</v>
      </c>
      <c r="N53" s="147">
        <v>97.142857142857139</v>
      </c>
      <c r="O53" s="148" t="s">
        <v>1079</v>
      </c>
      <c r="P53" s="136" t="s">
        <v>1665</v>
      </c>
      <c r="Q53" s="136" t="s">
        <v>1081</v>
      </c>
      <c r="R53" s="136" t="s">
        <v>1082</v>
      </c>
      <c r="S53" s="136" t="s">
        <v>1083</v>
      </c>
      <c r="T53" s="149" t="s">
        <v>1217</v>
      </c>
      <c r="U53" s="136" t="s">
        <v>1131</v>
      </c>
      <c r="V53" s="150" t="s">
        <v>1233</v>
      </c>
      <c r="W53" s="151"/>
    </row>
    <row r="54" spans="1:23" ht="76.5" x14ac:dyDescent="0.25">
      <c r="A54" s="145">
        <v>1522</v>
      </c>
      <c r="B54" s="135">
        <v>43761</v>
      </c>
      <c r="C54" s="136" t="s">
        <v>42</v>
      </c>
      <c r="D54" s="136">
        <v>909</v>
      </c>
      <c r="E54" s="136" t="s">
        <v>97</v>
      </c>
      <c r="F54" s="135" t="s">
        <v>44</v>
      </c>
      <c r="G54" s="135" t="s">
        <v>3020</v>
      </c>
      <c r="H54" s="146" t="s">
        <v>3021</v>
      </c>
      <c r="I54" s="166">
        <v>0</v>
      </c>
      <c r="J54" s="166" t="s">
        <v>2436</v>
      </c>
      <c r="K54" s="166" t="s">
        <v>49</v>
      </c>
      <c r="L54" s="167" t="s">
        <v>53</v>
      </c>
      <c r="M54" s="167">
        <v>0</v>
      </c>
      <c r="N54" s="147">
        <v>97.142857142857139</v>
      </c>
      <c r="O54" s="148" t="s">
        <v>1079</v>
      </c>
      <c r="P54" s="136" t="s">
        <v>1110</v>
      </c>
      <c r="Q54" s="136" t="s">
        <v>1088</v>
      </c>
      <c r="R54" s="136" t="s">
        <v>1082</v>
      </c>
      <c r="S54" s="136" t="s">
        <v>1083</v>
      </c>
      <c r="T54" s="149" t="s">
        <v>1095</v>
      </c>
      <c r="U54" s="136" t="s">
        <v>1082</v>
      </c>
      <c r="V54" s="150" t="s">
        <v>1172</v>
      </c>
      <c r="W54" s="151"/>
    </row>
    <row r="55" spans="1:23" ht="45" x14ac:dyDescent="0.25">
      <c r="A55" s="145">
        <v>1521</v>
      </c>
      <c r="B55" s="135">
        <v>43758</v>
      </c>
      <c r="C55" s="136" t="s">
        <v>42</v>
      </c>
      <c r="D55" s="136">
        <v>401</v>
      </c>
      <c r="E55" s="136" t="s">
        <v>2040</v>
      </c>
      <c r="F55" s="135" t="s">
        <v>56</v>
      </c>
      <c r="G55" s="135" t="s">
        <v>3022</v>
      </c>
      <c r="H55" s="146" t="s">
        <v>2536</v>
      </c>
      <c r="I55" s="166">
        <v>0</v>
      </c>
      <c r="J55" s="166" t="s">
        <v>2436</v>
      </c>
      <c r="K55" s="166" t="s">
        <v>49</v>
      </c>
      <c r="L55" s="167" t="s">
        <v>53</v>
      </c>
      <c r="M55" s="167">
        <v>0</v>
      </c>
      <c r="N55" s="147">
        <v>95.142857142857139</v>
      </c>
      <c r="O55" s="148" t="s">
        <v>1079</v>
      </c>
      <c r="P55" s="136" t="s">
        <v>2279</v>
      </c>
      <c r="Q55" s="136" t="s">
        <v>1091</v>
      </c>
      <c r="R55" s="136" t="s">
        <v>1082</v>
      </c>
      <c r="S55" s="136" t="s">
        <v>1083</v>
      </c>
      <c r="T55" s="149" t="s">
        <v>1095</v>
      </c>
      <c r="U55" s="136" t="s">
        <v>1082</v>
      </c>
      <c r="V55" s="150" t="s">
        <v>1168</v>
      </c>
      <c r="W55" s="151"/>
    </row>
    <row r="56" spans="1:23" ht="45" x14ac:dyDescent="0.25">
      <c r="A56" s="145">
        <v>1520</v>
      </c>
      <c r="B56" s="135">
        <v>43757</v>
      </c>
      <c r="C56" s="136" t="s">
        <v>42</v>
      </c>
      <c r="D56" s="136">
        <v>706</v>
      </c>
      <c r="E56" s="136" t="s">
        <v>43</v>
      </c>
      <c r="F56" s="135" t="s">
        <v>66</v>
      </c>
      <c r="G56" s="135" t="s">
        <v>3023</v>
      </c>
      <c r="H56" s="146" t="s">
        <v>2536</v>
      </c>
      <c r="I56" s="166">
        <v>0</v>
      </c>
      <c r="J56" s="166" t="s">
        <v>2436</v>
      </c>
      <c r="K56" s="166" t="s">
        <v>49</v>
      </c>
      <c r="L56" s="167" t="s">
        <v>53</v>
      </c>
      <c r="M56" s="167">
        <v>0</v>
      </c>
      <c r="N56" s="147">
        <v>95.142857142857139</v>
      </c>
      <c r="O56" s="148" t="s">
        <v>1114</v>
      </c>
      <c r="P56" s="136" t="s">
        <v>1094</v>
      </c>
      <c r="Q56" s="136" t="s">
        <v>1091</v>
      </c>
      <c r="R56" s="136" t="s">
        <v>1082</v>
      </c>
      <c r="S56" s="136" t="s">
        <v>1083</v>
      </c>
      <c r="T56" s="149" t="s">
        <v>1095</v>
      </c>
      <c r="U56" s="136" t="s">
        <v>1082</v>
      </c>
      <c r="V56" s="150" t="s">
        <v>1092</v>
      </c>
      <c r="W56" s="151"/>
    </row>
    <row r="57" spans="1:23" ht="45" x14ac:dyDescent="0.25">
      <c r="A57" s="145">
        <v>1519</v>
      </c>
      <c r="B57" s="135">
        <v>43757</v>
      </c>
      <c r="C57" s="136" t="s">
        <v>42</v>
      </c>
      <c r="D57" s="136">
        <v>212</v>
      </c>
      <c r="E57" s="136" t="s">
        <v>43</v>
      </c>
      <c r="F57" s="135" t="s">
        <v>56</v>
      </c>
      <c r="G57" s="135" t="s">
        <v>3024</v>
      </c>
      <c r="H57" s="146" t="s">
        <v>3025</v>
      </c>
      <c r="I57" s="166">
        <v>0</v>
      </c>
      <c r="J57" s="166" t="s">
        <v>2436</v>
      </c>
      <c r="K57" s="166" t="s">
        <v>49</v>
      </c>
      <c r="L57" s="167" t="s">
        <v>53</v>
      </c>
      <c r="M57" s="167">
        <v>0</v>
      </c>
      <c r="N57" s="147">
        <v>95.142857142857139</v>
      </c>
      <c r="O57" s="148" t="s">
        <v>1114</v>
      </c>
      <c r="P57" s="136" t="s">
        <v>2279</v>
      </c>
      <c r="Q57" s="136" t="s">
        <v>1091</v>
      </c>
      <c r="R57" s="136" t="s">
        <v>1082</v>
      </c>
      <c r="S57" s="136" t="s">
        <v>1106</v>
      </c>
      <c r="T57" s="149" t="s">
        <v>1082</v>
      </c>
      <c r="U57" s="136" t="s">
        <v>1082</v>
      </c>
      <c r="V57" s="150" t="s">
        <v>1168</v>
      </c>
      <c r="W57" s="151"/>
    </row>
    <row r="58" spans="1:23" ht="45" x14ac:dyDescent="0.25">
      <c r="A58" s="145">
        <v>1518</v>
      </c>
      <c r="B58" s="135">
        <v>43758</v>
      </c>
      <c r="C58" s="136" t="s">
        <v>42</v>
      </c>
      <c r="D58" s="136">
        <v>612</v>
      </c>
      <c r="E58" s="136" t="s">
        <v>2040</v>
      </c>
      <c r="F58" s="135" t="s">
        <v>71</v>
      </c>
      <c r="G58" s="135" t="s">
        <v>3026</v>
      </c>
      <c r="H58" s="146" t="s">
        <v>2536</v>
      </c>
      <c r="I58" s="166">
        <v>0</v>
      </c>
      <c r="J58" s="166" t="s">
        <v>2436</v>
      </c>
      <c r="K58" s="166" t="s">
        <v>49</v>
      </c>
      <c r="L58" s="167" t="s">
        <v>53</v>
      </c>
      <c r="M58" s="167">
        <v>0</v>
      </c>
      <c r="N58" s="147">
        <v>95.142857142857139</v>
      </c>
      <c r="O58" s="148" t="s">
        <v>1079</v>
      </c>
      <c r="P58" s="136" t="s">
        <v>2279</v>
      </c>
      <c r="Q58" s="136" t="s">
        <v>1091</v>
      </c>
      <c r="R58" s="136" t="s">
        <v>1082</v>
      </c>
      <c r="S58" s="136" t="s">
        <v>1083</v>
      </c>
      <c r="T58" s="149" t="s">
        <v>1095</v>
      </c>
      <c r="U58" s="136" t="s">
        <v>1082</v>
      </c>
      <c r="V58" s="150" t="s">
        <v>1407</v>
      </c>
      <c r="W58" s="151"/>
    </row>
    <row r="59" spans="1:23" ht="51" x14ac:dyDescent="0.25">
      <c r="A59" s="145">
        <v>1517</v>
      </c>
      <c r="B59" s="135">
        <v>43757</v>
      </c>
      <c r="C59" s="136" t="s">
        <v>42</v>
      </c>
      <c r="D59" s="136">
        <v>705</v>
      </c>
      <c r="E59" s="136" t="s">
        <v>43</v>
      </c>
      <c r="F59" s="135" t="s">
        <v>3027</v>
      </c>
      <c r="G59" s="135" t="s">
        <v>3028</v>
      </c>
      <c r="H59" s="146" t="s">
        <v>2536</v>
      </c>
      <c r="I59" s="166">
        <v>0</v>
      </c>
      <c r="J59" s="166" t="s">
        <v>2436</v>
      </c>
      <c r="K59" s="166" t="s">
        <v>49</v>
      </c>
      <c r="L59" s="167" t="s">
        <v>53</v>
      </c>
      <c r="M59" s="167">
        <v>0</v>
      </c>
      <c r="N59" s="147">
        <v>95.142857142857139</v>
      </c>
      <c r="O59" s="148" t="s">
        <v>1114</v>
      </c>
      <c r="P59" s="136" t="s">
        <v>1094</v>
      </c>
      <c r="Q59" s="136" t="s">
        <v>1091</v>
      </c>
      <c r="R59" s="136" t="s">
        <v>1082</v>
      </c>
      <c r="S59" s="136" t="s">
        <v>1083</v>
      </c>
      <c r="T59" s="149" t="s">
        <v>1095</v>
      </c>
      <c r="U59" s="136" t="s">
        <v>1082</v>
      </c>
      <c r="V59" s="150" t="s">
        <v>1101</v>
      </c>
      <c r="W59" s="151"/>
    </row>
    <row r="60" spans="1:23" ht="45" x14ac:dyDescent="0.25">
      <c r="A60" s="145">
        <v>1516</v>
      </c>
      <c r="B60" s="135">
        <v>43758</v>
      </c>
      <c r="C60" s="136" t="s">
        <v>42</v>
      </c>
      <c r="D60" s="136">
        <v>505</v>
      </c>
      <c r="E60" s="136" t="s">
        <v>2040</v>
      </c>
      <c r="F60" s="135" t="s">
        <v>66</v>
      </c>
      <c r="G60" s="135" t="s">
        <v>3029</v>
      </c>
      <c r="H60" s="146" t="s">
        <v>2536</v>
      </c>
      <c r="I60" s="166">
        <v>0</v>
      </c>
      <c r="J60" s="166" t="s">
        <v>2436</v>
      </c>
      <c r="K60" s="166" t="s">
        <v>49</v>
      </c>
      <c r="L60" s="167" t="s">
        <v>53</v>
      </c>
      <c r="M60" s="167">
        <v>0</v>
      </c>
      <c r="N60" s="147">
        <v>95.142857142857139</v>
      </c>
      <c r="O60" s="148" t="s">
        <v>1114</v>
      </c>
      <c r="P60" s="136" t="s">
        <v>1094</v>
      </c>
      <c r="Q60" s="136" t="s">
        <v>1091</v>
      </c>
      <c r="R60" s="136" t="s">
        <v>1082</v>
      </c>
      <c r="S60" s="136" t="s">
        <v>1083</v>
      </c>
      <c r="T60" s="149" t="s">
        <v>1095</v>
      </c>
      <c r="U60" s="136" t="s">
        <v>1082</v>
      </c>
      <c r="V60" s="150" t="s">
        <v>1092</v>
      </c>
      <c r="W60" s="151"/>
    </row>
    <row r="61" spans="1:23" ht="45" x14ac:dyDescent="0.25">
      <c r="A61" s="145">
        <v>1515</v>
      </c>
      <c r="B61" s="135">
        <v>43757</v>
      </c>
      <c r="C61" s="136" t="s">
        <v>42</v>
      </c>
      <c r="D61" s="136">
        <v>610</v>
      </c>
      <c r="E61" s="136" t="s">
        <v>2040</v>
      </c>
      <c r="F61" s="135" t="s">
        <v>1209</v>
      </c>
      <c r="G61" s="135" t="s">
        <v>3030</v>
      </c>
      <c r="H61" s="146" t="s">
        <v>2536</v>
      </c>
      <c r="I61" s="166">
        <v>0</v>
      </c>
      <c r="J61" s="166" t="s">
        <v>2436</v>
      </c>
      <c r="K61" s="166" t="s">
        <v>49</v>
      </c>
      <c r="L61" s="167" t="s">
        <v>53</v>
      </c>
      <c r="M61" s="167">
        <v>0</v>
      </c>
      <c r="N61" s="147">
        <v>95.142857142857139</v>
      </c>
      <c r="O61" s="148" t="s">
        <v>1079</v>
      </c>
      <c r="P61" s="136" t="s">
        <v>1110</v>
      </c>
      <c r="Q61" s="136" t="s">
        <v>1088</v>
      </c>
      <c r="R61" s="136" t="s">
        <v>1082</v>
      </c>
      <c r="S61" s="136" t="s">
        <v>1083</v>
      </c>
      <c r="T61" s="149" t="s">
        <v>1095</v>
      </c>
      <c r="U61" s="136" t="s">
        <v>1082</v>
      </c>
      <c r="V61" s="150" t="s">
        <v>1204</v>
      </c>
      <c r="W61" s="151"/>
    </row>
    <row r="62" spans="1:23" ht="135" x14ac:dyDescent="0.25">
      <c r="A62" s="145">
        <v>1514</v>
      </c>
      <c r="B62" s="135">
        <v>43758</v>
      </c>
      <c r="C62" s="136" t="s">
        <v>42</v>
      </c>
      <c r="D62" s="136">
        <v>308</v>
      </c>
      <c r="E62" s="136" t="s">
        <v>43</v>
      </c>
      <c r="F62" s="135" t="s">
        <v>44</v>
      </c>
      <c r="G62" s="135" t="s">
        <v>3031</v>
      </c>
      <c r="H62" s="146" t="s">
        <v>3032</v>
      </c>
      <c r="I62" s="166" t="s">
        <v>3033</v>
      </c>
      <c r="J62" s="166" t="s">
        <v>2738</v>
      </c>
      <c r="K62" s="166" t="s">
        <v>50</v>
      </c>
      <c r="L62" s="167" t="s">
        <v>50</v>
      </c>
      <c r="M62" s="167" t="s">
        <v>46</v>
      </c>
      <c r="N62" s="147">
        <v>95.142857142857139</v>
      </c>
      <c r="O62" s="148" t="s">
        <v>1079</v>
      </c>
      <c r="P62" s="136" t="s">
        <v>1110</v>
      </c>
      <c r="Q62" s="136" t="s">
        <v>1088</v>
      </c>
      <c r="R62" s="136" t="s">
        <v>1082</v>
      </c>
      <c r="S62" s="136" t="s">
        <v>1083</v>
      </c>
      <c r="T62" s="149" t="s">
        <v>1095</v>
      </c>
      <c r="U62" s="136" t="s">
        <v>1082</v>
      </c>
      <c r="V62" s="150" t="s">
        <v>1239</v>
      </c>
      <c r="W62" s="151"/>
    </row>
    <row r="63" spans="1:23" ht="90" x14ac:dyDescent="0.25">
      <c r="A63" s="145">
        <v>1513</v>
      </c>
      <c r="B63" s="135" t="s">
        <v>3</v>
      </c>
      <c r="C63" s="136" t="s">
        <v>42</v>
      </c>
      <c r="D63" s="136">
        <v>303</v>
      </c>
      <c r="E63" s="136" t="s">
        <v>43</v>
      </c>
      <c r="F63" s="135" t="s">
        <v>44</v>
      </c>
      <c r="G63" s="135" t="s">
        <v>3034</v>
      </c>
      <c r="H63" s="146" t="s">
        <v>3035</v>
      </c>
      <c r="I63" s="166" t="s">
        <v>3036</v>
      </c>
      <c r="J63" s="166" t="s">
        <v>162</v>
      </c>
      <c r="K63" s="166" t="s">
        <v>50</v>
      </c>
      <c r="L63" s="167" t="s">
        <v>50</v>
      </c>
      <c r="M63" s="167">
        <v>0</v>
      </c>
      <c r="N63" s="147">
        <v>95.142857142857139</v>
      </c>
      <c r="O63" s="148" t="s">
        <v>1079</v>
      </c>
      <c r="P63" s="136" t="s">
        <v>1129</v>
      </c>
      <c r="Q63" s="136" t="s">
        <v>1130</v>
      </c>
      <c r="R63" s="136" t="s">
        <v>1082</v>
      </c>
      <c r="S63" s="136" t="s">
        <v>1083</v>
      </c>
      <c r="T63" s="149" t="s">
        <v>1095</v>
      </c>
      <c r="U63" s="136" t="s">
        <v>1082</v>
      </c>
      <c r="V63" s="150" t="s">
        <v>1140</v>
      </c>
      <c r="W63" s="151"/>
    </row>
    <row r="64" spans="1:23" ht="409.5" x14ac:dyDescent="0.25">
      <c r="A64" s="145">
        <v>1512</v>
      </c>
      <c r="B64" s="135">
        <v>43743</v>
      </c>
      <c r="C64" s="136" t="s">
        <v>42</v>
      </c>
      <c r="D64" s="136">
        <v>905</v>
      </c>
      <c r="E64" s="136" t="s">
        <v>1001</v>
      </c>
      <c r="F64" s="135" t="s">
        <v>44</v>
      </c>
      <c r="G64" s="135" t="s">
        <v>3037</v>
      </c>
      <c r="H64" s="146" t="s">
        <v>3038</v>
      </c>
      <c r="I64" s="166" t="s">
        <v>3039</v>
      </c>
      <c r="J64" s="166" t="s">
        <v>2436</v>
      </c>
      <c r="K64" s="166" t="s">
        <v>49</v>
      </c>
      <c r="L64" s="167" t="s">
        <v>125</v>
      </c>
      <c r="M64" s="167">
        <v>0</v>
      </c>
      <c r="N64" s="147">
        <v>94.142857142857139</v>
      </c>
      <c r="O64" s="148" t="s">
        <v>1079</v>
      </c>
      <c r="P64" s="136" t="s">
        <v>1110</v>
      </c>
      <c r="Q64" s="136" t="s">
        <v>1088</v>
      </c>
      <c r="R64" s="136" t="s">
        <v>1082</v>
      </c>
      <c r="S64" s="136" t="s">
        <v>1083</v>
      </c>
      <c r="T64" s="149" t="s">
        <v>1095</v>
      </c>
      <c r="U64" s="136" t="s">
        <v>1082</v>
      </c>
      <c r="V64" s="150" t="s">
        <v>1089</v>
      </c>
      <c r="W64" s="151"/>
    </row>
    <row r="65" spans="1:23" ht="127.5" x14ac:dyDescent="0.25">
      <c r="A65" s="145">
        <v>1511</v>
      </c>
      <c r="B65" s="135">
        <v>43744</v>
      </c>
      <c r="C65" s="136" t="s">
        <v>42</v>
      </c>
      <c r="D65" s="136">
        <v>606</v>
      </c>
      <c r="E65" s="136" t="s">
        <v>2040</v>
      </c>
      <c r="F65" s="135" t="s">
        <v>44</v>
      </c>
      <c r="G65" s="135" t="s">
        <v>3040</v>
      </c>
      <c r="H65" s="146" t="s">
        <v>2536</v>
      </c>
      <c r="I65" s="166">
        <v>0</v>
      </c>
      <c r="J65" s="166" t="s">
        <v>121</v>
      </c>
      <c r="K65" s="166" t="s">
        <v>50</v>
      </c>
      <c r="L65" s="167" t="s">
        <v>125</v>
      </c>
      <c r="M65" s="167">
        <v>0</v>
      </c>
      <c r="N65" s="147">
        <v>94.142857142857139</v>
      </c>
      <c r="O65" s="148" t="s">
        <v>1114</v>
      </c>
      <c r="P65" s="136" t="s">
        <v>1129</v>
      </c>
      <c r="Q65" s="136" t="s">
        <v>1130</v>
      </c>
      <c r="R65" s="136" t="s">
        <v>1082</v>
      </c>
      <c r="S65" s="136" t="s">
        <v>1106</v>
      </c>
      <c r="T65" s="149" t="s">
        <v>46</v>
      </c>
      <c r="U65" s="136" t="s">
        <v>1095</v>
      </c>
      <c r="V65" s="150" t="s">
        <v>44</v>
      </c>
      <c r="W65" s="151"/>
    </row>
    <row r="66" spans="1:23" ht="38.25" x14ac:dyDescent="0.25">
      <c r="A66" s="145">
        <v>1510</v>
      </c>
      <c r="B66" s="135">
        <v>43731</v>
      </c>
      <c r="C66" s="136" t="s">
        <v>42</v>
      </c>
      <c r="D66" s="136">
        <v>405</v>
      </c>
      <c r="E66" s="136" t="s">
        <v>43</v>
      </c>
      <c r="F66" s="135" t="s">
        <v>44</v>
      </c>
      <c r="G66" s="135" t="s">
        <v>3041</v>
      </c>
      <c r="H66" s="146" t="s">
        <v>46</v>
      </c>
      <c r="I66" s="166" t="s">
        <v>46</v>
      </c>
      <c r="J66" s="166" t="s">
        <v>48</v>
      </c>
      <c r="K66" s="166" t="s">
        <v>1934</v>
      </c>
      <c r="L66" s="167" t="s">
        <v>65</v>
      </c>
      <c r="M66" s="167" t="s">
        <v>46</v>
      </c>
      <c r="N66" s="147">
        <v>92.142857142857139</v>
      </c>
      <c r="O66" s="148" t="s">
        <v>1079</v>
      </c>
      <c r="P66" s="136" t="s">
        <v>1129</v>
      </c>
      <c r="Q66" s="136" t="s">
        <v>1130</v>
      </c>
      <c r="R66" s="136" t="s">
        <v>1082</v>
      </c>
      <c r="S66" s="136" t="s">
        <v>1083</v>
      </c>
      <c r="T66" s="149" t="s">
        <v>1095</v>
      </c>
      <c r="U66" s="136" t="s">
        <v>1082</v>
      </c>
      <c r="V66" s="150" t="s">
        <v>1165</v>
      </c>
      <c r="W66" s="151"/>
    </row>
    <row r="67" spans="1:23" ht="180" x14ac:dyDescent="0.25">
      <c r="A67" s="145">
        <v>1509</v>
      </c>
      <c r="B67" s="135">
        <v>43730</v>
      </c>
      <c r="C67" s="136" t="s">
        <v>42</v>
      </c>
      <c r="D67" s="136">
        <v>206</v>
      </c>
      <c r="E67" s="136" t="s">
        <v>97</v>
      </c>
      <c r="F67" s="135" t="s">
        <v>44</v>
      </c>
      <c r="G67" s="135" t="s">
        <v>3042</v>
      </c>
      <c r="H67" s="146" t="s">
        <v>3043</v>
      </c>
      <c r="I67" s="166" t="s">
        <v>3044</v>
      </c>
      <c r="J67" s="166" t="s">
        <v>2436</v>
      </c>
      <c r="K67" s="166" t="s">
        <v>49</v>
      </c>
      <c r="L67" s="167" t="s">
        <v>100</v>
      </c>
      <c r="M67" s="167">
        <v>0</v>
      </c>
      <c r="N67" s="147">
        <v>92.142857142857139</v>
      </c>
      <c r="O67" s="148" t="s">
        <v>1079</v>
      </c>
      <c r="P67" s="136" t="s">
        <v>1665</v>
      </c>
      <c r="Q67" s="136" t="s">
        <v>1081</v>
      </c>
      <c r="R67" s="136" t="s">
        <v>1082</v>
      </c>
      <c r="S67" s="136" t="s">
        <v>1083</v>
      </c>
      <c r="T67" s="149" t="s">
        <v>1095</v>
      </c>
      <c r="U67" s="136" t="s">
        <v>1095</v>
      </c>
      <c r="V67" s="150" t="s">
        <v>1274</v>
      </c>
      <c r="W67" s="151"/>
    </row>
    <row r="68" spans="1:23" ht="195" x14ac:dyDescent="0.25">
      <c r="A68" s="145">
        <v>1508</v>
      </c>
      <c r="B68" s="135">
        <v>43730</v>
      </c>
      <c r="C68" s="136" t="s">
        <v>42</v>
      </c>
      <c r="D68" s="136">
        <v>206</v>
      </c>
      <c r="E68" s="136" t="s">
        <v>97</v>
      </c>
      <c r="F68" s="135" t="s">
        <v>44</v>
      </c>
      <c r="G68" s="135" t="s">
        <v>3045</v>
      </c>
      <c r="H68" s="146" t="s">
        <v>2536</v>
      </c>
      <c r="I68" s="166" t="s">
        <v>3046</v>
      </c>
      <c r="J68" s="166" t="s">
        <v>2436</v>
      </c>
      <c r="K68" s="166" t="s">
        <v>49</v>
      </c>
      <c r="L68" s="167" t="s">
        <v>100</v>
      </c>
      <c r="M68" s="167">
        <v>0</v>
      </c>
      <c r="N68" s="147">
        <v>92.142857142857139</v>
      </c>
      <c r="O68" s="148" t="s">
        <v>1079</v>
      </c>
      <c r="P68" s="136" t="s">
        <v>1110</v>
      </c>
      <c r="Q68" s="136" t="s">
        <v>1088</v>
      </c>
      <c r="R68" s="136" t="s">
        <v>1082</v>
      </c>
      <c r="S68" s="136" t="s">
        <v>1083</v>
      </c>
      <c r="T68" s="149" t="s">
        <v>1095</v>
      </c>
      <c r="U68" s="136" t="s">
        <v>1082</v>
      </c>
      <c r="V68" s="150" t="s">
        <v>1403</v>
      </c>
      <c r="W68" s="151"/>
    </row>
    <row r="69" spans="1:23" ht="216.75" x14ac:dyDescent="0.25">
      <c r="A69" s="145">
        <v>1507</v>
      </c>
      <c r="B69" s="135">
        <v>43730</v>
      </c>
      <c r="C69" s="136" t="s">
        <v>42</v>
      </c>
      <c r="D69" s="136">
        <v>209</v>
      </c>
      <c r="E69" s="136" t="s">
        <v>43</v>
      </c>
      <c r="F69" s="135" t="s">
        <v>66</v>
      </c>
      <c r="G69" s="135" t="s">
        <v>3047</v>
      </c>
      <c r="H69" s="146" t="s">
        <v>46</v>
      </c>
      <c r="I69" s="166" t="s">
        <v>3048</v>
      </c>
      <c r="J69" s="166" t="s">
        <v>48</v>
      </c>
      <c r="K69" s="166" t="s">
        <v>49</v>
      </c>
      <c r="L69" s="167" t="s">
        <v>65</v>
      </c>
      <c r="M69" s="167" t="s">
        <v>46</v>
      </c>
      <c r="N69" s="147">
        <v>92.142857142857139</v>
      </c>
      <c r="O69" s="148" t="s">
        <v>1114</v>
      </c>
      <c r="P69" s="136" t="s">
        <v>2279</v>
      </c>
      <c r="Q69" s="136" t="s">
        <v>1091</v>
      </c>
      <c r="R69" s="136" t="s">
        <v>1082</v>
      </c>
      <c r="S69" s="136" t="s">
        <v>1083</v>
      </c>
      <c r="T69" s="149" t="s">
        <v>1095</v>
      </c>
      <c r="U69" s="136" t="s">
        <v>1082</v>
      </c>
      <c r="V69" s="150" t="s">
        <v>1141</v>
      </c>
      <c r="W69" s="151"/>
    </row>
    <row r="70" spans="1:23" ht="360" x14ac:dyDescent="0.25">
      <c r="A70" s="145">
        <v>1506</v>
      </c>
      <c r="B70" s="135">
        <v>43729</v>
      </c>
      <c r="C70" s="136" t="s">
        <v>42</v>
      </c>
      <c r="D70" s="136">
        <v>203</v>
      </c>
      <c r="E70" s="136" t="s">
        <v>43</v>
      </c>
      <c r="F70" s="135" t="s">
        <v>44</v>
      </c>
      <c r="G70" s="135" t="s">
        <v>3049</v>
      </c>
      <c r="H70" s="146" t="s">
        <v>46</v>
      </c>
      <c r="I70" s="166" t="s">
        <v>3050</v>
      </c>
      <c r="J70" s="166" t="s">
        <v>48</v>
      </c>
      <c r="K70" s="166" t="s">
        <v>1934</v>
      </c>
      <c r="L70" s="167" t="s">
        <v>65</v>
      </c>
      <c r="M70" s="167" t="s">
        <v>46</v>
      </c>
      <c r="N70" s="147">
        <v>92.142857142857139</v>
      </c>
      <c r="O70" s="148" t="s">
        <v>1079</v>
      </c>
      <c r="P70" s="136" t="s">
        <v>1110</v>
      </c>
      <c r="Q70" s="136" t="s">
        <v>1088</v>
      </c>
      <c r="R70" s="136" t="s">
        <v>1082</v>
      </c>
      <c r="S70" s="136" t="s">
        <v>1083</v>
      </c>
      <c r="T70" s="149" t="s">
        <v>1095</v>
      </c>
      <c r="U70" s="136" t="s">
        <v>1082</v>
      </c>
      <c r="V70" s="150" t="s">
        <v>1089</v>
      </c>
      <c r="W70" s="151"/>
    </row>
    <row r="71" spans="1:23" ht="75" x14ac:dyDescent="0.25">
      <c r="A71" s="145">
        <v>1505</v>
      </c>
      <c r="B71" s="135">
        <v>43729</v>
      </c>
      <c r="C71" s="136" t="s">
        <v>42</v>
      </c>
      <c r="D71" s="136">
        <v>312</v>
      </c>
      <c r="E71" s="136" t="s">
        <v>43</v>
      </c>
      <c r="F71" s="135" t="s">
        <v>44</v>
      </c>
      <c r="G71" s="135" t="s">
        <v>3051</v>
      </c>
      <c r="H71" s="146" t="s">
        <v>3052</v>
      </c>
      <c r="I71" s="166" t="s">
        <v>3053</v>
      </c>
      <c r="J71" s="166" t="s">
        <v>48</v>
      </c>
      <c r="K71" s="166" t="s">
        <v>1934</v>
      </c>
      <c r="L71" s="167" t="s">
        <v>65</v>
      </c>
      <c r="M71" s="167" t="s">
        <v>46</v>
      </c>
      <c r="N71" s="147">
        <v>92.142857142857139</v>
      </c>
      <c r="O71" s="148" t="s">
        <v>1079</v>
      </c>
      <c r="P71" s="136" t="s">
        <v>1110</v>
      </c>
      <c r="Q71" s="136" t="s">
        <v>1088</v>
      </c>
      <c r="R71" s="136" t="s">
        <v>1082</v>
      </c>
      <c r="S71" s="136" t="s">
        <v>1083</v>
      </c>
      <c r="T71" s="149" t="s">
        <v>1095</v>
      </c>
      <c r="U71" s="136" t="s">
        <v>1082</v>
      </c>
      <c r="V71" s="150" t="s">
        <v>1156</v>
      </c>
      <c r="W71" s="151"/>
    </row>
    <row r="72" spans="1:23" ht="51" x14ac:dyDescent="0.25">
      <c r="A72" s="145">
        <v>1504</v>
      </c>
      <c r="B72" s="135">
        <v>43723</v>
      </c>
      <c r="C72" s="136" t="s">
        <v>42</v>
      </c>
      <c r="D72" s="136">
        <v>306</v>
      </c>
      <c r="E72" s="136" t="s">
        <v>43</v>
      </c>
      <c r="F72" s="135" t="s">
        <v>44</v>
      </c>
      <c r="G72" s="135" t="s">
        <v>3054</v>
      </c>
      <c r="H72" s="146" t="s">
        <v>46</v>
      </c>
      <c r="I72" s="166" t="s">
        <v>46</v>
      </c>
      <c r="J72" s="166" t="s">
        <v>48</v>
      </c>
      <c r="K72" s="166" t="s">
        <v>49</v>
      </c>
      <c r="L72" s="167" t="s">
        <v>53</v>
      </c>
      <c r="M72" s="167">
        <v>5553</v>
      </c>
      <c r="N72" s="147">
        <v>90.142857142857139</v>
      </c>
      <c r="O72" s="148" t="s">
        <v>1079</v>
      </c>
      <c r="P72" s="136" t="s">
        <v>1129</v>
      </c>
      <c r="Q72" s="136" t="s">
        <v>1130</v>
      </c>
      <c r="R72" s="136" t="s">
        <v>1082</v>
      </c>
      <c r="S72" s="136" t="s">
        <v>1083</v>
      </c>
      <c r="T72" s="149" t="s">
        <v>1095</v>
      </c>
      <c r="U72" s="136" t="s">
        <v>1082</v>
      </c>
      <c r="V72" s="150" t="s">
        <v>1224</v>
      </c>
      <c r="W72" s="151"/>
    </row>
    <row r="73" spans="1:23" ht="89.25" x14ac:dyDescent="0.25">
      <c r="A73" s="145">
        <v>1503</v>
      </c>
      <c r="B73" s="135">
        <v>43723</v>
      </c>
      <c r="C73" s="136" t="s">
        <v>42</v>
      </c>
      <c r="D73" s="136">
        <v>306</v>
      </c>
      <c r="E73" s="136" t="s">
        <v>43</v>
      </c>
      <c r="F73" s="135" t="s">
        <v>66</v>
      </c>
      <c r="G73" s="135" t="s">
        <v>3055</v>
      </c>
      <c r="H73" s="146" t="s">
        <v>46</v>
      </c>
      <c r="I73" s="166" t="s">
        <v>46</v>
      </c>
      <c r="J73" s="166" t="s">
        <v>48</v>
      </c>
      <c r="K73" s="166" t="s">
        <v>49</v>
      </c>
      <c r="L73" s="167" t="s">
        <v>53</v>
      </c>
      <c r="M73" s="167">
        <v>5553</v>
      </c>
      <c r="N73" s="147">
        <v>90.142857142857139</v>
      </c>
      <c r="O73" s="148" t="s">
        <v>1079</v>
      </c>
      <c r="P73" s="136" t="s">
        <v>1129</v>
      </c>
      <c r="Q73" s="136" t="s">
        <v>1130</v>
      </c>
      <c r="R73" s="136" t="s">
        <v>1082</v>
      </c>
      <c r="S73" s="136" t="s">
        <v>1083</v>
      </c>
      <c r="T73" s="149" t="s">
        <v>1095</v>
      </c>
      <c r="U73" s="136" t="s">
        <v>1131</v>
      </c>
      <c r="V73" s="150" t="s">
        <v>1274</v>
      </c>
      <c r="W73" s="151"/>
    </row>
    <row r="74" spans="1:23" ht="51" x14ac:dyDescent="0.25">
      <c r="A74" s="145">
        <v>1502</v>
      </c>
      <c r="B74" s="135">
        <v>43714</v>
      </c>
      <c r="C74" s="136" t="s">
        <v>42</v>
      </c>
      <c r="D74" s="136">
        <v>104</v>
      </c>
      <c r="E74" s="136" t="s">
        <v>43</v>
      </c>
      <c r="F74" s="135" t="s">
        <v>44</v>
      </c>
      <c r="G74" s="135" t="s">
        <v>3056</v>
      </c>
      <c r="H74" s="146" t="s">
        <v>46</v>
      </c>
      <c r="I74" s="166" t="s">
        <v>46</v>
      </c>
      <c r="J74" s="166" t="s">
        <v>48</v>
      </c>
      <c r="K74" s="166" t="s">
        <v>49</v>
      </c>
      <c r="L74" s="167" t="s">
        <v>50</v>
      </c>
      <c r="M74" s="167" t="s">
        <v>46</v>
      </c>
      <c r="N74" s="147">
        <v>90.142857142857139</v>
      </c>
      <c r="O74" s="148" t="s">
        <v>1079</v>
      </c>
      <c r="P74" s="136" t="s">
        <v>1110</v>
      </c>
      <c r="Q74" s="136" t="s">
        <v>1088</v>
      </c>
      <c r="R74" s="136" t="s">
        <v>1082</v>
      </c>
      <c r="S74" s="136" t="s">
        <v>1083</v>
      </c>
      <c r="T74" s="149" t="s">
        <v>1095</v>
      </c>
      <c r="U74" s="136" t="s">
        <v>1095</v>
      </c>
      <c r="V74" s="150" t="s">
        <v>44</v>
      </c>
      <c r="W74" s="151"/>
    </row>
    <row r="75" spans="1:23" ht="45" x14ac:dyDescent="0.25">
      <c r="A75" s="145">
        <v>1501</v>
      </c>
      <c r="B75" s="135">
        <v>43707</v>
      </c>
      <c r="C75" s="136" t="s">
        <v>42</v>
      </c>
      <c r="D75" s="136">
        <v>901</v>
      </c>
      <c r="E75" s="136" t="s">
        <v>46</v>
      </c>
      <c r="F75" s="135" t="s">
        <v>44</v>
      </c>
      <c r="G75" s="135" t="s">
        <v>3057</v>
      </c>
      <c r="H75" s="146" t="s">
        <v>46</v>
      </c>
      <c r="I75" s="166" t="s">
        <v>46</v>
      </c>
      <c r="J75" s="166" t="s">
        <v>2738</v>
      </c>
      <c r="K75" s="166" t="s">
        <v>50</v>
      </c>
      <c r="L75" s="167" t="s">
        <v>53</v>
      </c>
      <c r="M75" s="167">
        <v>3744</v>
      </c>
      <c r="N75" s="147">
        <v>88.142857142857139</v>
      </c>
      <c r="O75" s="148" t="s">
        <v>1079</v>
      </c>
      <c r="P75" s="136" t="s">
        <v>1665</v>
      </c>
      <c r="Q75" s="136" t="s">
        <v>1081</v>
      </c>
      <c r="R75" s="136" t="s">
        <v>1082</v>
      </c>
      <c r="S75" s="136" t="s">
        <v>1083</v>
      </c>
      <c r="T75" s="149" t="s">
        <v>1095</v>
      </c>
      <c r="U75" s="136" t="s">
        <v>1082</v>
      </c>
      <c r="V75" s="150" t="s">
        <v>1198</v>
      </c>
      <c r="W75" s="151"/>
    </row>
    <row r="76" spans="1:23" ht="45" x14ac:dyDescent="0.25">
      <c r="A76" s="145">
        <v>1500</v>
      </c>
      <c r="B76" s="135">
        <v>43707</v>
      </c>
      <c r="C76" s="136" t="s">
        <v>42</v>
      </c>
      <c r="D76" s="136">
        <v>901</v>
      </c>
      <c r="E76" s="136" t="s">
        <v>46</v>
      </c>
      <c r="F76" s="135" t="s">
        <v>44</v>
      </c>
      <c r="G76" s="135" t="s">
        <v>3058</v>
      </c>
      <c r="H76" s="146" t="s">
        <v>46</v>
      </c>
      <c r="I76" s="166" t="s">
        <v>46</v>
      </c>
      <c r="J76" s="166" t="s">
        <v>2738</v>
      </c>
      <c r="K76" s="166" t="s">
        <v>50</v>
      </c>
      <c r="L76" s="167" t="s">
        <v>53</v>
      </c>
      <c r="M76" s="167">
        <v>3744</v>
      </c>
      <c r="N76" s="147">
        <v>88.142857142857139</v>
      </c>
      <c r="O76" s="148" t="s">
        <v>1079</v>
      </c>
      <c r="P76" s="136" t="s">
        <v>1151</v>
      </c>
      <c r="Q76" s="136" t="s">
        <v>1088</v>
      </c>
      <c r="R76" s="136" t="s">
        <v>1082</v>
      </c>
      <c r="S76" s="136" t="s">
        <v>1083</v>
      </c>
      <c r="T76" s="149" t="s">
        <v>1095</v>
      </c>
      <c r="U76" s="136" t="s">
        <v>1082</v>
      </c>
      <c r="V76" s="150" t="s">
        <v>1152</v>
      </c>
      <c r="W76" s="151"/>
    </row>
    <row r="77" spans="1:23" ht="76.5" x14ac:dyDescent="0.25">
      <c r="A77" s="145">
        <v>1499</v>
      </c>
      <c r="B77" s="135">
        <v>43711</v>
      </c>
      <c r="C77" s="136" t="s">
        <v>42</v>
      </c>
      <c r="D77" s="136">
        <v>208</v>
      </c>
      <c r="E77" s="136" t="s">
        <v>43</v>
      </c>
      <c r="F77" s="135" t="s">
        <v>44</v>
      </c>
      <c r="G77" s="135" t="s">
        <v>3059</v>
      </c>
      <c r="H77" s="146" t="s">
        <v>46</v>
      </c>
      <c r="I77" s="166" t="s">
        <v>46</v>
      </c>
      <c r="J77" s="166" t="s">
        <v>2738</v>
      </c>
      <c r="K77" s="166" t="s">
        <v>50</v>
      </c>
      <c r="L77" s="167" t="s">
        <v>50</v>
      </c>
      <c r="M77" s="167" t="s">
        <v>46</v>
      </c>
      <c r="N77" s="147">
        <v>88.142857142857139</v>
      </c>
      <c r="O77" s="148" t="s">
        <v>1079</v>
      </c>
      <c r="P77" s="136" t="s">
        <v>1665</v>
      </c>
      <c r="Q77" s="136" t="s">
        <v>1081</v>
      </c>
      <c r="R77" s="136" t="s">
        <v>1082</v>
      </c>
      <c r="S77" s="136" t="s">
        <v>1083</v>
      </c>
      <c r="T77" s="149" t="s">
        <v>1095</v>
      </c>
      <c r="U77" s="136" t="s">
        <v>1082</v>
      </c>
      <c r="V77" s="150" t="s">
        <v>1198</v>
      </c>
      <c r="W77" s="151"/>
    </row>
    <row r="78" spans="1:23" ht="51" x14ac:dyDescent="0.25">
      <c r="A78" s="145">
        <v>1498</v>
      </c>
      <c r="B78" s="135">
        <v>43709</v>
      </c>
      <c r="C78" s="136" t="s">
        <v>42</v>
      </c>
      <c r="D78" s="136">
        <v>109</v>
      </c>
      <c r="E78" s="136" t="s">
        <v>2040</v>
      </c>
      <c r="F78" s="135" t="s">
        <v>44</v>
      </c>
      <c r="G78" s="135" t="s">
        <v>3060</v>
      </c>
      <c r="H78" s="146" t="s">
        <v>46</v>
      </c>
      <c r="I78" s="166" t="s">
        <v>46</v>
      </c>
      <c r="J78" s="166" t="s">
        <v>179</v>
      </c>
      <c r="K78" s="166" t="s">
        <v>50</v>
      </c>
      <c r="L78" s="167" t="s">
        <v>53</v>
      </c>
      <c r="M78" s="167">
        <v>3835</v>
      </c>
      <c r="N78" s="147">
        <v>88.142857142857139</v>
      </c>
      <c r="O78" s="148" t="s">
        <v>1079</v>
      </c>
      <c r="P78" s="136" t="s">
        <v>1110</v>
      </c>
      <c r="Q78" s="136" t="s">
        <v>1088</v>
      </c>
      <c r="R78" s="136" t="s">
        <v>1082</v>
      </c>
      <c r="S78" s="136" t="s">
        <v>1083</v>
      </c>
      <c r="T78" s="149" t="s">
        <v>1095</v>
      </c>
      <c r="U78" s="136" t="s">
        <v>1082</v>
      </c>
      <c r="V78" s="150" t="s">
        <v>2792</v>
      </c>
      <c r="W78" s="151"/>
    </row>
    <row r="79" spans="1:23" ht="255" x14ac:dyDescent="0.25">
      <c r="A79" s="145">
        <v>1497</v>
      </c>
      <c r="B79" s="135">
        <v>43706</v>
      </c>
      <c r="C79" s="136" t="s">
        <v>42</v>
      </c>
      <c r="D79" s="136">
        <v>501</v>
      </c>
      <c r="E79" s="136" t="s">
        <v>2040</v>
      </c>
      <c r="F79" s="135" t="s">
        <v>51</v>
      </c>
      <c r="G79" s="135" t="s">
        <v>3061</v>
      </c>
      <c r="H79" s="146" t="s">
        <v>3062</v>
      </c>
      <c r="I79" s="166" t="s">
        <v>3063</v>
      </c>
      <c r="J79" s="166" t="s">
        <v>179</v>
      </c>
      <c r="K79" s="166" t="s">
        <v>50</v>
      </c>
      <c r="L79" s="167" t="s">
        <v>50</v>
      </c>
      <c r="M79" s="167" t="s">
        <v>46</v>
      </c>
      <c r="N79" s="147">
        <v>88.142857142857139</v>
      </c>
      <c r="O79" s="148" t="s">
        <v>1079</v>
      </c>
      <c r="P79" s="136" t="s">
        <v>1665</v>
      </c>
      <c r="Q79" s="136" t="s">
        <v>1081</v>
      </c>
      <c r="R79" s="136" t="s">
        <v>1082</v>
      </c>
      <c r="S79" s="136" t="s">
        <v>1083</v>
      </c>
      <c r="T79" s="149" t="s">
        <v>1095</v>
      </c>
      <c r="U79" s="136" t="s">
        <v>1082</v>
      </c>
      <c r="V79" s="150" t="s">
        <v>1198</v>
      </c>
      <c r="W79" s="151"/>
    </row>
    <row r="80" spans="1:23" ht="63.75" x14ac:dyDescent="0.25">
      <c r="A80" s="145">
        <v>1496</v>
      </c>
      <c r="B80" s="135" t="s">
        <v>3</v>
      </c>
      <c r="C80" s="136" t="s">
        <v>42</v>
      </c>
      <c r="D80" s="136">
        <v>204</v>
      </c>
      <c r="E80" s="136" t="s">
        <v>43</v>
      </c>
      <c r="F80" s="135" t="s">
        <v>44</v>
      </c>
      <c r="G80" s="135" t="s">
        <v>3064</v>
      </c>
      <c r="H80" s="146" t="s">
        <v>3065</v>
      </c>
      <c r="I80" s="166" t="s">
        <v>3066</v>
      </c>
      <c r="J80" s="166" t="s">
        <v>162</v>
      </c>
      <c r="K80" s="166" t="s">
        <v>50</v>
      </c>
      <c r="L80" s="167">
        <v>0</v>
      </c>
      <c r="M80" s="167">
        <v>0</v>
      </c>
      <c r="N80" s="147">
        <v>87.142857142857139</v>
      </c>
      <c r="O80" s="148" t="s">
        <v>1079</v>
      </c>
      <c r="P80" s="136" t="s">
        <v>1665</v>
      </c>
      <c r="Q80" s="136" t="s">
        <v>1081</v>
      </c>
      <c r="R80" s="136" t="s">
        <v>1082</v>
      </c>
      <c r="S80" s="136" t="s">
        <v>1083</v>
      </c>
      <c r="T80" s="149" t="s">
        <v>1095</v>
      </c>
      <c r="U80" s="136" t="s">
        <v>1082</v>
      </c>
      <c r="V80" s="150" t="e">
        <v>#N/A</v>
      </c>
      <c r="W80" s="151"/>
    </row>
    <row r="81" spans="1:23" ht="135" x14ac:dyDescent="0.25">
      <c r="A81" s="145">
        <v>1495</v>
      </c>
      <c r="B81" s="135">
        <v>43698</v>
      </c>
      <c r="C81" s="136" t="s">
        <v>42</v>
      </c>
      <c r="D81" s="136">
        <v>712</v>
      </c>
      <c r="E81" s="136" t="s">
        <v>1001</v>
      </c>
      <c r="F81" s="135" t="s">
        <v>1970</v>
      </c>
      <c r="G81" s="135" t="s">
        <v>3067</v>
      </c>
      <c r="H81" s="146" t="s">
        <v>3068</v>
      </c>
      <c r="I81" s="166" t="s">
        <v>3069</v>
      </c>
      <c r="J81" s="166" t="s">
        <v>1604</v>
      </c>
      <c r="K81" s="166" t="s">
        <v>50</v>
      </c>
      <c r="L81" s="167" t="s">
        <v>50</v>
      </c>
      <c r="M81" s="167" t="s">
        <v>46</v>
      </c>
      <c r="N81" s="147">
        <v>87.142857142857139</v>
      </c>
      <c r="O81" s="148" t="s">
        <v>1079</v>
      </c>
      <c r="P81" s="136" t="s">
        <v>1665</v>
      </c>
      <c r="Q81" s="136" t="s">
        <v>1081</v>
      </c>
      <c r="R81" s="136" t="s">
        <v>1082</v>
      </c>
      <c r="S81" s="136" t="s">
        <v>1083</v>
      </c>
      <c r="T81" s="149" t="s">
        <v>1095</v>
      </c>
      <c r="U81" s="136" t="s">
        <v>1095</v>
      </c>
      <c r="V81" s="150" t="s">
        <v>1233</v>
      </c>
      <c r="W81" s="151"/>
    </row>
    <row r="82" spans="1:23" ht="135" x14ac:dyDescent="0.25">
      <c r="A82" s="145">
        <v>1494</v>
      </c>
      <c r="B82" s="135">
        <v>43698</v>
      </c>
      <c r="C82" s="136" t="s">
        <v>42</v>
      </c>
      <c r="D82" s="136">
        <v>712</v>
      </c>
      <c r="E82" s="136" t="s">
        <v>1001</v>
      </c>
      <c r="F82" s="135" t="s">
        <v>44</v>
      </c>
      <c r="G82" s="135" t="s">
        <v>3070</v>
      </c>
      <c r="H82" s="146" t="s">
        <v>3071</v>
      </c>
      <c r="I82" s="166" t="s">
        <v>3072</v>
      </c>
      <c r="J82" s="166" t="s">
        <v>1604</v>
      </c>
      <c r="K82" s="166" t="s">
        <v>50</v>
      </c>
      <c r="L82" s="167" t="s">
        <v>50</v>
      </c>
      <c r="M82" s="167" t="s">
        <v>46</v>
      </c>
      <c r="N82" s="147">
        <v>87.142857142857139</v>
      </c>
      <c r="O82" s="148" t="s">
        <v>1079</v>
      </c>
      <c r="P82" s="136" t="s">
        <v>1129</v>
      </c>
      <c r="Q82" s="136" t="s">
        <v>1130</v>
      </c>
      <c r="R82" s="136" t="s">
        <v>1082</v>
      </c>
      <c r="S82" s="136" t="s">
        <v>1083</v>
      </c>
      <c r="T82" s="149" t="s">
        <v>1095</v>
      </c>
      <c r="U82" s="136" t="s">
        <v>1095</v>
      </c>
      <c r="V82" s="150" t="s">
        <v>1224</v>
      </c>
      <c r="W82" s="151"/>
    </row>
    <row r="83" spans="1:23" ht="102" x14ac:dyDescent="0.25">
      <c r="A83" s="145">
        <v>1493</v>
      </c>
      <c r="B83" s="135">
        <v>43696</v>
      </c>
      <c r="C83" s="136" t="s">
        <v>42</v>
      </c>
      <c r="D83" s="136">
        <v>205</v>
      </c>
      <c r="E83" s="136" t="s">
        <v>43</v>
      </c>
      <c r="F83" s="135" t="s">
        <v>66</v>
      </c>
      <c r="G83" s="135" t="s">
        <v>3073</v>
      </c>
      <c r="H83" s="146" t="s">
        <v>3074</v>
      </c>
      <c r="I83" s="166" t="s">
        <v>3075</v>
      </c>
      <c r="J83" s="166" t="s">
        <v>2436</v>
      </c>
      <c r="K83" s="166" t="s">
        <v>49</v>
      </c>
      <c r="L83" s="167" t="s">
        <v>65</v>
      </c>
      <c r="M83" s="167">
        <v>0</v>
      </c>
      <c r="N83" s="147">
        <v>86.142857142857139</v>
      </c>
      <c r="O83" s="148" t="s">
        <v>1086</v>
      </c>
      <c r="P83" s="136" t="s">
        <v>46</v>
      </c>
      <c r="Q83" s="136" t="s">
        <v>46</v>
      </c>
      <c r="R83" s="136" t="s">
        <v>46</v>
      </c>
      <c r="S83" s="136" t="s">
        <v>46</v>
      </c>
      <c r="T83" s="149" t="s">
        <v>46</v>
      </c>
      <c r="U83" s="136" t="s">
        <v>1095</v>
      </c>
      <c r="V83" s="150" t="s">
        <v>46</v>
      </c>
      <c r="W83" s="151"/>
    </row>
    <row r="84" spans="1:23" ht="195" x14ac:dyDescent="0.25">
      <c r="A84" s="145">
        <v>1492</v>
      </c>
      <c r="B84" s="135">
        <v>43692</v>
      </c>
      <c r="C84" s="136" t="s">
        <v>42</v>
      </c>
      <c r="D84" s="136">
        <v>304</v>
      </c>
      <c r="E84" s="136" t="s">
        <v>43</v>
      </c>
      <c r="F84" s="135" t="s">
        <v>44</v>
      </c>
      <c r="G84" s="135" t="s">
        <v>3076</v>
      </c>
      <c r="H84" s="146" t="s">
        <v>3077</v>
      </c>
      <c r="I84" s="166" t="s">
        <v>3078</v>
      </c>
      <c r="J84" s="166" t="s">
        <v>2436</v>
      </c>
      <c r="K84" s="166" t="s">
        <v>49</v>
      </c>
      <c r="L84" s="167" t="s">
        <v>125</v>
      </c>
      <c r="M84" s="167">
        <v>0</v>
      </c>
      <c r="N84" s="147">
        <v>86.142857142857139</v>
      </c>
      <c r="O84" s="148" t="s">
        <v>1079</v>
      </c>
      <c r="P84" s="136" t="s">
        <v>1129</v>
      </c>
      <c r="Q84" s="136" t="s">
        <v>1130</v>
      </c>
      <c r="R84" s="136" t="s">
        <v>1082</v>
      </c>
      <c r="S84" s="136" t="s">
        <v>1083</v>
      </c>
      <c r="T84" s="149" t="s">
        <v>1095</v>
      </c>
      <c r="U84" s="136" t="s">
        <v>1082</v>
      </c>
      <c r="V84" s="150" t="s">
        <v>1224</v>
      </c>
      <c r="W84" s="151"/>
    </row>
    <row r="85" spans="1:23" ht="63.75" x14ac:dyDescent="0.25">
      <c r="A85" s="145">
        <v>1491</v>
      </c>
      <c r="B85" s="135" t="s">
        <v>3</v>
      </c>
      <c r="C85" s="136" t="s">
        <v>42</v>
      </c>
      <c r="D85" s="136">
        <v>904</v>
      </c>
      <c r="E85" s="136" t="s">
        <v>43</v>
      </c>
      <c r="F85" s="135" t="s">
        <v>44</v>
      </c>
      <c r="G85" s="135" t="s">
        <v>3079</v>
      </c>
      <c r="H85" s="146" t="s">
        <v>3080</v>
      </c>
      <c r="I85" s="166">
        <v>0</v>
      </c>
      <c r="J85" s="166" t="s">
        <v>162</v>
      </c>
      <c r="K85" s="166" t="s">
        <v>50</v>
      </c>
      <c r="L85" s="167">
        <v>0</v>
      </c>
      <c r="M85" s="167">
        <v>0</v>
      </c>
      <c r="N85" s="147">
        <v>86.142857142857139</v>
      </c>
      <c r="O85" s="148" t="s">
        <v>1079</v>
      </c>
      <c r="P85" s="136" t="s">
        <v>1110</v>
      </c>
      <c r="Q85" s="136" t="s">
        <v>1088</v>
      </c>
      <c r="R85" s="136" t="s">
        <v>1082</v>
      </c>
      <c r="S85" s="136" t="s">
        <v>1083</v>
      </c>
      <c r="T85" s="149" t="s">
        <v>1095</v>
      </c>
      <c r="U85" s="136" t="s">
        <v>1082</v>
      </c>
      <c r="V85" s="150" t="s">
        <v>1155</v>
      </c>
      <c r="W85" s="151"/>
    </row>
    <row r="86" spans="1:23" ht="76.5" x14ac:dyDescent="0.25">
      <c r="A86" s="145">
        <v>1490</v>
      </c>
      <c r="B86" s="135">
        <v>43679</v>
      </c>
      <c r="C86" s="136" t="s">
        <v>42</v>
      </c>
      <c r="D86" s="136" t="s">
        <v>46</v>
      </c>
      <c r="E86" s="136" t="s">
        <v>43</v>
      </c>
      <c r="F86" s="135" t="s">
        <v>51</v>
      </c>
      <c r="G86" s="135" t="s">
        <v>3081</v>
      </c>
      <c r="H86" s="146" t="s">
        <v>46</v>
      </c>
      <c r="I86" s="166" t="s">
        <v>46</v>
      </c>
      <c r="J86" s="166" t="s">
        <v>48</v>
      </c>
      <c r="K86" s="166" t="s">
        <v>49</v>
      </c>
      <c r="L86" s="167" t="s">
        <v>333</v>
      </c>
      <c r="M86" s="167" t="s">
        <v>46</v>
      </c>
      <c r="N86" s="147">
        <v>86.142857142857139</v>
      </c>
      <c r="O86" s="148" t="s">
        <v>1079</v>
      </c>
      <c r="P86" s="136" t="s">
        <v>1665</v>
      </c>
      <c r="Q86" s="136" t="s">
        <v>1081</v>
      </c>
      <c r="R86" s="136" t="s">
        <v>1082</v>
      </c>
      <c r="S86" s="136" t="s">
        <v>1083</v>
      </c>
      <c r="T86" s="149" t="s">
        <v>1095</v>
      </c>
      <c r="U86" s="136"/>
      <c r="V86" s="150" t="e">
        <v>#N/A</v>
      </c>
      <c r="W86" s="151"/>
    </row>
    <row r="87" spans="1:23" ht="63.75" x14ac:dyDescent="0.25">
      <c r="A87" s="145">
        <v>1489</v>
      </c>
      <c r="B87" s="135">
        <v>43684</v>
      </c>
      <c r="C87" s="136" t="s">
        <v>42</v>
      </c>
      <c r="D87" s="136" t="s">
        <v>46</v>
      </c>
      <c r="E87" s="136" t="s">
        <v>43</v>
      </c>
      <c r="F87" s="135" t="s">
        <v>76</v>
      </c>
      <c r="G87" s="135" t="s">
        <v>3082</v>
      </c>
      <c r="H87" s="146" t="s">
        <v>46</v>
      </c>
      <c r="I87" s="166" t="s">
        <v>46</v>
      </c>
      <c r="J87" s="166" t="s">
        <v>48</v>
      </c>
      <c r="K87" s="166" t="s">
        <v>49</v>
      </c>
      <c r="L87" s="167" t="s">
        <v>333</v>
      </c>
      <c r="M87" s="167" t="s">
        <v>46</v>
      </c>
      <c r="N87" s="147">
        <v>86.142857142857139</v>
      </c>
      <c r="O87" s="148" t="s">
        <v>1114</v>
      </c>
      <c r="P87" s="136" t="s">
        <v>1094</v>
      </c>
      <c r="Q87" s="136" t="s">
        <v>1091</v>
      </c>
      <c r="R87" s="136" t="s">
        <v>1082</v>
      </c>
      <c r="S87" s="136" t="s">
        <v>1083</v>
      </c>
      <c r="T87" s="149" t="s">
        <v>1095</v>
      </c>
      <c r="U87" s="136" t="s">
        <v>1082</v>
      </c>
      <c r="V87" s="150" t="s">
        <v>1104</v>
      </c>
      <c r="W87" s="151"/>
    </row>
    <row r="88" spans="1:23" ht="45" x14ac:dyDescent="0.25">
      <c r="A88" s="145">
        <v>1488</v>
      </c>
      <c r="B88" s="135">
        <v>43695</v>
      </c>
      <c r="C88" s="136" t="s">
        <v>42</v>
      </c>
      <c r="D88" s="136">
        <v>405</v>
      </c>
      <c r="E88" s="136" t="s">
        <v>43</v>
      </c>
      <c r="F88" s="135" t="s">
        <v>76</v>
      </c>
      <c r="G88" s="135" t="s">
        <v>3083</v>
      </c>
      <c r="H88" s="146" t="s">
        <v>46</v>
      </c>
      <c r="I88" s="166" t="s">
        <v>46</v>
      </c>
      <c r="J88" s="166" t="s">
        <v>48</v>
      </c>
      <c r="K88" s="166" t="s">
        <v>49</v>
      </c>
      <c r="L88" s="167" t="s">
        <v>53</v>
      </c>
      <c r="M88" s="167">
        <v>3692</v>
      </c>
      <c r="N88" s="147">
        <v>86.142857142857139</v>
      </c>
      <c r="O88" s="148" t="s">
        <v>1079</v>
      </c>
      <c r="P88" s="136" t="s">
        <v>1094</v>
      </c>
      <c r="Q88" s="136" t="s">
        <v>1091</v>
      </c>
      <c r="R88" s="136" t="s">
        <v>1082</v>
      </c>
      <c r="S88" s="136" t="s">
        <v>1083</v>
      </c>
      <c r="T88" s="149" t="s">
        <v>1095</v>
      </c>
      <c r="U88" s="136" t="s">
        <v>1082</v>
      </c>
      <c r="V88" s="150" t="s">
        <v>1186</v>
      </c>
      <c r="W88" s="151"/>
    </row>
    <row r="89" spans="1:23" ht="153" x14ac:dyDescent="0.25">
      <c r="A89" s="145">
        <v>1487</v>
      </c>
      <c r="B89" s="135">
        <v>43692</v>
      </c>
      <c r="C89" s="136" t="s">
        <v>42</v>
      </c>
      <c r="D89" s="136" t="s">
        <v>46</v>
      </c>
      <c r="E89" s="136" t="s">
        <v>43</v>
      </c>
      <c r="F89" s="135" t="s">
        <v>76</v>
      </c>
      <c r="G89" s="135" t="s">
        <v>3084</v>
      </c>
      <c r="H89" s="146" t="s">
        <v>46</v>
      </c>
      <c r="I89" s="166" t="s">
        <v>46</v>
      </c>
      <c r="J89" s="166" t="s">
        <v>48</v>
      </c>
      <c r="K89" s="166" t="s">
        <v>49</v>
      </c>
      <c r="L89" s="167" t="s">
        <v>333</v>
      </c>
      <c r="M89" s="167" t="s">
        <v>46</v>
      </c>
      <c r="N89" s="147">
        <v>86.142857142857139</v>
      </c>
      <c r="O89" s="148" t="s">
        <v>1079</v>
      </c>
      <c r="P89" s="136" t="s">
        <v>2279</v>
      </c>
      <c r="Q89" s="136" t="s">
        <v>1091</v>
      </c>
      <c r="R89" s="136" t="s">
        <v>1082</v>
      </c>
      <c r="S89" s="136" t="s">
        <v>1083</v>
      </c>
      <c r="T89" s="149" t="s">
        <v>1095</v>
      </c>
      <c r="U89" s="136" t="s">
        <v>1082</v>
      </c>
      <c r="V89" s="150" t="s">
        <v>1141</v>
      </c>
      <c r="W89" s="151"/>
    </row>
    <row r="90" spans="1:23" ht="390" x14ac:dyDescent="0.25">
      <c r="A90" s="145">
        <v>1486</v>
      </c>
      <c r="B90" s="135">
        <v>43693</v>
      </c>
      <c r="C90" s="136" t="s">
        <v>42</v>
      </c>
      <c r="D90" s="136">
        <v>415</v>
      </c>
      <c r="E90" s="136" t="s">
        <v>97</v>
      </c>
      <c r="F90" s="135" t="s">
        <v>44</v>
      </c>
      <c r="G90" s="135" t="s">
        <v>3085</v>
      </c>
      <c r="H90" s="146" t="s">
        <v>3086</v>
      </c>
      <c r="I90" s="166" t="s">
        <v>3087</v>
      </c>
      <c r="J90" s="166" t="s">
        <v>2436</v>
      </c>
      <c r="K90" s="166" t="s">
        <v>49</v>
      </c>
      <c r="L90" s="167" t="s">
        <v>50</v>
      </c>
      <c r="M90" s="167">
        <v>0</v>
      </c>
      <c r="N90" s="147">
        <v>86.142857142857139</v>
      </c>
      <c r="O90" s="148" t="s">
        <v>1079</v>
      </c>
      <c r="P90" s="136" t="s">
        <v>1665</v>
      </c>
      <c r="Q90" s="136" t="s">
        <v>1081</v>
      </c>
      <c r="R90" s="136" t="s">
        <v>1082</v>
      </c>
      <c r="S90" s="136" t="s">
        <v>1083</v>
      </c>
      <c r="T90" s="149" t="s">
        <v>1095</v>
      </c>
      <c r="U90" s="136" t="s">
        <v>1082</v>
      </c>
      <c r="V90" s="150" t="s">
        <v>1172</v>
      </c>
      <c r="W90" s="151"/>
    </row>
    <row r="91" spans="1:23" ht="105" x14ac:dyDescent="0.25">
      <c r="A91" s="145">
        <v>1485</v>
      </c>
      <c r="B91" s="135">
        <v>43693</v>
      </c>
      <c r="C91" s="136" t="s">
        <v>42</v>
      </c>
      <c r="D91" s="136">
        <v>906</v>
      </c>
      <c r="E91" s="136" t="s">
        <v>2040</v>
      </c>
      <c r="F91" s="135" t="s">
        <v>2817</v>
      </c>
      <c r="G91" s="135" t="s">
        <v>3088</v>
      </c>
      <c r="H91" s="146" t="s">
        <v>3089</v>
      </c>
      <c r="I91" s="166" t="s">
        <v>3090</v>
      </c>
      <c r="J91" s="166" t="s">
        <v>179</v>
      </c>
      <c r="K91" s="166" t="s">
        <v>50</v>
      </c>
      <c r="L91" s="167" t="s">
        <v>100</v>
      </c>
      <c r="M91" s="167" t="s">
        <v>46</v>
      </c>
      <c r="N91" s="147">
        <v>86.142857142857139</v>
      </c>
      <c r="O91" s="148" t="s">
        <v>1079</v>
      </c>
      <c r="P91" s="136" t="s">
        <v>2564</v>
      </c>
      <c r="Q91" s="136" t="s">
        <v>1088</v>
      </c>
      <c r="R91" s="136" t="s">
        <v>1082</v>
      </c>
      <c r="S91" s="136" t="s">
        <v>1083</v>
      </c>
      <c r="T91" s="149" t="s">
        <v>1095</v>
      </c>
      <c r="U91" s="136" t="s">
        <v>1082</v>
      </c>
      <c r="V91" s="150" t="s">
        <v>1119</v>
      </c>
      <c r="W91" s="151"/>
    </row>
    <row r="92" spans="1:23" ht="153" x14ac:dyDescent="0.25">
      <c r="A92" s="145">
        <v>1484</v>
      </c>
      <c r="B92" s="135">
        <v>43692</v>
      </c>
      <c r="C92" s="136" t="s">
        <v>42</v>
      </c>
      <c r="D92" s="136">
        <v>303</v>
      </c>
      <c r="E92" s="136" t="s">
        <v>2040</v>
      </c>
      <c r="F92" s="135" t="s">
        <v>44</v>
      </c>
      <c r="G92" s="135" t="s">
        <v>3091</v>
      </c>
      <c r="H92" s="146">
        <v>0</v>
      </c>
      <c r="I92" s="166" t="s">
        <v>3092</v>
      </c>
      <c r="J92" s="166" t="s">
        <v>179</v>
      </c>
      <c r="K92" s="166" t="s">
        <v>50</v>
      </c>
      <c r="L92" s="167" t="s">
        <v>50</v>
      </c>
      <c r="M92" s="167" t="s">
        <v>46</v>
      </c>
      <c r="N92" s="147">
        <v>86.142857142857139</v>
      </c>
      <c r="O92" s="148" t="s">
        <v>1079</v>
      </c>
      <c r="P92" s="136" t="s">
        <v>1129</v>
      </c>
      <c r="Q92" s="136" t="s">
        <v>1130</v>
      </c>
      <c r="R92" s="136" t="s">
        <v>1082</v>
      </c>
      <c r="S92" s="136" t="s">
        <v>1083</v>
      </c>
      <c r="T92" s="149" t="s">
        <v>1095</v>
      </c>
      <c r="U92" s="136" t="s">
        <v>1095</v>
      </c>
      <c r="V92" s="150" t="s">
        <v>1224</v>
      </c>
      <c r="W92" s="151"/>
    </row>
    <row r="93" spans="1:23" ht="204" x14ac:dyDescent="0.25">
      <c r="A93" s="145">
        <v>1483</v>
      </c>
      <c r="B93" s="135">
        <v>43688</v>
      </c>
      <c r="C93" s="136" t="s">
        <v>87</v>
      </c>
      <c r="D93" s="136">
        <v>201</v>
      </c>
      <c r="E93" s="136" t="s">
        <v>2040</v>
      </c>
      <c r="F93" s="135" t="s">
        <v>44</v>
      </c>
      <c r="G93" s="135" t="s">
        <v>3093</v>
      </c>
      <c r="H93" s="146" t="s">
        <v>3094</v>
      </c>
      <c r="I93" s="166">
        <v>0</v>
      </c>
      <c r="J93" s="166" t="s">
        <v>2436</v>
      </c>
      <c r="K93" s="166" t="s">
        <v>49</v>
      </c>
      <c r="L93" s="167" t="s">
        <v>65</v>
      </c>
      <c r="M93" s="167">
        <v>0</v>
      </c>
      <c r="N93" s="147">
        <v>85.142857142857139</v>
      </c>
      <c r="O93" s="148" t="s">
        <v>1079</v>
      </c>
      <c r="P93" s="136" t="s">
        <v>1110</v>
      </c>
      <c r="Q93" s="136" t="s">
        <v>1088</v>
      </c>
      <c r="R93" s="136" t="s">
        <v>1082</v>
      </c>
      <c r="S93" s="136" t="s">
        <v>1083</v>
      </c>
      <c r="T93" s="149" t="s">
        <v>1095</v>
      </c>
      <c r="U93" s="136" t="s">
        <v>1082</v>
      </c>
      <c r="V93" s="150" t="s">
        <v>1426</v>
      </c>
      <c r="W93" s="151"/>
    </row>
    <row r="94" spans="1:23" ht="153" x14ac:dyDescent="0.25">
      <c r="A94" s="145">
        <v>1482</v>
      </c>
      <c r="B94" s="135">
        <v>43690</v>
      </c>
      <c r="C94" s="136" t="s">
        <v>87</v>
      </c>
      <c r="D94" s="136">
        <v>0</v>
      </c>
      <c r="E94" s="136">
        <v>0</v>
      </c>
      <c r="F94" s="135" t="s">
        <v>56</v>
      </c>
      <c r="G94" s="135" t="s">
        <v>3095</v>
      </c>
      <c r="H94" s="146">
        <v>0</v>
      </c>
      <c r="I94" s="166">
        <v>0</v>
      </c>
      <c r="J94" s="166" t="s">
        <v>2436</v>
      </c>
      <c r="K94" s="166" t="s">
        <v>49</v>
      </c>
      <c r="L94" s="167" t="s">
        <v>65</v>
      </c>
      <c r="M94" s="167">
        <v>0</v>
      </c>
      <c r="N94" s="147">
        <v>85.142857142857139</v>
      </c>
      <c r="O94" s="148" t="s">
        <v>1086</v>
      </c>
      <c r="P94" s="136" t="s">
        <v>46</v>
      </c>
      <c r="Q94" s="136" t="s">
        <v>46</v>
      </c>
      <c r="R94" s="136" t="s">
        <v>46</v>
      </c>
      <c r="S94" s="136" t="s">
        <v>46</v>
      </c>
      <c r="T94" s="149" t="s">
        <v>46</v>
      </c>
      <c r="U94" s="136" t="s">
        <v>46</v>
      </c>
      <c r="V94" s="150" t="s">
        <v>46</v>
      </c>
      <c r="W94" s="151"/>
    </row>
    <row r="95" spans="1:23" ht="255" x14ac:dyDescent="0.25">
      <c r="A95" s="145">
        <v>1481</v>
      </c>
      <c r="B95" s="135" t="s">
        <v>3</v>
      </c>
      <c r="C95" s="136" t="s">
        <v>42</v>
      </c>
      <c r="D95" s="136">
        <v>804</v>
      </c>
      <c r="E95" s="136" t="s">
        <v>43</v>
      </c>
      <c r="F95" s="135" t="s">
        <v>44</v>
      </c>
      <c r="G95" s="135" t="s">
        <v>3096</v>
      </c>
      <c r="H95" s="146">
        <v>0</v>
      </c>
      <c r="I95" s="166" t="s">
        <v>3097</v>
      </c>
      <c r="J95" s="166" t="s">
        <v>162</v>
      </c>
      <c r="K95" s="166" t="s">
        <v>50</v>
      </c>
      <c r="L95" s="167">
        <v>0</v>
      </c>
      <c r="M95" s="167">
        <v>0</v>
      </c>
      <c r="N95" s="147">
        <v>85.142857142857139</v>
      </c>
      <c r="O95" s="148" t="s">
        <v>1079</v>
      </c>
      <c r="P95" s="136" t="s">
        <v>1129</v>
      </c>
      <c r="Q95" s="136" t="s">
        <v>1130</v>
      </c>
      <c r="R95" s="136" t="s">
        <v>1082</v>
      </c>
      <c r="S95" s="136" t="s">
        <v>1083</v>
      </c>
      <c r="T95" s="149" t="s">
        <v>1095</v>
      </c>
      <c r="U95" s="136" t="s">
        <v>1082</v>
      </c>
      <c r="V95" s="150" t="s">
        <v>1119</v>
      </c>
      <c r="W95" s="151"/>
    </row>
    <row r="96" spans="1:23" ht="63.75" x14ac:dyDescent="0.25">
      <c r="A96" s="145">
        <v>1480</v>
      </c>
      <c r="B96" s="135">
        <v>43679</v>
      </c>
      <c r="C96" s="136" t="s">
        <v>42</v>
      </c>
      <c r="D96" s="136">
        <v>404</v>
      </c>
      <c r="E96" s="136" t="s">
        <v>2040</v>
      </c>
      <c r="F96" s="135" t="s">
        <v>44</v>
      </c>
      <c r="G96" s="135" t="s">
        <v>3098</v>
      </c>
      <c r="H96" s="146">
        <v>0</v>
      </c>
      <c r="I96" s="166">
        <v>0</v>
      </c>
      <c r="J96" s="166" t="s">
        <v>2436</v>
      </c>
      <c r="K96" s="166" t="s">
        <v>49</v>
      </c>
      <c r="L96" s="167" t="s">
        <v>53</v>
      </c>
      <c r="M96" s="167" t="s">
        <v>3099</v>
      </c>
      <c r="N96" s="147">
        <v>85.142857142857139</v>
      </c>
      <c r="O96" s="148" t="s">
        <v>1079</v>
      </c>
      <c r="P96" s="136" t="s">
        <v>1129</v>
      </c>
      <c r="Q96" s="136" t="s">
        <v>1130</v>
      </c>
      <c r="R96" s="136" t="s">
        <v>1082</v>
      </c>
      <c r="S96" s="136" t="s">
        <v>1083</v>
      </c>
      <c r="T96" s="149" t="s">
        <v>1095</v>
      </c>
      <c r="U96" s="136" t="s">
        <v>1082</v>
      </c>
      <c r="V96" s="150" t="s">
        <v>1146</v>
      </c>
      <c r="W96" s="151"/>
    </row>
    <row r="97" spans="1:23" ht="89.25" x14ac:dyDescent="0.25">
      <c r="A97" s="145">
        <v>1479</v>
      </c>
      <c r="B97" s="135">
        <v>43678</v>
      </c>
      <c r="C97" s="136" t="s">
        <v>42</v>
      </c>
      <c r="D97" s="136">
        <v>906</v>
      </c>
      <c r="E97" s="136" t="s">
        <v>2040</v>
      </c>
      <c r="F97" s="135" t="s">
        <v>44</v>
      </c>
      <c r="G97" s="135" t="s">
        <v>3100</v>
      </c>
      <c r="H97" s="146">
        <v>0</v>
      </c>
      <c r="I97" s="166">
        <v>0</v>
      </c>
      <c r="J97" s="166" t="s">
        <v>2436</v>
      </c>
      <c r="K97" s="166" t="s">
        <v>49</v>
      </c>
      <c r="L97" s="167" t="s">
        <v>53</v>
      </c>
      <c r="M97" s="167" t="s">
        <v>3101</v>
      </c>
      <c r="N97" s="147">
        <v>85.142857142857139</v>
      </c>
      <c r="O97" s="148" t="s">
        <v>1079</v>
      </c>
      <c r="P97" s="136" t="s">
        <v>1110</v>
      </c>
      <c r="Q97" s="136" t="s">
        <v>1088</v>
      </c>
      <c r="R97" s="136" t="s">
        <v>1082</v>
      </c>
      <c r="S97" s="136" t="s">
        <v>1083</v>
      </c>
      <c r="T97" s="149" t="s">
        <v>1095</v>
      </c>
      <c r="U97" s="136" t="s">
        <v>1082</v>
      </c>
      <c r="V97" s="150" t="s">
        <v>1172</v>
      </c>
      <c r="W97" s="151"/>
    </row>
    <row r="98" spans="1:23" ht="45" x14ac:dyDescent="0.25">
      <c r="A98" s="145">
        <v>1478</v>
      </c>
      <c r="B98" s="135">
        <v>43680</v>
      </c>
      <c r="C98" s="136" t="s">
        <v>2538</v>
      </c>
      <c r="D98" s="136">
        <v>707</v>
      </c>
      <c r="E98" s="136" t="s">
        <v>2040</v>
      </c>
      <c r="F98" s="135" t="s">
        <v>51</v>
      </c>
      <c r="G98" s="135" t="s">
        <v>3102</v>
      </c>
      <c r="H98" s="146">
        <v>0</v>
      </c>
      <c r="I98" s="166">
        <v>0</v>
      </c>
      <c r="J98" s="166" t="s">
        <v>2436</v>
      </c>
      <c r="K98" s="166" t="s">
        <v>49</v>
      </c>
      <c r="L98" s="167" t="s">
        <v>53</v>
      </c>
      <c r="M98" s="167" t="s">
        <v>3103</v>
      </c>
      <c r="N98" s="147">
        <v>85.142857142857139</v>
      </c>
      <c r="O98" s="148" t="s">
        <v>1114</v>
      </c>
      <c r="P98" s="136" t="s">
        <v>1094</v>
      </c>
      <c r="Q98" s="136" t="s">
        <v>1091</v>
      </c>
      <c r="R98" s="136" t="s">
        <v>1082</v>
      </c>
      <c r="S98" s="136" t="s">
        <v>1106</v>
      </c>
      <c r="T98" s="149" t="s">
        <v>1095</v>
      </c>
      <c r="U98" s="136" t="s">
        <v>1082</v>
      </c>
      <c r="V98" s="150" t="s">
        <v>1141</v>
      </c>
      <c r="W98" s="151"/>
    </row>
    <row r="99" spans="1:23" ht="45" x14ac:dyDescent="0.25">
      <c r="A99" s="145">
        <v>1477</v>
      </c>
      <c r="B99" s="135">
        <v>43679</v>
      </c>
      <c r="C99" s="136" t="s">
        <v>42</v>
      </c>
      <c r="D99" s="136">
        <v>603</v>
      </c>
      <c r="E99" s="136" t="s">
        <v>43</v>
      </c>
      <c r="F99" s="135" t="s">
        <v>218</v>
      </c>
      <c r="G99" s="135" t="s">
        <v>3104</v>
      </c>
      <c r="H99" s="146">
        <v>0</v>
      </c>
      <c r="I99" s="166">
        <v>0</v>
      </c>
      <c r="J99" s="166" t="s">
        <v>2436</v>
      </c>
      <c r="K99" s="166" t="s">
        <v>49</v>
      </c>
      <c r="L99" s="167" t="s">
        <v>53</v>
      </c>
      <c r="M99" s="167" t="s">
        <v>3105</v>
      </c>
      <c r="N99" s="147">
        <v>85.142857142857139</v>
      </c>
      <c r="O99" s="148" t="s">
        <v>1079</v>
      </c>
      <c r="P99" s="136" t="s">
        <v>1665</v>
      </c>
      <c r="Q99" s="136" t="s">
        <v>1081</v>
      </c>
      <c r="R99" s="136" t="s">
        <v>1082</v>
      </c>
      <c r="S99" s="136" t="s">
        <v>1083</v>
      </c>
      <c r="T99" s="149" t="s">
        <v>1095</v>
      </c>
      <c r="U99" s="136" t="s">
        <v>1095</v>
      </c>
      <c r="V99" s="150" t="s">
        <v>1158</v>
      </c>
      <c r="W99" s="151"/>
    </row>
    <row r="100" spans="1:23" ht="45" x14ac:dyDescent="0.25">
      <c r="A100" s="145">
        <v>1476</v>
      </c>
      <c r="B100" s="135">
        <v>43681</v>
      </c>
      <c r="C100" s="136" t="s">
        <v>42</v>
      </c>
      <c r="D100" s="136">
        <v>602</v>
      </c>
      <c r="E100" s="136" t="s">
        <v>43</v>
      </c>
      <c r="F100" s="135" t="s">
        <v>51</v>
      </c>
      <c r="G100" s="135" t="s">
        <v>3106</v>
      </c>
      <c r="H100" s="146">
        <v>0</v>
      </c>
      <c r="I100" s="166">
        <v>0</v>
      </c>
      <c r="J100" s="166" t="s">
        <v>2436</v>
      </c>
      <c r="K100" s="166" t="s">
        <v>49</v>
      </c>
      <c r="L100" s="167" t="s">
        <v>53</v>
      </c>
      <c r="M100" s="167" t="s">
        <v>3107</v>
      </c>
      <c r="N100" s="147">
        <v>85.142857142857139</v>
      </c>
      <c r="O100" s="148" t="s">
        <v>1112</v>
      </c>
      <c r="P100" s="136" t="s">
        <v>1665</v>
      </c>
      <c r="Q100" s="136" t="s">
        <v>1081</v>
      </c>
      <c r="R100" s="136" t="s">
        <v>1082</v>
      </c>
      <c r="S100" s="136" t="s">
        <v>1106</v>
      </c>
      <c r="T100" s="149" t="s">
        <v>1095</v>
      </c>
      <c r="U100" s="136" t="s">
        <v>1095</v>
      </c>
      <c r="V100" s="150" t="s">
        <v>2817</v>
      </c>
      <c r="W100" s="151"/>
    </row>
    <row r="101" spans="1:23" ht="89.25" x14ac:dyDescent="0.25">
      <c r="A101" s="145">
        <v>1475</v>
      </c>
      <c r="B101" s="135">
        <v>43679</v>
      </c>
      <c r="C101" s="136" t="s">
        <v>42</v>
      </c>
      <c r="D101" s="136">
        <v>705</v>
      </c>
      <c r="E101" s="136" t="s">
        <v>43</v>
      </c>
      <c r="F101" s="135" t="s">
        <v>44</v>
      </c>
      <c r="G101" s="135" t="s">
        <v>3108</v>
      </c>
      <c r="H101" s="146" t="s">
        <v>46</v>
      </c>
      <c r="I101" s="166" t="s">
        <v>46</v>
      </c>
      <c r="J101" s="166" t="s">
        <v>103</v>
      </c>
      <c r="K101" s="166" t="s">
        <v>50</v>
      </c>
      <c r="L101" s="167" t="s">
        <v>100</v>
      </c>
      <c r="M101" s="167" t="s">
        <v>46</v>
      </c>
      <c r="N101" s="147">
        <v>85.142857142857139</v>
      </c>
      <c r="O101" s="148" t="s">
        <v>1079</v>
      </c>
      <c r="P101" s="136" t="s">
        <v>1110</v>
      </c>
      <c r="Q101" s="136" t="s">
        <v>1088</v>
      </c>
      <c r="R101" s="136" t="s">
        <v>1082</v>
      </c>
      <c r="S101" s="136" t="s">
        <v>1083</v>
      </c>
      <c r="T101" s="149" t="s">
        <v>1095</v>
      </c>
      <c r="U101" s="136" t="s">
        <v>1082</v>
      </c>
      <c r="V101" s="150" t="s">
        <v>1128</v>
      </c>
      <c r="W101" s="151"/>
    </row>
    <row r="102" spans="1:23" ht="45" x14ac:dyDescent="0.25">
      <c r="A102" s="145">
        <v>1474</v>
      </c>
      <c r="B102" s="135">
        <v>43677</v>
      </c>
      <c r="C102" s="136" t="s">
        <v>42</v>
      </c>
      <c r="D102" s="136">
        <v>123</v>
      </c>
      <c r="E102" s="136" t="s">
        <v>43</v>
      </c>
      <c r="F102" s="135" t="s">
        <v>44</v>
      </c>
      <c r="G102" s="135" t="s">
        <v>3109</v>
      </c>
      <c r="H102" s="146" t="s">
        <v>46</v>
      </c>
      <c r="I102" s="166" t="s">
        <v>3110</v>
      </c>
      <c r="J102" s="166" t="s">
        <v>162</v>
      </c>
      <c r="K102" s="166" t="s">
        <v>1934</v>
      </c>
      <c r="L102" s="167" t="s">
        <v>50</v>
      </c>
      <c r="M102" s="167" t="s">
        <v>46</v>
      </c>
      <c r="N102" s="147">
        <v>85.142857142857139</v>
      </c>
      <c r="O102" s="148" t="s">
        <v>1079</v>
      </c>
      <c r="P102" s="136" t="s">
        <v>19494</v>
      </c>
      <c r="Q102" s="136" t="s">
        <v>1088</v>
      </c>
      <c r="R102" s="136" t="s">
        <v>1082</v>
      </c>
      <c r="S102" s="136" t="s">
        <v>1083</v>
      </c>
      <c r="T102" s="149" t="s">
        <v>1095</v>
      </c>
      <c r="U102" s="136" t="s">
        <v>1082</v>
      </c>
      <c r="V102" s="150" t="s">
        <v>1089</v>
      </c>
      <c r="W102" s="151"/>
    </row>
    <row r="103" spans="1:23" ht="165" x14ac:dyDescent="0.25">
      <c r="A103" s="145">
        <v>1473</v>
      </c>
      <c r="B103" s="135">
        <v>43665</v>
      </c>
      <c r="C103" s="136" t="s">
        <v>42</v>
      </c>
      <c r="D103" s="136">
        <v>909</v>
      </c>
      <c r="E103" s="136" t="s">
        <v>43</v>
      </c>
      <c r="F103" s="135" t="s">
        <v>44</v>
      </c>
      <c r="G103" s="135" t="s">
        <v>2912</v>
      </c>
      <c r="H103" s="146" t="s">
        <v>46</v>
      </c>
      <c r="I103" s="166" t="s">
        <v>2913</v>
      </c>
      <c r="J103" s="166" t="s">
        <v>48</v>
      </c>
      <c r="K103" s="166" t="s">
        <v>1934</v>
      </c>
      <c r="L103" s="167" t="s">
        <v>65</v>
      </c>
      <c r="M103" s="167" t="s">
        <v>46</v>
      </c>
      <c r="N103" s="147">
        <v>83.142857142857139</v>
      </c>
      <c r="O103" s="148" t="s">
        <v>1079</v>
      </c>
      <c r="P103" s="136" t="s">
        <v>1110</v>
      </c>
      <c r="Q103" s="136" t="s">
        <v>1088</v>
      </c>
      <c r="R103" s="136" t="s">
        <v>1082</v>
      </c>
      <c r="S103" s="136" t="s">
        <v>1083</v>
      </c>
      <c r="T103" s="149" t="s">
        <v>1095</v>
      </c>
      <c r="U103" s="136" t="s">
        <v>1095</v>
      </c>
      <c r="V103" s="150" t="s">
        <v>1122</v>
      </c>
      <c r="W103" s="151"/>
    </row>
    <row r="104" spans="1:23" ht="76.5" x14ac:dyDescent="0.25">
      <c r="A104" s="145">
        <v>1472</v>
      </c>
      <c r="B104" s="135">
        <v>43676</v>
      </c>
      <c r="C104" s="136" t="s">
        <v>42</v>
      </c>
      <c r="D104" s="136">
        <v>304</v>
      </c>
      <c r="E104" s="136" t="s">
        <v>43</v>
      </c>
      <c r="F104" s="135" t="s">
        <v>66</v>
      </c>
      <c r="G104" s="135" t="s">
        <v>3111</v>
      </c>
      <c r="H104" s="146" t="s">
        <v>3112</v>
      </c>
      <c r="I104" s="166" t="s">
        <v>3113</v>
      </c>
      <c r="J104" s="166" t="s">
        <v>2436</v>
      </c>
      <c r="K104" s="166" t="s">
        <v>49</v>
      </c>
      <c r="L104" s="167" t="s">
        <v>65</v>
      </c>
      <c r="M104" s="167">
        <v>0</v>
      </c>
      <c r="N104" s="147">
        <v>83.142857142857139</v>
      </c>
      <c r="O104" s="148" t="s">
        <v>1114</v>
      </c>
      <c r="P104" s="136" t="s">
        <v>1665</v>
      </c>
      <c r="Q104" s="136" t="s">
        <v>1081</v>
      </c>
      <c r="R104" s="136" t="s">
        <v>1082</v>
      </c>
      <c r="S104" s="136" t="s">
        <v>1106</v>
      </c>
      <c r="T104" s="149" t="s">
        <v>1095</v>
      </c>
      <c r="U104" s="136" t="s">
        <v>1095</v>
      </c>
      <c r="V104" s="150" t="s">
        <v>1153</v>
      </c>
      <c r="W104" s="151"/>
    </row>
    <row r="105" spans="1:23" ht="153" x14ac:dyDescent="0.25">
      <c r="A105" s="145">
        <v>1471</v>
      </c>
      <c r="B105" s="135">
        <v>43666</v>
      </c>
      <c r="C105" s="136" t="s">
        <v>42</v>
      </c>
      <c r="D105" s="136">
        <v>123</v>
      </c>
      <c r="E105" s="136" t="s">
        <v>43</v>
      </c>
      <c r="F105" s="135" t="s">
        <v>44</v>
      </c>
      <c r="G105" s="135" t="s">
        <v>3114</v>
      </c>
      <c r="H105" s="146" t="s">
        <v>3115</v>
      </c>
      <c r="I105" s="166" t="s">
        <v>46</v>
      </c>
      <c r="J105" s="166" t="s">
        <v>48</v>
      </c>
      <c r="K105" s="166" t="s">
        <v>1934</v>
      </c>
      <c r="L105" s="167" t="s">
        <v>65</v>
      </c>
      <c r="M105" s="167" t="s">
        <v>46</v>
      </c>
      <c r="N105" s="147">
        <v>83.142857142857139</v>
      </c>
      <c r="O105" s="148" t="s">
        <v>1079</v>
      </c>
      <c r="P105" s="136" t="s">
        <v>1110</v>
      </c>
      <c r="Q105" s="136" t="s">
        <v>1088</v>
      </c>
      <c r="R105" s="136" t="s">
        <v>1082</v>
      </c>
      <c r="S105" s="136" t="s">
        <v>1083</v>
      </c>
      <c r="T105" s="149" t="s">
        <v>1095</v>
      </c>
      <c r="U105" s="136" t="s">
        <v>1082</v>
      </c>
      <c r="V105" s="150" t="s">
        <v>1098</v>
      </c>
      <c r="W105" s="151"/>
    </row>
    <row r="106" spans="1:23" ht="150" x14ac:dyDescent="0.25">
      <c r="A106" s="145">
        <v>1470</v>
      </c>
      <c r="B106" s="135">
        <v>43672</v>
      </c>
      <c r="C106" s="136" t="s">
        <v>42</v>
      </c>
      <c r="D106" s="136">
        <v>309</v>
      </c>
      <c r="E106" s="136" t="s">
        <v>43</v>
      </c>
      <c r="F106" s="135" t="s">
        <v>44</v>
      </c>
      <c r="G106" s="135" t="s">
        <v>3116</v>
      </c>
      <c r="H106" s="146" t="s">
        <v>3117</v>
      </c>
      <c r="I106" s="166" t="s">
        <v>3118</v>
      </c>
      <c r="J106" s="166" t="s">
        <v>48</v>
      </c>
      <c r="K106" s="166" t="s">
        <v>1934</v>
      </c>
      <c r="L106" s="167" t="s">
        <v>125</v>
      </c>
      <c r="M106" s="167" t="s">
        <v>46</v>
      </c>
      <c r="N106" s="147">
        <v>83.142857142857139</v>
      </c>
      <c r="O106" s="148" t="s">
        <v>1079</v>
      </c>
      <c r="P106" s="136" t="s">
        <v>1129</v>
      </c>
      <c r="Q106" s="136" t="s">
        <v>1130</v>
      </c>
      <c r="R106" s="136" t="s">
        <v>1082</v>
      </c>
      <c r="S106" s="136" t="s">
        <v>1083</v>
      </c>
      <c r="T106" s="149" t="s">
        <v>1095</v>
      </c>
      <c r="U106" s="136" t="s">
        <v>1095</v>
      </c>
      <c r="V106" s="150" t="s">
        <v>1224</v>
      </c>
      <c r="W106" s="151"/>
    </row>
    <row r="107" spans="1:23" ht="285" x14ac:dyDescent="0.25">
      <c r="A107" s="145">
        <v>1469</v>
      </c>
      <c r="B107" s="135">
        <v>43667</v>
      </c>
      <c r="C107" s="136" t="s">
        <v>42</v>
      </c>
      <c r="D107" s="136">
        <v>909</v>
      </c>
      <c r="E107" s="136" t="s">
        <v>43</v>
      </c>
      <c r="F107" s="135" t="s">
        <v>44</v>
      </c>
      <c r="G107" s="135" t="s">
        <v>3119</v>
      </c>
      <c r="H107" s="146" t="s">
        <v>3120</v>
      </c>
      <c r="I107" s="166" t="s">
        <v>3121</v>
      </c>
      <c r="J107" s="166" t="s">
        <v>121</v>
      </c>
      <c r="K107" s="166" t="s">
        <v>50</v>
      </c>
      <c r="L107" s="167" t="s">
        <v>50</v>
      </c>
      <c r="M107" s="167">
        <v>0</v>
      </c>
      <c r="N107" s="147">
        <v>83.142857142857139</v>
      </c>
      <c r="O107" s="148" t="s">
        <v>1079</v>
      </c>
      <c r="P107" s="136" t="s">
        <v>1110</v>
      </c>
      <c r="Q107" s="136" t="s">
        <v>1088</v>
      </c>
      <c r="R107" s="136" t="s">
        <v>1082</v>
      </c>
      <c r="S107" s="136" t="s">
        <v>1083</v>
      </c>
      <c r="T107" s="149" t="s">
        <v>1095</v>
      </c>
      <c r="U107" s="136" t="s">
        <v>1082</v>
      </c>
      <c r="V107" s="150" t="s">
        <v>1122</v>
      </c>
      <c r="W107" s="151"/>
    </row>
    <row r="108" spans="1:23" ht="178.5" x14ac:dyDescent="0.25">
      <c r="A108" s="176">
        <v>1468</v>
      </c>
      <c r="B108" s="177">
        <v>43662</v>
      </c>
      <c r="C108" s="178" t="s">
        <v>87</v>
      </c>
      <c r="D108" s="178">
        <v>807</v>
      </c>
      <c r="E108" s="178" t="s">
        <v>43</v>
      </c>
      <c r="F108" s="177" t="s">
        <v>44</v>
      </c>
      <c r="G108" s="177" t="s">
        <v>2900</v>
      </c>
      <c r="H108" s="179" t="s">
        <v>2898</v>
      </c>
      <c r="I108" s="186" t="s">
        <v>2899</v>
      </c>
      <c r="J108" s="186" t="s">
        <v>2738</v>
      </c>
      <c r="K108" s="186" t="s">
        <v>50</v>
      </c>
      <c r="L108" s="180" t="s">
        <v>125</v>
      </c>
      <c r="M108" s="180" t="s">
        <v>46</v>
      </c>
      <c r="N108" s="185">
        <v>81.142857142857139</v>
      </c>
      <c r="O108" s="181" t="s">
        <v>1079</v>
      </c>
      <c r="P108" s="178" t="s">
        <v>1110</v>
      </c>
      <c r="Q108" s="178" t="s">
        <v>1088</v>
      </c>
      <c r="R108" s="178" t="s">
        <v>1082</v>
      </c>
      <c r="S108" s="178" t="s">
        <v>1083</v>
      </c>
      <c r="T108" s="182" t="s">
        <v>1095</v>
      </c>
      <c r="U108" s="178" t="s">
        <v>1082</v>
      </c>
      <c r="V108" s="183" t="s">
        <v>1122</v>
      </c>
      <c r="W108" s="184"/>
    </row>
    <row r="109" spans="1:23" ht="45" x14ac:dyDescent="0.25">
      <c r="A109" s="145">
        <v>1467</v>
      </c>
      <c r="B109" s="135">
        <v>43662</v>
      </c>
      <c r="C109" s="136" t="s">
        <v>42</v>
      </c>
      <c r="D109" s="136" t="s">
        <v>46</v>
      </c>
      <c r="E109" s="136" t="s">
        <v>46</v>
      </c>
      <c r="F109" s="135" t="s">
        <v>44</v>
      </c>
      <c r="G109" s="135" t="s">
        <v>2897</v>
      </c>
      <c r="H109" s="146" t="s">
        <v>46</v>
      </c>
      <c r="I109" s="166" t="s">
        <v>46</v>
      </c>
      <c r="J109" s="166" t="s">
        <v>2738</v>
      </c>
      <c r="K109" s="166" t="s">
        <v>50</v>
      </c>
      <c r="L109" s="167" t="s">
        <v>53</v>
      </c>
      <c r="M109" s="167">
        <v>3582</v>
      </c>
      <c r="N109" s="147">
        <v>81.142857142857139</v>
      </c>
      <c r="O109" s="148" t="s">
        <v>1086</v>
      </c>
      <c r="P109" s="136" t="s">
        <v>46</v>
      </c>
      <c r="Q109" s="136" t="s">
        <v>46</v>
      </c>
      <c r="R109" s="136" t="s">
        <v>46</v>
      </c>
      <c r="S109" s="136" t="s">
        <v>46</v>
      </c>
      <c r="T109" s="149" t="s">
        <v>46</v>
      </c>
      <c r="U109" s="136" t="s">
        <v>46</v>
      </c>
      <c r="V109" s="150" t="s">
        <v>46</v>
      </c>
      <c r="W109" s="151"/>
    </row>
    <row r="110" spans="1:23" ht="63.75" x14ac:dyDescent="0.25">
      <c r="A110" s="145">
        <v>1466</v>
      </c>
      <c r="B110" s="135" t="s">
        <v>3</v>
      </c>
      <c r="C110" s="136">
        <v>0</v>
      </c>
      <c r="D110" s="136">
        <v>0</v>
      </c>
      <c r="E110" s="136">
        <v>0</v>
      </c>
      <c r="F110" s="135">
        <v>0</v>
      </c>
      <c r="G110" s="135">
        <v>0</v>
      </c>
      <c r="H110" s="146">
        <v>0</v>
      </c>
      <c r="I110" s="166">
        <v>0</v>
      </c>
      <c r="J110" s="166">
        <v>0</v>
      </c>
      <c r="K110" s="166">
        <v>0</v>
      </c>
      <c r="L110" s="167">
        <v>0</v>
      </c>
      <c r="M110" s="167">
        <v>0</v>
      </c>
      <c r="N110" s="147">
        <v>81.142857142857139</v>
      </c>
      <c r="O110" s="148"/>
      <c r="P110" s="136" t="s">
        <v>46</v>
      </c>
      <c r="Q110" s="136" t="s">
        <v>46</v>
      </c>
      <c r="R110" s="136" t="s">
        <v>46</v>
      </c>
      <c r="S110" s="136" t="s">
        <v>46</v>
      </c>
      <c r="T110" s="149" t="s">
        <v>46</v>
      </c>
      <c r="U110" s="136" t="s">
        <v>46</v>
      </c>
      <c r="V110" s="150" t="s">
        <v>46</v>
      </c>
      <c r="W110" s="151"/>
    </row>
    <row r="111" spans="1:23" ht="45" x14ac:dyDescent="0.25">
      <c r="A111" s="145">
        <v>1465</v>
      </c>
      <c r="B111" s="135">
        <v>43662</v>
      </c>
      <c r="C111" s="136" t="s">
        <v>42</v>
      </c>
      <c r="D111" s="136" t="s">
        <v>46</v>
      </c>
      <c r="E111" s="136" t="s">
        <v>46</v>
      </c>
      <c r="F111" s="135" t="s">
        <v>76</v>
      </c>
      <c r="G111" s="135" t="s">
        <v>2896</v>
      </c>
      <c r="H111" s="146" t="s">
        <v>46</v>
      </c>
      <c r="I111" s="166" t="s">
        <v>46</v>
      </c>
      <c r="J111" s="166" t="s">
        <v>2738</v>
      </c>
      <c r="K111" s="166" t="s">
        <v>50</v>
      </c>
      <c r="L111" s="167" t="s">
        <v>53</v>
      </c>
      <c r="M111" s="167">
        <v>3582</v>
      </c>
      <c r="N111" s="147">
        <v>81.142857142857139</v>
      </c>
      <c r="O111" s="148" t="s">
        <v>1079</v>
      </c>
      <c r="P111" s="136" t="s">
        <v>2279</v>
      </c>
      <c r="Q111" s="136" t="s">
        <v>1091</v>
      </c>
      <c r="R111" s="136" t="s">
        <v>1082</v>
      </c>
      <c r="S111" s="136" t="s">
        <v>1083</v>
      </c>
      <c r="T111" s="149" t="s">
        <v>1095</v>
      </c>
      <c r="U111" s="136" t="s">
        <v>1082</v>
      </c>
      <c r="V111" s="150" t="s">
        <v>1126</v>
      </c>
      <c r="W111" s="151"/>
    </row>
    <row r="112" spans="1:23" ht="102" x14ac:dyDescent="0.25">
      <c r="A112" s="145">
        <v>1464</v>
      </c>
      <c r="B112" s="135">
        <v>43659</v>
      </c>
      <c r="C112" s="136" t="s">
        <v>42</v>
      </c>
      <c r="D112" s="136">
        <v>121</v>
      </c>
      <c r="E112" s="136" t="s">
        <v>46</v>
      </c>
      <c r="F112" s="135" t="s">
        <v>76</v>
      </c>
      <c r="G112" s="135" t="s">
        <v>2895</v>
      </c>
      <c r="H112" s="146" t="s">
        <v>46</v>
      </c>
      <c r="I112" s="166" t="s">
        <v>46</v>
      </c>
      <c r="J112" s="166" t="s">
        <v>2738</v>
      </c>
      <c r="K112" s="166" t="s">
        <v>50</v>
      </c>
      <c r="L112" s="167" t="s">
        <v>53</v>
      </c>
      <c r="M112" s="167">
        <v>3936</v>
      </c>
      <c r="N112" s="147">
        <v>81.142857142857139</v>
      </c>
      <c r="O112" s="148" t="s">
        <v>1079</v>
      </c>
      <c r="P112" s="136" t="s">
        <v>2279</v>
      </c>
      <c r="Q112" s="136" t="s">
        <v>1091</v>
      </c>
      <c r="R112" s="136" t="s">
        <v>1082</v>
      </c>
      <c r="S112" s="136" t="s">
        <v>1083</v>
      </c>
      <c r="T112" s="149" t="s">
        <v>1095</v>
      </c>
      <c r="U112" s="136" t="s">
        <v>1082</v>
      </c>
      <c r="V112" s="150" t="s">
        <v>1141</v>
      </c>
      <c r="W112" s="151"/>
    </row>
    <row r="113" spans="1:23" ht="45" x14ac:dyDescent="0.25">
      <c r="A113" s="145">
        <v>1463</v>
      </c>
      <c r="B113" s="135">
        <v>43660</v>
      </c>
      <c r="C113" s="136" t="s">
        <v>42</v>
      </c>
      <c r="D113" s="136">
        <v>401</v>
      </c>
      <c r="E113" s="136" t="s">
        <v>46</v>
      </c>
      <c r="F113" s="135" t="s">
        <v>56</v>
      </c>
      <c r="G113" s="135" t="s">
        <v>2894</v>
      </c>
      <c r="H113" s="146" t="s">
        <v>46</v>
      </c>
      <c r="I113" s="166" t="s">
        <v>46</v>
      </c>
      <c r="J113" s="166" t="s">
        <v>2738</v>
      </c>
      <c r="K113" s="166" t="s">
        <v>50</v>
      </c>
      <c r="L113" s="167" t="s">
        <v>53</v>
      </c>
      <c r="M113" s="167">
        <v>4007</v>
      </c>
      <c r="N113" s="147">
        <v>81.142857142857139</v>
      </c>
      <c r="O113" s="148" t="s">
        <v>1079</v>
      </c>
      <c r="P113" s="136" t="s">
        <v>1094</v>
      </c>
      <c r="Q113" s="136" t="s">
        <v>1091</v>
      </c>
      <c r="R113" s="136" t="s">
        <v>1082</v>
      </c>
      <c r="S113" s="136" t="s">
        <v>1083</v>
      </c>
      <c r="T113" s="149" t="s">
        <v>1095</v>
      </c>
      <c r="U113" s="136" t="s">
        <v>1082</v>
      </c>
      <c r="V113" s="150" t="s">
        <v>1104</v>
      </c>
      <c r="W113" s="151"/>
    </row>
    <row r="114" spans="1:23" ht="45" x14ac:dyDescent="0.25">
      <c r="A114" s="145">
        <v>1462</v>
      </c>
      <c r="B114" s="135">
        <v>43662</v>
      </c>
      <c r="C114" s="136" t="s">
        <v>42</v>
      </c>
      <c r="D114" s="136">
        <v>410</v>
      </c>
      <c r="E114" s="136" t="s">
        <v>46</v>
      </c>
      <c r="F114" s="135" t="s">
        <v>499</v>
      </c>
      <c r="G114" s="135" t="s">
        <v>2893</v>
      </c>
      <c r="H114" s="146" t="s">
        <v>46</v>
      </c>
      <c r="I114" s="166" t="s">
        <v>46</v>
      </c>
      <c r="J114" s="166" t="s">
        <v>2738</v>
      </c>
      <c r="K114" s="166" t="s">
        <v>50</v>
      </c>
      <c r="L114" s="167" t="s">
        <v>53</v>
      </c>
      <c r="M114" s="167">
        <v>3422</v>
      </c>
      <c r="N114" s="147">
        <v>81.142857142857139</v>
      </c>
      <c r="O114" s="148" t="s">
        <v>1079</v>
      </c>
      <c r="P114" s="136" t="s">
        <v>2279</v>
      </c>
      <c r="Q114" s="136" t="s">
        <v>1091</v>
      </c>
      <c r="R114" s="136" t="s">
        <v>1082</v>
      </c>
      <c r="S114" s="136" t="s">
        <v>1083</v>
      </c>
      <c r="T114" s="149" t="s">
        <v>1095</v>
      </c>
      <c r="U114" s="136" t="s">
        <v>1082</v>
      </c>
      <c r="V114" s="150" t="s">
        <v>1105</v>
      </c>
      <c r="W114" s="151"/>
    </row>
    <row r="115" spans="1:23" ht="15.75" x14ac:dyDescent="0.25">
      <c r="A115" s="145">
        <v>1461</v>
      </c>
      <c r="B115" s="135">
        <v>43662</v>
      </c>
      <c r="C115" s="136">
        <v>0</v>
      </c>
      <c r="D115" s="136">
        <v>0</v>
      </c>
      <c r="E115" s="136">
        <v>0</v>
      </c>
      <c r="F115" s="135">
        <v>0</v>
      </c>
      <c r="G115" s="135">
        <v>0</v>
      </c>
      <c r="H115" s="146">
        <v>0</v>
      </c>
      <c r="I115" s="166">
        <v>0</v>
      </c>
      <c r="J115" s="166">
        <v>0</v>
      </c>
      <c r="K115" s="166">
        <v>0</v>
      </c>
      <c r="L115" s="167">
        <v>0</v>
      </c>
      <c r="M115" s="167">
        <v>0</v>
      </c>
      <c r="N115" s="147">
        <v>81.142857142857139</v>
      </c>
      <c r="O115" s="148"/>
      <c r="P115" s="136" t="s">
        <v>46</v>
      </c>
      <c r="Q115" s="136" t="s">
        <v>46</v>
      </c>
      <c r="R115" s="136" t="s">
        <v>46</v>
      </c>
      <c r="S115" s="136" t="s">
        <v>46</v>
      </c>
      <c r="T115" s="149" t="s">
        <v>46</v>
      </c>
      <c r="U115" s="136" t="s">
        <v>46</v>
      </c>
      <c r="V115" s="150" t="s">
        <v>46</v>
      </c>
      <c r="W115" s="151"/>
    </row>
    <row r="116" spans="1:23" ht="45" x14ac:dyDescent="0.25">
      <c r="A116" s="145">
        <v>1460</v>
      </c>
      <c r="B116" s="135">
        <v>43662</v>
      </c>
      <c r="C116" s="136" t="s">
        <v>42</v>
      </c>
      <c r="D116" s="136">
        <v>410</v>
      </c>
      <c r="E116" s="136" t="s">
        <v>46</v>
      </c>
      <c r="F116" s="135" t="s">
        <v>836</v>
      </c>
      <c r="G116" s="135" t="s">
        <v>2892</v>
      </c>
      <c r="H116" s="146" t="s">
        <v>46</v>
      </c>
      <c r="I116" s="166" t="s">
        <v>46</v>
      </c>
      <c r="J116" s="166" t="s">
        <v>2738</v>
      </c>
      <c r="K116" s="166" t="s">
        <v>50</v>
      </c>
      <c r="L116" s="167" t="s">
        <v>53</v>
      </c>
      <c r="M116" s="167">
        <v>3422</v>
      </c>
      <c r="N116" s="147">
        <v>81.142857142857139</v>
      </c>
      <c r="O116" s="148" t="s">
        <v>1079</v>
      </c>
      <c r="P116" s="136" t="s">
        <v>1665</v>
      </c>
      <c r="Q116" s="136" t="s">
        <v>1081</v>
      </c>
      <c r="R116" s="136"/>
      <c r="S116" s="136" t="s">
        <v>1083</v>
      </c>
      <c r="T116" s="149" t="s">
        <v>1095</v>
      </c>
      <c r="U116" s="136" t="s">
        <v>1082</v>
      </c>
      <c r="V116" s="150" t="s">
        <v>703</v>
      </c>
      <c r="W116" s="151"/>
    </row>
    <row r="117" spans="1:23" ht="178.5" x14ac:dyDescent="0.25">
      <c r="A117" s="145">
        <v>1459</v>
      </c>
      <c r="B117" s="135">
        <v>43662</v>
      </c>
      <c r="C117" s="136" t="s">
        <v>42</v>
      </c>
      <c r="D117" s="136">
        <v>310</v>
      </c>
      <c r="E117" s="136" t="s">
        <v>2551</v>
      </c>
      <c r="F117" s="135" t="s">
        <v>2714</v>
      </c>
      <c r="G117" s="135" t="s">
        <v>2889</v>
      </c>
      <c r="H117" s="146" t="s">
        <v>2890</v>
      </c>
      <c r="I117" s="166" t="s">
        <v>2891</v>
      </c>
      <c r="J117" s="166" t="s">
        <v>2717</v>
      </c>
      <c r="K117" s="166" t="s">
        <v>50</v>
      </c>
      <c r="L117" s="167" t="s">
        <v>50</v>
      </c>
      <c r="M117" s="167" t="s">
        <v>46</v>
      </c>
      <c r="N117" s="147">
        <v>81.142857142857139</v>
      </c>
      <c r="O117" s="148" t="s">
        <v>1079</v>
      </c>
      <c r="P117" s="136" t="s">
        <v>1110</v>
      </c>
      <c r="Q117" s="136" t="s">
        <v>1088</v>
      </c>
      <c r="R117" s="136" t="s">
        <v>1082</v>
      </c>
      <c r="S117" s="136" t="s">
        <v>1083</v>
      </c>
      <c r="T117" s="149" t="s">
        <v>1095</v>
      </c>
      <c r="U117" s="136" t="s">
        <v>1082</v>
      </c>
      <c r="V117" s="150" t="s">
        <v>1128</v>
      </c>
      <c r="W117" s="151"/>
    </row>
    <row r="118" spans="1:23" ht="120" x14ac:dyDescent="0.25">
      <c r="A118" s="145">
        <v>1458</v>
      </c>
      <c r="B118" s="135">
        <v>43661</v>
      </c>
      <c r="C118" s="136" t="s">
        <v>42</v>
      </c>
      <c r="D118" s="136">
        <v>504</v>
      </c>
      <c r="E118" s="136" t="s">
        <v>1600</v>
      </c>
      <c r="F118" s="135" t="s">
        <v>44</v>
      </c>
      <c r="G118" s="135" t="s">
        <v>2886</v>
      </c>
      <c r="H118" s="146" t="s">
        <v>2887</v>
      </c>
      <c r="I118" s="166" t="s">
        <v>2888</v>
      </c>
      <c r="J118" s="166" t="s">
        <v>1604</v>
      </c>
      <c r="K118" s="166" t="s">
        <v>50</v>
      </c>
      <c r="L118" s="167" t="s">
        <v>50</v>
      </c>
      <c r="M118" s="167">
        <v>0</v>
      </c>
      <c r="N118" s="147">
        <v>81.142857142857139</v>
      </c>
      <c r="O118" s="148" t="s">
        <v>1079</v>
      </c>
      <c r="P118" s="136" t="s">
        <v>1110</v>
      </c>
      <c r="Q118" s="136" t="s">
        <v>1088</v>
      </c>
      <c r="R118" s="136" t="s">
        <v>1082</v>
      </c>
      <c r="S118" s="136" t="s">
        <v>1083</v>
      </c>
      <c r="T118" s="149" t="s">
        <v>1095</v>
      </c>
      <c r="U118" s="136" t="s">
        <v>1082</v>
      </c>
      <c r="V118" s="150" t="s">
        <v>2792</v>
      </c>
      <c r="W118" s="151"/>
    </row>
    <row r="119" spans="1:23" ht="150" x14ac:dyDescent="0.25">
      <c r="A119" s="145">
        <v>1457</v>
      </c>
      <c r="B119" s="135">
        <v>43659</v>
      </c>
      <c r="C119" s="136" t="s">
        <v>42</v>
      </c>
      <c r="D119" s="136">
        <v>106</v>
      </c>
      <c r="E119" s="136" t="s">
        <v>1001</v>
      </c>
      <c r="F119" s="135" t="s">
        <v>66</v>
      </c>
      <c r="G119" s="135" t="s">
        <v>2884</v>
      </c>
      <c r="H119" s="146">
        <v>0</v>
      </c>
      <c r="I119" s="166" t="s">
        <v>2885</v>
      </c>
      <c r="J119" s="166" t="s">
        <v>2436</v>
      </c>
      <c r="K119" s="166" t="s">
        <v>49</v>
      </c>
      <c r="L119" s="167" t="s">
        <v>65</v>
      </c>
      <c r="M119" s="167">
        <v>0</v>
      </c>
      <c r="N119" s="147">
        <v>81.142857142857139</v>
      </c>
      <c r="O119" s="148" t="s">
        <v>1079</v>
      </c>
      <c r="P119" s="136" t="s">
        <v>2279</v>
      </c>
      <c r="Q119" s="136" t="s">
        <v>1091</v>
      </c>
      <c r="R119" s="136" t="s">
        <v>1082</v>
      </c>
      <c r="S119" s="136" t="s">
        <v>1083</v>
      </c>
      <c r="T119" s="149" t="s">
        <v>1095</v>
      </c>
      <c r="U119" s="136" t="s">
        <v>1082</v>
      </c>
      <c r="V119" s="150" t="s">
        <v>1141</v>
      </c>
      <c r="W119" s="151"/>
    </row>
    <row r="120" spans="1:23" ht="105" x14ac:dyDescent="0.25">
      <c r="A120" s="145">
        <v>1456</v>
      </c>
      <c r="B120" s="135">
        <v>43659</v>
      </c>
      <c r="C120" s="136" t="s">
        <v>42</v>
      </c>
      <c r="D120" s="136">
        <v>611</v>
      </c>
      <c r="E120" s="136" t="s">
        <v>43</v>
      </c>
      <c r="F120" s="135" t="s">
        <v>765</v>
      </c>
      <c r="G120" s="135" t="s">
        <v>2881</v>
      </c>
      <c r="H120" s="146" t="s">
        <v>2882</v>
      </c>
      <c r="I120" s="166" t="s">
        <v>2883</v>
      </c>
      <c r="J120" s="166" t="s">
        <v>48</v>
      </c>
      <c r="K120" s="166" t="s">
        <v>1934</v>
      </c>
      <c r="L120" s="167" t="s">
        <v>65</v>
      </c>
      <c r="M120" s="167" t="s">
        <v>46</v>
      </c>
      <c r="N120" s="147">
        <v>81.142857142857139</v>
      </c>
      <c r="O120" s="148" t="s">
        <v>1079</v>
      </c>
      <c r="P120" s="136" t="s">
        <v>1110</v>
      </c>
      <c r="Q120" s="136" t="s">
        <v>1088</v>
      </c>
      <c r="R120" s="136" t="s">
        <v>1082</v>
      </c>
      <c r="S120" s="136" t="s">
        <v>1083</v>
      </c>
      <c r="T120" s="149" t="s">
        <v>1095</v>
      </c>
      <c r="U120" s="136" t="s">
        <v>1095</v>
      </c>
      <c r="V120" s="150" t="s">
        <v>555</v>
      </c>
      <c r="W120" s="151"/>
    </row>
    <row r="121" spans="1:23" ht="150" x14ac:dyDescent="0.25">
      <c r="A121" s="145">
        <v>1455</v>
      </c>
      <c r="B121" s="135">
        <v>43659</v>
      </c>
      <c r="C121" s="136" t="s">
        <v>42</v>
      </c>
      <c r="D121" s="136">
        <v>507</v>
      </c>
      <c r="E121" s="136" t="s">
        <v>43</v>
      </c>
      <c r="F121" s="135" t="s">
        <v>51</v>
      </c>
      <c r="G121" s="135" t="s">
        <v>2878</v>
      </c>
      <c r="H121" s="146" t="s">
        <v>2879</v>
      </c>
      <c r="I121" s="166" t="s">
        <v>2880</v>
      </c>
      <c r="J121" s="166" t="s">
        <v>48</v>
      </c>
      <c r="K121" s="166" t="s">
        <v>1934</v>
      </c>
      <c r="L121" s="167" t="s">
        <v>65</v>
      </c>
      <c r="M121" s="167" t="s">
        <v>46</v>
      </c>
      <c r="N121" s="147">
        <v>81.142857142857139</v>
      </c>
      <c r="O121" s="148" t="s">
        <v>1079</v>
      </c>
      <c r="P121" s="136" t="s">
        <v>1135</v>
      </c>
      <c r="Q121" s="136" t="s">
        <v>1103</v>
      </c>
      <c r="R121" s="136" t="s">
        <v>1082</v>
      </c>
      <c r="S121" s="136" t="s">
        <v>1083</v>
      </c>
      <c r="T121" s="149" t="s">
        <v>1095</v>
      </c>
      <c r="U121" s="136" t="s">
        <v>1082</v>
      </c>
      <c r="V121" s="150" t="s">
        <v>1136</v>
      </c>
      <c r="W121" s="151"/>
    </row>
    <row r="122" spans="1:23" ht="63.75" x14ac:dyDescent="0.25">
      <c r="A122" s="145">
        <v>1454</v>
      </c>
      <c r="B122" s="135">
        <v>43659</v>
      </c>
      <c r="C122" s="136" t="s">
        <v>42</v>
      </c>
      <c r="D122" s="136">
        <v>708</v>
      </c>
      <c r="E122" s="136" t="s">
        <v>43</v>
      </c>
      <c r="F122" s="135" t="s">
        <v>51</v>
      </c>
      <c r="G122" s="135" t="s">
        <v>2877</v>
      </c>
      <c r="H122" s="146" t="s">
        <v>46</v>
      </c>
      <c r="I122" s="166" t="s">
        <v>46</v>
      </c>
      <c r="J122" s="166" t="s">
        <v>48</v>
      </c>
      <c r="K122" s="166" t="s">
        <v>1934</v>
      </c>
      <c r="L122" s="167" t="s">
        <v>65</v>
      </c>
      <c r="M122" s="167" t="s">
        <v>46</v>
      </c>
      <c r="N122" s="147">
        <v>81.142857142857139</v>
      </c>
      <c r="O122" s="148" t="s">
        <v>1112</v>
      </c>
      <c r="P122" s="136" t="s">
        <v>1665</v>
      </c>
      <c r="Q122" s="136" t="s">
        <v>1081</v>
      </c>
      <c r="R122" s="136" t="s">
        <v>1082</v>
      </c>
      <c r="S122" s="136" t="s">
        <v>1106</v>
      </c>
      <c r="T122" s="149" t="s">
        <v>1095</v>
      </c>
      <c r="U122" s="136" t="s">
        <v>1095</v>
      </c>
      <c r="V122" s="150" t="s">
        <v>1274</v>
      </c>
      <c r="W122" s="151"/>
    </row>
    <row r="123" spans="1:23" ht="63.75" x14ac:dyDescent="0.25">
      <c r="A123" s="145">
        <v>1453</v>
      </c>
      <c r="B123" s="135">
        <v>43659</v>
      </c>
      <c r="C123" s="136" t="s">
        <v>42</v>
      </c>
      <c r="D123" s="136">
        <v>806</v>
      </c>
      <c r="E123" s="136" t="s">
        <v>43</v>
      </c>
      <c r="F123" s="135" t="s">
        <v>765</v>
      </c>
      <c r="G123" s="135" t="s">
        <v>2876</v>
      </c>
      <c r="H123" s="146" t="s">
        <v>46</v>
      </c>
      <c r="I123" s="166" t="s">
        <v>46</v>
      </c>
      <c r="J123" s="166" t="s">
        <v>48</v>
      </c>
      <c r="K123" s="166" t="s">
        <v>1934</v>
      </c>
      <c r="L123" s="167" t="s">
        <v>65</v>
      </c>
      <c r="M123" s="167" t="s">
        <v>46</v>
      </c>
      <c r="N123" s="147">
        <v>81.142857142857139</v>
      </c>
      <c r="O123" s="148" t="s">
        <v>1079</v>
      </c>
      <c r="P123" s="136" t="s">
        <v>1110</v>
      </c>
      <c r="Q123" s="136" t="s">
        <v>1088</v>
      </c>
      <c r="R123" s="136" t="s">
        <v>1082</v>
      </c>
      <c r="S123" s="136" t="s">
        <v>1083</v>
      </c>
      <c r="T123" s="149" t="s">
        <v>1095</v>
      </c>
      <c r="U123" s="136" t="s">
        <v>1082</v>
      </c>
      <c r="V123" s="150" t="s">
        <v>555</v>
      </c>
      <c r="W123" s="151"/>
    </row>
    <row r="124" spans="1:23" ht="315" x14ac:dyDescent="0.25">
      <c r="A124" s="145">
        <v>1452</v>
      </c>
      <c r="B124" s="135">
        <v>43655</v>
      </c>
      <c r="C124" s="136" t="s">
        <v>42</v>
      </c>
      <c r="D124" s="136">
        <v>804</v>
      </c>
      <c r="E124" s="136" t="s">
        <v>97</v>
      </c>
      <c r="F124" s="135" t="s">
        <v>44</v>
      </c>
      <c r="G124" s="135" t="s">
        <v>2842</v>
      </c>
      <c r="H124" s="146">
        <v>0</v>
      </c>
      <c r="I124" s="166" t="s">
        <v>2843</v>
      </c>
      <c r="J124" s="166" t="s">
        <v>1604</v>
      </c>
      <c r="K124" s="166" t="s">
        <v>50</v>
      </c>
      <c r="L124" s="167" t="s">
        <v>50</v>
      </c>
      <c r="M124" s="167">
        <v>0</v>
      </c>
      <c r="N124" s="147">
        <v>80.142857142857139</v>
      </c>
      <c r="O124" s="148" t="s">
        <v>1079</v>
      </c>
      <c r="P124" s="136" t="s">
        <v>1110</v>
      </c>
      <c r="Q124" s="136" t="s">
        <v>1088</v>
      </c>
      <c r="R124" s="136" t="s">
        <v>1082</v>
      </c>
      <c r="S124" s="136" t="s">
        <v>1083</v>
      </c>
      <c r="T124" s="149" t="s">
        <v>1095</v>
      </c>
      <c r="U124" s="136" t="s">
        <v>1082</v>
      </c>
      <c r="V124" s="150" t="s">
        <v>1172</v>
      </c>
      <c r="W124" s="151"/>
    </row>
    <row r="125" spans="1:23" ht="204" x14ac:dyDescent="0.25">
      <c r="A125" s="145">
        <v>1451</v>
      </c>
      <c r="B125" s="135">
        <v>43655</v>
      </c>
      <c r="C125" s="136" t="s">
        <v>2538</v>
      </c>
      <c r="D125" s="136">
        <v>510</v>
      </c>
      <c r="E125" s="136" t="s">
        <v>2040</v>
      </c>
      <c r="F125" s="135" t="s">
        <v>2714</v>
      </c>
      <c r="G125" s="135" t="s">
        <v>2840</v>
      </c>
      <c r="H125" s="146">
        <v>0</v>
      </c>
      <c r="I125" s="166" t="s">
        <v>2841</v>
      </c>
      <c r="J125" s="166" t="s">
        <v>179</v>
      </c>
      <c r="K125" s="166" t="s">
        <v>50</v>
      </c>
      <c r="L125" s="167" t="s">
        <v>50</v>
      </c>
      <c r="M125" s="167" t="s">
        <v>46</v>
      </c>
      <c r="N125" s="147">
        <v>80.142857142857139</v>
      </c>
      <c r="O125" s="148" t="s">
        <v>1079</v>
      </c>
      <c r="P125" s="136" t="s">
        <v>1129</v>
      </c>
      <c r="Q125" s="136" t="s">
        <v>1130</v>
      </c>
      <c r="R125" s="136" t="s">
        <v>1082</v>
      </c>
      <c r="S125" s="136" t="s">
        <v>1083</v>
      </c>
      <c r="T125" s="149" t="s">
        <v>1095</v>
      </c>
      <c r="U125" s="136" t="s">
        <v>1095</v>
      </c>
      <c r="V125" s="150" t="s">
        <v>44</v>
      </c>
      <c r="W125" s="151"/>
    </row>
    <row r="126" spans="1:23" ht="345" x14ac:dyDescent="0.25">
      <c r="A126" s="145">
        <v>1450</v>
      </c>
      <c r="B126" s="135">
        <v>43654</v>
      </c>
      <c r="C126" s="136" t="s">
        <v>42</v>
      </c>
      <c r="D126" s="136">
        <v>804</v>
      </c>
      <c r="E126" s="136" t="s">
        <v>43</v>
      </c>
      <c r="F126" s="135" t="s">
        <v>44</v>
      </c>
      <c r="G126" s="135" t="s">
        <v>2837</v>
      </c>
      <c r="H126" s="146" t="s">
        <v>2838</v>
      </c>
      <c r="I126" s="166" t="s">
        <v>2839</v>
      </c>
      <c r="J126" s="166" t="s">
        <v>2436</v>
      </c>
      <c r="K126" s="166" t="s">
        <v>49</v>
      </c>
      <c r="L126" s="167" t="s">
        <v>65</v>
      </c>
      <c r="M126" s="167">
        <v>0</v>
      </c>
      <c r="N126" s="147">
        <v>80.142857142857139</v>
      </c>
      <c r="O126" s="148" t="s">
        <v>1079</v>
      </c>
      <c r="P126" s="136" t="s">
        <v>1665</v>
      </c>
      <c r="Q126" s="136" t="s">
        <v>1081</v>
      </c>
      <c r="R126" s="136" t="s">
        <v>1082</v>
      </c>
      <c r="S126" s="136" t="s">
        <v>1083</v>
      </c>
      <c r="T126" s="149" t="s">
        <v>1095</v>
      </c>
      <c r="U126" s="136" t="s">
        <v>1095</v>
      </c>
      <c r="V126" s="150" t="s">
        <v>44</v>
      </c>
      <c r="W126" s="151"/>
    </row>
    <row r="127" spans="1:23" ht="240" x14ac:dyDescent="0.25">
      <c r="A127" s="145">
        <v>1449</v>
      </c>
      <c r="B127" s="135">
        <v>43655</v>
      </c>
      <c r="C127" s="136" t="s">
        <v>42</v>
      </c>
      <c r="D127" s="136">
        <v>208</v>
      </c>
      <c r="E127" s="136" t="s">
        <v>43</v>
      </c>
      <c r="F127" s="135" t="s">
        <v>44</v>
      </c>
      <c r="G127" s="135" t="s">
        <v>2835</v>
      </c>
      <c r="H127" s="146">
        <v>0</v>
      </c>
      <c r="I127" s="166" t="s">
        <v>2836</v>
      </c>
      <c r="J127" s="166" t="s">
        <v>2436</v>
      </c>
      <c r="K127" s="166" t="s">
        <v>49</v>
      </c>
      <c r="L127" s="167" t="s">
        <v>50</v>
      </c>
      <c r="M127" s="167">
        <v>0</v>
      </c>
      <c r="N127" s="147">
        <v>80.142857142857139</v>
      </c>
      <c r="O127" s="148" t="s">
        <v>1079</v>
      </c>
      <c r="P127" s="136" t="s">
        <v>1129</v>
      </c>
      <c r="Q127" s="136" t="s">
        <v>1130</v>
      </c>
      <c r="R127" s="136" t="s">
        <v>1082</v>
      </c>
      <c r="S127" s="136" t="s">
        <v>1083</v>
      </c>
      <c r="T127" s="149" t="s">
        <v>1095</v>
      </c>
      <c r="U127" s="136" t="s">
        <v>1082</v>
      </c>
      <c r="V127" s="150" t="s">
        <v>1204</v>
      </c>
      <c r="W127" s="151"/>
    </row>
    <row r="128" spans="1:23" ht="102" x14ac:dyDescent="0.25">
      <c r="A128" s="145">
        <v>1448</v>
      </c>
      <c r="B128" s="135">
        <v>43654</v>
      </c>
      <c r="C128" s="136" t="s">
        <v>2538</v>
      </c>
      <c r="D128" s="136">
        <v>611</v>
      </c>
      <c r="E128" s="136" t="s">
        <v>2551</v>
      </c>
      <c r="F128" s="135" t="s">
        <v>2831</v>
      </c>
      <c r="G128" s="135" t="s">
        <v>2832</v>
      </c>
      <c r="H128" s="146" t="s">
        <v>2834</v>
      </c>
      <c r="I128" s="166" t="s">
        <v>2833</v>
      </c>
      <c r="J128" s="166" t="s">
        <v>121</v>
      </c>
      <c r="K128" s="166" t="s">
        <v>50</v>
      </c>
      <c r="L128" s="167" t="s">
        <v>50</v>
      </c>
      <c r="M128" s="167">
        <v>0</v>
      </c>
      <c r="N128" s="147">
        <v>80.142857142857139</v>
      </c>
      <c r="O128" s="148" t="s">
        <v>1079</v>
      </c>
      <c r="P128" s="136" t="s">
        <v>2279</v>
      </c>
      <c r="Q128" s="136" t="s">
        <v>1091</v>
      </c>
      <c r="R128" s="136"/>
      <c r="S128" s="136" t="s">
        <v>1083</v>
      </c>
      <c r="T128" s="149" t="s">
        <v>1095</v>
      </c>
      <c r="U128" s="136" t="s">
        <v>1082</v>
      </c>
      <c r="V128" s="150" t="s">
        <v>1141</v>
      </c>
      <c r="W128" s="151"/>
    </row>
    <row r="129" spans="1:23" ht="51" x14ac:dyDescent="0.25">
      <c r="A129" s="145">
        <v>1447</v>
      </c>
      <c r="B129" s="135">
        <v>43654</v>
      </c>
      <c r="C129" s="136" t="s">
        <v>2538</v>
      </c>
      <c r="D129" s="136">
        <v>410</v>
      </c>
      <c r="E129" s="136" t="s">
        <v>2040</v>
      </c>
      <c r="F129" s="135" t="s">
        <v>76</v>
      </c>
      <c r="G129" s="135" t="s">
        <v>2830</v>
      </c>
      <c r="H129" s="146" t="s">
        <v>46</v>
      </c>
      <c r="I129" s="166" t="s">
        <v>46</v>
      </c>
      <c r="J129" s="166" t="s">
        <v>2717</v>
      </c>
      <c r="K129" s="166" t="s">
        <v>2718</v>
      </c>
      <c r="L129" s="167" t="s">
        <v>2718</v>
      </c>
      <c r="M129" s="167" t="s">
        <v>46</v>
      </c>
      <c r="N129" s="147">
        <v>80.142857142857139</v>
      </c>
      <c r="O129" s="148" t="s">
        <v>1079</v>
      </c>
      <c r="P129" s="136" t="s">
        <v>1094</v>
      </c>
      <c r="Q129" s="136" t="s">
        <v>1091</v>
      </c>
      <c r="R129" s="136" t="s">
        <v>1082</v>
      </c>
      <c r="S129" s="136" t="s">
        <v>1083</v>
      </c>
      <c r="T129" s="149" t="s">
        <v>1095</v>
      </c>
      <c r="U129" s="136" t="s">
        <v>1095</v>
      </c>
      <c r="V129" s="150" t="s">
        <v>1126</v>
      </c>
      <c r="W129" s="151"/>
    </row>
    <row r="130" spans="1:23" ht="76.5" x14ac:dyDescent="0.25">
      <c r="A130" s="145">
        <v>1446</v>
      </c>
      <c r="B130" s="135">
        <v>43654</v>
      </c>
      <c r="C130" s="136" t="s">
        <v>42</v>
      </c>
      <c r="D130" s="136">
        <v>410</v>
      </c>
      <c r="E130" s="136" t="s">
        <v>2551</v>
      </c>
      <c r="F130" s="135" t="s">
        <v>76</v>
      </c>
      <c r="G130" s="135" t="s">
        <v>2828</v>
      </c>
      <c r="H130" s="146" t="s">
        <v>2829</v>
      </c>
      <c r="I130" s="166" t="s">
        <v>46</v>
      </c>
      <c r="J130" s="166" t="s">
        <v>179</v>
      </c>
      <c r="K130" s="166" t="s">
        <v>50</v>
      </c>
      <c r="L130" s="167" t="s">
        <v>50</v>
      </c>
      <c r="M130" s="167" t="s">
        <v>46</v>
      </c>
      <c r="N130" s="147">
        <v>80.142857142857139</v>
      </c>
      <c r="O130" s="148" t="s">
        <v>1079</v>
      </c>
      <c r="P130" s="136" t="s">
        <v>1094</v>
      </c>
      <c r="Q130" s="136" t="s">
        <v>1091</v>
      </c>
      <c r="R130" s="136" t="s">
        <v>1082</v>
      </c>
      <c r="S130" s="136" t="s">
        <v>1083</v>
      </c>
      <c r="T130" s="149" t="s">
        <v>1095</v>
      </c>
      <c r="U130" s="136" t="s">
        <v>1082</v>
      </c>
      <c r="V130" s="150" t="s">
        <v>1185</v>
      </c>
      <c r="W130" s="151"/>
    </row>
    <row r="131" spans="1:23" ht="15.75" x14ac:dyDescent="0.25">
      <c r="A131" s="145">
        <v>1445</v>
      </c>
      <c r="B131" s="135">
        <v>43654</v>
      </c>
      <c r="C131" s="136">
        <v>0</v>
      </c>
      <c r="D131" s="136">
        <v>0</v>
      </c>
      <c r="E131" s="136">
        <v>0</v>
      </c>
      <c r="F131" s="135">
        <v>0</v>
      </c>
      <c r="G131" s="135">
        <v>0</v>
      </c>
      <c r="H131" s="146">
        <v>0</v>
      </c>
      <c r="I131" s="166">
        <v>0</v>
      </c>
      <c r="J131" s="166">
        <v>0</v>
      </c>
      <c r="K131" s="166">
        <v>0</v>
      </c>
      <c r="L131" s="167">
        <v>0</v>
      </c>
      <c r="M131" s="167">
        <v>0</v>
      </c>
      <c r="N131" s="147">
        <v>80.142857142857139</v>
      </c>
      <c r="O131" s="148"/>
      <c r="P131" s="136"/>
      <c r="Q131" s="136"/>
      <c r="R131" s="136"/>
      <c r="S131" s="136"/>
      <c r="T131" s="149"/>
      <c r="U131" s="136"/>
      <c r="V131" s="150" t="e">
        <v>#N/A</v>
      </c>
      <c r="W131" s="151"/>
    </row>
    <row r="132" spans="1:23" ht="102" x14ac:dyDescent="0.25">
      <c r="A132" s="145">
        <v>1444</v>
      </c>
      <c r="B132" s="135">
        <v>43654</v>
      </c>
      <c r="C132" s="136" t="s">
        <v>42</v>
      </c>
      <c r="D132" s="136">
        <v>706</v>
      </c>
      <c r="E132" s="136" t="s">
        <v>43</v>
      </c>
      <c r="F132" s="135" t="s">
        <v>51</v>
      </c>
      <c r="G132" s="135" t="s">
        <v>2825</v>
      </c>
      <c r="H132" s="146" t="s">
        <v>2826</v>
      </c>
      <c r="I132" s="166" t="s">
        <v>2827</v>
      </c>
      <c r="J132" s="166" t="s">
        <v>2738</v>
      </c>
      <c r="K132" s="166" t="s">
        <v>50</v>
      </c>
      <c r="L132" s="167" t="s">
        <v>125</v>
      </c>
      <c r="M132" s="167" t="s">
        <v>46</v>
      </c>
      <c r="N132" s="147">
        <v>80.142857142857139</v>
      </c>
      <c r="O132" s="148" t="s">
        <v>1079</v>
      </c>
      <c r="P132" s="136" t="s">
        <v>1665</v>
      </c>
      <c r="Q132" s="136" t="s">
        <v>1081</v>
      </c>
      <c r="R132" s="136" t="s">
        <v>1082</v>
      </c>
      <c r="S132" s="136" t="s">
        <v>1083</v>
      </c>
      <c r="T132" s="149" t="s">
        <v>1095</v>
      </c>
      <c r="U132" s="136" t="s">
        <v>1082</v>
      </c>
      <c r="V132" s="150" t="s">
        <v>1143</v>
      </c>
      <c r="W132" s="151"/>
    </row>
    <row r="133" spans="1:23" ht="191.25" x14ac:dyDescent="0.25">
      <c r="A133" s="145">
        <v>1443</v>
      </c>
      <c r="B133" s="135">
        <v>43653</v>
      </c>
      <c r="C133" s="136" t="s">
        <v>42</v>
      </c>
      <c r="D133" s="136">
        <v>105</v>
      </c>
      <c r="E133" s="136" t="s">
        <v>43</v>
      </c>
      <c r="F133" s="135" t="s">
        <v>1970</v>
      </c>
      <c r="G133" s="135" t="s">
        <v>2824</v>
      </c>
      <c r="H133" s="146" t="s">
        <v>2823</v>
      </c>
      <c r="I133" s="166">
        <v>0</v>
      </c>
      <c r="J133" s="166" t="s">
        <v>179</v>
      </c>
      <c r="K133" s="166" t="s">
        <v>50</v>
      </c>
      <c r="L133" s="167" t="s">
        <v>50</v>
      </c>
      <c r="M133" s="167" t="s">
        <v>46</v>
      </c>
      <c r="N133" s="147">
        <v>80.142857142857139</v>
      </c>
      <c r="O133" s="148" t="s">
        <v>1079</v>
      </c>
      <c r="P133" s="136" t="s">
        <v>1665</v>
      </c>
      <c r="Q133" s="136" t="s">
        <v>1081</v>
      </c>
      <c r="R133" s="136" t="s">
        <v>1082</v>
      </c>
      <c r="S133" s="136" t="s">
        <v>1083</v>
      </c>
      <c r="T133" s="149" t="s">
        <v>1095</v>
      </c>
      <c r="U133" s="136" t="s">
        <v>1082</v>
      </c>
      <c r="V133" s="150" t="e">
        <v>#N/A</v>
      </c>
      <c r="W133" s="151"/>
    </row>
    <row r="134" spans="1:23" ht="105" x14ac:dyDescent="0.25">
      <c r="A134" s="145">
        <v>1442</v>
      </c>
      <c r="B134" s="135">
        <v>43653</v>
      </c>
      <c r="C134" s="136" t="s">
        <v>42</v>
      </c>
      <c r="D134" s="136">
        <v>308</v>
      </c>
      <c r="E134" s="136" t="s">
        <v>2040</v>
      </c>
      <c r="F134" s="135" t="s">
        <v>2714</v>
      </c>
      <c r="G134" s="135" t="s">
        <v>2821</v>
      </c>
      <c r="H134" s="146" t="s">
        <v>46</v>
      </c>
      <c r="I134" s="166" t="s">
        <v>2822</v>
      </c>
      <c r="J134" s="166" t="s">
        <v>179</v>
      </c>
      <c r="K134" s="166" t="s">
        <v>50</v>
      </c>
      <c r="L134" s="167" t="s">
        <v>50</v>
      </c>
      <c r="M134" s="167" t="s">
        <v>46</v>
      </c>
      <c r="N134" s="147">
        <v>80.142857142857139</v>
      </c>
      <c r="O134" s="148" t="s">
        <v>1079</v>
      </c>
      <c r="P134" s="136" t="s">
        <v>1110</v>
      </c>
      <c r="Q134" s="136" t="s">
        <v>1088</v>
      </c>
      <c r="R134" s="136" t="s">
        <v>1082</v>
      </c>
      <c r="S134" s="136" t="s">
        <v>1083</v>
      </c>
      <c r="T134" s="149" t="s">
        <v>1095</v>
      </c>
      <c r="U134" s="136" t="s">
        <v>1082</v>
      </c>
      <c r="V134" s="150" t="s">
        <v>1191</v>
      </c>
      <c r="W134" s="151"/>
    </row>
    <row r="135" spans="1:23" ht="63.75" x14ac:dyDescent="0.25">
      <c r="A135" s="145">
        <v>1441</v>
      </c>
      <c r="B135" s="135">
        <v>43653</v>
      </c>
      <c r="C135" s="136" t="s">
        <v>42</v>
      </c>
      <c r="D135" s="136">
        <v>712</v>
      </c>
      <c r="E135" s="136" t="s">
        <v>43</v>
      </c>
      <c r="F135" s="135" t="s">
        <v>44</v>
      </c>
      <c r="G135" s="135" t="s">
        <v>2818</v>
      </c>
      <c r="H135" s="146" t="s">
        <v>2819</v>
      </c>
      <c r="I135" s="166" t="s">
        <v>2820</v>
      </c>
      <c r="J135" s="166" t="s">
        <v>48</v>
      </c>
      <c r="K135" s="166" t="s">
        <v>1934</v>
      </c>
      <c r="L135" s="167" t="s">
        <v>125</v>
      </c>
      <c r="M135" s="167" t="s">
        <v>46</v>
      </c>
      <c r="N135" s="147">
        <v>80.142857142857139</v>
      </c>
      <c r="O135" s="148" t="s">
        <v>1079</v>
      </c>
      <c r="P135" s="136" t="s">
        <v>1129</v>
      </c>
      <c r="Q135" s="136" t="s">
        <v>1148</v>
      </c>
      <c r="R135" s="136" t="s">
        <v>1082</v>
      </c>
      <c r="S135" s="136" t="s">
        <v>1083</v>
      </c>
      <c r="T135" s="149" t="s">
        <v>1095</v>
      </c>
      <c r="U135" s="136"/>
      <c r="V135" s="150" t="s">
        <v>44</v>
      </c>
      <c r="W135" s="151"/>
    </row>
    <row r="136" spans="1:23" ht="90" x14ac:dyDescent="0.25">
      <c r="A136" s="145">
        <v>1440</v>
      </c>
      <c r="B136" s="135">
        <v>43646</v>
      </c>
      <c r="C136" s="136" t="s">
        <v>42</v>
      </c>
      <c r="D136" s="136">
        <v>602</v>
      </c>
      <c r="E136" s="136" t="s">
        <v>43</v>
      </c>
      <c r="F136" s="135" t="s">
        <v>44</v>
      </c>
      <c r="G136" s="135" t="s">
        <v>2814</v>
      </c>
      <c r="H136" s="146" t="s">
        <v>2815</v>
      </c>
      <c r="I136" s="166" t="s">
        <v>2816</v>
      </c>
      <c r="J136" s="166" t="s">
        <v>2738</v>
      </c>
      <c r="K136" s="166" t="s">
        <v>50</v>
      </c>
      <c r="L136" s="167" t="s">
        <v>125</v>
      </c>
      <c r="M136" s="167" t="s">
        <v>46</v>
      </c>
      <c r="N136" s="147">
        <v>79.142857142857139</v>
      </c>
      <c r="O136" s="148" t="s">
        <v>1079</v>
      </c>
      <c r="P136" s="136" t="s">
        <v>1110</v>
      </c>
      <c r="Q136" s="136" t="s">
        <v>1088</v>
      </c>
      <c r="R136" s="136" t="s">
        <v>1118</v>
      </c>
      <c r="S136" s="136" t="s">
        <v>1132</v>
      </c>
      <c r="T136" s="149" t="s">
        <v>1084</v>
      </c>
      <c r="U136" s="136" t="s">
        <v>1118</v>
      </c>
      <c r="V136" s="150" t="s">
        <v>1128</v>
      </c>
      <c r="W136" s="151"/>
    </row>
    <row r="137" spans="1:23" ht="409.5" x14ac:dyDescent="0.25">
      <c r="A137" s="145">
        <v>1439</v>
      </c>
      <c r="B137" s="135">
        <v>43646</v>
      </c>
      <c r="C137" s="136" t="s">
        <v>42</v>
      </c>
      <c r="D137" s="136">
        <v>609</v>
      </c>
      <c r="E137" s="136" t="s">
        <v>97</v>
      </c>
      <c r="F137" s="135" t="s">
        <v>76</v>
      </c>
      <c r="G137" s="135" t="s">
        <v>2812</v>
      </c>
      <c r="H137" s="146">
        <v>0</v>
      </c>
      <c r="I137" s="166" t="s">
        <v>2813</v>
      </c>
      <c r="J137" s="166" t="s">
        <v>2436</v>
      </c>
      <c r="K137" s="166" t="s">
        <v>49</v>
      </c>
      <c r="L137" s="167" t="s">
        <v>50</v>
      </c>
      <c r="M137" s="167">
        <v>0</v>
      </c>
      <c r="N137" s="147">
        <v>79.142857142857139</v>
      </c>
      <c r="O137" s="148" t="s">
        <v>1079</v>
      </c>
      <c r="P137" s="136" t="s">
        <v>2279</v>
      </c>
      <c r="Q137" s="136" t="s">
        <v>1091</v>
      </c>
      <c r="R137" s="136" t="s">
        <v>1118</v>
      </c>
      <c r="S137" s="136" t="s">
        <v>1132</v>
      </c>
      <c r="T137" s="149" t="s">
        <v>1084</v>
      </c>
      <c r="U137" s="136" t="s">
        <v>1118</v>
      </c>
      <c r="V137" s="150" t="s">
        <v>1141</v>
      </c>
      <c r="W137" s="151"/>
    </row>
    <row r="138" spans="1:23" ht="195" x14ac:dyDescent="0.25">
      <c r="A138" s="145">
        <v>1438</v>
      </c>
      <c r="B138" s="135">
        <v>43645</v>
      </c>
      <c r="C138" s="136" t="s">
        <v>42</v>
      </c>
      <c r="D138" s="136">
        <v>403</v>
      </c>
      <c r="E138" s="136" t="s">
        <v>43</v>
      </c>
      <c r="F138" s="135" t="s">
        <v>56</v>
      </c>
      <c r="G138" s="135" t="s">
        <v>2810</v>
      </c>
      <c r="H138" s="146" t="s">
        <v>2536</v>
      </c>
      <c r="I138" s="166" t="s">
        <v>2811</v>
      </c>
      <c r="J138" s="166" t="s">
        <v>2436</v>
      </c>
      <c r="K138" s="166" t="s">
        <v>49</v>
      </c>
      <c r="L138" s="167" t="s">
        <v>50</v>
      </c>
      <c r="M138" s="167">
        <v>0</v>
      </c>
      <c r="N138" s="147">
        <v>79.142857142857139</v>
      </c>
      <c r="O138" s="148" t="s">
        <v>1079</v>
      </c>
      <c r="P138" s="136" t="s">
        <v>1094</v>
      </c>
      <c r="Q138" s="136" t="s">
        <v>1091</v>
      </c>
      <c r="R138" s="136" t="s">
        <v>1118</v>
      </c>
      <c r="S138" s="136" t="s">
        <v>1132</v>
      </c>
      <c r="T138" s="149" t="s">
        <v>1084</v>
      </c>
      <c r="U138" s="136" t="s">
        <v>1118</v>
      </c>
      <c r="V138" s="150" t="s">
        <v>1152</v>
      </c>
      <c r="W138" s="151"/>
    </row>
    <row r="139" spans="1:23" ht="76.5" x14ac:dyDescent="0.25">
      <c r="A139" s="145">
        <v>1437</v>
      </c>
      <c r="B139" s="135">
        <v>43644</v>
      </c>
      <c r="C139" s="136" t="s">
        <v>42</v>
      </c>
      <c r="D139" s="136">
        <v>212</v>
      </c>
      <c r="E139" s="136" t="s">
        <v>43</v>
      </c>
      <c r="F139" s="135" t="s">
        <v>66</v>
      </c>
      <c r="G139" s="135" t="s">
        <v>2807</v>
      </c>
      <c r="H139" s="146" t="s">
        <v>2809</v>
      </c>
      <c r="I139" s="166" t="s">
        <v>2808</v>
      </c>
      <c r="J139" s="166" t="s">
        <v>48</v>
      </c>
      <c r="K139" s="166" t="s">
        <v>1934</v>
      </c>
      <c r="L139" s="167" t="s">
        <v>65</v>
      </c>
      <c r="M139" s="167" t="s">
        <v>46</v>
      </c>
      <c r="N139" s="147">
        <v>79.142857142857139</v>
      </c>
      <c r="O139" s="148" t="s">
        <v>1079</v>
      </c>
      <c r="P139" s="136" t="s">
        <v>1110</v>
      </c>
      <c r="Q139" s="136" t="s">
        <v>1088</v>
      </c>
      <c r="R139" s="136" t="s">
        <v>1131</v>
      </c>
      <c r="S139" s="136" t="s">
        <v>1132</v>
      </c>
      <c r="T139" s="149" t="s">
        <v>1084</v>
      </c>
      <c r="U139" s="136" t="s">
        <v>1118</v>
      </c>
      <c r="V139" s="150" t="s">
        <v>1157</v>
      </c>
      <c r="W139" s="151"/>
    </row>
    <row r="140" spans="1:23" ht="165.75" x14ac:dyDescent="0.25">
      <c r="A140" s="145">
        <v>1436</v>
      </c>
      <c r="B140" s="135">
        <v>43644</v>
      </c>
      <c r="C140" s="136" t="s">
        <v>42</v>
      </c>
      <c r="D140" s="136">
        <v>109</v>
      </c>
      <c r="E140" s="136" t="s">
        <v>43</v>
      </c>
      <c r="F140" s="135" t="s">
        <v>51</v>
      </c>
      <c r="G140" s="135" t="s">
        <v>2805</v>
      </c>
      <c r="H140" s="146" t="s">
        <v>2536</v>
      </c>
      <c r="I140" s="166" t="s">
        <v>2806</v>
      </c>
      <c r="J140" s="166" t="s">
        <v>2436</v>
      </c>
      <c r="K140" s="166" t="s">
        <v>49</v>
      </c>
      <c r="L140" s="167" t="s">
        <v>65</v>
      </c>
      <c r="M140" s="167">
        <v>0</v>
      </c>
      <c r="N140" s="147">
        <v>79.142857142857139</v>
      </c>
      <c r="O140" s="148" t="s">
        <v>1079</v>
      </c>
      <c r="P140" s="136" t="s">
        <v>1665</v>
      </c>
      <c r="Q140" s="136" t="s">
        <v>1081</v>
      </c>
      <c r="R140" s="136" t="s">
        <v>1118</v>
      </c>
      <c r="S140" s="136" t="s">
        <v>1132</v>
      </c>
      <c r="T140" s="149" t="s">
        <v>1084</v>
      </c>
      <c r="U140" s="136" t="s">
        <v>1118</v>
      </c>
      <c r="V140" s="150" t="s">
        <v>2817</v>
      </c>
      <c r="W140" s="151"/>
    </row>
    <row r="141" spans="1:23" ht="45" x14ac:dyDescent="0.25">
      <c r="A141" s="145">
        <v>1435</v>
      </c>
      <c r="B141" s="135">
        <v>43641</v>
      </c>
      <c r="C141" s="136" t="s">
        <v>42</v>
      </c>
      <c r="D141" s="136">
        <v>107</v>
      </c>
      <c r="E141" s="136" t="s">
        <v>43</v>
      </c>
      <c r="F141" s="135" t="s">
        <v>51</v>
      </c>
      <c r="G141" s="135" t="s">
        <v>2803</v>
      </c>
      <c r="H141" s="146" t="s">
        <v>2536</v>
      </c>
      <c r="I141" s="166">
        <v>0</v>
      </c>
      <c r="J141" s="166" t="s">
        <v>2436</v>
      </c>
      <c r="K141" s="166" t="s">
        <v>49</v>
      </c>
      <c r="L141" s="167" t="s">
        <v>53</v>
      </c>
      <c r="M141" s="167" t="s">
        <v>2804</v>
      </c>
      <c r="N141" s="147">
        <v>79.142857142857139</v>
      </c>
      <c r="O141" s="148" t="s">
        <v>1079</v>
      </c>
      <c r="P141" s="136" t="s">
        <v>1110</v>
      </c>
      <c r="Q141" s="136" t="s">
        <v>1088</v>
      </c>
      <c r="R141" s="136" t="s">
        <v>1082</v>
      </c>
      <c r="S141" s="136" t="s">
        <v>1083</v>
      </c>
      <c r="T141" s="149" t="s">
        <v>1084</v>
      </c>
      <c r="U141" s="136" t="s">
        <v>1118</v>
      </c>
      <c r="V141" s="150" t="s">
        <v>1113</v>
      </c>
      <c r="W141" s="151"/>
    </row>
    <row r="142" spans="1:23" ht="300" x14ac:dyDescent="0.25">
      <c r="A142" s="145">
        <v>1434</v>
      </c>
      <c r="B142" s="135">
        <v>43642</v>
      </c>
      <c r="C142" s="136" t="s">
        <v>42</v>
      </c>
      <c r="D142" s="136">
        <v>801</v>
      </c>
      <c r="E142" s="136" t="s">
        <v>97</v>
      </c>
      <c r="F142" s="135" t="s">
        <v>44</v>
      </c>
      <c r="G142" s="135" t="s">
        <v>2800</v>
      </c>
      <c r="H142" s="146" t="s">
        <v>2801</v>
      </c>
      <c r="I142" s="166" t="s">
        <v>2802</v>
      </c>
      <c r="J142" s="166" t="s">
        <v>2436</v>
      </c>
      <c r="K142" s="166" t="s">
        <v>49</v>
      </c>
      <c r="L142" s="167" t="s">
        <v>53</v>
      </c>
      <c r="M142" s="167">
        <v>0</v>
      </c>
      <c r="N142" s="147">
        <v>79.142857142857139</v>
      </c>
      <c r="O142" s="148" t="s">
        <v>1112</v>
      </c>
      <c r="P142" s="136" t="s">
        <v>46</v>
      </c>
      <c r="Q142" s="136" t="s">
        <v>46</v>
      </c>
      <c r="R142" s="136" t="s">
        <v>46</v>
      </c>
      <c r="S142" s="136" t="s">
        <v>46</v>
      </c>
      <c r="T142" s="149" t="s">
        <v>46</v>
      </c>
      <c r="U142" s="136" t="s">
        <v>46</v>
      </c>
      <c r="V142" s="150" t="s">
        <v>46</v>
      </c>
      <c r="W142" s="151"/>
    </row>
    <row r="143" spans="1:23" ht="45" x14ac:dyDescent="0.25">
      <c r="A143" s="145">
        <v>1433</v>
      </c>
      <c r="B143" s="135">
        <v>43640</v>
      </c>
      <c r="C143" s="136" t="s">
        <v>42</v>
      </c>
      <c r="D143" s="136">
        <v>612</v>
      </c>
      <c r="E143" s="136" t="s">
        <v>43</v>
      </c>
      <c r="F143" s="135" t="s">
        <v>44</v>
      </c>
      <c r="G143" s="135" t="s">
        <v>2790</v>
      </c>
      <c r="H143" s="146" t="s">
        <v>46</v>
      </c>
      <c r="I143" s="166" t="s">
        <v>46</v>
      </c>
      <c r="J143" s="166" t="s">
        <v>48</v>
      </c>
      <c r="K143" s="166" t="s">
        <v>1934</v>
      </c>
      <c r="L143" s="167" t="s">
        <v>53</v>
      </c>
      <c r="M143" s="167">
        <v>3325</v>
      </c>
      <c r="N143" s="147">
        <v>78.142857142857139</v>
      </c>
      <c r="O143" s="148" t="s">
        <v>1079</v>
      </c>
      <c r="P143" s="136" t="s">
        <v>1110</v>
      </c>
      <c r="Q143" s="136" t="s">
        <v>1088</v>
      </c>
      <c r="R143" s="136" t="s">
        <v>1118</v>
      </c>
      <c r="S143" s="136" t="s">
        <v>1132</v>
      </c>
      <c r="T143" s="149" t="s">
        <v>1084</v>
      </c>
      <c r="U143" s="136" t="s">
        <v>1118</v>
      </c>
      <c r="V143" s="150" t="s">
        <v>44</v>
      </c>
      <c r="W143" s="151"/>
    </row>
    <row r="144" spans="1:23" ht="45" x14ac:dyDescent="0.25">
      <c r="A144" s="145">
        <v>1432</v>
      </c>
      <c r="B144" s="135">
        <v>43639</v>
      </c>
      <c r="C144" s="136" t="s">
        <v>42</v>
      </c>
      <c r="D144" s="136">
        <v>712</v>
      </c>
      <c r="E144" s="136" t="s">
        <v>43</v>
      </c>
      <c r="F144" s="135" t="s">
        <v>76</v>
      </c>
      <c r="G144" s="135" t="s">
        <v>2788</v>
      </c>
      <c r="H144" s="146" t="s">
        <v>2789</v>
      </c>
      <c r="I144" s="166" t="s">
        <v>46</v>
      </c>
      <c r="J144" s="166" t="s">
        <v>48</v>
      </c>
      <c r="K144" s="166" t="s">
        <v>1934</v>
      </c>
      <c r="L144" s="167" t="s">
        <v>53</v>
      </c>
      <c r="M144" s="167">
        <v>3480</v>
      </c>
      <c r="N144" s="147">
        <v>78.142857142857139</v>
      </c>
      <c r="O144" s="148" t="s">
        <v>1079</v>
      </c>
      <c r="P144" s="136" t="s">
        <v>1094</v>
      </c>
      <c r="Q144" s="136" t="s">
        <v>1091</v>
      </c>
      <c r="R144" s="136" t="s">
        <v>1118</v>
      </c>
      <c r="S144" s="136" t="s">
        <v>1132</v>
      </c>
      <c r="T144" s="149" t="s">
        <v>1084</v>
      </c>
      <c r="U144" s="136" t="s">
        <v>1118</v>
      </c>
      <c r="V144" s="150" t="s">
        <v>1186</v>
      </c>
      <c r="W144" s="151"/>
    </row>
    <row r="145" spans="1:23" ht="45" x14ac:dyDescent="0.25">
      <c r="A145" s="145">
        <v>1431</v>
      </c>
      <c r="B145" s="135" t="s">
        <v>2786</v>
      </c>
      <c r="C145" s="136" t="s">
        <v>42</v>
      </c>
      <c r="D145" s="136">
        <v>609</v>
      </c>
      <c r="E145" s="136" t="s">
        <v>46</v>
      </c>
      <c r="F145" s="135" t="s">
        <v>58</v>
      </c>
      <c r="G145" s="135" t="s">
        <v>2787</v>
      </c>
      <c r="H145" s="146" t="s">
        <v>180</v>
      </c>
      <c r="I145" s="166" t="s">
        <v>46</v>
      </c>
      <c r="J145" s="166" t="s">
        <v>2738</v>
      </c>
      <c r="K145" s="166" t="s">
        <v>50</v>
      </c>
      <c r="L145" s="167" t="s">
        <v>53</v>
      </c>
      <c r="M145" s="167">
        <v>3400</v>
      </c>
      <c r="N145" s="147">
        <v>78.142857142857139</v>
      </c>
      <c r="O145" s="148" t="s">
        <v>1079</v>
      </c>
      <c r="P145" s="136" t="s">
        <v>1094</v>
      </c>
      <c r="Q145" s="136" t="s">
        <v>1091</v>
      </c>
      <c r="R145" s="136" t="s">
        <v>1118</v>
      </c>
      <c r="S145" s="136" t="s">
        <v>1132</v>
      </c>
      <c r="T145" s="149" t="s">
        <v>1084</v>
      </c>
      <c r="U145" s="136" t="s">
        <v>1118</v>
      </c>
      <c r="V145" s="150" t="s">
        <v>1274</v>
      </c>
      <c r="W145" s="151"/>
    </row>
    <row r="146" spans="1:23" ht="76.5" x14ac:dyDescent="0.25">
      <c r="A146" s="145">
        <v>1430</v>
      </c>
      <c r="B146" s="135">
        <v>43641</v>
      </c>
      <c r="C146" s="136" t="s">
        <v>42</v>
      </c>
      <c r="D146" s="136">
        <v>107</v>
      </c>
      <c r="E146" s="136" t="s">
        <v>46</v>
      </c>
      <c r="F146" s="135" t="s">
        <v>76</v>
      </c>
      <c r="G146" s="135" t="s">
        <v>2784</v>
      </c>
      <c r="H146" s="146" t="s">
        <v>180</v>
      </c>
      <c r="I146" s="166" t="s">
        <v>46</v>
      </c>
      <c r="J146" s="166" t="s">
        <v>2738</v>
      </c>
      <c r="K146" s="166" t="s">
        <v>50</v>
      </c>
      <c r="L146" s="167" t="s">
        <v>53</v>
      </c>
      <c r="M146" s="167" t="s">
        <v>2785</v>
      </c>
      <c r="N146" s="147">
        <v>78.142857142857139</v>
      </c>
      <c r="O146" s="148" t="s">
        <v>1114</v>
      </c>
      <c r="P146" s="136" t="s">
        <v>1665</v>
      </c>
      <c r="Q146" s="136" t="s">
        <v>1081</v>
      </c>
      <c r="R146" s="136" t="s">
        <v>1118</v>
      </c>
      <c r="S146" s="136" t="s">
        <v>2461</v>
      </c>
      <c r="T146" s="149" t="s">
        <v>1217</v>
      </c>
      <c r="U146" s="136" t="s">
        <v>1131</v>
      </c>
      <c r="V146" s="150" t="s">
        <v>1113</v>
      </c>
      <c r="W146" s="151"/>
    </row>
    <row r="147" spans="1:23" ht="45" x14ac:dyDescent="0.25">
      <c r="A147" s="145">
        <v>1429</v>
      </c>
      <c r="B147" s="135">
        <v>43641</v>
      </c>
      <c r="C147" s="136" t="s">
        <v>42</v>
      </c>
      <c r="D147" s="136">
        <v>106</v>
      </c>
      <c r="E147" s="136" t="s">
        <v>46</v>
      </c>
      <c r="F147" s="135" t="s">
        <v>44</v>
      </c>
      <c r="G147" s="135" t="s">
        <v>2783</v>
      </c>
      <c r="H147" s="146" t="s">
        <v>46</v>
      </c>
      <c r="I147" s="166" t="s">
        <v>46</v>
      </c>
      <c r="J147" s="166" t="s">
        <v>2738</v>
      </c>
      <c r="K147" s="166" t="s">
        <v>50</v>
      </c>
      <c r="L147" s="167" t="s">
        <v>53</v>
      </c>
      <c r="M147" s="167">
        <v>2995</v>
      </c>
      <c r="N147" s="147">
        <v>78.142857142857139</v>
      </c>
      <c r="O147" s="148" t="s">
        <v>1086</v>
      </c>
      <c r="P147" s="136" t="s">
        <v>46</v>
      </c>
      <c r="Q147" s="136" t="s">
        <v>46</v>
      </c>
      <c r="R147" s="136" t="s">
        <v>46</v>
      </c>
      <c r="S147" s="136" t="s">
        <v>46</v>
      </c>
      <c r="T147" s="149" t="s">
        <v>46</v>
      </c>
      <c r="U147" s="136" t="s">
        <v>46</v>
      </c>
      <c r="V147" s="150" t="e">
        <v>#N/A</v>
      </c>
      <c r="W147" s="151"/>
    </row>
    <row r="148" spans="1:23" ht="45" x14ac:dyDescent="0.25">
      <c r="A148" s="145">
        <v>1428</v>
      </c>
      <c r="B148" s="135">
        <v>43641</v>
      </c>
      <c r="C148" s="136" t="s">
        <v>42</v>
      </c>
      <c r="D148" s="136">
        <v>106</v>
      </c>
      <c r="E148" s="136" t="s">
        <v>46</v>
      </c>
      <c r="F148" s="135" t="s">
        <v>76</v>
      </c>
      <c r="G148" s="135" t="s">
        <v>2782</v>
      </c>
      <c r="H148" s="146" t="s">
        <v>180</v>
      </c>
      <c r="I148" s="166" t="s">
        <v>46</v>
      </c>
      <c r="J148" s="166" t="s">
        <v>2738</v>
      </c>
      <c r="K148" s="166" t="s">
        <v>50</v>
      </c>
      <c r="L148" s="167" t="s">
        <v>53</v>
      </c>
      <c r="M148" s="167">
        <v>2995</v>
      </c>
      <c r="N148" s="147">
        <v>78.142857142857139</v>
      </c>
      <c r="O148" s="148" t="s">
        <v>1114</v>
      </c>
      <c r="P148" s="136" t="s">
        <v>1665</v>
      </c>
      <c r="Q148" s="136" t="s">
        <v>1081</v>
      </c>
      <c r="R148" s="136" t="s">
        <v>1131</v>
      </c>
      <c r="S148" s="136" t="s">
        <v>2793</v>
      </c>
      <c r="T148" s="149" t="s">
        <v>1217</v>
      </c>
      <c r="U148" s="136" t="s">
        <v>1131</v>
      </c>
      <c r="V148" s="150" t="s">
        <v>1113</v>
      </c>
      <c r="W148" s="151"/>
    </row>
    <row r="149" spans="1:23" ht="45" x14ac:dyDescent="0.25">
      <c r="A149" s="145">
        <v>1427</v>
      </c>
      <c r="B149" s="135">
        <v>43640</v>
      </c>
      <c r="C149" s="136" t="s">
        <v>42</v>
      </c>
      <c r="D149" s="136">
        <v>408</v>
      </c>
      <c r="E149" s="136" t="s">
        <v>46</v>
      </c>
      <c r="F149" s="135" t="s">
        <v>836</v>
      </c>
      <c r="G149" s="135" t="s">
        <v>2781</v>
      </c>
      <c r="H149" s="146" t="s">
        <v>46</v>
      </c>
      <c r="I149" s="166" t="s">
        <v>46</v>
      </c>
      <c r="J149" s="166" t="s">
        <v>2738</v>
      </c>
      <c r="K149" s="166" t="s">
        <v>50</v>
      </c>
      <c r="L149" s="167" t="s">
        <v>53</v>
      </c>
      <c r="M149" s="167">
        <v>3314</v>
      </c>
      <c r="N149" s="147">
        <v>78.142857142857139</v>
      </c>
      <c r="O149" s="148" t="s">
        <v>1114</v>
      </c>
      <c r="P149" s="136" t="s">
        <v>1665</v>
      </c>
      <c r="Q149" s="136" t="s">
        <v>1081</v>
      </c>
      <c r="R149" s="136" t="s">
        <v>1131</v>
      </c>
      <c r="S149" s="136" t="s">
        <v>1106</v>
      </c>
      <c r="T149" s="149" t="s">
        <v>1217</v>
      </c>
      <c r="U149" s="136" t="s">
        <v>1131</v>
      </c>
      <c r="V149" s="150" t="s">
        <v>703</v>
      </c>
      <c r="W149" s="151"/>
    </row>
    <row r="150" spans="1:23" ht="89.25" x14ac:dyDescent="0.25">
      <c r="A150" s="145">
        <v>1426</v>
      </c>
      <c r="B150" s="135">
        <v>43641</v>
      </c>
      <c r="C150" s="136" t="s">
        <v>42</v>
      </c>
      <c r="D150" s="136">
        <v>309</v>
      </c>
      <c r="E150" s="136" t="s">
        <v>43</v>
      </c>
      <c r="F150" s="135" t="s">
        <v>44</v>
      </c>
      <c r="G150" s="135" t="s">
        <v>2778</v>
      </c>
      <c r="H150" s="146" t="s">
        <v>2779</v>
      </c>
      <c r="I150" s="166" t="s">
        <v>2780</v>
      </c>
      <c r="J150" s="166" t="s">
        <v>2738</v>
      </c>
      <c r="K150" s="166" t="s">
        <v>50</v>
      </c>
      <c r="L150" s="167" t="s">
        <v>125</v>
      </c>
      <c r="M150" s="167" t="s">
        <v>46</v>
      </c>
      <c r="N150" s="147">
        <v>78.142857142857139</v>
      </c>
      <c r="O150" s="148" t="s">
        <v>1079</v>
      </c>
      <c r="P150" s="136" t="s">
        <v>1129</v>
      </c>
      <c r="Q150" s="136" t="s">
        <v>1130</v>
      </c>
      <c r="R150" s="136" t="s">
        <v>1131</v>
      </c>
      <c r="S150" s="136" t="s">
        <v>2461</v>
      </c>
      <c r="T150" s="149" t="s">
        <v>1217</v>
      </c>
      <c r="U150" s="136" t="s">
        <v>1131</v>
      </c>
      <c r="V150" s="150" t="s">
        <v>1224</v>
      </c>
      <c r="W150" s="151"/>
    </row>
    <row r="151" spans="1:23" ht="63.75" x14ac:dyDescent="0.25">
      <c r="A151" s="145">
        <v>1425</v>
      </c>
      <c r="B151" s="135">
        <v>43636</v>
      </c>
      <c r="C151" s="136" t="s">
        <v>42</v>
      </c>
      <c r="D151" s="136" t="s">
        <v>46</v>
      </c>
      <c r="E151" s="136" t="s">
        <v>43</v>
      </c>
      <c r="F151" s="135" t="s">
        <v>44</v>
      </c>
      <c r="G151" s="135" t="s">
        <v>2776</v>
      </c>
      <c r="H151" s="146" t="s">
        <v>2777</v>
      </c>
      <c r="I151" s="166" t="s">
        <v>46</v>
      </c>
      <c r="J151" s="166" t="s">
        <v>48</v>
      </c>
      <c r="K151" s="166" t="s">
        <v>1934</v>
      </c>
      <c r="L151" s="167" t="s">
        <v>333</v>
      </c>
      <c r="M151" s="167" t="s">
        <v>46</v>
      </c>
      <c r="N151" s="147">
        <v>78.142857142857139</v>
      </c>
      <c r="O151" s="148" t="s">
        <v>1079</v>
      </c>
      <c r="P151" s="136" t="s">
        <v>1129</v>
      </c>
      <c r="Q151" s="136" t="s">
        <v>1130</v>
      </c>
      <c r="R151" s="136" t="s">
        <v>1131</v>
      </c>
      <c r="S151" s="136" t="s">
        <v>2461</v>
      </c>
      <c r="T151" s="149" t="s">
        <v>1217</v>
      </c>
      <c r="U151" s="136" t="s">
        <v>1131</v>
      </c>
      <c r="V151" s="150" t="s">
        <v>1607</v>
      </c>
      <c r="W151" s="151"/>
    </row>
    <row r="152" spans="1:23" ht="255" x14ac:dyDescent="0.25">
      <c r="A152" s="145">
        <v>1424</v>
      </c>
      <c r="B152" s="135">
        <v>43636</v>
      </c>
      <c r="C152" s="136" t="s">
        <v>42</v>
      </c>
      <c r="D152" s="136" t="s">
        <v>46</v>
      </c>
      <c r="E152" s="136" t="s">
        <v>43</v>
      </c>
      <c r="F152" s="135" t="s">
        <v>56</v>
      </c>
      <c r="G152" s="135" t="s">
        <v>2775</v>
      </c>
      <c r="H152" s="146" t="s">
        <v>46</v>
      </c>
      <c r="I152" s="166" t="s">
        <v>46</v>
      </c>
      <c r="J152" s="166" t="s">
        <v>48</v>
      </c>
      <c r="K152" s="166" t="s">
        <v>1934</v>
      </c>
      <c r="L152" s="167" t="s">
        <v>333</v>
      </c>
      <c r="M152" s="167" t="s">
        <v>46</v>
      </c>
      <c r="N152" s="147">
        <v>78.142857142857139</v>
      </c>
      <c r="O152" s="148" t="s">
        <v>1079</v>
      </c>
      <c r="P152" s="136" t="s">
        <v>2279</v>
      </c>
      <c r="Q152" s="136" t="s">
        <v>1091</v>
      </c>
      <c r="R152" s="136" t="s">
        <v>1131</v>
      </c>
      <c r="S152" s="136" t="s">
        <v>2461</v>
      </c>
      <c r="T152" s="149" t="s">
        <v>1217</v>
      </c>
      <c r="U152" s="136" t="s">
        <v>1131</v>
      </c>
      <c r="V152" s="150" t="s">
        <v>1141</v>
      </c>
      <c r="W152" s="151"/>
    </row>
    <row r="153" spans="1:23" ht="38.25" x14ac:dyDescent="0.25">
      <c r="A153" s="145">
        <v>1423</v>
      </c>
      <c r="B153" s="135">
        <v>43639</v>
      </c>
      <c r="C153" s="136" t="s">
        <v>42</v>
      </c>
      <c r="D153" s="136">
        <v>505</v>
      </c>
      <c r="E153" s="136" t="s">
        <v>43</v>
      </c>
      <c r="F153" s="135" t="s">
        <v>44</v>
      </c>
      <c r="G153" s="135" t="s">
        <v>2773</v>
      </c>
      <c r="H153" s="146" t="s">
        <v>46</v>
      </c>
      <c r="I153" s="166" t="s">
        <v>46</v>
      </c>
      <c r="J153" s="166" t="s">
        <v>48</v>
      </c>
      <c r="K153" s="166" t="s">
        <v>1934</v>
      </c>
      <c r="L153" s="167" t="s">
        <v>333</v>
      </c>
      <c r="M153" s="167" t="s">
        <v>46</v>
      </c>
      <c r="N153" s="147">
        <v>78.142857142857139</v>
      </c>
      <c r="O153" s="148" t="s">
        <v>1079</v>
      </c>
      <c r="P153" s="136" t="s">
        <v>1129</v>
      </c>
      <c r="Q153" s="136" t="s">
        <v>1130</v>
      </c>
      <c r="R153" s="136" t="s">
        <v>1131</v>
      </c>
      <c r="S153" s="136" t="s">
        <v>2461</v>
      </c>
      <c r="T153" s="149" t="s">
        <v>1217</v>
      </c>
      <c r="U153" s="136" t="s">
        <v>1131</v>
      </c>
      <c r="V153" s="150" t="s">
        <v>1607</v>
      </c>
      <c r="W153" s="151"/>
    </row>
    <row r="154" spans="1:23" ht="178.5" x14ac:dyDescent="0.25">
      <c r="A154" s="145">
        <v>1422</v>
      </c>
      <c r="B154" s="135">
        <v>43641</v>
      </c>
      <c r="C154" s="136" t="s">
        <v>42</v>
      </c>
      <c r="D154" s="136">
        <v>505</v>
      </c>
      <c r="E154" s="136" t="s">
        <v>43</v>
      </c>
      <c r="F154" s="135" t="s">
        <v>51</v>
      </c>
      <c r="G154" s="135" t="s">
        <v>2772</v>
      </c>
      <c r="H154" s="146" t="s">
        <v>46</v>
      </c>
      <c r="I154" s="166" t="s">
        <v>46</v>
      </c>
      <c r="J154" s="166" t="s">
        <v>179</v>
      </c>
      <c r="K154" s="166" t="s">
        <v>50</v>
      </c>
      <c r="L154" s="167" t="s">
        <v>100</v>
      </c>
      <c r="M154" s="167" t="s">
        <v>46</v>
      </c>
      <c r="N154" s="147">
        <v>78.142857142857139</v>
      </c>
      <c r="O154" s="148" t="s">
        <v>1079</v>
      </c>
      <c r="P154" s="136" t="s">
        <v>2279</v>
      </c>
      <c r="Q154" s="136" t="s">
        <v>1091</v>
      </c>
      <c r="R154" s="136" t="s">
        <v>1082</v>
      </c>
      <c r="S154" s="136" t="s">
        <v>2461</v>
      </c>
      <c r="T154" s="149" t="s">
        <v>1217</v>
      </c>
      <c r="U154" s="136" t="s">
        <v>1131</v>
      </c>
      <c r="V154" s="150" t="s">
        <v>1141</v>
      </c>
      <c r="W154" s="151"/>
    </row>
    <row r="155" spans="1:23" ht="127.5" x14ac:dyDescent="0.25">
      <c r="A155" s="145">
        <v>1421</v>
      </c>
      <c r="B155" s="135">
        <v>43641</v>
      </c>
      <c r="C155" s="136" t="s">
        <v>42</v>
      </c>
      <c r="D155" s="136">
        <v>801</v>
      </c>
      <c r="E155" s="136" t="s">
        <v>43</v>
      </c>
      <c r="F155" s="135" t="s">
        <v>44</v>
      </c>
      <c r="G155" s="135" t="s">
        <v>2771</v>
      </c>
      <c r="H155" s="146" t="s">
        <v>46</v>
      </c>
      <c r="I155" s="166" t="s">
        <v>46</v>
      </c>
      <c r="J155" s="166" t="s">
        <v>48</v>
      </c>
      <c r="K155" s="166" t="s">
        <v>1934</v>
      </c>
      <c r="L155" s="167" t="s">
        <v>65</v>
      </c>
      <c r="M155" s="167" t="s">
        <v>46</v>
      </c>
      <c r="N155" s="147">
        <v>78.142857142857139</v>
      </c>
      <c r="O155" s="148" t="s">
        <v>1079</v>
      </c>
      <c r="P155" s="136" t="s">
        <v>1110</v>
      </c>
      <c r="Q155" s="136" t="s">
        <v>1088</v>
      </c>
      <c r="R155" s="136" t="s">
        <v>1131</v>
      </c>
      <c r="S155" s="136" t="s">
        <v>2461</v>
      </c>
      <c r="T155" s="149" t="s">
        <v>1217</v>
      </c>
      <c r="U155" s="136" t="s">
        <v>1131</v>
      </c>
      <c r="V155" s="150" t="s">
        <v>1172</v>
      </c>
      <c r="W155" s="151"/>
    </row>
    <row r="156" spans="1:23" ht="135" x14ac:dyDescent="0.25">
      <c r="A156" s="145">
        <v>1420</v>
      </c>
      <c r="B156" s="135">
        <v>43640</v>
      </c>
      <c r="C156" s="136" t="s">
        <v>42</v>
      </c>
      <c r="D156" s="136">
        <v>310</v>
      </c>
      <c r="E156" s="136" t="s">
        <v>43</v>
      </c>
      <c r="F156" s="135" t="s">
        <v>51</v>
      </c>
      <c r="G156" s="135" t="s">
        <v>2768</v>
      </c>
      <c r="H156" s="146" t="s">
        <v>2769</v>
      </c>
      <c r="I156" s="166" t="s">
        <v>2770</v>
      </c>
      <c r="J156" s="166" t="s">
        <v>48</v>
      </c>
      <c r="K156" s="166" t="s">
        <v>1934</v>
      </c>
      <c r="L156" s="167" t="s">
        <v>65</v>
      </c>
      <c r="M156" s="167" t="s">
        <v>46</v>
      </c>
      <c r="N156" s="147">
        <v>78.142857142857139</v>
      </c>
      <c r="O156" s="148" t="s">
        <v>1079</v>
      </c>
      <c r="P156" s="136" t="s">
        <v>1107</v>
      </c>
      <c r="Q156" s="136" t="s">
        <v>1120</v>
      </c>
      <c r="R156" s="136" t="s">
        <v>1082</v>
      </c>
      <c r="S156" s="136" t="s">
        <v>2461</v>
      </c>
      <c r="T156" s="149" t="s">
        <v>1217</v>
      </c>
      <c r="U156" s="136" t="s">
        <v>1131</v>
      </c>
      <c r="V156" s="150" t="s">
        <v>1352</v>
      </c>
      <c r="W156" s="151"/>
    </row>
    <row r="157" spans="1:23" ht="89.25" x14ac:dyDescent="0.25">
      <c r="A157" s="145">
        <v>1419</v>
      </c>
      <c r="B157" s="135">
        <v>43639</v>
      </c>
      <c r="C157" s="136" t="s">
        <v>42</v>
      </c>
      <c r="D157" s="136">
        <v>310</v>
      </c>
      <c r="E157" s="136" t="s">
        <v>43</v>
      </c>
      <c r="F157" s="135" t="s">
        <v>66</v>
      </c>
      <c r="G157" s="135" t="s">
        <v>2767</v>
      </c>
      <c r="H157" s="146" t="s">
        <v>46</v>
      </c>
      <c r="I157" s="166" t="s">
        <v>46</v>
      </c>
      <c r="J157" s="166" t="s">
        <v>2738</v>
      </c>
      <c r="K157" s="166" t="s">
        <v>50</v>
      </c>
      <c r="L157" s="167" t="s">
        <v>50</v>
      </c>
      <c r="M157" s="167" t="s">
        <v>46</v>
      </c>
      <c r="N157" s="147">
        <v>78.142857142857139</v>
      </c>
      <c r="O157" s="148" t="s">
        <v>1079</v>
      </c>
      <c r="P157" s="136" t="s">
        <v>2279</v>
      </c>
      <c r="Q157" s="136" t="s">
        <v>1091</v>
      </c>
      <c r="R157" s="136" t="s">
        <v>1131</v>
      </c>
      <c r="S157" s="136" t="s">
        <v>2461</v>
      </c>
      <c r="T157" s="149" t="s">
        <v>1217</v>
      </c>
      <c r="U157" s="136" t="s">
        <v>1131</v>
      </c>
      <c r="V157" s="150" t="s">
        <v>1141</v>
      </c>
      <c r="W157" s="151"/>
    </row>
    <row r="158" spans="1:23" ht="127.5" x14ac:dyDescent="0.25">
      <c r="A158" s="145">
        <v>1418</v>
      </c>
      <c r="B158" s="135">
        <v>43640</v>
      </c>
      <c r="C158" s="136" t="s">
        <v>42</v>
      </c>
      <c r="D158" s="136">
        <v>806</v>
      </c>
      <c r="E158" s="136" t="s">
        <v>43</v>
      </c>
      <c r="F158" s="135" t="s">
        <v>44</v>
      </c>
      <c r="G158" s="135" t="s">
        <v>2765</v>
      </c>
      <c r="H158" s="146" t="s">
        <v>2766</v>
      </c>
      <c r="I158" s="166" t="s">
        <v>46</v>
      </c>
      <c r="J158" s="166" t="s">
        <v>48</v>
      </c>
      <c r="K158" s="166" t="s">
        <v>1934</v>
      </c>
      <c r="L158" s="167" t="s">
        <v>65</v>
      </c>
      <c r="M158" s="167" t="s">
        <v>46</v>
      </c>
      <c r="N158" s="147">
        <v>78.142857142857139</v>
      </c>
      <c r="O158" s="148" t="s">
        <v>1079</v>
      </c>
      <c r="P158" s="136" t="s">
        <v>1110</v>
      </c>
      <c r="Q158" s="136" t="s">
        <v>1088</v>
      </c>
      <c r="R158" s="136" t="s">
        <v>1131</v>
      </c>
      <c r="S158" s="136" t="s">
        <v>2461</v>
      </c>
      <c r="T158" s="149" t="s">
        <v>1217</v>
      </c>
      <c r="U158" s="136" t="s">
        <v>1131</v>
      </c>
      <c r="V158" s="150" t="s">
        <v>2792</v>
      </c>
      <c r="W158" s="151"/>
    </row>
    <row r="159" spans="1:23" ht="63.75" x14ac:dyDescent="0.25">
      <c r="A159" s="145">
        <v>1417</v>
      </c>
      <c r="B159" s="135">
        <v>43637</v>
      </c>
      <c r="C159" s="136" t="s">
        <v>42</v>
      </c>
      <c r="D159" s="136">
        <v>308</v>
      </c>
      <c r="E159" s="136" t="s">
        <v>43</v>
      </c>
      <c r="F159" s="135" t="s">
        <v>44</v>
      </c>
      <c r="G159" s="135" t="s">
        <v>2764</v>
      </c>
      <c r="H159" s="146" t="s">
        <v>2536</v>
      </c>
      <c r="I159" s="166">
        <v>0</v>
      </c>
      <c r="J159" s="166" t="s">
        <v>2436</v>
      </c>
      <c r="K159" s="166" t="s">
        <v>49</v>
      </c>
      <c r="L159" s="167" t="s">
        <v>53</v>
      </c>
      <c r="M159" s="167" t="s">
        <v>2763</v>
      </c>
      <c r="N159" s="147">
        <v>78.142857142857139</v>
      </c>
      <c r="O159" s="148" t="s">
        <v>1079</v>
      </c>
      <c r="P159" s="136" t="s">
        <v>1665</v>
      </c>
      <c r="Q159" s="136" t="s">
        <v>1081</v>
      </c>
      <c r="R159" s="136" t="s">
        <v>1082</v>
      </c>
      <c r="S159" s="136" t="s">
        <v>2461</v>
      </c>
      <c r="T159" s="149" t="s">
        <v>1217</v>
      </c>
      <c r="U159" s="136" t="s">
        <v>1131</v>
      </c>
      <c r="V159" s="150" t="s">
        <v>1119</v>
      </c>
      <c r="W159" s="151"/>
    </row>
    <row r="160" spans="1:23" ht="51" x14ac:dyDescent="0.25">
      <c r="A160" s="145">
        <v>1416</v>
      </c>
      <c r="B160" s="135">
        <v>43637</v>
      </c>
      <c r="C160" s="136" t="s">
        <v>42</v>
      </c>
      <c r="D160" s="136">
        <v>308</v>
      </c>
      <c r="E160" s="136" t="s">
        <v>43</v>
      </c>
      <c r="F160" s="135" t="s">
        <v>44</v>
      </c>
      <c r="G160" s="135" t="s">
        <v>2762</v>
      </c>
      <c r="H160" s="146" t="s">
        <v>2536</v>
      </c>
      <c r="I160" s="166">
        <v>0</v>
      </c>
      <c r="J160" s="166" t="s">
        <v>2436</v>
      </c>
      <c r="K160" s="166" t="s">
        <v>49</v>
      </c>
      <c r="L160" s="167" t="s">
        <v>53</v>
      </c>
      <c r="M160" s="167" t="s">
        <v>2763</v>
      </c>
      <c r="N160" s="147">
        <v>78.142857142857139</v>
      </c>
      <c r="O160" s="148" t="s">
        <v>1079</v>
      </c>
      <c r="P160" s="136" t="s">
        <v>1107</v>
      </c>
      <c r="Q160" s="136" t="s">
        <v>1120</v>
      </c>
      <c r="R160" s="136" t="s">
        <v>1082</v>
      </c>
      <c r="S160" s="136" t="s">
        <v>2461</v>
      </c>
      <c r="T160" s="149" t="s">
        <v>1217</v>
      </c>
      <c r="U160" s="136" t="s">
        <v>1217</v>
      </c>
      <c r="V160" s="150"/>
      <c r="W160" s="151"/>
    </row>
    <row r="161" spans="1:23" ht="45" x14ac:dyDescent="0.25">
      <c r="A161" s="145">
        <v>1415</v>
      </c>
      <c r="B161" s="135">
        <v>43635</v>
      </c>
      <c r="C161" s="136" t="s">
        <v>42</v>
      </c>
      <c r="D161" s="136">
        <v>607</v>
      </c>
      <c r="E161" s="136" t="s">
        <v>43</v>
      </c>
      <c r="F161" s="135" t="s">
        <v>51</v>
      </c>
      <c r="G161" s="135" t="s">
        <v>2760</v>
      </c>
      <c r="H161" s="146" t="s">
        <v>2536</v>
      </c>
      <c r="I161" s="166">
        <v>0</v>
      </c>
      <c r="J161" s="166" t="s">
        <v>2436</v>
      </c>
      <c r="K161" s="166" t="s">
        <v>49</v>
      </c>
      <c r="L161" s="167" t="s">
        <v>53</v>
      </c>
      <c r="M161" s="167" t="s">
        <v>2761</v>
      </c>
      <c r="N161" s="147">
        <v>78.142857142857139</v>
      </c>
      <c r="O161" s="148" t="s">
        <v>1114</v>
      </c>
      <c r="P161" s="136" t="s">
        <v>1107</v>
      </c>
      <c r="Q161" s="136" t="s">
        <v>1120</v>
      </c>
      <c r="R161" s="136" t="s">
        <v>1082</v>
      </c>
      <c r="S161" s="136" t="s">
        <v>1106</v>
      </c>
      <c r="T161" s="149" t="s">
        <v>1217</v>
      </c>
      <c r="U161" s="136" t="s">
        <v>1131</v>
      </c>
      <c r="V161" s="150"/>
      <c r="W161" s="151"/>
    </row>
    <row r="162" spans="1:23" ht="409.5" x14ac:dyDescent="0.25">
      <c r="A162" s="145">
        <v>1414</v>
      </c>
      <c r="B162" s="135">
        <v>43639</v>
      </c>
      <c r="C162" s="136" t="s">
        <v>42</v>
      </c>
      <c r="D162" s="136">
        <v>905</v>
      </c>
      <c r="E162" s="136" t="s">
        <v>97</v>
      </c>
      <c r="F162" s="135" t="s">
        <v>44</v>
      </c>
      <c r="G162" s="135" t="s">
        <v>2757</v>
      </c>
      <c r="H162" s="146" t="s">
        <v>2758</v>
      </c>
      <c r="I162" s="166" t="s">
        <v>2759</v>
      </c>
      <c r="J162" s="166" t="s">
        <v>2436</v>
      </c>
      <c r="K162" s="166" t="s">
        <v>49</v>
      </c>
      <c r="L162" s="167" t="s">
        <v>65</v>
      </c>
      <c r="M162" s="167">
        <v>0</v>
      </c>
      <c r="N162" s="147">
        <v>78.142857142857139</v>
      </c>
      <c r="O162" s="148" t="s">
        <v>1079</v>
      </c>
      <c r="P162" s="136" t="s">
        <v>1107</v>
      </c>
      <c r="Q162" s="136" t="s">
        <v>1120</v>
      </c>
      <c r="R162" s="136" t="s">
        <v>1082</v>
      </c>
      <c r="S162" s="136" t="s">
        <v>1083</v>
      </c>
      <c r="T162" s="149" t="s">
        <v>1084</v>
      </c>
      <c r="U162" s="136" t="s">
        <v>1082</v>
      </c>
      <c r="V162" s="150"/>
      <c r="W162" s="151"/>
    </row>
    <row r="163" spans="1:23" ht="45" x14ac:dyDescent="0.25">
      <c r="A163" s="145">
        <v>1413</v>
      </c>
      <c r="B163" s="135">
        <v>43639</v>
      </c>
      <c r="C163" s="136" t="s">
        <v>42</v>
      </c>
      <c r="D163" s="136">
        <v>905</v>
      </c>
      <c r="E163" s="136" t="s">
        <v>43</v>
      </c>
      <c r="F163" s="135" t="s">
        <v>44</v>
      </c>
      <c r="G163" s="135" t="s">
        <v>2755</v>
      </c>
      <c r="H163" s="146" t="s">
        <v>2536</v>
      </c>
      <c r="I163" s="166">
        <v>0</v>
      </c>
      <c r="J163" s="166" t="s">
        <v>2436</v>
      </c>
      <c r="K163" s="166" t="s">
        <v>49</v>
      </c>
      <c r="L163" s="167" t="s">
        <v>53</v>
      </c>
      <c r="M163" s="167" t="s">
        <v>2756</v>
      </c>
      <c r="N163" s="147">
        <v>78.142857142857139</v>
      </c>
      <c r="O163" s="148" t="s">
        <v>1079</v>
      </c>
      <c r="P163" s="136" t="s">
        <v>1090</v>
      </c>
      <c r="Q163" s="136" t="s">
        <v>1120</v>
      </c>
      <c r="R163" s="136" t="s">
        <v>1082</v>
      </c>
      <c r="S163" s="136" t="s">
        <v>1083</v>
      </c>
      <c r="T163" s="149" t="s">
        <v>1217</v>
      </c>
      <c r="U163" s="136" t="s">
        <v>1131</v>
      </c>
      <c r="V163" s="150"/>
      <c r="W163" s="151"/>
    </row>
    <row r="164" spans="1:23" ht="240" x14ac:dyDescent="0.25">
      <c r="A164" s="145">
        <v>1412</v>
      </c>
      <c r="B164" s="135">
        <v>43640</v>
      </c>
      <c r="C164" s="136" t="s">
        <v>42</v>
      </c>
      <c r="D164" s="136">
        <v>905</v>
      </c>
      <c r="E164" s="136" t="s">
        <v>43</v>
      </c>
      <c r="F164" s="135" t="s">
        <v>44</v>
      </c>
      <c r="G164" s="135" t="s">
        <v>2753</v>
      </c>
      <c r="H164" s="146" t="s">
        <v>2536</v>
      </c>
      <c r="I164" s="166" t="s">
        <v>2754</v>
      </c>
      <c r="J164" s="166" t="s">
        <v>2436</v>
      </c>
      <c r="K164" s="166" t="s">
        <v>49</v>
      </c>
      <c r="L164" s="167" t="s">
        <v>65</v>
      </c>
      <c r="M164" s="167">
        <v>0</v>
      </c>
      <c r="N164" s="147">
        <v>78.142857142857139</v>
      </c>
      <c r="O164" s="148" t="s">
        <v>1079</v>
      </c>
      <c r="P164" s="136" t="s">
        <v>1665</v>
      </c>
      <c r="Q164" s="136" t="s">
        <v>1081</v>
      </c>
      <c r="R164" s="136"/>
      <c r="S164" s="136" t="s">
        <v>1083</v>
      </c>
      <c r="T164" s="149" t="s">
        <v>1217</v>
      </c>
      <c r="U164" s="136" t="s">
        <v>1131</v>
      </c>
      <c r="V164" s="150"/>
      <c r="W164" s="151"/>
    </row>
    <row r="165" spans="1:23" ht="150" x14ac:dyDescent="0.25">
      <c r="A165" s="145">
        <v>1411</v>
      </c>
      <c r="B165" s="135">
        <v>43639</v>
      </c>
      <c r="C165" s="136" t="s">
        <v>87</v>
      </c>
      <c r="D165" s="136">
        <v>906</v>
      </c>
      <c r="E165" s="136" t="s">
        <v>43</v>
      </c>
      <c r="F165" s="135" t="s">
        <v>44</v>
      </c>
      <c r="G165" s="135" t="s">
        <v>2752</v>
      </c>
      <c r="H165" s="146">
        <v>0</v>
      </c>
      <c r="I165" s="166" t="s">
        <v>2751</v>
      </c>
      <c r="J165" s="166" t="s">
        <v>2436</v>
      </c>
      <c r="K165" s="166" t="s">
        <v>49</v>
      </c>
      <c r="L165" s="167" t="s">
        <v>65</v>
      </c>
      <c r="M165" s="167">
        <v>0</v>
      </c>
      <c r="N165" s="147">
        <v>78.142857142857139</v>
      </c>
      <c r="O165" s="148" t="s">
        <v>1079</v>
      </c>
      <c r="P165" s="136" t="s">
        <v>1107</v>
      </c>
      <c r="Q165" s="136" t="s">
        <v>1120</v>
      </c>
      <c r="R165" s="136" t="s">
        <v>1082</v>
      </c>
      <c r="S165" s="136" t="s">
        <v>1083</v>
      </c>
      <c r="T165" s="149" t="s">
        <v>1217</v>
      </c>
      <c r="U165" s="136" t="s">
        <v>1217</v>
      </c>
      <c r="V165" s="150" t="s">
        <v>2791</v>
      </c>
      <c r="W165" s="151"/>
    </row>
    <row r="166" spans="1:23" ht="89.25" x14ac:dyDescent="0.25">
      <c r="A166" s="145">
        <v>1410</v>
      </c>
      <c r="B166" s="135">
        <v>43639</v>
      </c>
      <c r="C166" s="136" t="s">
        <v>42</v>
      </c>
      <c r="D166" s="136">
        <v>803</v>
      </c>
      <c r="E166" s="136" t="s">
        <v>43</v>
      </c>
      <c r="F166" s="135" t="s">
        <v>44</v>
      </c>
      <c r="G166" s="135" t="s">
        <v>2748</v>
      </c>
      <c r="H166" s="146" t="s">
        <v>2749</v>
      </c>
      <c r="I166" s="166" t="s">
        <v>2750</v>
      </c>
      <c r="J166" s="166" t="s">
        <v>103</v>
      </c>
      <c r="K166" s="166" t="s">
        <v>50</v>
      </c>
      <c r="L166" s="167" t="s">
        <v>125</v>
      </c>
      <c r="M166" s="167" t="s">
        <v>46</v>
      </c>
      <c r="N166" s="147">
        <v>78.142857142857139</v>
      </c>
      <c r="O166" s="148" t="s">
        <v>1079</v>
      </c>
      <c r="P166" s="136" t="s">
        <v>1107</v>
      </c>
      <c r="Q166" s="136" t="s">
        <v>1120</v>
      </c>
      <c r="R166" s="136" t="s">
        <v>1082</v>
      </c>
      <c r="S166" s="136" t="s">
        <v>1083</v>
      </c>
      <c r="T166" s="149" t="s">
        <v>1095</v>
      </c>
      <c r="U166" s="136" t="s">
        <v>1095</v>
      </c>
      <c r="V166" s="150" t="s">
        <v>2791</v>
      </c>
      <c r="W166" s="151"/>
    </row>
    <row r="167" spans="1:23" ht="165" x14ac:dyDescent="0.25">
      <c r="A167" s="145">
        <v>1409</v>
      </c>
      <c r="B167" s="135">
        <v>43639</v>
      </c>
      <c r="C167" s="136" t="s">
        <v>42</v>
      </c>
      <c r="D167" s="136">
        <v>807</v>
      </c>
      <c r="E167" s="136" t="s">
        <v>43</v>
      </c>
      <c r="F167" s="135" t="s">
        <v>50</v>
      </c>
      <c r="G167" s="135" t="s">
        <v>2745</v>
      </c>
      <c r="H167" s="146" t="s">
        <v>2746</v>
      </c>
      <c r="I167" s="166" t="s">
        <v>2747</v>
      </c>
      <c r="J167" s="166" t="s">
        <v>103</v>
      </c>
      <c r="K167" s="166" t="s">
        <v>50</v>
      </c>
      <c r="L167" s="167" t="s">
        <v>125</v>
      </c>
      <c r="M167" s="167" t="s">
        <v>46</v>
      </c>
      <c r="N167" s="147">
        <v>78.142857142857139</v>
      </c>
      <c r="O167" s="148" t="s">
        <v>1079</v>
      </c>
      <c r="P167" s="136" t="s">
        <v>1110</v>
      </c>
      <c r="Q167" s="136" t="s">
        <v>1088</v>
      </c>
      <c r="R167" s="136" t="s">
        <v>1082</v>
      </c>
      <c r="S167" s="136" t="s">
        <v>1083</v>
      </c>
      <c r="T167" s="149" t="s">
        <v>1095</v>
      </c>
      <c r="U167" s="136" t="s">
        <v>1082</v>
      </c>
      <c r="V167" s="150" t="s">
        <v>44</v>
      </c>
      <c r="W167" s="151"/>
    </row>
    <row r="168" spans="1:23" ht="165.75" x14ac:dyDescent="0.25">
      <c r="A168" s="145">
        <v>1408</v>
      </c>
      <c r="B168" s="135">
        <v>43638</v>
      </c>
      <c r="C168" s="136" t="s">
        <v>87</v>
      </c>
      <c r="D168" s="136">
        <v>102</v>
      </c>
      <c r="E168" s="136" t="s">
        <v>43</v>
      </c>
      <c r="F168" s="135" t="s">
        <v>44</v>
      </c>
      <c r="G168" s="135" t="s">
        <v>2744</v>
      </c>
      <c r="H168" s="146" t="s">
        <v>46</v>
      </c>
      <c r="I168" s="166" t="s">
        <v>46</v>
      </c>
      <c r="J168" s="166" t="s">
        <v>48</v>
      </c>
      <c r="K168" s="166" t="s">
        <v>1934</v>
      </c>
      <c r="L168" s="167" t="s">
        <v>65</v>
      </c>
      <c r="M168" s="167" t="s">
        <v>46</v>
      </c>
      <c r="N168" s="147">
        <v>78.142857142857139</v>
      </c>
      <c r="O168" s="148" t="s">
        <v>1079</v>
      </c>
      <c r="P168" s="136" t="s">
        <v>1951</v>
      </c>
      <c r="Q168" s="136" t="s">
        <v>1591</v>
      </c>
      <c r="R168" s="136" t="s">
        <v>1082</v>
      </c>
      <c r="S168" s="136" t="s">
        <v>1083</v>
      </c>
      <c r="T168" s="149" t="s">
        <v>1095</v>
      </c>
      <c r="U168" s="136" t="s">
        <v>1095</v>
      </c>
      <c r="V168" s="150" t="s">
        <v>1319</v>
      </c>
      <c r="W168" s="151"/>
    </row>
    <row r="169" spans="1:23" ht="344.25" x14ac:dyDescent="0.25">
      <c r="A169" s="145">
        <v>1407</v>
      </c>
      <c r="B169" s="135">
        <v>43637</v>
      </c>
      <c r="C169" s="136" t="s">
        <v>42</v>
      </c>
      <c r="D169" s="136">
        <v>101</v>
      </c>
      <c r="E169" s="136" t="s">
        <v>97</v>
      </c>
      <c r="F169" s="135" t="s">
        <v>44</v>
      </c>
      <c r="G169" s="135" t="s">
        <v>2741</v>
      </c>
      <c r="H169" s="146" t="s">
        <v>2742</v>
      </c>
      <c r="I169" s="166" t="s">
        <v>2743</v>
      </c>
      <c r="J169" s="166" t="s">
        <v>179</v>
      </c>
      <c r="K169" s="166" t="s">
        <v>49</v>
      </c>
      <c r="L169" s="167" t="s">
        <v>125</v>
      </c>
      <c r="M169" s="167">
        <v>0</v>
      </c>
      <c r="N169" s="147">
        <v>78.142857142857139</v>
      </c>
      <c r="O169" s="148" t="s">
        <v>1079</v>
      </c>
      <c r="P169" s="136" t="s">
        <v>1110</v>
      </c>
      <c r="Q169" s="136" t="s">
        <v>1088</v>
      </c>
      <c r="R169" s="136" t="s">
        <v>1082</v>
      </c>
      <c r="S169" s="136" t="s">
        <v>1083</v>
      </c>
      <c r="T169" s="149" t="s">
        <v>1084</v>
      </c>
      <c r="U169" s="136" t="s">
        <v>1118</v>
      </c>
      <c r="V169" s="150" t="s">
        <v>1172</v>
      </c>
      <c r="W169" s="151"/>
    </row>
    <row r="170" spans="1:23" ht="240" x14ac:dyDescent="0.25">
      <c r="A170" s="145">
        <v>1406</v>
      </c>
      <c r="B170" s="135" t="s">
        <v>3</v>
      </c>
      <c r="C170" s="136" t="s">
        <v>42</v>
      </c>
      <c r="D170" s="136">
        <v>202</v>
      </c>
      <c r="E170" s="136" t="s">
        <v>97</v>
      </c>
      <c r="F170" s="135" t="s">
        <v>44</v>
      </c>
      <c r="G170" s="135" t="s">
        <v>2739</v>
      </c>
      <c r="H170" s="146">
        <v>0</v>
      </c>
      <c r="I170" s="166" t="s">
        <v>2740</v>
      </c>
      <c r="J170" s="166" t="s">
        <v>179</v>
      </c>
      <c r="K170" s="166" t="s">
        <v>50</v>
      </c>
      <c r="L170" s="167" t="s">
        <v>50</v>
      </c>
      <c r="M170" s="167" t="s">
        <v>46</v>
      </c>
      <c r="N170" s="147">
        <v>78.142857142857139</v>
      </c>
      <c r="O170" s="148" t="s">
        <v>1079</v>
      </c>
      <c r="P170" s="136" t="s">
        <v>1110</v>
      </c>
      <c r="Q170" s="136" t="s">
        <v>1088</v>
      </c>
      <c r="R170" s="136" t="s">
        <v>1082</v>
      </c>
      <c r="S170" s="136" t="s">
        <v>1083</v>
      </c>
      <c r="T170" s="149" t="s">
        <v>1095</v>
      </c>
      <c r="U170" s="136" t="s">
        <v>1118</v>
      </c>
      <c r="V170" s="150" t="s">
        <v>44</v>
      </c>
      <c r="W170" s="151"/>
    </row>
    <row r="171" spans="1:23" ht="300" x14ac:dyDescent="0.25">
      <c r="A171" s="145">
        <v>1405</v>
      </c>
      <c r="B171" s="135">
        <v>39984</v>
      </c>
      <c r="C171" s="136" t="s">
        <v>87</v>
      </c>
      <c r="D171" s="136" t="s">
        <v>46</v>
      </c>
      <c r="E171" s="136" t="s">
        <v>46</v>
      </c>
      <c r="F171" s="135" t="s">
        <v>518</v>
      </c>
      <c r="G171" s="135" t="s">
        <v>2737</v>
      </c>
      <c r="H171" s="146" t="s">
        <v>2735</v>
      </c>
      <c r="I171" s="166" t="s">
        <v>2736</v>
      </c>
      <c r="J171" s="166" t="s">
        <v>179</v>
      </c>
      <c r="K171" s="166" t="s">
        <v>50</v>
      </c>
      <c r="L171" s="167" t="s">
        <v>125</v>
      </c>
      <c r="M171" s="167">
        <v>0</v>
      </c>
      <c r="N171" s="147">
        <v>78.142857142857139</v>
      </c>
      <c r="O171" s="148" t="s">
        <v>1086</v>
      </c>
      <c r="P171" s="136" t="s">
        <v>46</v>
      </c>
      <c r="Q171" s="136" t="s">
        <v>46</v>
      </c>
      <c r="R171" s="136" t="s">
        <v>46</v>
      </c>
      <c r="S171" s="136" t="s">
        <v>46</v>
      </c>
      <c r="T171" s="149" t="s">
        <v>46</v>
      </c>
      <c r="U171" s="136" t="s">
        <v>46</v>
      </c>
      <c r="V171" s="150" t="s">
        <v>46</v>
      </c>
      <c r="W171" s="151"/>
    </row>
    <row r="172" spans="1:23" ht="89.25" x14ac:dyDescent="0.25">
      <c r="A172" s="145">
        <v>1404</v>
      </c>
      <c r="B172" s="135">
        <v>43636</v>
      </c>
      <c r="C172" s="136" t="s">
        <v>117</v>
      </c>
      <c r="D172" s="136">
        <v>124</v>
      </c>
      <c r="E172" s="136" t="s">
        <v>43</v>
      </c>
      <c r="F172" s="135" t="s">
        <v>44</v>
      </c>
      <c r="G172" s="135" t="s">
        <v>2733</v>
      </c>
      <c r="H172" s="146" t="s">
        <v>46</v>
      </c>
      <c r="I172" s="166" t="s">
        <v>2734</v>
      </c>
      <c r="J172" s="166" t="s">
        <v>48</v>
      </c>
      <c r="K172" s="166" t="s">
        <v>1934</v>
      </c>
      <c r="L172" s="167" t="s">
        <v>65</v>
      </c>
      <c r="M172" s="167" t="s">
        <v>46</v>
      </c>
      <c r="N172" s="147">
        <v>78.142857142857139</v>
      </c>
      <c r="O172" s="148" t="s">
        <v>1079</v>
      </c>
      <c r="P172" s="136" t="s">
        <v>1110</v>
      </c>
      <c r="Q172" s="136" t="s">
        <v>1088</v>
      </c>
      <c r="R172" s="136" t="s">
        <v>1082</v>
      </c>
      <c r="S172" s="136" t="s">
        <v>1083</v>
      </c>
      <c r="T172" s="149" t="s">
        <v>1095</v>
      </c>
      <c r="U172" s="136" t="s">
        <v>1082</v>
      </c>
      <c r="V172" s="150" t="s">
        <v>1426</v>
      </c>
      <c r="W172" s="151"/>
    </row>
    <row r="173" spans="1:23" ht="409.5" x14ac:dyDescent="0.25">
      <c r="A173" s="145">
        <v>1403</v>
      </c>
      <c r="B173" s="135">
        <v>43633</v>
      </c>
      <c r="C173" s="136" t="s">
        <v>42</v>
      </c>
      <c r="D173" s="136">
        <v>905</v>
      </c>
      <c r="E173" s="136" t="s">
        <v>43</v>
      </c>
      <c r="F173" s="135" t="s">
        <v>44</v>
      </c>
      <c r="G173" s="135" t="s">
        <v>2728</v>
      </c>
      <c r="H173" s="146" t="s">
        <v>46</v>
      </c>
      <c r="I173" s="166" t="s">
        <v>46</v>
      </c>
      <c r="J173" s="166" t="s">
        <v>48</v>
      </c>
      <c r="K173" s="166" t="s">
        <v>1934</v>
      </c>
      <c r="L173" s="167" t="s">
        <v>65</v>
      </c>
      <c r="M173" s="167" t="s">
        <v>46</v>
      </c>
      <c r="N173" s="147">
        <v>77.142857142857139</v>
      </c>
      <c r="O173" s="148" t="s">
        <v>1079</v>
      </c>
      <c r="P173" s="136" t="s">
        <v>1665</v>
      </c>
      <c r="Q173" s="136" t="s">
        <v>1081</v>
      </c>
      <c r="R173" s="136" t="s">
        <v>1082</v>
      </c>
      <c r="S173" s="136" t="s">
        <v>1083</v>
      </c>
      <c r="T173" s="149" t="s">
        <v>1095</v>
      </c>
      <c r="U173" s="136" t="s">
        <v>1082</v>
      </c>
      <c r="V173" s="150" t="s">
        <v>1155</v>
      </c>
      <c r="W173" s="151"/>
    </row>
    <row r="174" spans="1:23" ht="178.5" x14ac:dyDescent="0.25">
      <c r="A174" s="145">
        <v>1402</v>
      </c>
      <c r="B174" s="135">
        <v>43632</v>
      </c>
      <c r="C174" s="136" t="s">
        <v>42</v>
      </c>
      <c r="D174" s="136">
        <v>905</v>
      </c>
      <c r="E174" s="136" t="s">
        <v>43</v>
      </c>
      <c r="F174" s="135" t="s">
        <v>2726</v>
      </c>
      <c r="G174" s="135" t="s">
        <v>2727</v>
      </c>
      <c r="H174" s="146" t="s">
        <v>2536</v>
      </c>
      <c r="I174" s="166">
        <v>0</v>
      </c>
      <c r="J174" s="166" t="s">
        <v>2436</v>
      </c>
      <c r="K174" s="166" t="s">
        <v>49</v>
      </c>
      <c r="L174" s="167" t="s">
        <v>53</v>
      </c>
      <c r="M174" s="167">
        <v>0</v>
      </c>
      <c r="N174" s="147">
        <v>77.142857142857139</v>
      </c>
      <c r="O174" s="148" t="s">
        <v>1114</v>
      </c>
      <c r="P174" s="136" t="s">
        <v>1129</v>
      </c>
      <c r="Q174" s="136" t="s">
        <v>1130</v>
      </c>
      <c r="R174" s="136" t="s">
        <v>1082</v>
      </c>
      <c r="S174" s="136" t="s">
        <v>1083</v>
      </c>
      <c r="T174" s="149" t="s">
        <v>1095</v>
      </c>
      <c r="U174" s="136" t="s">
        <v>1082</v>
      </c>
      <c r="V174" s="150" t="s">
        <v>1181</v>
      </c>
      <c r="W174" s="151"/>
    </row>
    <row r="175" spans="1:23" ht="45" x14ac:dyDescent="0.25">
      <c r="A175" s="145">
        <v>1401</v>
      </c>
      <c r="B175" s="135">
        <v>43632</v>
      </c>
      <c r="C175" s="136" t="s">
        <v>42</v>
      </c>
      <c r="D175" s="136">
        <v>404</v>
      </c>
      <c r="E175" s="136" t="s">
        <v>43</v>
      </c>
      <c r="F175" s="135" t="s">
        <v>71</v>
      </c>
      <c r="G175" s="135" t="s">
        <v>2725</v>
      </c>
      <c r="H175" s="146" t="s">
        <v>2536</v>
      </c>
      <c r="I175" s="166">
        <v>0</v>
      </c>
      <c r="J175" s="166" t="s">
        <v>2436</v>
      </c>
      <c r="K175" s="166" t="s">
        <v>49</v>
      </c>
      <c r="L175" s="167" t="s">
        <v>53</v>
      </c>
      <c r="M175" s="167">
        <v>0</v>
      </c>
      <c r="N175" s="147">
        <v>77.142857142857139</v>
      </c>
      <c r="O175" s="148" t="s">
        <v>1114</v>
      </c>
      <c r="P175" s="136" t="s">
        <v>1094</v>
      </c>
      <c r="Q175" s="136" t="s">
        <v>1091</v>
      </c>
      <c r="R175" s="136" t="s">
        <v>1082</v>
      </c>
      <c r="S175" s="136" t="s">
        <v>1083</v>
      </c>
      <c r="T175" s="149" t="s">
        <v>1095</v>
      </c>
      <c r="U175" s="136" t="s">
        <v>1082</v>
      </c>
      <c r="V175" s="150" t="s">
        <v>1994</v>
      </c>
      <c r="W175" s="151"/>
    </row>
    <row r="176" spans="1:23" ht="180" x14ac:dyDescent="0.25">
      <c r="A176" s="145">
        <v>1400</v>
      </c>
      <c r="B176" s="135">
        <v>43632</v>
      </c>
      <c r="C176" s="136" t="s">
        <v>42</v>
      </c>
      <c r="D176" s="136">
        <v>609</v>
      </c>
      <c r="E176" s="136" t="s">
        <v>43</v>
      </c>
      <c r="F176" s="135" t="s">
        <v>44</v>
      </c>
      <c r="G176" s="135" t="s">
        <v>2723</v>
      </c>
      <c r="H176" s="146" t="s">
        <v>46</v>
      </c>
      <c r="I176" s="166" t="s">
        <v>2724</v>
      </c>
      <c r="J176" s="166" t="s">
        <v>48</v>
      </c>
      <c r="K176" s="166" t="s">
        <v>1934</v>
      </c>
      <c r="L176" s="167" t="s">
        <v>65</v>
      </c>
      <c r="M176" s="167" t="s">
        <v>46</v>
      </c>
      <c r="N176" s="147">
        <v>77.142857142857139</v>
      </c>
      <c r="O176" s="148" t="s">
        <v>1079</v>
      </c>
      <c r="P176" s="136" t="s">
        <v>1110</v>
      </c>
      <c r="Q176" s="136" t="s">
        <v>1088</v>
      </c>
      <c r="R176" s="136" t="s">
        <v>1082</v>
      </c>
      <c r="S176" s="136" t="s">
        <v>1083</v>
      </c>
      <c r="T176" s="149" t="s">
        <v>1095</v>
      </c>
      <c r="U176" s="136" t="s">
        <v>1082</v>
      </c>
      <c r="V176" s="150" t="s">
        <v>44</v>
      </c>
      <c r="W176" s="151"/>
    </row>
    <row r="177" spans="1:23" ht="63.75" x14ac:dyDescent="0.25">
      <c r="A177" s="145">
        <v>1399</v>
      </c>
      <c r="B177" s="135">
        <v>43632</v>
      </c>
      <c r="C177" s="136" t="s">
        <v>87</v>
      </c>
      <c r="D177" s="136">
        <v>807</v>
      </c>
      <c r="E177" s="136" t="s">
        <v>46</v>
      </c>
      <c r="F177" s="135" t="s">
        <v>44</v>
      </c>
      <c r="G177" s="135" t="s">
        <v>2722</v>
      </c>
      <c r="H177" s="146" t="s">
        <v>46</v>
      </c>
      <c r="I177" s="166" t="s">
        <v>46</v>
      </c>
      <c r="J177" s="166" t="s">
        <v>48</v>
      </c>
      <c r="K177" s="166" t="s">
        <v>50</v>
      </c>
      <c r="L177" s="167" t="s">
        <v>50</v>
      </c>
      <c r="M177" s="167" t="s">
        <v>46</v>
      </c>
      <c r="N177" s="147">
        <v>77.142857142857139</v>
      </c>
      <c r="O177" s="148" t="s">
        <v>1079</v>
      </c>
      <c r="P177" s="136" t="s">
        <v>1665</v>
      </c>
      <c r="Q177" s="136" t="s">
        <v>1088</v>
      </c>
      <c r="R177" s="136" t="s">
        <v>1082</v>
      </c>
      <c r="S177" s="136" t="s">
        <v>1083</v>
      </c>
      <c r="T177" s="149" t="s">
        <v>1095</v>
      </c>
      <c r="U177" s="136" t="s">
        <v>1082</v>
      </c>
      <c r="V177" s="150" t="s">
        <v>1155</v>
      </c>
      <c r="W177" s="151"/>
    </row>
    <row r="178" spans="1:23" ht="51" x14ac:dyDescent="0.25">
      <c r="A178" s="145">
        <v>1398</v>
      </c>
      <c r="B178" s="135">
        <v>43631</v>
      </c>
      <c r="C178" s="136" t="s">
        <v>42</v>
      </c>
      <c r="D178" s="136">
        <v>803</v>
      </c>
      <c r="E178" s="136" t="s">
        <v>43</v>
      </c>
      <c r="F178" s="135" t="s">
        <v>44</v>
      </c>
      <c r="G178" s="135" t="s">
        <v>2721</v>
      </c>
      <c r="H178" s="146" t="s">
        <v>46</v>
      </c>
      <c r="I178" s="166" t="s">
        <v>46</v>
      </c>
      <c r="J178" s="166" t="s">
        <v>48</v>
      </c>
      <c r="K178" s="166" t="s">
        <v>1934</v>
      </c>
      <c r="L178" s="167" t="s">
        <v>50</v>
      </c>
      <c r="M178" s="167" t="s">
        <v>46</v>
      </c>
      <c r="N178" s="147">
        <v>77.142857142857139</v>
      </c>
      <c r="O178" s="148" t="s">
        <v>1079</v>
      </c>
      <c r="P178" s="136" t="s">
        <v>1110</v>
      </c>
      <c r="Q178" s="136" t="s">
        <v>1088</v>
      </c>
      <c r="R178" s="136" t="s">
        <v>1082</v>
      </c>
      <c r="S178" s="136" t="s">
        <v>2461</v>
      </c>
      <c r="T178" s="149" t="s">
        <v>1217</v>
      </c>
      <c r="U178" s="136" t="s">
        <v>1131</v>
      </c>
      <c r="V178" s="150" t="s">
        <v>1239</v>
      </c>
      <c r="W178" s="151"/>
    </row>
    <row r="179" spans="1:23" ht="89.25" x14ac:dyDescent="0.25">
      <c r="A179" s="145">
        <v>1397</v>
      </c>
      <c r="B179" s="135">
        <v>43631</v>
      </c>
      <c r="C179" s="136" t="s">
        <v>42</v>
      </c>
      <c r="D179" s="136">
        <v>110</v>
      </c>
      <c r="E179" s="136" t="s">
        <v>43</v>
      </c>
      <c r="F179" s="135" t="s">
        <v>765</v>
      </c>
      <c r="G179" s="135" t="s">
        <v>2720</v>
      </c>
      <c r="H179" s="146" t="s">
        <v>46</v>
      </c>
      <c r="I179" s="166" t="s">
        <v>46</v>
      </c>
      <c r="J179" s="166" t="s">
        <v>48</v>
      </c>
      <c r="K179" s="166" t="s">
        <v>1934</v>
      </c>
      <c r="L179" s="167" t="s">
        <v>50</v>
      </c>
      <c r="M179" s="167" t="s">
        <v>46</v>
      </c>
      <c r="N179" s="147">
        <v>77.142857142857139</v>
      </c>
      <c r="O179" s="148" t="s">
        <v>1079</v>
      </c>
      <c r="P179" s="136" t="s">
        <v>1110</v>
      </c>
      <c r="Q179" s="136" t="s">
        <v>1088</v>
      </c>
      <c r="R179" s="136" t="s">
        <v>1131</v>
      </c>
      <c r="S179" s="136" t="s">
        <v>1083</v>
      </c>
      <c r="T179" s="149" t="s">
        <v>1082</v>
      </c>
      <c r="U179" s="136" t="s">
        <v>1082</v>
      </c>
      <c r="V179" s="150" t="s">
        <v>555</v>
      </c>
      <c r="W179" s="151"/>
    </row>
    <row r="180" spans="1:23" ht="60" x14ac:dyDescent="0.25">
      <c r="A180" s="145">
        <v>1396</v>
      </c>
      <c r="B180" s="135">
        <v>43630</v>
      </c>
      <c r="C180" s="136" t="s">
        <v>2538</v>
      </c>
      <c r="D180" s="136">
        <v>406</v>
      </c>
      <c r="E180" s="136" t="s">
        <v>2040</v>
      </c>
      <c r="F180" s="135" t="s">
        <v>2714</v>
      </c>
      <c r="G180" s="135" t="s">
        <v>2715</v>
      </c>
      <c r="H180" s="146" t="s">
        <v>2716</v>
      </c>
      <c r="I180" s="166" t="s">
        <v>2719</v>
      </c>
      <c r="J180" s="166" t="s">
        <v>2717</v>
      </c>
      <c r="K180" s="166" t="s">
        <v>2718</v>
      </c>
      <c r="L180" s="167" t="s">
        <v>2718</v>
      </c>
      <c r="M180" s="167" t="s">
        <v>46</v>
      </c>
      <c r="N180" s="147">
        <v>77.142857142857139</v>
      </c>
      <c r="O180" s="148" t="s">
        <v>1079</v>
      </c>
      <c r="P180" s="136" t="s">
        <v>1110</v>
      </c>
      <c r="Q180" s="136" t="s">
        <v>1088</v>
      </c>
      <c r="R180" s="136" t="s">
        <v>1082</v>
      </c>
      <c r="S180" s="136" t="s">
        <v>1083</v>
      </c>
      <c r="T180" s="149" t="s">
        <v>1082</v>
      </c>
      <c r="U180" s="136" t="s">
        <v>1082</v>
      </c>
      <c r="V180" s="150" t="s">
        <v>1128</v>
      </c>
      <c r="W180" s="151"/>
    </row>
    <row r="181" spans="1:23" ht="60" x14ac:dyDescent="0.25">
      <c r="A181" s="145">
        <v>1395</v>
      </c>
      <c r="B181" s="135">
        <v>43629</v>
      </c>
      <c r="C181" s="136" t="s">
        <v>42</v>
      </c>
      <c r="D181" s="136">
        <v>405</v>
      </c>
      <c r="E181" s="136" t="s">
        <v>43</v>
      </c>
      <c r="F181" s="135" t="s">
        <v>50</v>
      </c>
      <c r="G181" s="135" t="s">
        <v>2711</v>
      </c>
      <c r="H181" s="146" t="s">
        <v>2712</v>
      </c>
      <c r="I181" s="166" t="s">
        <v>2713</v>
      </c>
      <c r="J181" s="166" t="s">
        <v>103</v>
      </c>
      <c r="K181" s="166" t="s">
        <v>50</v>
      </c>
      <c r="L181" s="167" t="s">
        <v>125</v>
      </c>
      <c r="M181" s="167" t="s">
        <v>46</v>
      </c>
      <c r="N181" s="147">
        <v>77.142857142857139</v>
      </c>
      <c r="O181" s="148" t="s">
        <v>1079</v>
      </c>
      <c r="P181" s="136" t="s">
        <v>1110</v>
      </c>
      <c r="Q181" s="136" t="s">
        <v>1088</v>
      </c>
      <c r="R181" s="136" t="s">
        <v>1082</v>
      </c>
      <c r="S181" s="136" t="s">
        <v>1083</v>
      </c>
      <c r="T181" s="149" t="s">
        <v>1095</v>
      </c>
      <c r="U181" s="136" t="s">
        <v>1082</v>
      </c>
      <c r="V181" s="150" t="s">
        <v>1128</v>
      </c>
      <c r="W181" s="151"/>
    </row>
    <row r="182" spans="1:23" ht="76.5" x14ac:dyDescent="0.25">
      <c r="A182" s="145">
        <v>1394</v>
      </c>
      <c r="B182" s="135">
        <v>43623</v>
      </c>
      <c r="C182" s="136" t="s">
        <v>42</v>
      </c>
      <c r="D182" s="136">
        <v>401</v>
      </c>
      <c r="E182" s="136" t="s">
        <v>43</v>
      </c>
      <c r="F182" s="135" t="s">
        <v>51</v>
      </c>
      <c r="G182" s="135" t="s">
        <v>2693</v>
      </c>
      <c r="H182" s="146" t="s">
        <v>2694</v>
      </c>
      <c r="I182" s="166">
        <v>0</v>
      </c>
      <c r="J182" s="166" t="s">
        <v>2436</v>
      </c>
      <c r="K182" s="166" t="s">
        <v>49</v>
      </c>
      <c r="L182" s="167" t="s">
        <v>53</v>
      </c>
      <c r="M182" s="167">
        <v>0</v>
      </c>
      <c r="N182" s="147">
        <v>76.142857142857139</v>
      </c>
      <c r="O182" s="148" t="s">
        <v>1112</v>
      </c>
      <c r="P182" s="136" t="s">
        <v>1094</v>
      </c>
      <c r="Q182" s="136" t="s">
        <v>1116</v>
      </c>
      <c r="R182" s="136" t="s">
        <v>1082</v>
      </c>
      <c r="S182" s="136" t="s">
        <v>1106</v>
      </c>
      <c r="T182" s="149" t="s">
        <v>1095</v>
      </c>
      <c r="U182" s="136" t="s">
        <v>1095</v>
      </c>
      <c r="V182" s="150" t="s">
        <v>1085</v>
      </c>
      <c r="W182" s="151"/>
    </row>
    <row r="183" spans="1:23" ht="409.5" x14ac:dyDescent="0.25">
      <c r="A183" s="145">
        <v>1393</v>
      </c>
      <c r="B183" s="135">
        <v>43625</v>
      </c>
      <c r="C183" s="136" t="s">
        <v>42</v>
      </c>
      <c r="D183" s="136">
        <v>806</v>
      </c>
      <c r="E183" s="136" t="s">
        <v>1001</v>
      </c>
      <c r="F183" s="135" t="s">
        <v>44</v>
      </c>
      <c r="G183" s="135" t="s">
        <v>2690</v>
      </c>
      <c r="H183" s="146" t="s">
        <v>2691</v>
      </c>
      <c r="I183" s="166" t="s">
        <v>2692</v>
      </c>
      <c r="J183" s="166" t="s">
        <v>103</v>
      </c>
      <c r="K183" s="166" t="s">
        <v>50</v>
      </c>
      <c r="L183" s="167" t="s">
        <v>50</v>
      </c>
      <c r="M183" s="167">
        <v>0</v>
      </c>
      <c r="N183" s="147">
        <v>76.142857142857139</v>
      </c>
      <c r="O183" s="148" t="s">
        <v>1079</v>
      </c>
      <c r="P183" s="136" t="s">
        <v>1110</v>
      </c>
      <c r="Q183" s="136" t="s">
        <v>1088</v>
      </c>
      <c r="R183" s="136" t="s">
        <v>1082</v>
      </c>
      <c r="S183" s="136" t="s">
        <v>1083</v>
      </c>
      <c r="T183" s="149" t="s">
        <v>1095</v>
      </c>
      <c r="U183" s="136" t="s">
        <v>1082</v>
      </c>
      <c r="V183" s="150" t="s">
        <v>1155</v>
      </c>
      <c r="W183" s="151"/>
    </row>
    <row r="184" spans="1:23" ht="63.75" x14ac:dyDescent="0.25">
      <c r="A184" s="145">
        <v>1392</v>
      </c>
      <c r="B184" s="135" t="s">
        <v>3</v>
      </c>
      <c r="C184" s="136">
        <v>0</v>
      </c>
      <c r="D184" s="136">
        <v>0</v>
      </c>
      <c r="E184" s="136">
        <v>0</v>
      </c>
      <c r="F184" s="135">
        <v>0</v>
      </c>
      <c r="G184" s="135">
        <v>0</v>
      </c>
      <c r="H184" s="146">
        <v>0</v>
      </c>
      <c r="I184" s="166">
        <v>0</v>
      </c>
      <c r="J184" s="166">
        <v>0</v>
      </c>
      <c r="K184" s="166">
        <v>0</v>
      </c>
      <c r="L184" s="167">
        <v>0</v>
      </c>
      <c r="M184" s="167">
        <v>0</v>
      </c>
      <c r="N184" s="147">
        <v>76.142857142857139</v>
      </c>
      <c r="O184" s="148" t="s">
        <v>1086</v>
      </c>
      <c r="P184" s="136" t="s">
        <v>46</v>
      </c>
      <c r="Q184" s="136" t="s">
        <v>46</v>
      </c>
      <c r="R184" s="136" t="s">
        <v>46</v>
      </c>
      <c r="S184" s="136" t="s">
        <v>46</v>
      </c>
      <c r="T184" s="149" t="s">
        <v>46</v>
      </c>
      <c r="U184" s="136" t="s">
        <v>46</v>
      </c>
      <c r="V184" s="150" t="s">
        <v>46</v>
      </c>
      <c r="W184" s="151"/>
    </row>
    <row r="185" spans="1:23" ht="390" x14ac:dyDescent="0.25">
      <c r="A185" s="145">
        <v>1391</v>
      </c>
      <c r="B185" s="135">
        <v>43625</v>
      </c>
      <c r="C185" s="136" t="s">
        <v>42</v>
      </c>
      <c r="D185" s="136">
        <v>204</v>
      </c>
      <c r="E185" s="136" t="s">
        <v>43</v>
      </c>
      <c r="F185" s="135" t="s">
        <v>44</v>
      </c>
      <c r="G185" s="135" t="s">
        <v>2687</v>
      </c>
      <c r="H185" s="146" t="s">
        <v>2688</v>
      </c>
      <c r="I185" s="166" t="s">
        <v>2689</v>
      </c>
      <c r="J185" s="166" t="s">
        <v>2436</v>
      </c>
      <c r="K185" s="166" t="s">
        <v>49</v>
      </c>
      <c r="L185" s="167" t="s">
        <v>65</v>
      </c>
      <c r="M185" s="167">
        <v>0</v>
      </c>
      <c r="N185" s="147">
        <v>76.142857142857139</v>
      </c>
      <c r="O185" s="148" t="s">
        <v>1079</v>
      </c>
      <c r="P185" s="136" t="s">
        <v>1110</v>
      </c>
      <c r="Q185" s="136" t="s">
        <v>1088</v>
      </c>
      <c r="R185" s="136" t="s">
        <v>1082</v>
      </c>
      <c r="S185" s="136" t="s">
        <v>1083</v>
      </c>
      <c r="T185" s="149" t="s">
        <v>1082</v>
      </c>
      <c r="U185" s="136" t="s">
        <v>1082</v>
      </c>
      <c r="V185" s="150" t="s">
        <v>1157</v>
      </c>
      <c r="W185" s="151"/>
    </row>
    <row r="186" spans="1:23" ht="51" x14ac:dyDescent="0.25">
      <c r="A186" s="145">
        <v>1390</v>
      </c>
      <c r="B186" s="135">
        <v>43624</v>
      </c>
      <c r="C186" s="136" t="s">
        <v>42</v>
      </c>
      <c r="D186" s="136">
        <v>310</v>
      </c>
      <c r="E186" s="136" t="s">
        <v>43</v>
      </c>
      <c r="F186" s="135" t="s">
        <v>44</v>
      </c>
      <c r="G186" s="135" t="s">
        <v>2684</v>
      </c>
      <c r="H186" s="146" t="s">
        <v>2685</v>
      </c>
      <c r="I186" s="166" t="s">
        <v>2686</v>
      </c>
      <c r="J186" s="166" t="s">
        <v>564</v>
      </c>
      <c r="K186" s="166" t="s">
        <v>50</v>
      </c>
      <c r="L186" s="167" t="s">
        <v>50</v>
      </c>
      <c r="M186" s="167">
        <v>0</v>
      </c>
      <c r="N186" s="147">
        <v>76.142857142857139</v>
      </c>
      <c r="O186" s="148" t="s">
        <v>1079</v>
      </c>
      <c r="P186" s="136" t="s">
        <v>1110</v>
      </c>
      <c r="Q186" s="136" t="s">
        <v>1088</v>
      </c>
      <c r="R186" s="136" t="s">
        <v>1082</v>
      </c>
      <c r="S186" s="136" t="s">
        <v>1083</v>
      </c>
      <c r="T186" s="149" t="s">
        <v>1082</v>
      </c>
      <c r="U186" s="136" t="s">
        <v>1082</v>
      </c>
      <c r="V186" s="150" t="s">
        <v>1157</v>
      </c>
      <c r="W186" s="151"/>
    </row>
    <row r="187" spans="1:23" ht="375" x14ac:dyDescent="0.25">
      <c r="A187" s="145">
        <v>1389</v>
      </c>
      <c r="B187" s="135">
        <v>43624</v>
      </c>
      <c r="C187" s="136" t="s">
        <v>42</v>
      </c>
      <c r="D187" s="136">
        <v>611</v>
      </c>
      <c r="E187" s="136" t="s">
        <v>97</v>
      </c>
      <c r="F187" s="135" t="s">
        <v>44</v>
      </c>
      <c r="G187" s="135" t="s">
        <v>2682</v>
      </c>
      <c r="H187" s="146" t="s">
        <v>2681</v>
      </c>
      <c r="I187" s="166" t="s">
        <v>2683</v>
      </c>
      <c r="J187" s="166" t="s">
        <v>2436</v>
      </c>
      <c r="K187" s="166" t="s">
        <v>49</v>
      </c>
      <c r="L187" s="167" t="s">
        <v>65</v>
      </c>
      <c r="M187" s="167">
        <v>0</v>
      </c>
      <c r="N187" s="147">
        <v>76.142857142857139</v>
      </c>
      <c r="O187" s="148" t="s">
        <v>1079</v>
      </c>
      <c r="P187" s="136" t="s">
        <v>1665</v>
      </c>
      <c r="Q187" s="136" t="s">
        <v>1081</v>
      </c>
      <c r="R187" s="136" t="s">
        <v>1082</v>
      </c>
      <c r="S187" s="136" t="s">
        <v>1083</v>
      </c>
      <c r="T187" s="149" t="s">
        <v>1095</v>
      </c>
      <c r="U187" s="136" t="s">
        <v>1082</v>
      </c>
      <c r="V187" s="150" t="s">
        <v>1233</v>
      </c>
      <c r="W187" s="151"/>
    </row>
    <row r="188" spans="1:23" ht="293.25" x14ac:dyDescent="0.25">
      <c r="A188" s="145">
        <v>1388</v>
      </c>
      <c r="B188" s="135">
        <v>43624</v>
      </c>
      <c r="C188" s="136" t="s">
        <v>87</v>
      </c>
      <c r="D188" s="136">
        <v>902</v>
      </c>
      <c r="E188" s="136" t="s">
        <v>43</v>
      </c>
      <c r="F188" s="135" t="s">
        <v>1970</v>
      </c>
      <c r="G188" s="135" t="s">
        <v>2679</v>
      </c>
      <c r="H188" s="146">
        <v>0</v>
      </c>
      <c r="I188" s="166" t="s">
        <v>2680</v>
      </c>
      <c r="J188" s="166" t="s">
        <v>2436</v>
      </c>
      <c r="K188" s="166" t="s">
        <v>49</v>
      </c>
      <c r="L188" s="167" t="s">
        <v>65</v>
      </c>
      <c r="M188" s="167">
        <v>0</v>
      </c>
      <c r="N188" s="147">
        <v>76.142857142857139</v>
      </c>
      <c r="O188" s="148" t="s">
        <v>1079</v>
      </c>
      <c r="P188" s="136" t="s">
        <v>1665</v>
      </c>
      <c r="Q188" s="136" t="s">
        <v>1081</v>
      </c>
      <c r="R188" s="136" t="s">
        <v>1082</v>
      </c>
      <c r="S188" s="136" t="s">
        <v>1083</v>
      </c>
      <c r="T188" s="149" t="s">
        <v>1082</v>
      </c>
      <c r="U188" s="136" t="s">
        <v>1095</v>
      </c>
      <c r="V188" s="150" t="s">
        <v>1233</v>
      </c>
      <c r="W188" s="151"/>
    </row>
    <row r="189" spans="1:23" ht="45" x14ac:dyDescent="0.25">
      <c r="A189" s="145">
        <v>1387</v>
      </c>
      <c r="B189" s="135">
        <v>43615</v>
      </c>
      <c r="C189" s="136" t="s">
        <v>42</v>
      </c>
      <c r="D189" s="136">
        <v>604</v>
      </c>
      <c r="E189" s="136" t="s">
        <v>43</v>
      </c>
      <c r="F189" s="135" t="s">
        <v>44</v>
      </c>
      <c r="G189" s="135" t="s">
        <v>2670</v>
      </c>
      <c r="H189" s="146" t="s">
        <v>2668</v>
      </c>
      <c r="I189" s="166">
        <v>0</v>
      </c>
      <c r="J189" s="166" t="s">
        <v>2436</v>
      </c>
      <c r="K189" s="166" t="s">
        <v>49</v>
      </c>
      <c r="L189" s="167" t="s">
        <v>53</v>
      </c>
      <c r="M189" s="167">
        <v>0</v>
      </c>
      <c r="N189" s="147">
        <v>75.285714285714292</v>
      </c>
      <c r="O189" s="148" t="s">
        <v>1079</v>
      </c>
      <c r="P189" s="136" t="s">
        <v>1665</v>
      </c>
      <c r="Q189" s="136" t="s">
        <v>1081</v>
      </c>
      <c r="R189" s="136" t="s">
        <v>1082</v>
      </c>
      <c r="S189" s="136" t="s">
        <v>1083</v>
      </c>
      <c r="T189" s="149" t="s">
        <v>1131</v>
      </c>
      <c r="U189" s="136" t="s">
        <v>1131</v>
      </c>
      <c r="V189" s="150" t="s">
        <v>1119</v>
      </c>
      <c r="W189" s="151"/>
    </row>
    <row r="190" spans="1:23" ht="45" x14ac:dyDescent="0.25">
      <c r="A190" s="145">
        <v>1386</v>
      </c>
      <c r="B190" s="135">
        <v>43620</v>
      </c>
      <c r="C190" s="136" t="s">
        <v>42</v>
      </c>
      <c r="D190" s="136">
        <v>510</v>
      </c>
      <c r="E190" s="136" t="s">
        <v>43</v>
      </c>
      <c r="F190" s="135" t="s">
        <v>51</v>
      </c>
      <c r="G190" s="135" t="s">
        <v>2669</v>
      </c>
      <c r="H190" s="146" t="s">
        <v>2668</v>
      </c>
      <c r="I190" s="166">
        <v>0</v>
      </c>
      <c r="J190" s="166" t="s">
        <v>2436</v>
      </c>
      <c r="K190" s="166" t="s">
        <v>49</v>
      </c>
      <c r="L190" s="167" t="s">
        <v>53</v>
      </c>
      <c r="M190" s="167">
        <v>0</v>
      </c>
      <c r="N190" s="147">
        <v>75.285714285714292</v>
      </c>
      <c r="O190" s="148" t="s">
        <v>1114</v>
      </c>
      <c r="P190" s="136" t="s">
        <v>1665</v>
      </c>
      <c r="Q190" s="136" t="s">
        <v>1081</v>
      </c>
      <c r="R190" s="136" t="s">
        <v>1082</v>
      </c>
      <c r="S190" s="136" t="s">
        <v>1083</v>
      </c>
      <c r="T190" s="149" t="s">
        <v>1082</v>
      </c>
      <c r="U190" s="136" t="s">
        <v>1082</v>
      </c>
      <c r="V190" s="150" t="s">
        <v>1352</v>
      </c>
      <c r="W190" s="151"/>
    </row>
    <row r="191" spans="1:23" ht="45" x14ac:dyDescent="0.25">
      <c r="A191" s="145">
        <v>1385</v>
      </c>
      <c r="B191" s="135">
        <v>43618</v>
      </c>
      <c r="C191" s="136" t="s">
        <v>42</v>
      </c>
      <c r="D191" s="136">
        <v>904</v>
      </c>
      <c r="E191" s="136" t="s">
        <v>43</v>
      </c>
      <c r="F191" s="135" t="s">
        <v>44</v>
      </c>
      <c r="G191" s="135" t="s">
        <v>2667</v>
      </c>
      <c r="H191" s="146" t="s">
        <v>2668</v>
      </c>
      <c r="I191" s="166">
        <v>0</v>
      </c>
      <c r="J191" s="166" t="s">
        <v>2436</v>
      </c>
      <c r="K191" s="166" t="s">
        <v>49</v>
      </c>
      <c r="L191" s="167" t="s">
        <v>53</v>
      </c>
      <c r="M191" s="167">
        <v>0</v>
      </c>
      <c r="N191" s="147">
        <v>75.285714285714292</v>
      </c>
      <c r="O191" s="148" t="s">
        <v>1079</v>
      </c>
      <c r="P191" s="136" t="s">
        <v>1110</v>
      </c>
      <c r="Q191" s="136" t="s">
        <v>1088</v>
      </c>
      <c r="R191" s="136" t="s">
        <v>1082</v>
      </c>
      <c r="S191" s="136" t="s">
        <v>1083</v>
      </c>
      <c r="T191" s="149" t="s">
        <v>1082</v>
      </c>
      <c r="U191" s="136" t="s">
        <v>1082</v>
      </c>
      <c r="V191" s="150" t="s">
        <v>1089</v>
      </c>
      <c r="W191" s="151"/>
    </row>
    <row r="192" spans="1:23" ht="90" x14ac:dyDescent="0.25">
      <c r="A192" s="145">
        <v>1384</v>
      </c>
      <c r="B192" s="135" t="s">
        <v>3</v>
      </c>
      <c r="C192" s="136" t="s">
        <v>117</v>
      </c>
      <c r="D192" s="136">
        <v>124</v>
      </c>
      <c r="E192" s="136" t="s">
        <v>46</v>
      </c>
      <c r="F192" s="135" t="s">
        <v>44</v>
      </c>
      <c r="G192" s="135" t="s">
        <v>2664</v>
      </c>
      <c r="H192" s="146" t="s">
        <v>2665</v>
      </c>
      <c r="I192" s="166" t="s">
        <v>2666</v>
      </c>
      <c r="J192" s="166" t="s">
        <v>162</v>
      </c>
      <c r="K192" s="166" t="s">
        <v>50</v>
      </c>
      <c r="L192" s="167">
        <v>0</v>
      </c>
      <c r="M192" s="167">
        <v>0</v>
      </c>
      <c r="N192" s="147">
        <v>75.285714285714292</v>
      </c>
      <c r="O192" s="148" t="s">
        <v>1079</v>
      </c>
      <c r="P192" s="136" t="s">
        <v>1110</v>
      </c>
      <c r="Q192" s="136" t="s">
        <v>1088</v>
      </c>
      <c r="R192" s="136" t="s">
        <v>1082</v>
      </c>
      <c r="S192" s="136" t="s">
        <v>1083</v>
      </c>
      <c r="T192" s="149" t="s">
        <v>1095</v>
      </c>
      <c r="U192" s="136" t="s">
        <v>1082</v>
      </c>
      <c r="V192" s="150" t="s">
        <v>1089</v>
      </c>
      <c r="W192" s="151"/>
    </row>
    <row r="193" spans="1:23" ht="127.5" x14ac:dyDescent="0.25">
      <c r="A193" s="145">
        <v>1383</v>
      </c>
      <c r="B193" s="135">
        <v>43620</v>
      </c>
      <c r="C193" s="136" t="s">
        <v>42</v>
      </c>
      <c r="D193" s="136">
        <v>203</v>
      </c>
      <c r="E193" s="136" t="s">
        <v>43</v>
      </c>
      <c r="F193" s="135" t="s">
        <v>58</v>
      </c>
      <c r="G193" s="135" t="s">
        <v>2661</v>
      </c>
      <c r="H193" s="146" t="s">
        <v>2662</v>
      </c>
      <c r="I193" s="166" t="s">
        <v>2663</v>
      </c>
      <c r="J193" s="166" t="s">
        <v>48</v>
      </c>
      <c r="K193" s="166" t="s">
        <v>1934</v>
      </c>
      <c r="L193" s="167" t="s">
        <v>65</v>
      </c>
      <c r="M193" s="167" t="s">
        <v>46</v>
      </c>
      <c r="N193" s="147">
        <v>75.285714285714292</v>
      </c>
      <c r="O193" s="148" t="s">
        <v>1079</v>
      </c>
      <c r="P193" s="136" t="s">
        <v>1094</v>
      </c>
      <c r="Q193" s="136" t="s">
        <v>1116</v>
      </c>
      <c r="R193" s="136" t="s">
        <v>1082</v>
      </c>
      <c r="S193" s="136" t="s">
        <v>1083</v>
      </c>
      <c r="T193" s="149" t="s">
        <v>1095</v>
      </c>
      <c r="U193" s="136" t="s">
        <v>1082</v>
      </c>
      <c r="V193" s="150" t="s">
        <v>1085</v>
      </c>
      <c r="W193" s="151"/>
    </row>
    <row r="194" spans="1:23" ht="204" x14ac:dyDescent="0.25">
      <c r="A194" s="145">
        <v>1382</v>
      </c>
      <c r="B194" s="135" t="s">
        <v>3</v>
      </c>
      <c r="C194" s="136" t="s">
        <v>42</v>
      </c>
      <c r="D194" s="136">
        <v>515</v>
      </c>
      <c r="E194" s="136" t="s">
        <v>2040</v>
      </c>
      <c r="F194" s="135" t="s">
        <v>44</v>
      </c>
      <c r="G194" s="135" t="s">
        <v>2659</v>
      </c>
      <c r="H194" s="146" t="s">
        <v>46</v>
      </c>
      <c r="I194" s="166" t="s">
        <v>2660</v>
      </c>
      <c r="J194" s="166" t="s">
        <v>2436</v>
      </c>
      <c r="K194" s="166" t="s">
        <v>49</v>
      </c>
      <c r="L194" s="167" t="s">
        <v>65</v>
      </c>
      <c r="M194" s="167" t="s">
        <v>46</v>
      </c>
      <c r="N194" s="147">
        <v>75.285714285714292</v>
      </c>
      <c r="O194" s="148" t="s">
        <v>1079</v>
      </c>
      <c r="P194" s="136" t="s">
        <v>1129</v>
      </c>
      <c r="Q194" s="136" t="s">
        <v>1130</v>
      </c>
      <c r="R194" s="136" t="s">
        <v>1082</v>
      </c>
      <c r="S194" s="136" t="s">
        <v>1083</v>
      </c>
      <c r="T194" s="149" t="s">
        <v>1095</v>
      </c>
      <c r="U194" s="136" t="s">
        <v>1082</v>
      </c>
      <c r="V194" s="150" t="s">
        <v>44</v>
      </c>
      <c r="W194" s="151"/>
    </row>
    <row r="195" spans="1:23" ht="153" x14ac:dyDescent="0.25">
      <c r="A195" s="145">
        <v>1381</v>
      </c>
      <c r="B195" s="135">
        <v>43615</v>
      </c>
      <c r="C195" s="136" t="s">
        <v>42</v>
      </c>
      <c r="D195" s="136">
        <v>908</v>
      </c>
      <c r="E195" s="136" t="s">
        <v>43</v>
      </c>
      <c r="F195" s="135" t="s">
        <v>76</v>
      </c>
      <c r="G195" s="135" t="s">
        <v>2657</v>
      </c>
      <c r="H195" s="146" t="s">
        <v>2658</v>
      </c>
      <c r="I195" s="166" t="s">
        <v>46</v>
      </c>
      <c r="J195" s="166" t="s">
        <v>48</v>
      </c>
      <c r="K195" s="166" t="s">
        <v>1934</v>
      </c>
      <c r="L195" s="167" t="s">
        <v>333</v>
      </c>
      <c r="M195" s="167" t="s">
        <v>46</v>
      </c>
      <c r="N195" s="147">
        <v>75.285714285714292</v>
      </c>
      <c r="O195" s="148" t="s">
        <v>1079</v>
      </c>
      <c r="P195" s="136" t="s">
        <v>1094</v>
      </c>
      <c r="Q195" s="136" t="s">
        <v>1091</v>
      </c>
      <c r="R195" s="136" t="s">
        <v>1082</v>
      </c>
      <c r="S195" s="136" t="s">
        <v>1083</v>
      </c>
      <c r="T195" s="149" t="s">
        <v>1095</v>
      </c>
      <c r="U195" s="136" t="s">
        <v>1082</v>
      </c>
      <c r="V195" s="150" t="s">
        <v>1111</v>
      </c>
      <c r="W195" s="151"/>
    </row>
    <row r="196" spans="1:23" ht="165" x14ac:dyDescent="0.25">
      <c r="A196" s="145">
        <v>1380</v>
      </c>
      <c r="B196" s="135">
        <v>43618</v>
      </c>
      <c r="C196" s="136" t="s">
        <v>42</v>
      </c>
      <c r="D196" s="136">
        <v>804</v>
      </c>
      <c r="E196" s="136" t="s">
        <v>97</v>
      </c>
      <c r="F196" s="135" t="s">
        <v>44</v>
      </c>
      <c r="G196" s="135" t="s">
        <v>2654</v>
      </c>
      <c r="H196" s="146" t="s">
        <v>2655</v>
      </c>
      <c r="I196" s="166" t="s">
        <v>2656</v>
      </c>
      <c r="J196" s="166" t="s">
        <v>1604</v>
      </c>
      <c r="K196" s="166" t="s">
        <v>50</v>
      </c>
      <c r="L196" s="167" t="s">
        <v>50</v>
      </c>
      <c r="M196" s="167">
        <v>0</v>
      </c>
      <c r="N196" s="147">
        <v>75.285714285714292</v>
      </c>
      <c r="O196" s="148" t="s">
        <v>1079</v>
      </c>
      <c r="P196" s="136" t="s">
        <v>1110</v>
      </c>
      <c r="Q196" s="136" t="s">
        <v>1088</v>
      </c>
      <c r="R196" s="136" t="s">
        <v>1082</v>
      </c>
      <c r="S196" s="136" t="s">
        <v>1083</v>
      </c>
      <c r="T196" s="149" t="s">
        <v>1095</v>
      </c>
      <c r="U196" s="136" t="s">
        <v>1082</v>
      </c>
      <c r="V196" s="150" t="s">
        <v>1172</v>
      </c>
      <c r="W196" s="151"/>
    </row>
    <row r="197" spans="1:23" ht="15.75" x14ac:dyDescent="0.25">
      <c r="A197" s="145">
        <v>1379</v>
      </c>
      <c r="B197" s="135">
        <v>43618</v>
      </c>
      <c r="C197" s="136">
        <v>0</v>
      </c>
      <c r="D197" s="136">
        <v>0</v>
      </c>
      <c r="E197" s="136">
        <v>0</v>
      </c>
      <c r="F197" s="135">
        <v>0</v>
      </c>
      <c r="G197" s="135">
        <v>0</v>
      </c>
      <c r="H197" s="146">
        <v>0</v>
      </c>
      <c r="I197" s="166">
        <v>0</v>
      </c>
      <c r="J197" s="166">
        <v>0</v>
      </c>
      <c r="K197" s="166">
        <v>0</v>
      </c>
      <c r="L197" s="167">
        <v>0</v>
      </c>
      <c r="M197" s="167">
        <v>0</v>
      </c>
      <c r="N197" s="147">
        <v>75.285714285714292</v>
      </c>
      <c r="O197" s="148" t="s">
        <v>1086</v>
      </c>
      <c r="P197" s="136" t="s">
        <v>46</v>
      </c>
      <c r="Q197" s="136" t="s">
        <v>46</v>
      </c>
      <c r="R197" s="136" t="s">
        <v>46</v>
      </c>
      <c r="S197" s="136" t="s">
        <v>46</v>
      </c>
      <c r="T197" s="149" t="s">
        <v>46</v>
      </c>
      <c r="U197" s="136" t="s">
        <v>46</v>
      </c>
      <c r="V197" s="150" t="s">
        <v>46</v>
      </c>
      <c r="W197" s="151"/>
    </row>
    <row r="198" spans="1:23" ht="390" x14ac:dyDescent="0.25">
      <c r="A198" s="145">
        <v>1378</v>
      </c>
      <c r="B198" s="135">
        <v>43617</v>
      </c>
      <c r="C198" s="136" t="s">
        <v>42</v>
      </c>
      <c r="D198" s="136">
        <v>906</v>
      </c>
      <c r="E198" s="136" t="s">
        <v>43</v>
      </c>
      <c r="F198" s="135" t="s">
        <v>44</v>
      </c>
      <c r="G198" s="135" t="s">
        <v>2651</v>
      </c>
      <c r="H198" s="146" t="s">
        <v>2652</v>
      </c>
      <c r="I198" s="166" t="s">
        <v>2653</v>
      </c>
      <c r="J198" s="166" t="s">
        <v>1604</v>
      </c>
      <c r="K198" s="166" t="s">
        <v>50</v>
      </c>
      <c r="L198" s="167" t="s">
        <v>50</v>
      </c>
      <c r="M198" s="167">
        <v>0</v>
      </c>
      <c r="N198" s="147">
        <v>75.285714285714292</v>
      </c>
      <c r="O198" s="148" t="s">
        <v>1079</v>
      </c>
      <c r="P198" s="136" t="s">
        <v>1129</v>
      </c>
      <c r="Q198" s="136" t="s">
        <v>1130</v>
      </c>
      <c r="R198" s="136"/>
      <c r="S198" s="136" t="s">
        <v>1083</v>
      </c>
      <c r="T198" s="149" t="s">
        <v>1084</v>
      </c>
      <c r="U198" s="136" t="s">
        <v>1082</v>
      </c>
      <c r="V198" s="150" t="s">
        <v>1121</v>
      </c>
      <c r="W198" s="151"/>
    </row>
    <row r="199" spans="1:23" ht="25.5" x14ac:dyDescent="0.25">
      <c r="A199" s="145">
        <v>1377</v>
      </c>
      <c r="B199" s="135">
        <v>43617</v>
      </c>
      <c r="C199" s="136" t="s">
        <v>42</v>
      </c>
      <c r="D199" s="136">
        <v>906</v>
      </c>
      <c r="E199" s="136" t="s">
        <v>43</v>
      </c>
      <c r="F199" s="135" t="s">
        <v>44</v>
      </c>
      <c r="G199" s="135" t="s">
        <v>2650</v>
      </c>
      <c r="H199" s="146">
        <v>0</v>
      </c>
      <c r="I199" s="166">
        <v>0</v>
      </c>
      <c r="J199" s="166">
        <v>0</v>
      </c>
      <c r="K199" s="166">
        <v>0</v>
      </c>
      <c r="L199" s="167">
        <v>0</v>
      </c>
      <c r="M199" s="167">
        <v>0</v>
      </c>
      <c r="N199" s="147">
        <v>75.285714285714292</v>
      </c>
      <c r="O199" s="148" t="s">
        <v>1079</v>
      </c>
      <c r="P199" s="136" t="s">
        <v>1129</v>
      </c>
      <c r="Q199" s="136" t="s">
        <v>1130</v>
      </c>
      <c r="R199" s="136" t="s">
        <v>1082</v>
      </c>
      <c r="S199" s="136" t="s">
        <v>1083</v>
      </c>
      <c r="T199" s="149" t="s">
        <v>1095</v>
      </c>
      <c r="U199" s="136" t="s">
        <v>1082</v>
      </c>
      <c r="V199" s="150" t="s">
        <v>1121</v>
      </c>
      <c r="W199" s="151"/>
    </row>
    <row r="200" spans="1:23" ht="89.25" x14ac:dyDescent="0.25">
      <c r="A200" s="145">
        <v>1376</v>
      </c>
      <c r="B200" s="135">
        <v>43617</v>
      </c>
      <c r="C200" s="136" t="s">
        <v>42</v>
      </c>
      <c r="D200" s="136">
        <v>303</v>
      </c>
      <c r="E200" s="136" t="s">
        <v>43</v>
      </c>
      <c r="F200" s="135" t="s">
        <v>44</v>
      </c>
      <c r="G200" s="135" t="s">
        <v>2648</v>
      </c>
      <c r="H200" s="146" t="s">
        <v>46</v>
      </c>
      <c r="I200" s="166" t="s">
        <v>2649</v>
      </c>
      <c r="J200" s="166" t="s">
        <v>1846</v>
      </c>
      <c r="K200" s="166" t="s">
        <v>434</v>
      </c>
      <c r="L200" s="167" t="s">
        <v>50</v>
      </c>
      <c r="M200" s="167" t="s">
        <v>180</v>
      </c>
      <c r="N200" s="147">
        <v>75.285714285714292</v>
      </c>
      <c r="O200" s="148" t="s">
        <v>1079</v>
      </c>
      <c r="P200" s="136" t="s">
        <v>1129</v>
      </c>
      <c r="Q200" s="136" t="s">
        <v>1130</v>
      </c>
      <c r="R200" s="136" t="s">
        <v>1082</v>
      </c>
      <c r="S200" s="136" t="s">
        <v>1083</v>
      </c>
      <c r="T200" s="149" t="s">
        <v>1095</v>
      </c>
      <c r="U200" s="136" t="s">
        <v>1082</v>
      </c>
      <c r="V200" s="150" t="s">
        <v>1121</v>
      </c>
      <c r="W200" s="151"/>
    </row>
    <row r="201" spans="1:23" ht="90" x14ac:dyDescent="0.25">
      <c r="A201" s="145">
        <v>1375</v>
      </c>
      <c r="B201" s="135">
        <v>43616</v>
      </c>
      <c r="C201" s="136" t="s">
        <v>42</v>
      </c>
      <c r="D201" s="136">
        <v>109</v>
      </c>
      <c r="E201" s="136" t="s">
        <v>43</v>
      </c>
      <c r="F201" s="135" t="s">
        <v>44</v>
      </c>
      <c r="G201" s="135" t="s">
        <v>2646</v>
      </c>
      <c r="H201" s="146" t="s">
        <v>46</v>
      </c>
      <c r="I201" s="166" t="s">
        <v>2647</v>
      </c>
      <c r="J201" s="166" t="s">
        <v>2436</v>
      </c>
      <c r="K201" s="166" t="s">
        <v>49</v>
      </c>
      <c r="L201" s="167" t="s">
        <v>65</v>
      </c>
      <c r="M201" s="167" t="s">
        <v>46</v>
      </c>
      <c r="N201" s="147">
        <v>75.285714285714292</v>
      </c>
      <c r="O201" s="148"/>
      <c r="P201" s="136" t="s">
        <v>1129</v>
      </c>
      <c r="Q201" s="136" t="s">
        <v>1130</v>
      </c>
      <c r="R201" s="136" t="s">
        <v>1082</v>
      </c>
      <c r="S201" s="136" t="s">
        <v>1083</v>
      </c>
      <c r="T201" s="149" t="s">
        <v>1095</v>
      </c>
      <c r="U201" s="136" t="s">
        <v>1131</v>
      </c>
      <c r="V201" s="150" t="s">
        <v>1121</v>
      </c>
      <c r="W201" s="151"/>
    </row>
    <row r="202" spans="1:23" ht="63.75" x14ac:dyDescent="0.25">
      <c r="A202" s="145">
        <v>1374</v>
      </c>
      <c r="B202" s="135" t="s">
        <v>3</v>
      </c>
      <c r="C202" s="136" t="s">
        <v>42</v>
      </c>
      <c r="D202" s="136">
        <v>907</v>
      </c>
      <c r="E202" s="136" t="s">
        <v>43</v>
      </c>
      <c r="F202" s="135" t="s">
        <v>44</v>
      </c>
      <c r="G202" s="135" t="s">
        <v>2645</v>
      </c>
      <c r="H202" s="146">
        <v>0</v>
      </c>
      <c r="I202" s="166">
        <v>0</v>
      </c>
      <c r="J202" s="166">
        <v>0</v>
      </c>
      <c r="K202" s="166">
        <v>0</v>
      </c>
      <c r="L202" s="167">
        <v>0</v>
      </c>
      <c r="M202" s="167">
        <v>0</v>
      </c>
      <c r="N202" s="147">
        <v>75.285714285714292</v>
      </c>
      <c r="O202" s="148" t="s">
        <v>1079</v>
      </c>
      <c r="P202" s="136" t="s">
        <v>1107</v>
      </c>
      <c r="Q202" s="136" t="s">
        <v>1120</v>
      </c>
      <c r="R202" s="136" t="s">
        <v>1082</v>
      </c>
      <c r="S202" s="136" t="s">
        <v>1083</v>
      </c>
      <c r="T202" s="149" t="s">
        <v>1095</v>
      </c>
      <c r="U202" s="136" t="s">
        <v>1082</v>
      </c>
      <c r="V202" s="150" t="s">
        <v>1253</v>
      </c>
      <c r="W202" s="151"/>
    </row>
    <row r="203" spans="1:23" ht="89.25" x14ac:dyDescent="0.25">
      <c r="A203" s="145">
        <v>1373</v>
      </c>
      <c r="B203" s="135">
        <v>43614</v>
      </c>
      <c r="C203" s="136" t="s">
        <v>42</v>
      </c>
      <c r="D203" s="136">
        <v>906</v>
      </c>
      <c r="E203" s="136" t="s">
        <v>43</v>
      </c>
      <c r="F203" s="135" t="s">
        <v>44</v>
      </c>
      <c r="G203" s="135" t="s">
        <v>2644</v>
      </c>
      <c r="H203" s="146">
        <v>0</v>
      </c>
      <c r="I203" s="166">
        <v>0</v>
      </c>
      <c r="J203" s="166">
        <v>0</v>
      </c>
      <c r="K203" s="166">
        <v>0</v>
      </c>
      <c r="L203" s="167">
        <v>0</v>
      </c>
      <c r="M203" s="167">
        <v>0</v>
      </c>
      <c r="N203" s="147">
        <v>75.285714285714292</v>
      </c>
      <c r="O203" s="148"/>
      <c r="P203" s="136" t="s">
        <v>1129</v>
      </c>
      <c r="Q203" s="136" t="s">
        <v>1130</v>
      </c>
      <c r="R203" s="136" t="s">
        <v>1082</v>
      </c>
      <c r="S203" s="136" t="s">
        <v>1083</v>
      </c>
      <c r="T203" s="149" t="s">
        <v>1095</v>
      </c>
      <c r="U203" s="136" t="s">
        <v>1082</v>
      </c>
      <c r="V203" s="150" t="s">
        <v>1121</v>
      </c>
      <c r="W203" s="151"/>
    </row>
    <row r="204" spans="1:23" ht="210" x14ac:dyDescent="0.25">
      <c r="A204" s="145">
        <v>1372</v>
      </c>
      <c r="B204" s="135">
        <v>43611</v>
      </c>
      <c r="C204" s="136" t="s">
        <v>42</v>
      </c>
      <c r="D204" s="136">
        <v>309</v>
      </c>
      <c r="E204" s="136" t="s">
        <v>43</v>
      </c>
      <c r="F204" s="135" t="s">
        <v>44</v>
      </c>
      <c r="G204" s="135" t="s">
        <v>2637</v>
      </c>
      <c r="H204" s="146" t="s">
        <v>2638</v>
      </c>
      <c r="I204" s="166" t="s">
        <v>2639</v>
      </c>
      <c r="J204" s="166" t="s">
        <v>2436</v>
      </c>
      <c r="K204" s="166" t="s">
        <v>49</v>
      </c>
      <c r="L204" s="167" t="s">
        <v>50</v>
      </c>
      <c r="M204" s="167">
        <v>0</v>
      </c>
      <c r="N204" s="147">
        <v>74.142857142857139</v>
      </c>
      <c r="O204" s="148" t="s">
        <v>1079</v>
      </c>
      <c r="P204" s="136" t="s">
        <v>1110</v>
      </c>
      <c r="Q204" s="136" t="s">
        <v>1088</v>
      </c>
      <c r="R204" s="136" t="s">
        <v>1082</v>
      </c>
      <c r="S204" s="136" t="s">
        <v>1083</v>
      </c>
      <c r="T204" s="149" t="s">
        <v>1095</v>
      </c>
      <c r="U204" s="136" t="s">
        <v>1082</v>
      </c>
      <c r="V204" s="150" t="s">
        <v>1191</v>
      </c>
      <c r="W204" s="151"/>
    </row>
    <row r="205" spans="1:23" ht="127.5" x14ac:dyDescent="0.25">
      <c r="A205" s="145">
        <v>1371</v>
      </c>
      <c r="B205" s="135">
        <v>43610</v>
      </c>
      <c r="C205" s="136" t="s">
        <v>42</v>
      </c>
      <c r="D205" s="136">
        <v>210</v>
      </c>
      <c r="E205" s="136" t="s">
        <v>43</v>
      </c>
      <c r="F205" s="135" t="s">
        <v>765</v>
      </c>
      <c r="G205" s="135" t="s">
        <v>2635</v>
      </c>
      <c r="H205" s="146" t="s">
        <v>2636</v>
      </c>
      <c r="I205" s="166" t="s">
        <v>46</v>
      </c>
      <c r="J205" s="166" t="s">
        <v>48</v>
      </c>
      <c r="K205" s="166" t="s">
        <v>1934</v>
      </c>
      <c r="L205" s="167" t="s">
        <v>65</v>
      </c>
      <c r="M205" s="167" t="s">
        <v>46</v>
      </c>
      <c r="N205" s="147">
        <v>74.142857142857139</v>
      </c>
      <c r="O205" s="148" t="s">
        <v>1114</v>
      </c>
      <c r="P205" s="136" t="s">
        <v>1110</v>
      </c>
      <c r="Q205" s="136" t="s">
        <v>1088</v>
      </c>
      <c r="R205" s="136" t="s">
        <v>1082</v>
      </c>
      <c r="S205" s="136" t="s">
        <v>1083</v>
      </c>
      <c r="T205" s="149" t="s">
        <v>1095</v>
      </c>
      <c r="U205" s="136" t="s">
        <v>1082</v>
      </c>
      <c r="V205" s="150" t="s">
        <v>555</v>
      </c>
      <c r="W205" s="151"/>
    </row>
    <row r="206" spans="1:23" ht="127.5" x14ac:dyDescent="0.25">
      <c r="A206" s="145">
        <v>1370</v>
      </c>
      <c r="B206" s="135">
        <v>43610</v>
      </c>
      <c r="C206" s="136" t="s">
        <v>42</v>
      </c>
      <c r="D206" s="136">
        <v>606</v>
      </c>
      <c r="E206" s="136" t="s">
        <v>43</v>
      </c>
      <c r="F206" s="135" t="s">
        <v>44</v>
      </c>
      <c r="G206" s="135" t="s">
        <v>2634</v>
      </c>
      <c r="H206" s="146" t="s">
        <v>2633</v>
      </c>
      <c r="I206" s="166" t="s">
        <v>2632</v>
      </c>
      <c r="J206" s="166" t="s">
        <v>1846</v>
      </c>
      <c r="K206" s="166" t="s">
        <v>434</v>
      </c>
      <c r="L206" s="167" t="s">
        <v>125</v>
      </c>
      <c r="M206" s="167" t="s">
        <v>46</v>
      </c>
      <c r="N206" s="147">
        <v>74.142857142857139</v>
      </c>
      <c r="O206" s="148" t="s">
        <v>1079</v>
      </c>
      <c r="P206" s="136" t="s">
        <v>1110</v>
      </c>
      <c r="Q206" s="136" t="s">
        <v>1088</v>
      </c>
      <c r="R206" s="136" t="s">
        <v>1082</v>
      </c>
      <c r="S206" s="136" t="s">
        <v>1083</v>
      </c>
      <c r="T206" s="149" t="s">
        <v>1095</v>
      </c>
      <c r="U206" s="136" t="s">
        <v>1082</v>
      </c>
      <c r="V206" s="150" t="s">
        <v>1426</v>
      </c>
      <c r="W206" s="151"/>
    </row>
    <row r="207" spans="1:23" ht="114.75" x14ac:dyDescent="0.25">
      <c r="A207" s="145">
        <v>1369</v>
      </c>
      <c r="B207" s="135">
        <v>43608</v>
      </c>
      <c r="C207" s="136" t="s">
        <v>42</v>
      </c>
      <c r="D207" s="136">
        <v>806</v>
      </c>
      <c r="E207" s="136" t="s">
        <v>97</v>
      </c>
      <c r="F207" s="135" t="s">
        <v>71</v>
      </c>
      <c r="G207" s="135" t="s">
        <v>2631</v>
      </c>
      <c r="H207" s="146" t="s">
        <v>46</v>
      </c>
      <c r="I207" s="166" t="s">
        <v>46</v>
      </c>
      <c r="J207" s="166" t="s">
        <v>2436</v>
      </c>
      <c r="K207" s="166" t="s">
        <v>49</v>
      </c>
      <c r="L207" s="167" t="s">
        <v>65</v>
      </c>
      <c r="M207" s="167" t="s">
        <v>46</v>
      </c>
      <c r="N207" s="147">
        <v>74.142857142857139</v>
      </c>
      <c r="O207" s="148" t="s">
        <v>1079</v>
      </c>
      <c r="P207" s="136" t="s">
        <v>1094</v>
      </c>
      <c r="Q207" s="136" t="s">
        <v>1091</v>
      </c>
      <c r="R207" s="136" t="s">
        <v>1082</v>
      </c>
      <c r="S207" s="136" t="s">
        <v>1083</v>
      </c>
      <c r="T207" s="149" t="s">
        <v>1095</v>
      </c>
      <c r="U207" s="136" t="s">
        <v>1082</v>
      </c>
      <c r="V207" s="150" t="s">
        <v>1134</v>
      </c>
      <c r="W207" s="151"/>
    </row>
    <row r="208" spans="1:23" ht="315" x14ac:dyDescent="0.25">
      <c r="A208" s="145">
        <v>1368</v>
      </c>
      <c r="B208" s="135">
        <v>43609</v>
      </c>
      <c r="C208" s="136" t="s">
        <v>42</v>
      </c>
      <c r="D208" s="136">
        <v>401</v>
      </c>
      <c r="E208" s="136" t="s">
        <v>43</v>
      </c>
      <c r="F208" s="135" t="s">
        <v>44</v>
      </c>
      <c r="G208" s="135" t="s">
        <v>2628</v>
      </c>
      <c r="H208" s="146" t="s">
        <v>2629</v>
      </c>
      <c r="I208" s="166" t="s">
        <v>2630</v>
      </c>
      <c r="J208" s="166" t="s">
        <v>48</v>
      </c>
      <c r="K208" s="166" t="s">
        <v>1934</v>
      </c>
      <c r="L208" s="167" t="s">
        <v>50</v>
      </c>
      <c r="M208" s="167" t="s">
        <v>46</v>
      </c>
      <c r="N208" s="147">
        <v>74.142857142857139</v>
      </c>
      <c r="O208" s="148" t="s">
        <v>1079</v>
      </c>
      <c r="P208" s="136" t="s">
        <v>1110</v>
      </c>
      <c r="Q208" s="136" t="s">
        <v>1088</v>
      </c>
      <c r="R208" s="136" t="s">
        <v>1082</v>
      </c>
      <c r="S208" s="136" t="s">
        <v>1083</v>
      </c>
      <c r="T208" s="149" t="s">
        <v>1095</v>
      </c>
      <c r="U208" s="136" t="s">
        <v>1082</v>
      </c>
      <c r="V208" s="150" t="s">
        <v>1172</v>
      </c>
      <c r="W208" s="151"/>
    </row>
    <row r="209" spans="1:23" ht="76.5" x14ac:dyDescent="0.25">
      <c r="A209" s="145">
        <v>1367</v>
      </c>
      <c r="B209" s="135">
        <v>43604</v>
      </c>
      <c r="C209" s="136" t="s">
        <v>42</v>
      </c>
      <c r="D209" s="136">
        <v>305</v>
      </c>
      <c r="E209" s="136" t="s">
        <v>43</v>
      </c>
      <c r="F209" s="135" t="s">
        <v>76</v>
      </c>
      <c r="G209" s="135" t="s">
        <v>2614</v>
      </c>
      <c r="H209" s="146" t="s">
        <v>46</v>
      </c>
      <c r="I209" s="166" t="s">
        <v>46</v>
      </c>
      <c r="J209" s="166" t="s">
        <v>48</v>
      </c>
      <c r="K209" s="166" t="s">
        <v>1934</v>
      </c>
      <c r="L209" s="167" t="s">
        <v>53</v>
      </c>
      <c r="M209" s="167">
        <v>3359</v>
      </c>
      <c r="N209" s="147">
        <v>73.142857142857139</v>
      </c>
      <c r="O209" s="148" t="s">
        <v>1079</v>
      </c>
      <c r="P209" s="136" t="s">
        <v>1094</v>
      </c>
      <c r="Q209" s="136" t="s">
        <v>1091</v>
      </c>
      <c r="R209" s="136" t="s">
        <v>1082</v>
      </c>
      <c r="S209" s="136" t="s">
        <v>1083</v>
      </c>
      <c r="T209" s="149" t="s">
        <v>1084</v>
      </c>
      <c r="U209" s="136" t="s">
        <v>1118</v>
      </c>
      <c r="V209" s="150" t="s">
        <v>1126</v>
      </c>
      <c r="W209" s="151"/>
    </row>
    <row r="210" spans="1:23" ht="89.25" x14ac:dyDescent="0.25">
      <c r="A210" s="145">
        <v>1366</v>
      </c>
      <c r="B210" s="135">
        <v>43602</v>
      </c>
      <c r="C210" s="136" t="s">
        <v>42</v>
      </c>
      <c r="D210" s="136">
        <v>701</v>
      </c>
      <c r="E210" s="136" t="s">
        <v>43</v>
      </c>
      <c r="F210" s="135" t="s">
        <v>104</v>
      </c>
      <c r="G210" s="135" t="s">
        <v>2613</v>
      </c>
      <c r="H210" s="146" t="s">
        <v>46</v>
      </c>
      <c r="I210" s="166" t="s">
        <v>46</v>
      </c>
      <c r="J210" s="166" t="s">
        <v>48</v>
      </c>
      <c r="K210" s="166" t="s">
        <v>1934</v>
      </c>
      <c r="L210" s="167" t="s">
        <v>53</v>
      </c>
      <c r="M210" s="167">
        <v>3198</v>
      </c>
      <c r="N210" s="147">
        <v>73.142857142857139</v>
      </c>
      <c r="O210" s="148" t="s">
        <v>1086</v>
      </c>
      <c r="P210" s="136" t="s">
        <v>46</v>
      </c>
      <c r="Q210" s="136" t="s">
        <v>46</v>
      </c>
      <c r="R210" s="136" t="s">
        <v>1118</v>
      </c>
      <c r="S210" s="136" t="s">
        <v>46</v>
      </c>
      <c r="T210" s="149" t="s">
        <v>46</v>
      </c>
      <c r="U210" s="136" t="s">
        <v>46</v>
      </c>
      <c r="V210" s="150" t="s">
        <v>46</v>
      </c>
      <c r="W210" s="151"/>
    </row>
    <row r="211" spans="1:23" ht="76.5" x14ac:dyDescent="0.25">
      <c r="A211" s="145">
        <v>1365</v>
      </c>
      <c r="B211" s="135">
        <v>43604</v>
      </c>
      <c r="C211" s="136" t="s">
        <v>42</v>
      </c>
      <c r="D211" s="136">
        <v>110</v>
      </c>
      <c r="E211" s="136" t="s">
        <v>43</v>
      </c>
      <c r="F211" s="135" t="s">
        <v>51</v>
      </c>
      <c r="G211" s="135" t="s">
        <v>2611</v>
      </c>
      <c r="H211" s="146" t="s">
        <v>2612</v>
      </c>
      <c r="I211" s="166" t="s">
        <v>46</v>
      </c>
      <c r="J211" s="166" t="s">
        <v>48</v>
      </c>
      <c r="K211" s="166" t="s">
        <v>1934</v>
      </c>
      <c r="L211" s="167" t="s">
        <v>65</v>
      </c>
      <c r="M211" s="167" t="s">
        <v>46</v>
      </c>
      <c r="N211" s="147">
        <v>73.142857142857139</v>
      </c>
      <c r="O211" s="148" t="s">
        <v>1079</v>
      </c>
      <c r="P211" s="136" t="s">
        <v>1110</v>
      </c>
      <c r="Q211" s="136" t="s">
        <v>1088</v>
      </c>
      <c r="R211" s="136" t="s">
        <v>1118</v>
      </c>
      <c r="S211" s="136" t="s">
        <v>1083</v>
      </c>
      <c r="T211" s="149" t="s">
        <v>1084</v>
      </c>
      <c r="U211" s="136" t="s">
        <v>1082</v>
      </c>
      <c r="V211" s="150" t="s">
        <v>1179</v>
      </c>
      <c r="W211" s="151"/>
    </row>
    <row r="212" spans="1:23" ht="114.75" x14ac:dyDescent="0.25">
      <c r="A212" s="145">
        <v>1364</v>
      </c>
      <c r="B212" s="135">
        <v>43601</v>
      </c>
      <c r="C212" s="136" t="s">
        <v>87</v>
      </c>
      <c r="D212" s="136">
        <v>306</v>
      </c>
      <c r="E212" s="136" t="s">
        <v>2040</v>
      </c>
      <c r="F212" s="135" t="s">
        <v>44</v>
      </c>
      <c r="G212" s="135" t="s">
        <v>2608</v>
      </c>
      <c r="H212" s="146" t="s">
        <v>2609</v>
      </c>
      <c r="I212" s="166" t="s">
        <v>2610</v>
      </c>
      <c r="J212" s="166" t="s">
        <v>103</v>
      </c>
      <c r="K212" s="166" t="s">
        <v>50</v>
      </c>
      <c r="L212" s="167" t="s">
        <v>50</v>
      </c>
      <c r="M212" s="167" t="s">
        <v>180</v>
      </c>
      <c r="N212" s="147">
        <v>73.142857142857139</v>
      </c>
      <c r="O212" s="148" t="s">
        <v>1079</v>
      </c>
      <c r="P212" s="136" t="s">
        <v>1129</v>
      </c>
      <c r="Q212" s="136" t="s">
        <v>1130</v>
      </c>
      <c r="R212" s="136" t="s">
        <v>1082</v>
      </c>
      <c r="S212" s="136" t="s">
        <v>1083</v>
      </c>
      <c r="T212" s="149" t="s">
        <v>1084</v>
      </c>
      <c r="U212" s="136" t="s">
        <v>1082</v>
      </c>
      <c r="V212" s="150" t="s">
        <v>1121</v>
      </c>
      <c r="W212" s="151"/>
    </row>
    <row r="213" spans="1:23" ht="15.75" x14ac:dyDescent="0.25">
      <c r="A213" s="145">
        <v>1363</v>
      </c>
      <c r="B213" s="135">
        <v>43601</v>
      </c>
      <c r="C213" s="136">
        <v>0</v>
      </c>
      <c r="D213" s="136">
        <v>0</v>
      </c>
      <c r="E213" s="136">
        <v>0</v>
      </c>
      <c r="F213" s="135">
        <v>0</v>
      </c>
      <c r="G213" s="135">
        <v>0</v>
      </c>
      <c r="H213" s="146">
        <v>0</v>
      </c>
      <c r="I213" s="166">
        <v>0</v>
      </c>
      <c r="J213" s="166">
        <v>0</v>
      </c>
      <c r="K213" s="166">
        <v>0</v>
      </c>
      <c r="L213" s="167">
        <v>0</v>
      </c>
      <c r="M213" s="167">
        <v>0</v>
      </c>
      <c r="N213" s="147">
        <v>73.142857142857139</v>
      </c>
      <c r="O213" s="148" t="s">
        <v>1086</v>
      </c>
      <c r="P213" s="136" t="s">
        <v>46</v>
      </c>
      <c r="Q213" s="136" t="s">
        <v>46</v>
      </c>
      <c r="R213" s="136" t="s">
        <v>46</v>
      </c>
      <c r="S213" s="136" t="s">
        <v>46</v>
      </c>
      <c r="T213" s="149" t="s">
        <v>46</v>
      </c>
      <c r="U213" s="136" t="s">
        <v>46</v>
      </c>
      <c r="V213" s="150" t="s">
        <v>46</v>
      </c>
      <c r="W213" s="151"/>
    </row>
    <row r="214" spans="1:23" ht="45" x14ac:dyDescent="0.25">
      <c r="A214" s="145">
        <v>1362</v>
      </c>
      <c r="B214" s="135">
        <v>43591</v>
      </c>
      <c r="C214" s="136" t="s">
        <v>42</v>
      </c>
      <c r="D214" s="136">
        <v>104</v>
      </c>
      <c r="E214" s="136" t="s">
        <v>43</v>
      </c>
      <c r="F214" s="135" t="s">
        <v>76</v>
      </c>
      <c r="G214" s="135" t="s">
        <v>2594</v>
      </c>
      <c r="H214" s="146" t="s">
        <v>2595</v>
      </c>
      <c r="I214" s="166">
        <v>0</v>
      </c>
      <c r="J214" s="166" t="s">
        <v>2436</v>
      </c>
      <c r="K214" s="166" t="s">
        <v>49</v>
      </c>
      <c r="L214" s="167" t="s">
        <v>53</v>
      </c>
      <c r="M214" s="167" t="s">
        <v>2596</v>
      </c>
      <c r="N214" s="147">
        <v>72.142857142857139</v>
      </c>
      <c r="O214" s="148" t="s">
        <v>1079</v>
      </c>
      <c r="P214" s="136" t="s">
        <v>2279</v>
      </c>
      <c r="Q214" s="136" t="s">
        <v>1091</v>
      </c>
      <c r="R214" s="136" t="s">
        <v>1082</v>
      </c>
      <c r="S214" s="136" t="s">
        <v>1083</v>
      </c>
      <c r="T214" s="149" t="s">
        <v>1084</v>
      </c>
      <c r="U214" s="136" t="s">
        <v>1084</v>
      </c>
      <c r="V214" s="150" t="s">
        <v>1124</v>
      </c>
      <c r="W214" s="151"/>
    </row>
    <row r="215" spans="1:23" ht="45" x14ac:dyDescent="0.25">
      <c r="A215" s="145">
        <v>1361</v>
      </c>
      <c r="B215" s="135">
        <v>43595</v>
      </c>
      <c r="C215" s="136" t="s">
        <v>2538</v>
      </c>
      <c r="D215" s="136">
        <v>806</v>
      </c>
      <c r="E215" s="136" t="s">
        <v>43</v>
      </c>
      <c r="F215" s="135" t="s">
        <v>44</v>
      </c>
      <c r="G215" s="135" t="s">
        <v>2592</v>
      </c>
      <c r="H215" s="146" t="s">
        <v>2536</v>
      </c>
      <c r="I215" s="166">
        <v>0</v>
      </c>
      <c r="J215" s="166" t="s">
        <v>2436</v>
      </c>
      <c r="K215" s="166" t="s">
        <v>49</v>
      </c>
      <c r="L215" s="167" t="s">
        <v>53</v>
      </c>
      <c r="M215" s="167" t="s">
        <v>2593</v>
      </c>
      <c r="N215" s="147">
        <v>72.142857142857139</v>
      </c>
      <c r="O215" s="148" t="s">
        <v>1079</v>
      </c>
      <c r="P215" s="136" t="s">
        <v>1110</v>
      </c>
      <c r="Q215" s="136" t="s">
        <v>1088</v>
      </c>
      <c r="R215" s="136" t="s">
        <v>1082</v>
      </c>
      <c r="S215" s="136" t="s">
        <v>1083</v>
      </c>
      <c r="T215" s="149" t="s">
        <v>1084</v>
      </c>
      <c r="U215" s="136" t="s">
        <v>1118</v>
      </c>
      <c r="V215" s="150" t="s">
        <v>44</v>
      </c>
      <c r="W215" s="151"/>
    </row>
    <row r="216" spans="1:23" ht="63.75" x14ac:dyDescent="0.25">
      <c r="A216" s="145">
        <v>1360</v>
      </c>
      <c r="B216" s="135">
        <v>43594</v>
      </c>
      <c r="C216" s="136" t="s">
        <v>2538</v>
      </c>
      <c r="D216" s="136">
        <v>210</v>
      </c>
      <c r="E216" s="136" t="s">
        <v>2040</v>
      </c>
      <c r="F216" s="135" t="s">
        <v>76</v>
      </c>
      <c r="G216" s="135" t="s">
        <v>2590</v>
      </c>
      <c r="H216" s="146" t="s">
        <v>2536</v>
      </c>
      <c r="I216" s="166">
        <v>0</v>
      </c>
      <c r="J216" s="166" t="s">
        <v>2436</v>
      </c>
      <c r="K216" s="166" t="s">
        <v>49</v>
      </c>
      <c r="L216" s="167" t="s">
        <v>53</v>
      </c>
      <c r="M216" s="167" t="s">
        <v>2591</v>
      </c>
      <c r="N216" s="147">
        <v>72.142857142857139</v>
      </c>
      <c r="O216" s="148" t="s">
        <v>1086</v>
      </c>
      <c r="P216" s="136" t="s">
        <v>46</v>
      </c>
      <c r="Q216" s="136" t="s">
        <v>46</v>
      </c>
      <c r="R216" s="136" t="s">
        <v>46</v>
      </c>
      <c r="S216" s="136" t="s">
        <v>46</v>
      </c>
      <c r="T216" s="149" t="s">
        <v>46</v>
      </c>
      <c r="U216" s="136" t="s">
        <v>46</v>
      </c>
      <c r="V216" s="150" t="e">
        <v>#N/A</v>
      </c>
      <c r="W216" s="151"/>
    </row>
    <row r="217" spans="1:23" ht="165" x14ac:dyDescent="0.25">
      <c r="A217" s="145">
        <v>1359</v>
      </c>
      <c r="B217" s="135">
        <v>43598</v>
      </c>
      <c r="C217" s="136" t="s">
        <v>42</v>
      </c>
      <c r="D217" s="136">
        <v>902</v>
      </c>
      <c r="E217" s="136" t="s">
        <v>43</v>
      </c>
      <c r="F217" s="135" t="s">
        <v>101</v>
      </c>
      <c r="G217" s="135" t="s">
        <v>2589</v>
      </c>
      <c r="H217" s="146" t="s">
        <v>2587</v>
      </c>
      <c r="I217" s="166" t="s">
        <v>2588</v>
      </c>
      <c r="J217" s="166" t="s">
        <v>902</v>
      </c>
      <c r="K217" s="166" t="s">
        <v>101</v>
      </c>
      <c r="L217" s="167" t="s">
        <v>125</v>
      </c>
      <c r="M217" s="167">
        <v>0</v>
      </c>
      <c r="N217" s="147">
        <v>72.142857142857139</v>
      </c>
      <c r="O217" s="148" t="s">
        <v>1079</v>
      </c>
      <c r="P217" s="136" t="s">
        <v>1107</v>
      </c>
      <c r="Q217" s="136" t="s">
        <v>1120</v>
      </c>
      <c r="R217" s="136" t="s">
        <v>1082</v>
      </c>
      <c r="S217" s="136" t="s">
        <v>1083</v>
      </c>
      <c r="T217" s="149" t="s">
        <v>1084</v>
      </c>
      <c r="U217" s="136" t="s">
        <v>1084</v>
      </c>
      <c r="V217" s="150" t="s">
        <v>1237</v>
      </c>
      <c r="W217" s="151"/>
    </row>
    <row r="218" spans="1:23" ht="105" x14ac:dyDescent="0.25">
      <c r="A218" s="145">
        <v>1358</v>
      </c>
      <c r="B218" s="135">
        <v>43594</v>
      </c>
      <c r="C218" s="136" t="s">
        <v>42</v>
      </c>
      <c r="D218" s="136">
        <v>205</v>
      </c>
      <c r="E218" s="136" t="s">
        <v>2040</v>
      </c>
      <c r="F218" s="135" t="s">
        <v>1769</v>
      </c>
      <c r="G218" s="135" t="s">
        <v>2584</v>
      </c>
      <c r="H218" s="146" t="s">
        <v>2585</v>
      </c>
      <c r="I218" s="166" t="s">
        <v>2586</v>
      </c>
      <c r="J218" s="166" t="s">
        <v>2436</v>
      </c>
      <c r="K218" s="166" t="s">
        <v>49</v>
      </c>
      <c r="L218" s="167" t="s">
        <v>65</v>
      </c>
      <c r="M218" s="167">
        <v>0</v>
      </c>
      <c r="N218" s="147">
        <v>72.142857142857139</v>
      </c>
      <c r="O218" s="148" t="s">
        <v>1079</v>
      </c>
      <c r="P218" s="136" t="s">
        <v>1135</v>
      </c>
      <c r="Q218" s="136" t="s">
        <v>1103</v>
      </c>
      <c r="R218" s="136" t="s">
        <v>1082</v>
      </c>
      <c r="S218" s="136" t="s">
        <v>1083</v>
      </c>
      <c r="T218" s="149" t="s">
        <v>1084</v>
      </c>
      <c r="U218" s="136" t="s">
        <v>1084</v>
      </c>
      <c r="V218" s="150" t="s">
        <v>44</v>
      </c>
      <c r="W218" s="151"/>
    </row>
    <row r="219" spans="1:23" ht="45" x14ac:dyDescent="0.25">
      <c r="A219" s="145">
        <v>1357</v>
      </c>
      <c r="B219" s="135">
        <v>43589</v>
      </c>
      <c r="C219" s="136" t="s">
        <v>42</v>
      </c>
      <c r="D219" s="136">
        <v>702</v>
      </c>
      <c r="E219" s="136" t="s">
        <v>43</v>
      </c>
      <c r="F219" s="135" t="s">
        <v>44</v>
      </c>
      <c r="G219" s="135" t="s">
        <v>2559</v>
      </c>
      <c r="H219" s="146" t="s">
        <v>2536</v>
      </c>
      <c r="I219" s="166">
        <v>0</v>
      </c>
      <c r="J219" s="166" t="s">
        <v>2436</v>
      </c>
      <c r="K219" s="166" t="s">
        <v>49</v>
      </c>
      <c r="L219" s="167" t="s">
        <v>53</v>
      </c>
      <c r="M219" s="167" t="s">
        <v>2560</v>
      </c>
      <c r="N219" s="147">
        <v>71.142857142857139</v>
      </c>
      <c r="O219" s="148" t="s">
        <v>1079</v>
      </c>
      <c r="P219" s="136" t="s">
        <v>1129</v>
      </c>
      <c r="Q219" s="136" t="s">
        <v>1130</v>
      </c>
      <c r="R219" s="136" t="s">
        <v>1082</v>
      </c>
      <c r="S219" s="136" t="s">
        <v>1083</v>
      </c>
      <c r="T219" s="149" t="s">
        <v>1095</v>
      </c>
      <c r="U219" s="136" t="s">
        <v>1082</v>
      </c>
      <c r="V219" s="150" t="s">
        <v>44</v>
      </c>
      <c r="W219" s="151"/>
    </row>
    <row r="220" spans="1:23" ht="191.25" x14ac:dyDescent="0.25">
      <c r="A220" s="145">
        <v>1356</v>
      </c>
      <c r="B220" s="135">
        <v>43592</v>
      </c>
      <c r="C220" s="136" t="s">
        <v>42</v>
      </c>
      <c r="D220" s="136">
        <v>502</v>
      </c>
      <c r="E220" s="136" t="s">
        <v>43</v>
      </c>
      <c r="F220" s="135" t="s">
        <v>51</v>
      </c>
      <c r="G220" s="135" t="s">
        <v>2558</v>
      </c>
      <c r="H220" s="146" t="s">
        <v>46</v>
      </c>
      <c r="I220" s="166" t="s">
        <v>46</v>
      </c>
      <c r="J220" s="166" t="s">
        <v>48</v>
      </c>
      <c r="K220" s="166" t="s">
        <v>1934</v>
      </c>
      <c r="L220" s="167" t="s">
        <v>50</v>
      </c>
      <c r="M220" s="167" t="s">
        <v>46</v>
      </c>
      <c r="N220" s="147">
        <v>71.142857142857139</v>
      </c>
      <c r="O220" s="148" t="s">
        <v>1079</v>
      </c>
      <c r="P220" s="136" t="s">
        <v>1951</v>
      </c>
      <c r="Q220" s="136" t="s">
        <v>1103</v>
      </c>
      <c r="R220" s="136" t="s">
        <v>1082</v>
      </c>
      <c r="S220" s="136" t="s">
        <v>1083</v>
      </c>
      <c r="T220" s="149" t="s">
        <v>1095</v>
      </c>
      <c r="U220" s="136" t="s">
        <v>1082</v>
      </c>
      <c r="V220" s="150" t="s">
        <v>1319</v>
      </c>
      <c r="W220" s="151"/>
    </row>
    <row r="221" spans="1:23" ht="135" x14ac:dyDescent="0.25">
      <c r="A221" s="145">
        <v>1355</v>
      </c>
      <c r="B221" s="135">
        <v>43591</v>
      </c>
      <c r="C221" s="136" t="s">
        <v>42</v>
      </c>
      <c r="D221" s="136">
        <v>601</v>
      </c>
      <c r="E221" s="136" t="s">
        <v>43</v>
      </c>
      <c r="F221" s="135" t="s">
        <v>51</v>
      </c>
      <c r="G221" s="135" t="s">
        <v>2556</v>
      </c>
      <c r="H221" s="146" t="s">
        <v>46</v>
      </c>
      <c r="I221" s="166" t="s">
        <v>2557</v>
      </c>
      <c r="J221" s="166" t="s">
        <v>48</v>
      </c>
      <c r="K221" s="166" t="s">
        <v>1934</v>
      </c>
      <c r="L221" s="167" t="s">
        <v>50</v>
      </c>
      <c r="M221" s="167" t="s">
        <v>46</v>
      </c>
      <c r="N221" s="147">
        <v>71.142857142857139</v>
      </c>
      <c r="O221" s="148" t="s">
        <v>1079</v>
      </c>
      <c r="P221" s="136" t="s">
        <v>2564</v>
      </c>
      <c r="Q221" s="136" t="s">
        <v>1088</v>
      </c>
      <c r="R221" s="136" t="s">
        <v>1082</v>
      </c>
      <c r="S221" s="136" t="s">
        <v>1083</v>
      </c>
      <c r="T221" s="149" t="s">
        <v>1095</v>
      </c>
      <c r="U221" s="136" t="s">
        <v>1118</v>
      </c>
      <c r="V221" s="150" t="s">
        <v>1274</v>
      </c>
      <c r="W221" s="151"/>
    </row>
    <row r="222" spans="1:23" ht="102" x14ac:dyDescent="0.25">
      <c r="A222" s="145">
        <v>1354</v>
      </c>
      <c r="B222" s="135">
        <v>43590</v>
      </c>
      <c r="C222" s="136" t="s">
        <v>42</v>
      </c>
      <c r="D222" s="136">
        <v>709</v>
      </c>
      <c r="E222" s="136" t="s">
        <v>43</v>
      </c>
      <c r="F222" s="135" t="s">
        <v>51</v>
      </c>
      <c r="G222" s="135" t="s">
        <v>2555</v>
      </c>
      <c r="H222" s="146" t="s">
        <v>46</v>
      </c>
      <c r="I222" s="166" t="s">
        <v>46</v>
      </c>
      <c r="J222" s="166" t="s">
        <v>48</v>
      </c>
      <c r="K222" s="166" t="s">
        <v>1934</v>
      </c>
      <c r="L222" s="167" t="s">
        <v>65</v>
      </c>
      <c r="M222" s="167" t="s">
        <v>46</v>
      </c>
      <c r="N222" s="147">
        <v>71.142857142857139</v>
      </c>
      <c r="O222" s="148" t="s">
        <v>1114</v>
      </c>
      <c r="P222" s="136" t="s">
        <v>1665</v>
      </c>
      <c r="Q222" s="136" t="s">
        <v>1081</v>
      </c>
      <c r="R222" s="136" t="s">
        <v>1082</v>
      </c>
      <c r="S222" s="136" t="s">
        <v>1083</v>
      </c>
      <c r="T222" s="149" t="s">
        <v>1095</v>
      </c>
      <c r="U222" s="136" t="s">
        <v>1118</v>
      </c>
      <c r="V222" s="150" t="s">
        <v>1193</v>
      </c>
      <c r="W222" s="151"/>
    </row>
    <row r="223" spans="1:23" ht="225" x14ac:dyDescent="0.25">
      <c r="A223" s="145">
        <v>1353</v>
      </c>
      <c r="B223" s="135">
        <v>43586</v>
      </c>
      <c r="C223" s="136" t="s">
        <v>42</v>
      </c>
      <c r="D223" s="136">
        <v>602</v>
      </c>
      <c r="E223" s="136" t="s">
        <v>2551</v>
      </c>
      <c r="F223" s="135" t="s">
        <v>51</v>
      </c>
      <c r="G223" s="135" t="s">
        <v>2552</v>
      </c>
      <c r="H223" s="146" t="s">
        <v>2553</v>
      </c>
      <c r="I223" s="166" t="s">
        <v>2554</v>
      </c>
      <c r="J223" s="166" t="s">
        <v>2436</v>
      </c>
      <c r="K223" s="166" t="s">
        <v>49</v>
      </c>
      <c r="L223" s="167" t="s">
        <v>125</v>
      </c>
      <c r="M223" s="167">
        <v>0</v>
      </c>
      <c r="N223" s="147">
        <v>71.142857142857139</v>
      </c>
      <c r="O223" s="148" t="s">
        <v>1079</v>
      </c>
      <c r="P223" s="136" t="s">
        <v>1142</v>
      </c>
      <c r="Q223" s="136" t="s">
        <v>1088</v>
      </c>
      <c r="R223" s="136" t="s">
        <v>1082</v>
      </c>
      <c r="S223" s="136" t="s">
        <v>2461</v>
      </c>
      <c r="T223" s="149" t="s">
        <v>1095</v>
      </c>
      <c r="U223" s="136" t="s">
        <v>1131</v>
      </c>
      <c r="V223" s="150" t="s">
        <v>1119</v>
      </c>
      <c r="W223" s="151"/>
    </row>
    <row r="224" spans="1:23" ht="45" x14ac:dyDescent="0.25">
      <c r="A224" s="145">
        <v>1352</v>
      </c>
      <c r="B224" s="135">
        <v>43583</v>
      </c>
      <c r="C224" s="136" t="s">
        <v>2538</v>
      </c>
      <c r="D224" s="136">
        <v>906</v>
      </c>
      <c r="E224" s="136" t="s">
        <v>2040</v>
      </c>
      <c r="F224" s="135" t="s">
        <v>44</v>
      </c>
      <c r="G224" s="135" t="s">
        <v>2548</v>
      </c>
      <c r="H224" s="146" t="s">
        <v>2536</v>
      </c>
      <c r="I224" s="166" t="s">
        <v>2549</v>
      </c>
      <c r="J224" s="166" t="s">
        <v>2436</v>
      </c>
      <c r="K224" s="166" t="s">
        <v>49</v>
      </c>
      <c r="L224" s="167" t="s">
        <v>2546</v>
      </c>
      <c r="M224" s="167" t="s">
        <v>2550</v>
      </c>
      <c r="N224" s="147">
        <v>71.142857142857139</v>
      </c>
      <c r="O224" s="148" t="s">
        <v>1079</v>
      </c>
      <c r="P224" s="136" t="s">
        <v>1129</v>
      </c>
      <c r="Q224" s="136" t="s">
        <v>1130</v>
      </c>
      <c r="R224" s="136" t="s">
        <v>1082</v>
      </c>
      <c r="S224" s="136" t="s">
        <v>1083</v>
      </c>
      <c r="T224" s="149" t="s">
        <v>1095</v>
      </c>
      <c r="U224" s="136" t="s">
        <v>1118</v>
      </c>
      <c r="V224" s="150" t="s">
        <v>1253</v>
      </c>
      <c r="W224" s="151"/>
    </row>
    <row r="225" spans="1:23" ht="45" x14ac:dyDescent="0.25">
      <c r="A225" s="145">
        <v>1351</v>
      </c>
      <c r="B225" s="135">
        <v>43578</v>
      </c>
      <c r="C225" s="136" t="s">
        <v>42</v>
      </c>
      <c r="D225" s="136">
        <v>705</v>
      </c>
      <c r="E225" s="136" t="s">
        <v>43</v>
      </c>
      <c r="F225" s="135" t="s">
        <v>44</v>
      </c>
      <c r="G225" s="135" t="s">
        <v>2544</v>
      </c>
      <c r="H225" s="146" t="s">
        <v>2536</v>
      </c>
      <c r="I225" s="166">
        <v>0</v>
      </c>
      <c r="J225" s="166" t="s">
        <v>2436</v>
      </c>
      <c r="K225" s="166" t="s">
        <v>2545</v>
      </c>
      <c r="L225" s="167" t="s">
        <v>2546</v>
      </c>
      <c r="M225" s="167" t="s">
        <v>2547</v>
      </c>
      <c r="N225" s="147">
        <v>71.142857142857139</v>
      </c>
      <c r="O225" s="148" t="s">
        <v>1112</v>
      </c>
      <c r="P225" s="136" t="s">
        <v>1107</v>
      </c>
      <c r="Q225" s="136" t="s">
        <v>1108</v>
      </c>
      <c r="R225" s="136" t="s">
        <v>1082</v>
      </c>
      <c r="S225" s="136" t="s">
        <v>1083</v>
      </c>
      <c r="T225" s="149" t="s">
        <v>1095</v>
      </c>
      <c r="U225" s="136" t="s">
        <v>1118</v>
      </c>
      <c r="V225" s="150" t="s">
        <v>44</v>
      </c>
      <c r="W225" s="151"/>
    </row>
    <row r="226" spans="1:23" ht="45" x14ac:dyDescent="0.25">
      <c r="A226" s="145">
        <v>1350</v>
      </c>
      <c r="B226" s="135">
        <v>43584</v>
      </c>
      <c r="C226" s="136" t="s">
        <v>42</v>
      </c>
      <c r="D226" s="136">
        <v>101</v>
      </c>
      <c r="E226" s="136" t="s">
        <v>43</v>
      </c>
      <c r="F226" s="135" t="s">
        <v>44</v>
      </c>
      <c r="G226" s="135" t="s">
        <v>2541</v>
      </c>
      <c r="H226" s="146" t="s">
        <v>2542</v>
      </c>
      <c r="I226" s="166">
        <v>0</v>
      </c>
      <c r="J226" s="166" t="s">
        <v>2436</v>
      </c>
      <c r="K226" s="166" t="s">
        <v>49</v>
      </c>
      <c r="L226" s="167" t="s">
        <v>53</v>
      </c>
      <c r="M226" s="167" t="s">
        <v>2543</v>
      </c>
      <c r="N226" s="147">
        <v>71.142857142857139</v>
      </c>
      <c r="O226" s="148" t="s">
        <v>2562</v>
      </c>
      <c r="P226" s="136" t="s">
        <v>1665</v>
      </c>
      <c r="Q226" s="136" t="s">
        <v>1081</v>
      </c>
      <c r="R226" s="136" t="s">
        <v>1082</v>
      </c>
      <c r="S226" s="136" t="s">
        <v>1083</v>
      </c>
      <c r="T226" s="149">
        <v>43723</v>
      </c>
      <c r="U226" s="136" t="s">
        <v>1131</v>
      </c>
      <c r="V226" s="150" t="s">
        <v>1119</v>
      </c>
      <c r="W226" s="151"/>
    </row>
    <row r="227" spans="1:23" ht="51" x14ac:dyDescent="0.25">
      <c r="A227" s="145">
        <v>1349</v>
      </c>
      <c r="B227" s="135">
        <v>43581</v>
      </c>
      <c r="C227" s="136" t="s">
        <v>2538</v>
      </c>
      <c r="D227" s="136">
        <v>110</v>
      </c>
      <c r="E227" s="136" t="s">
        <v>43</v>
      </c>
      <c r="F227" s="135" t="s">
        <v>58</v>
      </c>
      <c r="G227" s="135" t="s">
        <v>2539</v>
      </c>
      <c r="H227" s="146" t="s">
        <v>2536</v>
      </c>
      <c r="I227" s="166">
        <v>0</v>
      </c>
      <c r="J227" s="166" t="s">
        <v>2436</v>
      </c>
      <c r="K227" s="166" t="s">
        <v>49</v>
      </c>
      <c r="L227" s="167" t="s">
        <v>53</v>
      </c>
      <c r="M227" s="167" t="s">
        <v>2540</v>
      </c>
      <c r="N227" s="147">
        <v>71.142857142857139</v>
      </c>
      <c r="O227" s="148" t="s">
        <v>1086</v>
      </c>
      <c r="P227" s="136" t="s">
        <v>1094</v>
      </c>
      <c r="Q227" s="136" t="s">
        <v>1116</v>
      </c>
      <c r="R227" s="136" t="s">
        <v>1095</v>
      </c>
      <c r="S227" s="136" t="s">
        <v>1083</v>
      </c>
      <c r="T227" s="149" t="s">
        <v>2561</v>
      </c>
      <c r="U227" s="136" t="s">
        <v>1131</v>
      </c>
      <c r="V227" s="150" t="s">
        <v>1184</v>
      </c>
      <c r="W227" s="151"/>
    </row>
    <row r="228" spans="1:23" ht="45" x14ac:dyDescent="0.25">
      <c r="A228" s="145">
        <v>1348</v>
      </c>
      <c r="B228" s="135">
        <v>43581</v>
      </c>
      <c r="C228" s="136" t="s">
        <v>42</v>
      </c>
      <c r="D228" s="136">
        <v>103</v>
      </c>
      <c r="E228" s="136" t="s">
        <v>2040</v>
      </c>
      <c r="F228" s="135" t="s">
        <v>836</v>
      </c>
      <c r="G228" s="135" t="s">
        <v>2535</v>
      </c>
      <c r="H228" s="146" t="s">
        <v>2536</v>
      </c>
      <c r="I228" s="166">
        <v>0</v>
      </c>
      <c r="J228" s="166" t="s">
        <v>2436</v>
      </c>
      <c r="K228" s="166" t="s">
        <v>49</v>
      </c>
      <c r="L228" s="167" t="s">
        <v>53</v>
      </c>
      <c r="M228" s="167" t="s">
        <v>2537</v>
      </c>
      <c r="N228" s="147">
        <v>71.142857142857139</v>
      </c>
      <c r="O228" s="148" t="s">
        <v>1114</v>
      </c>
      <c r="P228" s="136" t="s">
        <v>1110</v>
      </c>
      <c r="Q228" s="136" t="s">
        <v>1088</v>
      </c>
      <c r="R228" s="136" t="s">
        <v>1082</v>
      </c>
      <c r="S228" s="136" t="s">
        <v>1083</v>
      </c>
      <c r="T228" s="149" t="s">
        <v>1095</v>
      </c>
      <c r="U228" s="136" t="s">
        <v>1118</v>
      </c>
      <c r="V228" s="150" t="s">
        <v>1098</v>
      </c>
      <c r="W228" s="151"/>
    </row>
    <row r="229" spans="1:23" ht="120" x14ac:dyDescent="0.25">
      <c r="A229" s="145">
        <v>1347</v>
      </c>
      <c r="B229" s="135">
        <v>43585</v>
      </c>
      <c r="C229" s="136" t="s">
        <v>42</v>
      </c>
      <c r="D229" s="136">
        <v>611</v>
      </c>
      <c r="E229" s="136" t="s">
        <v>43</v>
      </c>
      <c r="F229" s="135" t="s">
        <v>44</v>
      </c>
      <c r="G229" s="135" t="s">
        <v>2533</v>
      </c>
      <c r="H229" s="146" t="s">
        <v>46</v>
      </c>
      <c r="I229" s="166" t="s">
        <v>2534</v>
      </c>
      <c r="J229" s="166" t="s">
        <v>48</v>
      </c>
      <c r="K229" s="166" t="s">
        <v>1934</v>
      </c>
      <c r="L229" s="167" t="s">
        <v>65</v>
      </c>
      <c r="M229" s="167" t="s">
        <v>46</v>
      </c>
      <c r="N229" s="147">
        <v>71.142857142857139</v>
      </c>
      <c r="O229" s="148" t="s">
        <v>1079</v>
      </c>
      <c r="P229" s="136" t="s">
        <v>1110</v>
      </c>
      <c r="Q229" s="136" t="s">
        <v>1088</v>
      </c>
      <c r="R229" s="136" t="s">
        <v>1082</v>
      </c>
      <c r="S229" s="136" t="s">
        <v>1083</v>
      </c>
      <c r="T229" s="149" t="s">
        <v>1095</v>
      </c>
      <c r="U229" s="136" t="s">
        <v>1082</v>
      </c>
      <c r="V229" s="150" t="s">
        <v>44</v>
      </c>
      <c r="W229" s="151"/>
    </row>
    <row r="230" spans="1:23" ht="140.25" x14ac:dyDescent="0.25">
      <c r="A230" s="145">
        <v>1346</v>
      </c>
      <c r="B230" s="135">
        <v>43583</v>
      </c>
      <c r="C230" s="136" t="s">
        <v>87</v>
      </c>
      <c r="D230" s="136">
        <v>909</v>
      </c>
      <c r="E230" s="136" t="s">
        <v>46</v>
      </c>
      <c r="F230" s="135" t="s">
        <v>44</v>
      </c>
      <c r="G230" s="135" t="s">
        <v>2532</v>
      </c>
      <c r="H230" s="146" t="s">
        <v>46</v>
      </c>
      <c r="I230" s="166" t="s">
        <v>46</v>
      </c>
      <c r="J230" s="166" t="s">
        <v>48</v>
      </c>
      <c r="K230" s="166" t="s">
        <v>1934</v>
      </c>
      <c r="L230" s="167" t="s">
        <v>65</v>
      </c>
      <c r="M230" s="167" t="s">
        <v>46</v>
      </c>
      <c r="N230" s="147">
        <v>71.142857142857139</v>
      </c>
      <c r="O230" s="148" t="s">
        <v>1079</v>
      </c>
      <c r="P230" s="136" t="s">
        <v>1129</v>
      </c>
      <c r="Q230" s="136" t="s">
        <v>1130</v>
      </c>
      <c r="R230" s="136" t="s">
        <v>1131</v>
      </c>
      <c r="S230" s="136" t="s">
        <v>1083</v>
      </c>
      <c r="T230" s="149" t="s">
        <v>1095</v>
      </c>
      <c r="U230" s="136" t="s">
        <v>1082</v>
      </c>
      <c r="V230" s="150" t="s">
        <v>1253</v>
      </c>
      <c r="W230" s="151"/>
    </row>
    <row r="231" spans="1:23" ht="409.5" x14ac:dyDescent="0.25">
      <c r="A231" s="145">
        <v>1345</v>
      </c>
      <c r="B231" s="135" t="s">
        <v>3</v>
      </c>
      <c r="C231" s="136" t="s">
        <v>42</v>
      </c>
      <c r="D231" s="136">
        <v>805</v>
      </c>
      <c r="E231" s="136" t="s">
        <v>97</v>
      </c>
      <c r="F231" s="135" t="s">
        <v>44</v>
      </c>
      <c r="G231" s="135" t="s">
        <v>2530</v>
      </c>
      <c r="H231" s="146">
        <v>0</v>
      </c>
      <c r="I231" s="166" t="s">
        <v>2531</v>
      </c>
      <c r="J231" s="166" t="s">
        <v>2436</v>
      </c>
      <c r="K231" s="166" t="s">
        <v>49</v>
      </c>
      <c r="L231" s="167" t="s">
        <v>100</v>
      </c>
      <c r="M231" s="167">
        <v>0</v>
      </c>
      <c r="N231" s="147">
        <v>71.142857142857139</v>
      </c>
      <c r="O231" s="148" t="s">
        <v>1079</v>
      </c>
      <c r="P231" s="136" t="s">
        <v>1110</v>
      </c>
      <c r="Q231" s="136" t="s">
        <v>1088</v>
      </c>
      <c r="R231" s="136" t="s">
        <v>1082</v>
      </c>
      <c r="S231" s="136" t="s">
        <v>1083</v>
      </c>
      <c r="T231" s="149" t="s">
        <v>1095</v>
      </c>
      <c r="U231" s="136" t="s">
        <v>1082</v>
      </c>
      <c r="V231" s="150" t="s">
        <v>44</v>
      </c>
      <c r="W231" s="151"/>
    </row>
    <row r="232" spans="1:23" ht="105" x14ac:dyDescent="0.25">
      <c r="A232" s="145">
        <v>1344</v>
      </c>
      <c r="B232" s="135">
        <v>43580</v>
      </c>
      <c r="C232" s="136" t="s">
        <v>42</v>
      </c>
      <c r="D232" s="136">
        <v>804</v>
      </c>
      <c r="E232" s="136" t="s">
        <v>43</v>
      </c>
      <c r="F232" s="135" t="s">
        <v>44</v>
      </c>
      <c r="G232" s="135" t="s">
        <v>2527</v>
      </c>
      <c r="H232" s="146" t="s">
        <v>2528</v>
      </c>
      <c r="I232" s="166" t="s">
        <v>2529</v>
      </c>
      <c r="J232" s="166" t="s">
        <v>1604</v>
      </c>
      <c r="K232" s="166" t="s">
        <v>50</v>
      </c>
      <c r="L232" s="167" t="s">
        <v>125</v>
      </c>
      <c r="M232" s="167">
        <v>0</v>
      </c>
      <c r="N232" s="147">
        <v>71.142857142857139</v>
      </c>
      <c r="O232" s="148" t="s">
        <v>1079</v>
      </c>
      <c r="P232" s="136" t="s">
        <v>1129</v>
      </c>
      <c r="Q232" s="136" t="s">
        <v>1130</v>
      </c>
      <c r="R232" s="136" t="s">
        <v>1082</v>
      </c>
      <c r="S232" s="136" t="s">
        <v>1083</v>
      </c>
      <c r="T232" s="149" t="s">
        <v>1095</v>
      </c>
      <c r="U232" s="136" t="s">
        <v>1118</v>
      </c>
      <c r="V232" s="150" t="s">
        <v>1128</v>
      </c>
      <c r="W232" s="151"/>
    </row>
    <row r="233" spans="1:23" ht="178.5" x14ac:dyDescent="0.25">
      <c r="A233" s="145">
        <v>1343</v>
      </c>
      <c r="B233" s="135">
        <v>43580</v>
      </c>
      <c r="C233" s="136" t="s">
        <v>42</v>
      </c>
      <c r="D233" s="136">
        <v>515</v>
      </c>
      <c r="E233" s="136" t="s">
        <v>43</v>
      </c>
      <c r="F233" s="135" t="s">
        <v>51</v>
      </c>
      <c r="G233" s="135" t="s">
        <v>2526</v>
      </c>
      <c r="H233" s="146" t="s">
        <v>46</v>
      </c>
      <c r="I233" s="166" t="s">
        <v>2525</v>
      </c>
      <c r="J233" s="166" t="s">
        <v>48</v>
      </c>
      <c r="K233" s="166" t="s">
        <v>1934</v>
      </c>
      <c r="L233" s="167" t="s">
        <v>65</v>
      </c>
      <c r="M233" s="167" t="s">
        <v>46</v>
      </c>
      <c r="N233" s="147">
        <v>71.142857142857139</v>
      </c>
      <c r="O233" s="148" t="s">
        <v>1079</v>
      </c>
      <c r="P233" s="136" t="s">
        <v>1110</v>
      </c>
      <c r="Q233" s="136" t="s">
        <v>1088</v>
      </c>
      <c r="R233" s="136" t="s">
        <v>1082</v>
      </c>
      <c r="S233" s="136" t="s">
        <v>1083</v>
      </c>
      <c r="T233" s="149" t="s">
        <v>1095</v>
      </c>
      <c r="U233" s="136" t="s">
        <v>1082</v>
      </c>
      <c r="V233" s="150" t="s">
        <v>1274</v>
      </c>
      <c r="W233" s="151"/>
    </row>
    <row r="234" spans="1:23" ht="51" x14ac:dyDescent="0.25">
      <c r="A234" s="145">
        <v>1342</v>
      </c>
      <c r="B234" s="135">
        <v>43578</v>
      </c>
      <c r="C234" s="136" t="s">
        <v>87</v>
      </c>
      <c r="D234" s="136">
        <v>0</v>
      </c>
      <c r="E234" s="136">
        <v>0</v>
      </c>
      <c r="F234" s="135" t="s">
        <v>51</v>
      </c>
      <c r="G234" s="135" t="s">
        <v>2491</v>
      </c>
      <c r="H234" s="146" t="s">
        <v>2492</v>
      </c>
      <c r="I234" s="166">
        <v>0</v>
      </c>
      <c r="J234" s="166" t="s">
        <v>2436</v>
      </c>
      <c r="K234" s="166" t="s">
        <v>49</v>
      </c>
      <c r="L234" s="167" t="s">
        <v>65</v>
      </c>
      <c r="M234" s="167">
        <v>0</v>
      </c>
      <c r="N234" s="147">
        <v>69.142857142857139</v>
      </c>
      <c r="O234" s="148" t="s">
        <v>1112</v>
      </c>
      <c r="P234" s="136" t="s">
        <v>1107</v>
      </c>
      <c r="Q234" s="136" t="s">
        <v>1108</v>
      </c>
      <c r="R234" s="136" t="s">
        <v>1082</v>
      </c>
      <c r="S234" s="136" t="s">
        <v>1106</v>
      </c>
      <c r="T234" s="149" t="s">
        <v>1084</v>
      </c>
      <c r="U234" s="136" t="s">
        <v>1084</v>
      </c>
      <c r="V234" s="150" t="s">
        <v>46</v>
      </c>
      <c r="W234" s="151"/>
    </row>
    <row r="235" spans="1:23" ht="63.75" x14ac:dyDescent="0.25">
      <c r="A235" s="145">
        <v>1341</v>
      </c>
      <c r="B235" s="135">
        <v>43571</v>
      </c>
      <c r="C235" s="136" t="s">
        <v>42</v>
      </c>
      <c r="D235" s="136">
        <v>801</v>
      </c>
      <c r="E235" s="136" t="s">
        <v>43</v>
      </c>
      <c r="F235" s="135" t="s">
        <v>76</v>
      </c>
      <c r="G235" s="135" t="s">
        <v>2490</v>
      </c>
      <c r="H235" s="146" t="s">
        <v>46</v>
      </c>
      <c r="I235" s="166" t="s">
        <v>46</v>
      </c>
      <c r="J235" s="166" t="s">
        <v>1846</v>
      </c>
      <c r="K235" s="166" t="s">
        <v>49</v>
      </c>
      <c r="L235" s="167" t="s">
        <v>53</v>
      </c>
      <c r="M235" s="167">
        <v>2720</v>
      </c>
      <c r="N235" s="147">
        <v>69.142857142857139</v>
      </c>
      <c r="O235" s="148" t="s">
        <v>1079</v>
      </c>
      <c r="P235" s="136" t="s">
        <v>1094</v>
      </c>
      <c r="Q235" s="136" t="s">
        <v>1091</v>
      </c>
      <c r="R235" s="136" t="s">
        <v>1082</v>
      </c>
      <c r="S235" s="136" t="s">
        <v>1083</v>
      </c>
      <c r="T235" s="149" t="s">
        <v>1084</v>
      </c>
      <c r="U235" s="136" t="s">
        <v>1082</v>
      </c>
      <c r="V235" s="150" t="s">
        <v>1101</v>
      </c>
      <c r="W235" s="151"/>
    </row>
    <row r="236" spans="1:23" ht="45" x14ac:dyDescent="0.25">
      <c r="A236" s="145">
        <v>1340</v>
      </c>
      <c r="B236" s="135">
        <v>43571</v>
      </c>
      <c r="C236" s="136" t="s">
        <v>42</v>
      </c>
      <c r="D236" s="136">
        <v>415</v>
      </c>
      <c r="E236" s="136" t="s">
        <v>43</v>
      </c>
      <c r="F236" s="135" t="s">
        <v>44</v>
      </c>
      <c r="G236" s="135" t="s">
        <v>2489</v>
      </c>
      <c r="H236" s="146" t="s">
        <v>46</v>
      </c>
      <c r="I236" s="166" t="s">
        <v>46</v>
      </c>
      <c r="J236" s="166" t="s">
        <v>1846</v>
      </c>
      <c r="K236" s="166" t="s">
        <v>49</v>
      </c>
      <c r="L236" s="167" t="s">
        <v>53</v>
      </c>
      <c r="M236" s="167">
        <v>2044</v>
      </c>
      <c r="N236" s="147">
        <v>69.142857142857139</v>
      </c>
      <c r="O236" s="148" t="s">
        <v>1079</v>
      </c>
      <c r="P236" s="136" t="s">
        <v>1129</v>
      </c>
      <c r="Q236" s="136" t="s">
        <v>1130</v>
      </c>
      <c r="R236" s="136" t="s">
        <v>1082</v>
      </c>
      <c r="S236" s="136" t="s">
        <v>1083</v>
      </c>
      <c r="T236" s="149" t="s">
        <v>1084</v>
      </c>
      <c r="U236" s="136" t="s">
        <v>1118</v>
      </c>
      <c r="V236" s="150" t="s">
        <v>44</v>
      </c>
      <c r="W236" s="151"/>
    </row>
    <row r="237" spans="1:23" ht="63.75" x14ac:dyDescent="0.25">
      <c r="A237" s="145">
        <v>1339</v>
      </c>
      <c r="B237" s="135">
        <v>43573</v>
      </c>
      <c r="C237" s="136" t="s">
        <v>42</v>
      </c>
      <c r="D237" s="136">
        <v>801</v>
      </c>
      <c r="E237" s="136" t="s">
        <v>43</v>
      </c>
      <c r="F237" s="135" t="s">
        <v>51</v>
      </c>
      <c r="G237" s="135" t="s">
        <v>2486</v>
      </c>
      <c r="H237" s="146" t="s">
        <v>2487</v>
      </c>
      <c r="I237" s="166">
        <v>0</v>
      </c>
      <c r="J237" s="166" t="s">
        <v>2436</v>
      </c>
      <c r="K237" s="166" t="s">
        <v>49</v>
      </c>
      <c r="L237" s="167" t="s">
        <v>53</v>
      </c>
      <c r="M237" s="167" t="s">
        <v>2488</v>
      </c>
      <c r="N237" s="147">
        <v>69.142857142857139</v>
      </c>
      <c r="O237" s="148" t="s">
        <v>1112</v>
      </c>
      <c r="P237" s="136" t="s">
        <v>1665</v>
      </c>
      <c r="Q237" s="136" t="s">
        <v>1081</v>
      </c>
      <c r="R237" s="136" t="s">
        <v>1082</v>
      </c>
      <c r="S237" s="136" t="s">
        <v>1106</v>
      </c>
      <c r="T237" s="149" t="s">
        <v>1084</v>
      </c>
      <c r="U237" s="136" t="s">
        <v>1084</v>
      </c>
      <c r="V237" s="150" t="s">
        <v>46</v>
      </c>
      <c r="W237" s="151"/>
    </row>
    <row r="238" spans="1:23" ht="89.25" x14ac:dyDescent="0.25">
      <c r="A238" s="145">
        <v>1338</v>
      </c>
      <c r="B238" s="135">
        <v>43575</v>
      </c>
      <c r="C238" s="136" t="s">
        <v>42</v>
      </c>
      <c r="D238" s="136">
        <v>310</v>
      </c>
      <c r="E238" s="136" t="s">
        <v>97</v>
      </c>
      <c r="F238" s="135" t="s">
        <v>44</v>
      </c>
      <c r="G238" s="135" t="s">
        <v>2483</v>
      </c>
      <c r="H238" s="146" t="s">
        <v>2484</v>
      </c>
      <c r="I238" s="166" t="s">
        <v>2485</v>
      </c>
      <c r="J238" s="166" t="s">
        <v>179</v>
      </c>
      <c r="K238" s="166" t="s">
        <v>50</v>
      </c>
      <c r="L238" s="167" t="s">
        <v>50</v>
      </c>
      <c r="M238" s="167">
        <v>0</v>
      </c>
      <c r="N238" s="147">
        <v>69.142857142857139</v>
      </c>
      <c r="O238" s="148" t="s">
        <v>1079</v>
      </c>
      <c r="P238" s="136" t="s">
        <v>1110</v>
      </c>
      <c r="Q238" s="136" t="s">
        <v>1088</v>
      </c>
      <c r="R238" s="136" t="s">
        <v>1082</v>
      </c>
      <c r="S238" s="136" t="s">
        <v>1083</v>
      </c>
      <c r="T238" s="149" t="s">
        <v>1084</v>
      </c>
      <c r="U238" s="136" t="s">
        <v>1118</v>
      </c>
      <c r="V238" s="150" t="s">
        <v>44</v>
      </c>
      <c r="W238" s="151"/>
    </row>
    <row r="239" spans="1:23" ht="150" x14ac:dyDescent="0.25">
      <c r="A239" s="145">
        <v>1337</v>
      </c>
      <c r="B239" s="135">
        <v>43575</v>
      </c>
      <c r="C239" s="136" t="s">
        <v>42</v>
      </c>
      <c r="D239" s="136">
        <v>305</v>
      </c>
      <c r="E239" s="136" t="s">
        <v>43</v>
      </c>
      <c r="F239" s="135" t="s">
        <v>44</v>
      </c>
      <c r="G239" s="135" t="s">
        <v>2481</v>
      </c>
      <c r="H239" s="146" t="s">
        <v>46</v>
      </c>
      <c r="I239" s="166" t="s">
        <v>2482</v>
      </c>
      <c r="J239" s="166" t="s">
        <v>48</v>
      </c>
      <c r="K239" s="166" t="s">
        <v>1934</v>
      </c>
      <c r="L239" s="167" t="s">
        <v>50</v>
      </c>
      <c r="M239" s="167" t="s">
        <v>46</v>
      </c>
      <c r="N239" s="147">
        <v>69.142857142857139</v>
      </c>
      <c r="O239" s="148" t="s">
        <v>1079</v>
      </c>
      <c r="P239" s="136" t="s">
        <v>1110</v>
      </c>
      <c r="Q239" s="136" t="s">
        <v>1088</v>
      </c>
      <c r="R239" s="136" t="s">
        <v>1082</v>
      </c>
      <c r="S239" s="136" t="s">
        <v>1083</v>
      </c>
      <c r="T239" s="149" t="s">
        <v>1084</v>
      </c>
      <c r="U239" s="136" t="s">
        <v>1084</v>
      </c>
      <c r="V239" s="150" t="s">
        <v>44</v>
      </c>
      <c r="W239" s="151"/>
    </row>
    <row r="240" spans="1:23" ht="315" x14ac:dyDescent="0.25">
      <c r="A240" s="145">
        <v>1336</v>
      </c>
      <c r="B240" s="135">
        <v>43574</v>
      </c>
      <c r="C240" s="136" t="s">
        <v>42</v>
      </c>
      <c r="D240" s="136">
        <v>807</v>
      </c>
      <c r="E240" s="136" t="s">
        <v>97</v>
      </c>
      <c r="F240" s="135" t="s">
        <v>44</v>
      </c>
      <c r="G240" s="135" t="s">
        <v>2479</v>
      </c>
      <c r="H240" s="146" t="s">
        <v>46</v>
      </c>
      <c r="I240" s="166" t="s">
        <v>2480</v>
      </c>
      <c r="J240" s="166" t="s">
        <v>48</v>
      </c>
      <c r="K240" s="166" t="s">
        <v>1934</v>
      </c>
      <c r="L240" s="167" t="s">
        <v>65</v>
      </c>
      <c r="M240" s="167" t="s">
        <v>46</v>
      </c>
      <c r="N240" s="147">
        <v>69.142857142857139</v>
      </c>
      <c r="O240" s="148" t="s">
        <v>1079</v>
      </c>
      <c r="P240" s="136" t="s">
        <v>1142</v>
      </c>
      <c r="Q240" s="136" t="s">
        <v>1088</v>
      </c>
      <c r="R240" s="136" t="s">
        <v>1082</v>
      </c>
      <c r="S240" s="136" t="s">
        <v>1083</v>
      </c>
      <c r="T240" s="149" t="s">
        <v>1084</v>
      </c>
      <c r="U240" s="136" t="s">
        <v>1095</v>
      </c>
      <c r="V240" s="150" t="s">
        <v>1366</v>
      </c>
      <c r="W240" s="151"/>
    </row>
    <row r="241" spans="1:23" ht="178.5" x14ac:dyDescent="0.25">
      <c r="A241" s="145">
        <v>1335</v>
      </c>
      <c r="B241" s="135">
        <v>43574</v>
      </c>
      <c r="C241" s="136" t="s">
        <v>42</v>
      </c>
      <c r="D241" s="136">
        <v>205</v>
      </c>
      <c r="E241" s="136" t="s">
        <v>43</v>
      </c>
      <c r="F241" s="135" t="s">
        <v>44</v>
      </c>
      <c r="G241" s="135" t="s">
        <v>2478</v>
      </c>
      <c r="H241" s="146" t="s">
        <v>46</v>
      </c>
      <c r="I241" s="166" t="s">
        <v>2477</v>
      </c>
      <c r="J241" s="166" t="s">
        <v>103</v>
      </c>
      <c r="K241" s="166" t="s">
        <v>50</v>
      </c>
      <c r="L241" s="167" t="s">
        <v>100</v>
      </c>
      <c r="M241" s="167" t="s">
        <v>46</v>
      </c>
      <c r="N241" s="147">
        <v>69.142857142857139</v>
      </c>
      <c r="O241" s="148" t="s">
        <v>1079</v>
      </c>
      <c r="P241" s="136" t="s">
        <v>1129</v>
      </c>
      <c r="Q241" s="136" t="s">
        <v>1130</v>
      </c>
      <c r="R241" s="136" t="s">
        <v>1082</v>
      </c>
      <c r="S241" s="136" t="s">
        <v>1083</v>
      </c>
      <c r="T241" s="149" t="s">
        <v>1084</v>
      </c>
      <c r="U241" s="136" t="s">
        <v>1084</v>
      </c>
      <c r="V241" s="150" t="s">
        <v>1230</v>
      </c>
      <c r="W241" s="151"/>
    </row>
    <row r="242" spans="1:23" ht="216.75" x14ac:dyDescent="0.25">
      <c r="A242" s="145">
        <v>1334</v>
      </c>
      <c r="B242" s="135">
        <v>43573</v>
      </c>
      <c r="C242" s="136" t="s">
        <v>42</v>
      </c>
      <c r="D242" s="136">
        <v>410</v>
      </c>
      <c r="E242" s="136" t="s">
        <v>97</v>
      </c>
      <c r="F242" s="135" t="s">
        <v>518</v>
      </c>
      <c r="G242" s="135" t="s">
        <v>2474</v>
      </c>
      <c r="H242" s="146" t="s">
        <v>2475</v>
      </c>
      <c r="I242" s="166" t="s">
        <v>2476</v>
      </c>
      <c r="J242" s="166" t="s">
        <v>48</v>
      </c>
      <c r="K242" s="166" t="s">
        <v>1934</v>
      </c>
      <c r="L242" s="167" t="s">
        <v>65</v>
      </c>
      <c r="M242" s="167" t="s">
        <v>46</v>
      </c>
      <c r="N242" s="147">
        <v>69.142857142857139</v>
      </c>
      <c r="O242" s="148" t="s">
        <v>1079</v>
      </c>
      <c r="P242" s="136" t="s">
        <v>1190</v>
      </c>
      <c r="Q242" s="136" t="s">
        <v>1081</v>
      </c>
      <c r="R242" s="136" t="s">
        <v>1082</v>
      </c>
      <c r="S242" s="136" t="s">
        <v>1083</v>
      </c>
      <c r="T242" s="149" t="s">
        <v>1084</v>
      </c>
      <c r="U242" s="136" t="s">
        <v>1084</v>
      </c>
      <c r="V242" s="150" t="s">
        <v>1416</v>
      </c>
      <c r="W242" s="151"/>
    </row>
    <row r="243" spans="1:23" ht="63.75" x14ac:dyDescent="0.25">
      <c r="A243" s="145">
        <v>1333</v>
      </c>
      <c r="B243" s="135">
        <v>43571</v>
      </c>
      <c r="C243" s="136" t="s">
        <v>42</v>
      </c>
      <c r="D243" s="136">
        <v>607</v>
      </c>
      <c r="E243" s="136" t="s">
        <v>43</v>
      </c>
      <c r="F243" s="135" t="s">
        <v>44</v>
      </c>
      <c r="G243" s="135" t="s">
        <v>2457</v>
      </c>
      <c r="H243" s="146" t="s">
        <v>2458</v>
      </c>
      <c r="I243" s="166" t="s">
        <v>2459</v>
      </c>
      <c r="J243" s="166" t="s">
        <v>48</v>
      </c>
      <c r="K243" s="166" t="s">
        <v>1934</v>
      </c>
      <c r="L243" s="167" t="s">
        <v>50</v>
      </c>
      <c r="M243" s="167" t="s">
        <v>46</v>
      </c>
      <c r="N243" s="147">
        <v>68.142857142857139</v>
      </c>
      <c r="O243" s="148" t="s">
        <v>1079</v>
      </c>
      <c r="P243" s="136" t="s">
        <v>1110</v>
      </c>
      <c r="Q243" s="136" t="s">
        <v>1088</v>
      </c>
      <c r="R243" s="136" t="s">
        <v>1082</v>
      </c>
      <c r="S243" s="136" t="s">
        <v>1083</v>
      </c>
      <c r="T243" s="149" t="s">
        <v>1084</v>
      </c>
      <c r="U243" s="136" t="s">
        <v>1118</v>
      </c>
      <c r="V243" s="150" t="s">
        <v>1089</v>
      </c>
      <c r="W243" s="151"/>
    </row>
    <row r="244" spans="1:23" ht="204" x14ac:dyDescent="0.25">
      <c r="A244" s="145">
        <v>1332</v>
      </c>
      <c r="B244" s="135">
        <v>43571</v>
      </c>
      <c r="C244" s="136" t="s">
        <v>42</v>
      </c>
      <c r="D244" s="136">
        <v>510</v>
      </c>
      <c r="E244" s="136" t="s">
        <v>43</v>
      </c>
      <c r="F244" s="135" t="s">
        <v>1970</v>
      </c>
      <c r="G244" s="135" t="s">
        <v>2454</v>
      </c>
      <c r="H244" s="146" t="s">
        <v>2455</v>
      </c>
      <c r="I244" s="166" t="s">
        <v>2456</v>
      </c>
      <c r="J244" s="166" t="s">
        <v>48</v>
      </c>
      <c r="K244" s="166" t="s">
        <v>1934</v>
      </c>
      <c r="L244" s="167" t="s">
        <v>65</v>
      </c>
      <c r="M244" s="167" t="s">
        <v>46</v>
      </c>
      <c r="N244" s="147">
        <v>68.142857142857139</v>
      </c>
      <c r="O244" s="148" t="s">
        <v>1079</v>
      </c>
      <c r="P244" s="136" t="s">
        <v>1665</v>
      </c>
      <c r="Q244" s="136" t="s">
        <v>1081</v>
      </c>
      <c r="R244" s="136" t="s">
        <v>1082</v>
      </c>
      <c r="S244" s="136" t="s">
        <v>1083</v>
      </c>
      <c r="T244" s="149" t="s">
        <v>1084</v>
      </c>
      <c r="U244" s="136" t="s">
        <v>1118</v>
      </c>
      <c r="V244" s="150" t="s">
        <v>1233</v>
      </c>
      <c r="W244" s="151"/>
    </row>
    <row r="245" spans="1:23" ht="51" x14ac:dyDescent="0.25">
      <c r="A245" s="145">
        <v>1331</v>
      </c>
      <c r="B245" s="135" t="s">
        <v>2450</v>
      </c>
      <c r="C245" s="136" t="s">
        <v>42</v>
      </c>
      <c r="D245" s="136">
        <v>612</v>
      </c>
      <c r="E245" s="136" t="s">
        <v>43</v>
      </c>
      <c r="F245" s="135" t="s">
        <v>44</v>
      </c>
      <c r="G245" s="135" t="s">
        <v>2451</v>
      </c>
      <c r="H245" s="146" t="s">
        <v>2452</v>
      </c>
      <c r="I245" s="166" t="s">
        <v>2453</v>
      </c>
      <c r="J245" s="166" t="s">
        <v>48</v>
      </c>
      <c r="K245" s="166" t="s">
        <v>1934</v>
      </c>
      <c r="L245" s="167" t="s">
        <v>125</v>
      </c>
      <c r="M245" s="167" t="s">
        <v>46</v>
      </c>
      <c r="N245" s="147">
        <v>68.142857142857139</v>
      </c>
      <c r="O245" s="148" t="s">
        <v>1079</v>
      </c>
      <c r="P245" s="136" t="s">
        <v>1129</v>
      </c>
      <c r="Q245" s="136" t="s">
        <v>1130</v>
      </c>
      <c r="R245" s="136" t="s">
        <v>1082</v>
      </c>
      <c r="S245" s="136" t="s">
        <v>1083</v>
      </c>
      <c r="T245" s="149" t="s">
        <v>1084</v>
      </c>
      <c r="U245" s="136" t="s">
        <v>1082</v>
      </c>
      <c r="V245" s="150" t="s">
        <v>44</v>
      </c>
      <c r="W245" s="151"/>
    </row>
    <row r="246" spans="1:23" ht="45" x14ac:dyDescent="0.25">
      <c r="A246" s="145">
        <v>1330</v>
      </c>
      <c r="B246" s="135">
        <v>43567</v>
      </c>
      <c r="C246" s="136" t="s">
        <v>42</v>
      </c>
      <c r="D246" s="136">
        <v>310</v>
      </c>
      <c r="E246" s="136" t="s">
        <v>43</v>
      </c>
      <c r="F246" s="135" t="s">
        <v>51</v>
      </c>
      <c r="G246" s="135" t="s">
        <v>2449</v>
      </c>
      <c r="H246" s="146" t="s">
        <v>46</v>
      </c>
      <c r="I246" s="166" t="s">
        <v>46</v>
      </c>
      <c r="J246" s="166" t="s">
        <v>1846</v>
      </c>
      <c r="K246" s="166" t="s">
        <v>49</v>
      </c>
      <c r="L246" s="167" t="s">
        <v>53</v>
      </c>
      <c r="M246" s="167">
        <v>2413</v>
      </c>
      <c r="N246" s="147">
        <v>68.142857142857139</v>
      </c>
      <c r="O246" s="148" t="s">
        <v>1114</v>
      </c>
      <c r="P246" s="136" t="s">
        <v>1665</v>
      </c>
      <c r="Q246" s="136" t="s">
        <v>1081</v>
      </c>
      <c r="R246" s="136" t="s">
        <v>1082</v>
      </c>
      <c r="S246" s="136" t="s">
        <v>1106</v>
      </c>
      <c r="T246" s="149" t="s">
        <v>1084</v>
      </c>
      <c r="U246" s="136" t="s">
        <v>1118</v>
      </c>
      <c r="V246" s="150" t="s">
        <v>1259</v>
      </c>
      <c r="W246" s="151"/>
    </row>
    <row r="247" spans="1:23" ht="89.25" x14ac:dyDescent="0.25">
      <c r="A247" s="145">
        <v>1329</v>
      </c>
      <c r="B247" s="135">
        <v>43570</v>
      </c>
      <c r="C247" s="136" t="s">
        <v>42</v>
      </c>
      <c r="D247" s="136">
        <v>908</v>
      </c>
      <c r="E247" s="136" t="s">
        <v>43</v>
      </c>
      <c r="F247" s="135" t="s">
        <v>51</v>
      </c>
      <c r="G247" s="135" t="s">
        <v>2448</v>
      </c>
      <c r="H247" s="146" t="s">
        <v>46</v>
      </c>
      <c r="I247" s="166" t="s">
        <v>46</v>
      </c>
      <c r="J247" s="166" t="s">
        <v>1846</v>
      </c>
      <c r="K247" s="166" t="s">
        <v>49</v>
      </c>
      <c r="L247" s="167" t="s">
        <v>50</v>
      </c>
      <c r="M247" s="167" t="s">
        <v>46</v>
      </c>
      <c r="N247" s="147">
        <v>68.142857142857139</v>
      </c>
      <c r="O247" s="148" t="s">
        <v>1079</v>
      </c>
      <c r="P247" s="136" t="s">
        <v>1151</v>
      </c>
      <c r="Q247" s="136" t="s">
        <v>1130</v>
      </c>
      <c r="R247" s="136" t="s">
        <v>1082</v>
      </c>
      <c r="S247" s="136" t="s">
        <v>1083</v>
      </c>
      <c r="T247" s="149" t="s">
        <v>1084</v>
      </c>
      <c r="U247" s="136" t="s">
        <v>1118</v>
      </c>
      <c r="V247" s="150" t="s">
        <v>1152</v>
      </c>
      <c r="W247" s="151"/>
    </row>
    <row r="248" spans="1:23" ht="45" x14ac:dyDescent="0.25">
      <c r="A248" s="145">
        <v>1328</v>
      </c>
      <c r="B248" s="135">
        <v>43563</v>
      </c>
      <c r="C248" s="136" t="s">
        <v>42</v>
      </c>
      <c r="D248" s="136">
        <v>107</v>
      </c>
      <c r="E248" s="136" t="s">
        <v>43</v>
      </c>
      <c r="F248" s="135" t="s">
        <v>518</v>
      </c>
      <c r="G248" s="135" t="s">
        <v>2446</v>
      </c>
      <c r="H248" s="146" t="s">
        <v>46</v>
      </c>
      <c r="I248" s="166" t="s">
        <v>46</v>
      </c>
      <c r="J248" s="166" t="s">
        <v>1846</v>
      </c>
      <c r="K248" s="166" t="s">
        <v>49</v>
      </c>
      <c r="L248" s="167" t="s">
        <v>53</v>
      </c>
      <c r="M248" s="167">
        <v>3113</v>
      </c>
      <c r="N248" s="147">
        <v>68.142857142857139</v>
      </c>
      <c r="O248" s="148" t="s">
        <v>1079</v>
      </c>
      <c r="P248" s="136" t="s">
        <v>1190</v>
      </c>
      <c r="Q248" s="136" t="s">
        <v>518</v>
      </c>
      <c r="R248" s="136" t="s">
        <v>1082</v>
      </c>
      <c r="S248" s="136" t="s">
        <v>1083</v>
      </c>
      <c r="T248" s="149" t="s">
        <v>1084</v>
      </c>
      <c r="U248" s="136" t="s">
        <v>1118</v>
      </c>
      <c r="V248" s="150" t="s">
        <v>518</v>
      </c>
      <c r="W248" s="151"/>
    </row>
    <row r="249" spans="1:23" ht="45" x14ac:dyDescent="0.25">
      <c r="A249" s="145">
        <v>1327</v>
      </c>
      <c r="B249" s="135">
        <v>43561</v>
      </c>
      <c r="C249" s="136" t="s">
        <v>42</v>
      </c>
      <c r="D249" s="136">
        <v>506</v>
      </c>
      <c r="E249" s="136" t="s">
        <v>43</v>
      </c>
      <c r="F249" s="135" t="s">
        <v>50</v>
      </c>
      <c r="G249" s="135" t="s">
        <v>2445</v>
      </c>
      <c r="H249" s="146" t="s">
        <v>46</v>
      </c>
      <c r="I249" s="166" t="s">
        <v>46</v>
      </c>
      <c r="J249" s="166" t="s">
        <v>1846</v>
      </c>
      <c r="K249" s="166" t="s">
        <v>49</v>
      </c>
      <c r="L249" s="167" t="s">
        <v>53</v>
      </c>
      <c r="M249" s="167">
        <v>3205</v>
      </c>
      <c r="N249" s="147">
        <v>68.142857142857139</v>
      </c>
      <c r="O249" s="148" t="s">
        <v>1114</v>
      </c>
      <c r="P249" s="136" t="s">
        <v>1665</v>
      </c>
      <c r="Q249" s="136" t="s">
        <v>2460</v>
      </c>
      <c r="R249" s="136" t="s">
        <v>1082</v>
      </c>
      <c r="S249" s="136" t="s">
        <v>1106</v>
      </c>
      <c r="T249" s="149" t="s">
        <v>1084</v>
      </c>
      <c r="U249" s="136" t="s">
        <v>1095</v>
      </c>
      <c r="V249" s="150" t="s">
        <v>1136</v>
      </c>
      <c r="W249" s="151"/>
    </row>
    <row r="250" spans="1:23" ht="63.75" x14ac:dyDescent="0.25">
      <c r="A250" s="145">
        <v>1326</v>
      </c>
      <c r="B250" s="135" t="s">
        <v>3</v>
      </c>
      <c r="C250" s="136" t="s">
        <v>42</v>
      </c>
      <c r="D250" s="136">
        <v>906</v>
      </c>
      <c r="E250" s="136" t="s">
        <v>43</v>
      </c>
      <c r="F250" s="135" t="s">
        <v>44</v>
      </c>
      <c r="G250" s="135" t="s">
        <v>2442</v>
      </c>
      <c r="H250" s="146" t="s">
        <v>2443</v>
      </c>
      <c r="I250" s="166" t="s">
        <v>2444</v>
      </c>
      <c r="J250" s="166" t="s">
        <v>162</v>
      </c>
      <c r="K250" s="166" t="s">
        <v>50</v>
      </c>
      <c r="L250" s="167" t="s">
        <v>50</v>
      </c>
      <c r="M250" s="167">
        <v>0</v>
      </c>
      <c r="N250" s="147">
        <v>68.142857142857139</v>
      </c>
      <c r="O250" s="148" t="s">
        <v>1079</v>
      </c>
      <c r="P250" s="136" t="s">
        <v>1151</v>
      </c>
      <c r="Q250" s="136" t="s">
        <v>1088</v>
      </c>
      <c r="R250" s="136" t="s">
        <v>1082</v>
      </c>
      <c r="S250" s="136" t="s">
        <v>1083</v>
      </c>
      <c r="T250" s="149" t="s">
        <v>1095</v>
      </c>
      <c r="U250" s="136" t="s">
        <v>1082</v>
      </c>
      <c r="V250" s="150" t="s">
        <v>1152</v>
      </c>
      <c r="W250" s="151"/>
    </row>
    <row r="251" spans="1:23" ht="135" x14ac:dyDescent="0.25">
      <c r="A251" s="145">
        <v>1325</v>
      </c>
      <c r="B251" s="135">
        <v>43569</v>
      </c>
      <c r="C251" s="136" t="s">
        <v>42</v>
      </c>
      <c r="D251" s="136">
        <v>804</v>
      </c>
      <c r="E251" s="136" t="s">
        <v>43</v>
      </c>
      <c r="F251" s="135" t="s">
        <v>44</v>
      </c>
      <c r="G251" s="135" t="s">
        <v>2447</v>
      </c>
      <c r="H251" s="146">
        <v>0</v>
      </c>
      <c r="I251" s="166" t="s">
        <v>2441</v>
      </c>
      <c r="J251" s="166" t="s">
        <v>1846</v>
      </c>
      <c r="K251" s="166" t="s">
        <v>49</v>
      </c>
      <c r="L251" s="167" t="s">
        <v>50</v>
      </c>
      <c r="M251" s="167" t="s">
        <v>46</v>
      </c>
      <c r="N251" s="147">
        <v>68.142857142857139</v>
      </c>
      <c r="O251" s="148" t="s">
        <v>1079</v>
      </c>
      <c r="P251" s="136" t="s">
        <v>1129</v>
      </c>
      <c r="Q251" s="136" t="s">
        <v>1776</v>
      </c>
      <c r="R251" s="136" t="s">
        <v>1095</v>
      </c>
      <c r="S251" s="136" t="s">
        <v>2461</v>
      </c>
      <c r="T251" s="149" t="s">
        <v>1095</v>
      </c>
      <c r="U251" s="136" t="s">
        <v>1131</v>
      </c>
      <c r="V251" s="150" t="s">
        <v>44</v>
      </c>
      <c r="W251" s="151"/>
    </row>
    <row r="252" spans="1:23" ht="63.75" x14ac:dyDescent="0.25">
      <c r="A252" s="145">
        <v>1324</v>
      </c>
      <c r="B252" s="135" t="s">
        <v>3</v>
      </c>
      <c r="C252" s="136" t="s">
        <v>42</v>
      </c>
      <c r="D252" s="136">
        <v>909</v>
      </c>
      <c r="E252" s="136" t="s">
        <v>43</v>
      </c>
      <c r="F252" s="135" t="s">
        <v>50</v>
      </c>
      <c r="G252" s="135" t="s">
        <v>2439</v>
      </c>
      <c r="H252" s="146" t="s">
        <v>2440</v>
      </c>
      <c r="I252" s="166">
        <v>0</v>
      </c>
      <c r="J252" s="166" t="s">
        <v>162</v>
      </c>
      <c r="K252" s="166" t="s">
        <v>50</v>
      </c>
      <c r="L252" s="167" t="s">
        <v>50</v>
      </c>
      <c r="M252" s="167">
        <v>0</v>
      </c>
      <c r="N252" s="147">
        <v>68.142857142857139</v>
      </c>
      <c r="O252" s="148" t="s">
        <v>1079</v>
      </c>
      <c r="P252" s="136" t="s">
        <v>1151</v>
      </c>
      <c r="Q252" s="136" t="s">
        <v>2462</v>
      </c>
      <c r="R252" s="136" t="s">
        <v>1131</v>
      </c>
      <c r="S252" s="136" t="s">
        <v>2461</v>
      </c>
      <c r="T252" s="149" t="s">
        <v>1217</v>
      </c>
      <c r="U252" s="136" t="s">
        <v>1131</v>
      </c>
      <c r="V252" s="150" t="s">
        <v>1152</v>
      </c>
      <c r="W252" s="151"/>
    </row>
    <row r="253" spans="1:23" ht="150" x14ac:dyDescent="0.25">
      <c r="A253" s="145">
        <v>1323</v>
      </c>
      <c r="B253" s="135">
        <v>43567</v>
      </c>
      <c r="C253" s="136" t="s">
        <v>42</v>
      </c>
      <c r="D253" s="136">
        <v>906</v>
      </c>
      <c r="E253" s="136" t="s">
        <v>43</v>
      </c>
      <c r="F253" s="135" t="s">
        <v>44</v>
      </c>
      <c r="G253" s="135" t="s">
        <v>2438</v>
      </c>
      <c r="H253" s="146" t="s">
        <v>46</v>
      </c>
      <c r="I253" s="166" t="s">
        <v>2437</v>
      </c>
      <c r="J253" s="166" t="s">
        <v>1846</v>
      </c>
      <c r="K253" s="166" t="s">
        <v>49</v>
      </c>
      <c r="L253" s="167" t="s">
        <v>50</v>
      </c>
      <c r="M253" s="167" t="s">
        <v>46</v>
      </c>
      <c r="N253" s="147">
        <v>68.142857142857139</v>
      </c>
      <c r="O253" s="148" t="s">
        <v>1079</v>
      </c>
      <c r="P253" s="136" t="s">
        <v>1151</v>
      </c>
      <c r="Q253" s="136" t="s">
        <v>2462</v>
      </c>
      <c r="R253" s="136" t="s">
        <v>1082</v>
      </c>
      <c r="S253" s="136" t="s">
        <v>2461</v>
      </c>
      <c r="T253" s="149" t="s">
        <v>1095</v>
      </c>
      <c r="U253" s="136" t="s">
        <v>1118</v>
      </c>
      <c r="V253" s="150" t="s">
        <v>1198</v>
      </c>
      <c r="W253" s="151"/>
    </row>
    <row r="254" spans="1:23" ht="153" x14ac:dyDescent="0.25">
      <c r="A254" s="145">
        <v>1322</v>
      </c>
      <c r="B254" s="135">
        <v>43566</v>
      </c>
      <c r="C254" s="136" t="s">
        <v>87</v>
      </c>
      <c r="D254" s="136">
        <v>210</v>
      </c>
      <c r="E254" s="136" t="s">
        <v>46</v>
      </c>
      <c r="F254" s="135" t="s">
        <v>44</v>
      </c>
      <c r="G254" s="135" t="s">
        <v>2435</v>
      </c>
      <c r="H254" s="146" t="s">
        <v>46</v>
      </c>
      <c r="I254" s="166" t="s">
        <v>46</v>
      </c>
      <c r="J254" s="166" t="s">
        <v>48</v>
      </c>
      <c r="K254" s="166" t="s">
        <v>1934</v>
      </c>
      <c r="L254" s="167" t="s">
        <v>65</v>
      </c>
      <c r="M254" s="167" t="s">
        <v>46</v>
      </c>
      <c r="N254" s="147">
        <v>68.142857142857139</v>
      </c>
      <c r="O254" s="148" t="s">
        <v>1079</v>
      </c>
      <c r="P254" s="136" t="s">
        <v>1129</v>
      </c>
      <c r="Q254" s="136" t="s">
        <v>1130</v>
      </c>
      <c r="R254" s="136" t="s">
        <v>1082</v>
      </c>
      <c r="S254" s="136" t="s">
        <v>1083</v>
      </c>
      <c r="T254" s="149" t="s">
        <v>1095</v>
      </c>
      <c r="U254" s="136" t="s">
        <v>1082</v>
      </c>
      <c r="V254" s="150" t="s">
        <v>1224</v>
      </c>
      <c r="W254" s="151"/>
    </row>
    <row r="255" spans="1:23" ht="267.75" x14ac:dyDescent="0.25">
      <c r="A255" s="145">
        <v>1321</v>
      </c>
      <c r="B255" s="135">
        <v>43564</v>
      </c>
      <c r="C255" s="136" t="s">
        <v>42</v>
      </c>
      <c r="D255" s="136">
        <v>309</v>
      </c>
      <c r="E255" s="136" t="s">
        <v>97</v>
      </c>
      <c r="F255" s="135" t="s">
        <v>836</v>
      </c>
      <c r="G255" s="135" t="s">
        <v>2434</v>
      </c>
      <c r="H255" s="146" t="s">
        <v>46</v>
      </c>
      <c r="I255" s="166" t="s">
        <v>2433</v>
      </c>
      <c r="J255" s="166" t="s">
        <v>1846</v>
      </c>
      <c r="K255" s="166" t="s">
        <v>49</v>
      </c>
      <c r="L255" s="167" t="s">
        <v>53</v>
      </c>
      <c r="M255" s="167" t="s">
        <v>46</v>
      </c>
      <c r="N255" s="147">
        <v>68.142857142857139</v>
      </c>
      <c r="O255" s="148" t="s">
        <v>1079</v>
      </c>
      <c r="P255" s="136" t="s">
        <v>1110</v>
      </c>
      <c r="Q255" s="136" t="s">
        <v>1088</v>
      </c>
      <c r="R255" s="136" t="s">
        <v>1131</v>
      </c>
      <c r="S255" s="136" t="s">
        <v>1083</v>
      </c>
      <c r="T255" s="149" t="s">
        <v>1217</v>
      </c>
      <c r="U255" s="136" t="s">
        <v>1131</v>
      </c>
      <c r="V255" s="150">
        <v>0</v>
      </c>
      <c r="W255" s="151"/>
    </row>
    <row r="256" spans="1:23" ht="63.75" x14ac:dyDescent="0.25">
      <c r="A256" s="145">
        <v>1320</v>
      </c>
      <c r="B256" s="135" t="s">
        <v>3</v>
      </c>
      <c r="C256" s="136" t="s">
        <v>42</v>
      </c>
      <c r="D256" s="136">
        <v>105</v>
      </c>
      <c r="E256" s="136" t="s">
        <v>43</v>
      </c>
      <c r="F256" s="135" t="s">
        <v>50</v>
      </c>
      <c r="G256" s="135" t="s">
        <v>2431</v>
      </c>
      <c r="H256" s="146" t="s">
        <v>2432</v>
      </c>
      <c r="I256" s="166">
        <v>0</v>
      </c>
      <c r="J256" s="166" t="s">
        <v>48</v>
      </c>
      <c r="K256" s="166" t="s">
        <v>1934</v>
      </c>
      <c r="L256" s="167" t="s">
        <v>50</v>
      </c>
      <c r="M256" s="167">
        <v>0</v>
      </c>
      <c r="N256" s="147">
        <v>68.142857142857139</v>
      </c>
      <c r="O256" s="148" t="s">
        <v>1079</v>
      </c>
      <c r="P256" s="136" t="s">
        <v>1665</v>
      </c>
      <c r="Q256" s="136" t="s">
        <v>1081</v>
      </c>
      <c r="R256" s="136" t="s">
        <v>1082</v>
      </c>
      <c r="S256" s="136" t="s">
        <v>2461</v>
      </c>
      <c r="T256" s="149" t="s">
        <v>1217</v>
      </c>
      <c r="U256" s="136" t="s">
        <v>1131</v>
      </c>
      <c r="V256" s="150" t="s">
        <v>44</v>
      </c>
      <c r="W256" s="151"/>
    </row>
    <row r="257" spans="1:23" ht="63.75" x14ac:dyDescent="0.25">
      <c r="A257" s="145">
        <v>1319</v>
      </c>
      <c r="B257" s="135">
        <v>43558</v>
      </c>
      <c r="C257" s="136" t="s">
        <v>42</v>
      </c>
      <c r="D257" s="136">
        <v>805</v>
      </c>
      <c r="E257" s="136" t="s">
        <v>43</v>
      </c>
      <c r="F257" s="135" t="s">
        <v>44</v>
      </c>
      <c r="G257" s="135" t="s">
        <v>2430</v>
      </c>
      <c r="H257" s="146" t="s">
        <v>46</v>
      </c>
      <c r="I257" s="166" t="s">
        <v>46</v>
      </c>
      <c r="J257" s="166" t="s">
        <v>1846</v>
      </c>
      <c r="K257" s="166" t="s">
        <v>49</v>
      </c>
      <c r="L257" s="167" t="s">
        <v>53</v>
      </c>
      <c r="M257" s="167">
        <v>3214</v>
      </c>
      <c r="N257" s="147">
        <v>68.142857142857139</v>
      </c>
      <c r="O257" s="148" t="s">
        <v>1079</v>
      </c>
      <c r="P257" s="136" t="s">
        <v>1665</v>
      </c>
      <c r="Q257" s="136" t="s">
        <v>2460</v>
      </c>
      <c r="R257" s="136" t="s">
        <v>1131</v>
      </c>
      <c r="S257" s="136" t="s">
        <v>2461</v>
      </c>
      <c r="T257" s="149" t="s">
        <v>1217</v>
      </c>
      <c r="U257" s="136" t="s">
        <v>1131</v>
      </c>
      <c r="V257" s="150" t="s">
        <v>1119</v>
      </c>
      <c r="W257" s="151"/>
    </row>
    <row r="258" spans="1:23" ht="51" x14ac:dyDescent="0.25">
      <c r="A258" s="145">
        <v>1318</v>
      </c>
      <c r="B258" s="135">
        <v>43558</v>
      </c>
      <c r="C258" s="136" t="s">
        <v>42</v>
      </c>
      <c r="D258" s="136">
        <v>804</v>
      </c>
      <c r="E258" s="136" t="s">
        <v>43</v>
      </c>
      <c r="F258" s="135" t="s">
        <v>44</v>
      </c>
      <c r="G258" s="135" t="s">
        <v>2429</v>
      </c>
      <c r="H258" s="146" t="s">
        <v>46</v>
      </c>
      <c r="I258" s="166" t="s">
        <v>46</v>
      </c>
      <c r="J258" s="166" t="s">
        <v>1846</v>
      </c>
      <c r="K258" s="166" t="s">
        <v>49</v>
      </c>
      <c r="L258" s="167" t="s">
        <v>53</v>
      </c>
      <c r="M258" s="167">
        <v>3216</v>
      </c>
      <c r="N258" s="147">
        <v>68.142857142857139</v>
      </c>
      <c r="O258" s="148" t="s">
        <v>1079</v>
      </c>
      <c r="P258" s="136" t="s">
        <v>1665</v>
      </c>
      <c r="Q258" s="136" t="s">
        <v>1081</v>
      </c>
      <c r="R258" s="136" t="s">
        <v>1082</v>
      </c>
      <c r="S258" s="136" t="s">
        <v>1083</v>
      </c>
      <c r="T258" s="149" t="s">
        <v>1084</v>
      </c>
      <c r="U258" s="136" t="s">
        <v>1082</v>
      </c>
      <c r="V258" s="150" t="s">
        <v>1119</v>
      </c>
      <c r="W258" s="151"/>
    </row>
    <row r="259" spans="1:23" ht="51" x14ac:dyDescent="0.25">
      <c r="A259" s="145">
        <v>1317</v>
      </c>
      <c r="B259" s="135" t="s">
        <v>46</v>
      </c>
      <c r="C259" s="136" t="s">
        <v>42</v>
      </c>
      <c r="D259" s="136">
        <v>502</v>
      </c>
      <c r="E259" s="136" t="s">
        <v>43</v>
      </c>
      <c r="F259" s="135" t="s">
        <v>76</v>
      </c>
      <c r="G259" s="135" t="s">
        <v>2428</v>
      </c>
      <c r="H259" s="146" t="s">
        <v>46</v>
      </c>
      <c r="I259" s="166" t="s">
        <v>46</v>
      </c>
      <c r="J259" s="166" t="s">
        <v>1846</v>
      </c>
      <c r="K259" s="166" t="s">
        <v>49</v>
      </c>
      <c r="L259" s="167" t="s">
        <v>53</v>
      </c>
      <c r="M259" s="167">
        <v>2318</v>
      </c>
      <c r="N259" s="147">
        <v>68.142857142857139</v>
      </c>
      <c r="O259" s="148" t="s">
        <v>1079</v>
      </c>
      <c r="P259" s="136" t="s">
        <v>1094</v>
      </c>
      <c r="Q259" s="136" t="s">
        <v>1091</v>
      </c>
      <c r="R259" s="136" t="s">
        <v>1082</v>
      </c>
      <c r="S259" s="136" t="s">
        <v>1083</v>
      </c>
      <c r="T259" s="149" t="s">
        <v>1217</v>
      </c>
      <c r="U259" s="136" t="s">
        <v>1131</v>
      </c>
      <c r="V259" s="150" t="s">
        <v>1099</v>
      </c>
      <c r="W259" s="151"/>
    </row>
    <row r="260" spans="1:23" ht="45" x14ac:dyDescent="0.25">
      <c r="A260" s="145">
        <v>1316</v>
      </c>
      <c r="B260" s="135">
        <v>43558</v>
      </c>
      <c r="C260" s="136" t="s">
        <v>42</v>
      </c>
      <c r="D260" s="136">
        <v>111</v>
      </c>
      <c r="E260" s="136" t="s">
        <v>43</v>
      </c>
      <c r="F260" s="135" t="s">
        <v>44</v>
      </c>
      <c r="G260" s="135" t="s">
        <v>2427</v>
      </c>
      <c r="H260" s="146" t="s">
        <v>46</v>
      </c>
      <c r="I260" s="166" t="s">
        <v>46</v>
      </c>
      <c r="J260" s="166" t="s">
        <v>1846</v>
      </c>
      <c r="K260" s="166" t="s">
        <v>49</v>
      </c>
      <c r="L260" s="167" t="s">
        <v>53</v>
      </c>
      <c r="M260" s="167">
        <v>2546</v>
      </c>
      <c r="N260" s="147">
        <v>68.142857142857139</v>
      </c>
      <c r="O260" s="148" t="s">
        <v>1079</v>
      </c>
      <c r="P260" s="136" t="s">
        <v>1110</v>
      </c>
      <c r="Q260" s="136" t="s">
        <v>1088</v>
      </c>
      <c r="R260" s="136" t="s">
        <v>1082</v>
      </c>
      <c r="S260" s="136" t="s">
        <v>1083</v>
      </c>
      <c r="T260" s="149" t="s">
        <v>1095</v>
      </c>
      <c r="U260" s="136" t="s">
        <v>1082</v>
      </c>
      <c r="V260" s="150" t="s">
        <v>1172</v>
      </c>
      <c r="W260" s="151"/>
    </row>
    <row r="261" spans="1:23" ht="102" x14ac:dyDescent="0.25">
      <c r="A261" s="145">
        <v>1315</v>
      </c>
      <c r="B261" s="135">
        <v>76433</v>
      </c>
      <c r="C261" s="136" t="s">
        <v>42</v>
      </c>
      <c r="D261" s="136">
        <v>504</v>
      </c>
      <c r="E261" s="136" t="s">
        <v>43</v>
      </c>
      <c r="F261" s="135" t="s">
        <v>44</v>
      </c>
      <c r="G261" s="135" t="s">
        <v>2425</v>
      </c>
      <c r="H261" s="146" t="s">
        <v>46</v>
      </c>
      <c r="I261" s="166" t="s">
        <v>2426</v>
      </c>
      <c r="J261" s="166" t="s">
        <v>1846</v>
      </c>
      <c r="K261" s="166" t="s">
        <v>49</v>
      </c>
      <c r="L261" s="167" t="s">
        <v>50</v>
      </c>
      <c r="M261" s="167" t="s">
        <v>46</v>
      </c>
      <c r="N261" s="147">
        <v>68.142857142857139</v>
      </c>
      <c r="O261" s="148" t="s">
        <v>1079</v>
      </c>
      <c r="P261" s="136" t="s">
        <v>1110</v>
      </c>
      <c r="Q261" s="136" t="s">
        <v>1088</v>
      </c>
      <c r="R261" s="136" t="s">
        <v>1082</v>
      </c>
      <c r="S261" s="136" t="s">
        <v>1083</v>
      </c>
      <c r="T261" s="149" t="s">
        <v>1095</v>
      </c>
      <c r="U261" s="136" t="s">
        <v>1131</v>
      </c>
      <c r="V261" s="150" t="s">
        <v>1089</v>
      </c>
      <c r="W261" s="151"/>
    </row>
    <row r="262" spans="1:23" ht="140.25" x14ac:dyDescent="0.25">
      <c r="A262" s="145">
        <v>1314</v>
      </c>
      <c r="B262" s="135">
        <v>43560</v>
      </c>
      <c r="C262" s="136" t="s">
        <v>87</v>
      </c>
      <c r="D262" s="136">
        <v>903</v>
      </c>
      <c r="E262" s="136" t="s">
        <v>43</v>
      </c>
      <c r="F262" s="135" t="s">
        <v>50</v>
      </c>
      <c r="G262" s="135" t="s">
        <v>2423</v>
      </c>
      <c r="H262" s="146" t="s">
        <v>46</v>
      </c>
      <c r="I262" s="166" t="s">
        <v>2424</v>
      </c>
      <c r="J262" s="166" t="s">
        <v>48</v>
      </c>
      <c r="K262" s="166" t="s">
        <v>1934</v>
      </c>
      <c r="L262" s="167" t="s">
        <v>50</v>
      </c>
      <c r="M262" s="167" t="s">
        <v>46</v>
      </c>
      <c r="N262" s="147">
        <v>68.142857142857139</v>
      </c>
      <c r="O262" s="148" t="s">
        <v>1079</v>
      </c>
      <c r="P262" s="136" t="s">
        <v>1094</v>
      </c>
      <c r="Q262" s="136" t="s">
        <v>1091</v>
      </c>
      <c r="R262" s="136" t="s">
        <v>1082</v>
      </c>
      <c r="S262" s="136" t="s">
        <v>1083</v>
      </c>
      <c r="T262" s="149" t="s">
        <v>1095</v>
      </c>
      <c r="U262" s="136" t="s">
        <v>1131</v>
      </c>
      <c r="V262" s="150" t="s">
        <v>1141</v>
      </c>
      <c r="W262" s="151"/>
    </row>
    <row r="263" spans="1:23" ht="63.75" x14ac:dyDescent="0.25">
      <c r="A263" s="145">
        <v>1313</v>
      </c>
      <c r="B263" s="135" t="s">
        <v>3</v>
      </c>
      <c r="C263" s="136" t="s">
        <v>42</v>
      </c>
      <c r="D263" s="136">
        <v>202</v>
      </c>
      <c r="E263" s="136" t="s">
        <v>43</v>
      </c>
      <c r="F263" s="135" t="s">
        <v>44</v>
      </c>
      <c r="G263" s="135" t="s">
        <v>2421</v>
      </c>
      <c r="H263" s="146" t="s">
        <v>2422</v>
      </c>
      <c r="I263" s="166" t="s">
        <v>180</v>
      </c>
      <c r="J263" s="166" t="s">
        <v>162</v>
      </c>
      <c r="K263" s="166" t="s">
        <v>50</v>
      </c>
      <c r="L263" s="167" t="s">
        <v>125</v>
      </c>
      <c r="M263" s="167" t="s">
        <v>180</v>
      </c>
      <c r="N263" s="147">
        <v>68.142857142857139</v>
      </c>
      <c r="O263" s="148" t="s">
        <v>1079</v>
      </c>
      <c r="P263" s="136" t="s">
        <v>1110</v>
      </c>
      <c r="Q263" s="136" t="s">
        <v>1088</v>
      </c>
      <c r="R263" s="136" t="s">
        <v>1082</v>
      </c>
      <c r="S263" s="136" t="s">
        <v>1083</v>
      </c>
      <c r="T263" s="149" t="s">
        <v>1095</v>
      </c>
      <c r="U263" s="136" t="s">
        <v>1082</v>
      </c>
      <c r="V263" s="150" t="s">
        <v>1089</v>
      </c>
      <c r="W263" s="151"/>
    </row>
    <row r="264" spans="1:23" ht="51" x14ac:dyDescent="0.25">
      <c r="A264" s="145">
        <v>1312</v>
      </c>
      <c r="B264" s="135">
        <v>43554</v>
      </c>
      <c r="C264" s="136" t="s">
        <v>42</v>
      </c>
      <c r="D264" s="136">
        <v>209</v>
      </c>
      <c r="E264" s="136" t="s">
        <v>43</v>
      </c>
      <c r="F264" s="135" t="s">
        <v>44</v>
      </c>
      <c r="G264" s="135" t="s">
        <v>2391</v>
      </c>
      <c r="H264" s="146" t="s">
        <v>46</v>
      </c>
      <c r="I264" s="166" t="s">
        <v>46</v>
      </c>
      <c r="J264" s="166" t="s">
        <v>1846</v>
      </c>
      <c r="K264" s="166" t="s">
        <v>49</v>
      </c>
      <c r="L264" s="167" t="s">
        <v>53</v>
      </c>
      <c r="M264" s="167">
        <v>1897</v>
      </c>
      <c r="N264" s="147">
        <v>66.142857142857139</v>
      </c>
      <c r="O264" s="148" t="s">
        <v>1079</v>
      </c>
      <c r="P264" s="136" t="s">
        <v>1665</v>
      </c>
      <c r="Q264" s="136" t="s">
        <v>1081</v>
      </c>
      <c r="R264" s="136" t="s">
        <v>1082</v>
      </c>
      <c r="S264" s="136" t="s">
        <v>1083</v>
      </c>
      <c r="T264" s="149" t="s">
        <v>1217</v>
      </c>
      <c r="U264" s="136" t="s">
        <v>1082</v>
      </c>
      <c r="V264" s="150" t="s">
        <v>46</v>
      </c>
      <c r="W264" s="151"/>
    </row>
    <row r="265" spans="1:23" ht="51" x14ac:dyDescent="0.25">
      <c r="A265" s="145">
        <v>1311</v>
      </c>
      <c r="B265" s="135">
        <v>43555</v>
      </c>
      <c r="C265" s="136" t="s">
        <v>42</v>
      </c>
      <c r="D265" s="136">
        <v>112</v>
      </c>
      <c r="E265" s="136" t="s">
        <v>43</v>
      </c>
      <c r="F265" s="135" t="s">
        <v>44</v>
      </c>
      <c r="G265" s="135" t="s">
        <v>2390</v>
      </c>
      <c r="H265" s="146" t="s">
        <v>46</v>
      </c>
      <c r="I265" s="166" t="s">
        <v>46</v>
      </c>
      <c r="J265" s="166" t="s">
        <v>1846</v>
      </c>
      <c r="K265" s="166" t="s">
        <v>49</v>
      </c>
      <c r="L265" s="167" t="s">
        <v>53</v>
      </c>
      <c r="M265" s="167">
        <v>2517</v>
      </c>
      <c r="N265" s="147">
        <v>66.142857142857139</v>
      </c>
      <c r="O265" s="148" t="s">
        <v>1079</v>
      </c>
      <c r="P265" s="136" t="s">
        <v>1110</v>
      </c>
      <c r="Q265" s="136" t="s">
        <v>1088</v>
      </c>
      <c r="R265" s="136" t="s">
        <v>1082</v>
      </c>
      <c r="S265" s="136" t="s">
        <v>1083</v>
      </c>
      <c r="T265" s="149" t="s">
        <v>1217</v>
      </c>
      <c r="U265" s="136" t="s">
        <v>1082</v>
      </c>
      <c r="V265" s="150" t="s">
        <v>46</v>
      </c>
      <c r="W265" s="151"/>
    </row>
    <row r="266" spans="1:23" ht="45" x14ac:dyDescent="0.25">
      <c r="A266" s="145">
        <v>1310</v>
      </c>
      <c r="B266" s="135">
        <v>43551</v>
      </c>
      <c r="C266" s="136" t="s">
        <v>42</v>
      </c>
      <c r="D266" s="136">
        <v>201</v>
      </c>
      <c r="E266" s="136" t="s">
        <v>43</v>
      </c>
      <c r="F266" s="135" t="s">
        <v>56</v>
      </c>
      <c r="G266" s="135" t="s">
        <v>2389</v>
      </c>
      <c r="H266" s="146" t="s">
        <v>46</v>
      </c>
      <c r="I266" s="166" t="s">
        <v>46</v>
      </c>
      <c r="J266" s="166" t="s">
        <v>1846</v>
      </c>
      <c r="K266" s="166" t="s">
        <v>49</v>
      </c>
      <c r="L266" s="167" t="s">
        <v>53</v>
      </c>
      <c r="M266" s="167">
        <v>2373</v>
      </c>
      <c r="N266" s="147">
        <v>66.142857142857139</v>
      </c>
      <c r="O266" s="148" t="s">
        <v>1114</v>
      </c>
      <c r="P266" s="136" t="s">
        <v>2279</v>
      </c>
      <c r="Q266" s="136" t="s">
        <v>1091</v>
      </c>
      <c r="R266" s="136" t="s">
        <v>1082</v>
      </c>
      <c r="S266" s="136" t="s">
        <v>1106</v>
      </c>
      <c r="T266" s="149" t="s">
        <v>1217</v>
      </c>
      <c r="U266" s="136" t="s">
        <v>1095</v>
      </c>
      <c r="V266" s="150" t="s">
        <v>46</v>
      </c>
      <c r="W266" s="151"/>
    </row>
    <row r="267" spans="1:23" ht="153" x14ac:dyDescent="0.25">
      <c r="A267" s="145">
        <v>1309</v>
      </c>
      <c r="B267" s="135">
        <v>43556</v>
      </c>
      <c r="C267" s="136" t="s">
        <v>42</v>
      </c>
      <c r="D267" s="136">
        <v>904</v>
      </c>
      <c r="E267" s="136" t="s">
        <v>187</v>
      </c>
      <c r="F267" s="135" t="s">
        <v>44</v>
      </c>
      <c r="G267" s="135" t="s">
        <v>2386</v>
      </c>
      <c r="H267" s="146" t="s">
        <v>2387</v>
      </c>
      <c r="I267" s="166" t="s">
        <v>2388</v>
      </c>
      <c r="J267" s="166" t="s">
        <v>1604</v>
      </c>
      <c r="K267" s="166" t="s">
        <v>50</v>
      </c>
      <c r="L267" s="167" t="s">
        <v>50</v>
      </c>
      <c r="M267" s="167">
        <v>0</v>
      </c>
      <c r="N267" s="147">
        <v>66.142857142857139</v>
      </c>
      <c r="O267" s="148" t="s">
        <v>1079</v>
      </c>
      <c r="P267" s="136" t="s">
        <v>1110</v>
      </c>
      <c r="Q267" s="136" t="s">
        <v>1088</v>
      </c>
      <c r="R267" s="136" t="s">
        <v>1082</v>
      </c>
      <c r="S267" s="136" t="s">
        <v>1083</v>
      </c>
      <c r="T267" s="149" t="s">
        <v>1217</v>
      </c>
      <c r="U267" s="136" t="s">
        <v>1082</v>
      </c>
      <c r="V267" s="150" t="s">
        <v>46</v>
      </c>
      <c r="W267" s="151"/>
    </row>
    <row r="268" spans="1:23" ht="102" x14ac:dyDescent="0.25">
      <c r="A268" s="145">
        <v>1308</v>
      </c>
      <c r="B268" s="135">
        <v>43554</v>
      </c>
      <c r="C268" s="136" t="s">
        <v>42</v>
      </c>
      <c r="D268" s="136">
        <v>205</v>
      </c>
      <c r="E268" s="136" t="s">
        <v>43</v>
      </c>
      <c r="F268" s="135" t="s">
        <v>44</v>
      </c>
      <c r="G268" s="135" t="s">
        <v>2383</v>
      </c>
      <c r="H268" s="146" t="s">
        <v>2384</v>
      </c>
      <c r="I268" s="166" t="s">
        <v>2385</v>
      </c>
      <c r="J268" s="166" t="s">
        <v>1604</v>
      </c>
      <c r="K268" s="166" t="s">
        <v>50</v>
      </c>
      <c r="L268" s="167" t="s">
        <v>125</v>
      </c>
      <c r="M268" s="167">
        <v>0</v>
      </c>
      <c r="N268" s="147">
        <v>66.142857142857139</v>
      </c>
      <c r="O268" s="148" t="s">
        <v>1079</v>
      </c>
      <c r="P268" s="136" t="s">
        <v>1129</v>
      </c>
      <c r="Q268" s="136" t="s">
        <v>1130</v>
      </c>
      <c r="R268" s="136" t="s">
        <v>1082</v>
      </c>
      <c r="S268" s="136" t="s">
        <v>1083</v>
      </c>
      <c r="T268" s="149" t="s">
        <v>1084</v>
      </c>
      <c r="U268" s="136" t="s">
        <v>1082</v>
      </c>
      <c r="V268" s="150" t="s">
        <v>46</v>
      </c>
      <c r="W268" s="151"/>
    </row>
    <row r="269" spans="1:23" ht="15.75" x14ac:dyDescent="0.25">
      <c r="A269" s="145">
        <v>1307</v>
      </c>
      <c r="B269" s="135">
        <v>30032019</v>
      </c>
      <c r="C269" s="136">
        <v>0</v>
      </c>
      <c r="D269" s="136">
        <v>0</v>
      </c>
      <c r="E269" s="136">
        <v>0</v>
      </c>
      <c r="F269" s="135">
        <v>0</v>
      </c>
      <c r="G269" s="135">
        <v>0</v>
      </c>
      <c r="H269" s="146">
        <v>0</v>
      </c>
      <c r="I269" s="166">
        <v>0</v>
      </c>
      <c r="J269" s="166">
        <v>0</v>
      </c>
      <c r="K269" s="166">
        <v>0</v>
      </c>
      <c r="L269" s="167">
        <v>0</v>
      </c>
      <c r="M269" s="167">
        <v>0</v>
      </c>
      <c r="N269" s="147">
        <v>66.142857142857139</v>
      </c>
      <c r="O269" s="148" t="s">
        <v>1086</v>
      </c>
      <c r="P269" s="136" t="s">
        <v>46</v>
      </c>
      <c r="Q269" s="136" t="s">
        <v>46</v>
      </c>
      <c r="R269" s="136" t="s">
        <v>46</v>
      </c>
      <c r="S269" s="136" t="s">
        <v>46</v>
      </c>
      <c r="T269" s="149" t="s">
        <v>46</v>
      </c>
      <c r="U269" s="136" t="s">
        <v>46</v>
      </c>
      <c r="V269" s="150" t="s">
        <v>46</v>
      </c>
      <c r="W269" s="151"/>
    </row>
    <row r="270" spans="1:23" ht="127.5" x14ac:dyDescent="0.25">
      <c r="A270" s="145">
        <v>1306</v>
      </c>
      <c r="B270" s="135">
        <v>43553</v>
      </c>
      <c r="C270" s="136" t="s">
        <v>42</v>
      </c>
      <c r="D270" s="136">
        <v>122</v>
      </c>
      <c r="E270" s="136" t="s">
        <v>43</v>
      </c>
      <c r="F270" s="135" t="s">
        <v>76</v>
      </c>
      <c r="G270" s="135" t="s">
        <v>2382</v>
      </c>
      <c r="H270" s="146" t="s">
        <v>46</v>
      </c>
      <c r="I270" s="166" t="s">
        <v>46</v>
      </c>
      <c r="J270" s="166" t="s">
        <v>1846</v>
      </c>
      <c r="K270" s="166" t="s">
        <v>49</v>
      </c>
      <c r="L270" s="167" t="s">
        <v>50</v>
      </c>
      <c r="M270" s="167" t="s">
        <v>46</v>
      </c>
      <c r="N270" s="147">
        <v>66.142857142857139</v>
      </c>
      <c r="O270" s="148" t="s">
        <v>1079</v>
      </c>
      <c r="P270" s="136" t="s">
        <v>1094</v>
      </c>
      <c r="Q270" s="136" t="s">
        <v>1091</v>
      </c>
      <c r="R270" s="136" t="s">
        <v>1082</v>
      </c>
      <c r="S270" s="136" t="s">
        <v>1083</v>
      </c>
      <c r="T270" s="149" t="s">
        <v>1217</v>
      </c>
      <c r="U270" s="136" t="s">
        <v>1082</v>
      </c>
      <c r="V270" s="150" t="s">
        <v>1141</v>
      </c>
      <c r="W270" s="151"/>
    </row>
    <row r="271" spans="1:23" ht="165.75" x14ac:dyDescent="0.25">
      <c r="A271" s="145">
        <v>1305</v>
      </c>
      <c r="B271" s="135">
        <v>43553</v>
      </c>
      <c r="C271" s="136" t="s">
        <v>42</v>
      </c>
      <c r="D271" s="136">
        <v>304</v>
      </c>
      <c r="E271" s="136" t="s">
        <v>43</v>
      </c>
      <c r="F271" s="135" t="s">
        <v>44</v>
      </c>
      <c r="G271" s="135" t="s">
        <v>2381</v>
      </c>
      <c r="H271" s="146" t="s">
        <v>46</v>
      </c>
      <c r="I271" s="166" t="s">
        <v>2380</v>
      </c>
      <c r="J271" s="166" t="s">
        <v>1846</v>
      </c>
      <c r="K271" s="166" t="s">
        <v>49</v>
      </c>
      <c r="L271" s="167" t="s">
        <v>50</v>
      </c>
      <c r="M271" s="167" t="s">
        <v>46</v>
      </c>
      <c r="N271" s="147">
        <v>66.142857142857139</v>
      </c>
      <c r="O271" s="148" t="s">
        <v>1079</v>
      </c>
      <c r="P271" s="136" t="s">
        <v>1665</v>
      </c>
      <c r="Q271" s="136" t="s">
        <v>1081</v>
      </c>
      <c r="R271" s="136" t="s">
        <v>1082</v>
      </c>
      <c r="S271" s="136" t="s">
        <v>1083</v>
      </c>
      <c r="T271" s="149" t="s">
        <v>1095</v>
      </c>
      <c r="U271" s="136" t="s">
        <v>1082</v>
      </c>
      <c r="V271" s="150" t="s">
        <v>1288</v>
      </c>
      <c r="W271" s="151"/>
    </row>
    <row r="272" spans="1:23" ht="120" x14ac:dyDescent="0.25">
      <c r="A272" s="145">
        <v>1304</v>
      </c>
      <c r="B272" s="135">
        <v>43552</v>
      </c>
      <c r="C272" s="136" t="s">
        <v>42</v>
      </c>
      <c r="D272" s="136">
        <v>904</v>
      </c>
      <c r="E272" s="136" t="s">
        <v>97</v>
      </c>
      <c r="F272" s="135" t="s">
        <v>44</v>
      </c>
      <c r="G272" s="135" t="s">
        <v>2379</v>
      </c>
      <c r="H272" s="146" t="s">
        <v>2377</v>
      </c>
      <c r="I272" s="166" t="s">
        <v>2378</v>
      </c>
      <c r="J272" s="166" t="s">
        <v>121</v>
      </c>
      <c r="K272" s="166" t="s">
        <v>50</v>
      </c>
      <c r="L272" s="167" t="s">
        <v>50</v>
      </c>
      <c r="M272" s="167">
        <v>0</v>
      </c>
      <c r="N272" s="147">
        <v>66.142857142857139</v>
      </c>
      <c r="O272" s="148" t="s">
        <v>1079</v>
      </c>
      <c r="P272" s="136" t="s">
        <v>1129</v>
      </c>
      <c r="Q272" s="136" t="s">
        <v>1130</v>
      </c>
      <c r="R272" s="136" t="s">
        <v>1082</v>
      </c>
      <c r="S272" s="136" t="s">
        <v>1083</v>
      </c>
      <c r="T272" s="149" t="s">
        <v>1084</v>
      </c>
      <c r="U272" s="136" t="s">
        <v>1082</v>
      </c>
      <c r="V272" s="150" t="s">
        <v>1224</v>
      </c>
      <c r="W272" s="151"/>
    </row>
    <row r="273" spans="1:23" ht="127.5" x14ac:dyDescent="0.25">
      <c r="A273" s="145">
        <v>1303</v>
      </c>
      <c r="B273" s="135">
        <v>43545</v>
      </c>
      <c r="C273" s="136" t="s">
        <v>42</v>
      </c>
      <c r="D273" s="136" t="s">
        <v>46</v>
      </c>
      <c r="E273" s="136" t="s">
        <v>43</v>
      </c>
      <c r="F273" s="135" t="s">
        <v>76</v>
      </c>
      <c r="G273" s="135" t="s">
        <v>2364</v>
      </c>
      <c r="H273" s="146" t="s">
        <v>46</v>
      </c>
      <c r="I273" s="166" t="s">
        <v>46</v>
      </c>
      <c r="J273" s="166" t="s">
        <v>48</v>
      </c>
      <c r="K273" s="166" t="s">
        <v>1934</v>
      </c>
      <c r="L273" s="167" t="s">
        <v>333</v>
      </c>
      <c r="M273" s="167" t="s">
        <v>46</v>
      </c>
      <c r="N273" s="147">
        <v>65.142857142857139</v>
      </c>
      <c r="O273" s="148" t="s">
        <v>1079</v>
      </c>
      <c r="P273" s="136" t="s">
        <v>1094</v>
      </c>
      <c r="Q273" s="136" t="s">
        <v>1091</v>
      </c>
      <c r="R273" s="136" t="s">
        <v>1082</v>
      </c>
      <c r="S273" s="136" t="s">
        <v>1083</v>
      </c>
      <c r="T273" s="149" t="s">
        <v>1217</v>
      </c>
      <c r="U273" s="136" t="s">
        <v>1082</v>
      </c>
      <c r="V273" s="150" t="s">
        <v>1104</v>
      </c>
      <c r="W273" s="151"/>
    </row>
    <row r="274" spans="1:23" ht="191.25" x14ac:dyDescent="0.25">
      <c r="A274" s="145">
        <v>1302</v>
      </c>
      <c r="B274" s="135">
        <v>43544</v>
      </c>
      <c r="C274" s="136" t="s">
        <v>42</v>
      </c>
      <c r="D274" s="136" t="s">
        <v>46</v>
      </c>
      <c r="E274" s="136" t="s">
        <v>43</v>
      </c>
      <c r="F274" s="135" t="s">
        <v>66</v>
      </c>
      <c r="G274" s="135" t="s">
        <v>2363</v>
      </c>
      <c r="H274" s="146" t="s">
        <v>46</v>
      </c>
      <c r="I274" s="166" t="s">
        <v>46</v>
      </c>
      <c r="J274" s="166" t="s">
        <v>48</v>
      </c>
      <c r="K274" s="166" t="s">
        <v>1934</v>
      </c>
      <c r="L274" s="167" t="s">
        <v>333</v>
      </c>
      <c r="M274" s="167" t="s">
        <v>46</v>
      </c>
      <c r="N274" s="147">
        <v>65.142857142857139</v>
      </c>
      <c r="O274" s="148" t="s">
        <v>1079</v>
      </c>
      <c r="P274" s="136" t="s">
        <v>1094</v>
      </c>
      <c r="Q274" s="136" t="s">
        <v>1091</v>
      </c>
      <c r="R274" s="136" t="s">
        <v>1082</v>
      </c>
      <c r="S274" s="136" t="s">
        <v>1083</v>
      </c>
      <c r="T274" s="149" t="s">
        <v>1217</v>
      </c>
      <c r="U274" s="136" t="s">
        <v>1082</v>
      </c>
      <c r="V274" s="150" t="s">
        <v>1105</v>
      </c>
      <c r="W274" s="151"/>
    </row>
    <row r="275" spans="1:23" ht="140.25" x14ac:dyDescent="0.25">
      <c r="A275" s="145">
        <v>1301</v>
      </c>
      <c r="B275" s="135">
        <v>43550</v>
      </c>
      <c r="C275" s="136" t="s">
        <v>42</v>
      </c>
      <c r="D275" s="136">
        <v>806</v>
      </c>
      <c r="E275" s="136" t="s">
        <v>43</v>
      </c>
      <c r="F275" s="135" t="s">
        <v>44</v>
      </c>
      <c r="G275" s="135" t="s">
        <v>2360</v>
      </c>
      <c r="H275" s="146" t="s">
        <v>2361</v>
      </c>
      <c r="I275" s="166" t="s">
        <v>2362</v>
      </c>
      <c r="J275" s="166" t="s">
        <v>48</v>
      </c>
      <c r="K275" s="166" t="s">
        <v>1934</v>
      </c>
      <c r="L275" s="167" t="s">
        <v>65</v>
      </c>
      <c r="M275" s="167" t="s">
        <v>46</v>
      </c>
      <c r="N275" s="147">
        <v>65.142857142857139</v>
      </c>
      <c r="O275" s="148" t="s">
        <v>1079</v>
      </c>
      <c r="P275" s="136" t="s">
        <v>1110</v>
      </c>
      <c r="Q275" s="136" t="s">
        <v>1088</v>
      </c>
      <c r="R275" s="136" t="s">
        <v>1082</v>
      </c>
      <c r="S275" s="136" t="s">
        <v>1083</v>
      </c>
      <c r="T275" s="149" t="s">
        <v>1217</v>
      </c>
      <c r="U275" s="136" t="s">
        <v>1082</v>
      </c>
      <c r="V275" s="150" t="s">
        <v>1239</v>
      </c>
      <c r="W275" s="151"/>
    </row>
    <row r="276" spans="1:23" ht="150" x14ac:dyDescent="0.25">
      <c r="A276" s="145">
        <v>1300</v>
      </c>
      <c r="B276" s="135">
        <v>43550</v>
      </c>
      <c r="C276" s="136" t="s">
        <v>42</v>
      </c>
      <c r="D276" s="136">
        <v>710</v>
      </c>
      <c r="E276" s="136" t="s">
        <v>43</v>
      </c>
      <c r="F276" s="135" t="s">
        <v>44</v>
      </c>
      <c r="G276" s="135" t="s">
        <v>2358</v>
      </c>
      <c r="H276" s="146" t="s">
        <v>46</v>
      </c>
      <c r="I276" s="166" t="s">
        <v>2359</v>
      </c>
      <c r="J276" s="166" t="s">
        <v>48</v>
      </c>
      <c r="K276" s="166" t="s">
        <v>1934</v>
      </c>
      <c r="L276" s="167" t="s">
        <v>65</v>
      </c>
      <c r="M276" s="167" t="s">
        <v>46</v>
      </c>
      <c r="N276" s="147">
        <v>65.142857142857139</v>
      </c>
      <c r="O276" s="148" t="s">
        <v>1079</v>
      </c>
      <c r="P276" s="136" t="s">
        <v>1129</v>
      </c>
      <c r="Q276" s="136" t="s">
        <v>1130</v>
      </c>
      <c r="R276" s="136" t="s">
        <v>1082</v>
      </c>
      <c r="S276" s="136" t="s">
        <v>1083</v>
      </c>
      <c r="T276" s="149" t="s">
        <v>1217</v>
      </c>
      <c r="U276" s="136" t="s">
        <v>1095</v>
      </c>
      <c r="V276" s="150" t="s">
        <v>1403</v>
      </c>
      <c r="W276" s="151"/>
    </row>
    <row r="277" spans="1:23" ht="75" x14ac:dyDescent="0.25">
      <c r="A277" s="145">
        <v>1299</v>
      </c>
      <c r="B277" s="135">
        <v>43550</v>
      </c>
      <c r="C277" s="136" t="s">
        <v>42</v>
      </c>
      <c r="D277" s="136">
        <v>309</v>
      </c>
      <c r="E277" s="136" t="s">
        <v>43</v>
      </c>
      <c r="F277" s="135" t="s">
        <v>765</v>
      </c>
      <c r="G277" s="135" t="s">
        <v>2355</v>
      </c>
      <c r="H277" s="146" t="s">
        <v>2356</v>
      </c>
      <c r="I277" s="166" t="s">
        <v>2357</v>
      </c>
      <c r="J277" s="166" t="s">
        <v>48</v>
      </c>
      <c r="K277" s="166" t="s">
        <v>1934</v>
      </c>
      <c r="L277" s="167" t="s">
        <v>65</v>
      </c>
      <c r="M277" s="167" t="s">
        <v>46</v>
      </c>
      <c r="N277" s="147">
        <v>65.142857142857139</v>
      </c>
      <c r="O277" s="148" t="s">
        <v>1079</v>
      </c>
      <c r="P277" s="136" t="s">
        <v>1110</v>
      </c>
      <c r="Q277" s="136" t="s">
        <v>1088</v>
      </c>
      <c r="R277" s="136" t="s">
        <v>1082</v>
      </c>
      <c r="S277" s="136" t="s">
        <v>1083</v>
      </c>
      <c r="T277" s="149" t="s">
        <v>1217</v>
      </c>
      <c r="U277" s="136" t="s">
        <v>1082</v>
      </c>
      <c r="V277" s="150" t="s">
        <v>555</v>
      </c>
      <c r="W277" s="151"/>
    </row>
    <row r="278" spans="1:23" ht="76.5" x14ac:dyDescent="0.25">
      <c r="A278" s="145">
        <v>1298</v>
      </c>
      <c r="B278" s="135">
        <v>43528</v>
      </c>
      <c r="C278" s="136" t="s">
        <v>42</v>
      </c>
      <c r="D278" s="136" t="s">
        <v>46</v>
      </c>
      <c r="E278" s="136" t="s">
        <v>43</v>
      </c>
      <c r="F278" s="135" t="s">
        <v>66</v>
      </c>
      <c r="G278" s="135" t="s">
        <v>2354</v>
      </c>
      <c r="H278" s="146" t="s">
        <v>46</v>
      </c>
      <c r="I278" s="166" t="s">
        <v>46</v>
      </c>
      <c r="J278" s="166" t="s">
        <v>48</v>
      </c>
      <c r="K278" s="166" t="s">
        <v>1934</v>
      </c>
      <c r="L278" s="167" t="s">
        <v>333</v>
      </c>
      <c r="M278" s="167" t="s">
        <v>46</v>
      </c>
      <c r="N278" s="147">
        <v>65.142857142857139</v>
      </c>
      <c r="O278" s="148" t="s">
        <v>1086</v>
      </c>
      <c r="P278" s="136" t="s">
        <v>46</v>
      </c>
      <c r="Q278" s="136" t="s">
        <v>46</v>
      </c>
      <c r="R278" s="136" t="s">
        <v>46</v>
      </c>
      <c r="S278" s="136" t="s">
        <v>46</v>
      </c>
      <c r="T278" s="149" t="s">
        <v>2367</v>
      </c>
      <c r="U278" s="136" t="s">
        <v>46</v>
      </c>
      <c r="V278" s="150" t="s">
        <v>46</v>
      </c>
      <c r="W278" s="151"/>
    </row>
    <row r="279" spans="1:23" ht="76.5" x14ac:dyDescent="0.25">
      <c r="A279" s="145">
        <v>1297</v>
      </c>
      <c r="B279" s="135">
        <v>43531</v>
      </c>
      <c r="C279" s="136" t="s">
        <v>42</v>
      </c>
      <c r="D279" s="136" t="s">
        <v>46</v>
      </c>
      <c r="E279" s="136" t="s">
        <v>43</v>
      </c>
      <c r="F279" s="135" t="s">
        <v>76</v>
      </c>
      <c r="G279" s="135" t="s">
        <v>2295</v>
      </c>
      <c r="H279" s="146" t="s">
        <v>46</v>
      </c>
      <c r="I279" s="166" t="s">
        <v>46</v>
      </c>
      <c r="J279" s="166" t="s">
        <v>48</v>
      </c>
      <c r="K279" s="166" t="s">
        <v>1934</v>
      </c>
      <c r="L279" s="167" t="s">
        <v>333</v>
      </c>
      <c r="M279" s="167" t="s">
        <v>46</v>
      </c>
      <c r="N279" s="147">
        <v>65.142857142857139</v>
      </c>
      <c r="O279" s="148" t="s">
        <v>1086</v>
      </c>
      <c r="P279" s="136" t="s">
        <v>46</v>
      </c>
      <c r="Q279" s="136" t="s">
        <v>46</v>
      </c>
      <c r="R279" s="136" t="s">
        <v>46</v>
      </c>
      <c r="S279" s="136" t="s">
        <v>46</v>
      </c>
      <c r="T279" s="149" t="s">
        <v>2366</v>
      </c>
      <c r="U279" s="136" t="s">
        <v>1082</v>
      </c>
      <c r="V279" s="150" t="s">
        <v>46</v>
      </c>
      <c r="W279" s="151"/>
    </row>
    <row r="280" spans="1:23" ht="63.75" x14ac:dyDescent="0.25">
      <c r="A280" s="145">
        <v>1296</v>
      </c>
      <c r="B280" s="135">
        <v>43531</v>
      </c>
      <c r="C280" s="136" t="s">
        <v>42</v>
      </c>
      <c r="D280" s="136" t="s">
        <v>46</v>
      </c>
      <c r="E280" s="136" t="s">
        <v>43</v>
      </c>
      <c r="F280" s="135" t="s">
        <v>44</v>
      </c>
      <c r="G280" s="135" t="s">
        <v>2296</v>
      </c>
      <c r="H280" s="146" t="s">
        <v>46</v>
      </c>
      <c r="I280" s="166" t="s">
        <v>46</v>
      </c>
      <c r="J280" s="166" t="s">
        <v>48</v>
      </c>
      <c r="K280" s="166" t="s">
        <v>1934</v>
      </c>
      <c r="L280" s="167" t="s">
        <v>333</v>
      </c>
      <c r="M280" s="167" t="s">
        <v>46</v>
      </c>
      <c r="N280" s="147">
        <v>65.142857142857139</v>
      </c>
      <c r="O280" s="148" t="s">
        <v>1079</v>
      </c>
      <c r="P280" s="136" t="s">
        <v>1665</v>
      </c>
      <c r="Q280" s="136" t="s">
        <v>1081</v>
      </c>
      <c r="R280" s="136" t="s">
        <v>1082</v>
      </c>
      <c r="S280" s="136" t="s">
        <v>1083</v>
      </c>
      <c r="T280" s="149" t="s">
        <v>1217</v>
      </c>
      <c r="U280" s="136" t="s">
        <v>1082</v>
      </c>
      <c r="V280" s="150" t="s">
        <v>1193</v>
      </c>
      <c r="W280" s="151"/>
    </row>
    <row r="281" spans="1:23" ht="114.75" x14ac:dyDescent="0.25">
      <c r="A281" s="145">
        <v>1295</v>
      </c>
      <c r="B281" s="135">
        <v>43536</v>
      </c>
      <c r="C281" s="136" t="s">
        <v>42</v>
      </c>
      <c r="D281" s="136">
        <v>112</v>
      </c>
      <c r="E281" s="136" t="s">
        <v>43</v>
      </c>
      <c r="F281" s="135" t="s">
        <v>44</v>
      </c>
      <c r="G281" s="135" t="s">
        <v>2351</v>
      </c>
      <c r="H281" s="146" t="s">
        <v>2352</v>
      </c>
      <c r="I281" s="166" t="s">
        <v>2353</v>
      </c>
      <c r="J281" s="166" t="s">
        <v>103</v>
      </c>
      <c r="K281" s="166" t="s">
        <v>50</v>
      </c>
      <c r="L281" s="167" t="s">
        <v>50</v>
      </c>
      <c r="M281" s="167" t="s">
        <v>46</v>
      </c>
      <c r="N281" s="147">
        <v>65.142857142857139</v>
      </c>
      <c r="O281" s="148" t="s">
        <v>1112</v>
      </c>
      <c r="P281" s="136" t="s">
        <v>46</v>
      </c>
      <c r="Q281" s="136" t="s">
        <v>46</v>
      </c>
      <c r="R281" s="136" t="s">
        <v>1095</v>
      </c>
      <c r="S281" s="136" t="s">
        <v>1083</v>
      </c>
      <c r="T281" s="149" t="s">
        <v>2365</v>
      </c>
      <c r="U281" s="136" t="s">
        <v>1082</v>
      </c>
      <c r="V281" s="150" t="s">
        <v>1403</v>
      </c>
      <c r="W281" s="151"/>
    </row>
    <row r="282" spans="1:23" ht="409.5" x14ac:dyDescent="0.25">
      <c r="A282" s="145">
        <v>1294</v>
      </c>
      <c r="B282" s="135" t="s">
        <v>3</v>
      </c>
      <c r="C282" s="136" t="s">
        <v>42</v>
      </c>
      <c r="D282" s="136">
        <v>307</v>
      </c>
      <c r="E282" s="136" t="s">
        <v>43</v>
      </c>
      <c r="F282" s="135" t="s">
        <v>44</v>
      </c>
      <c r="G282" s="135" t="s">
        <v>2350</v>
      </c>
      <c r="H282" s="146" t="s">
        <v>46</v>
      </c>
      <c r="I282" s="166" t="s">
        <v>46</v>
      </c>
      <c r="J282" s="166" t="s">
        <v>48</v>
      </c>
      <c r="K282" s="166" t="s">
        <v>49</v>
      </c>
      <c r="L282" s="167" t="s">
        <v>125</v>
      </c>
      <c r="M282" s="167" t="s">
        <v>46</v>
      </c>
      <c r="N282" s="147">
        <v>65.142857142857139</v>
      </c>
      <c r="O282" s="148" t="s">
        <v>1079</v>
      </c>
      <c r="P282" s="136" t="s">
        <v>1110</v>
      </c>
      <c r="Q282" s="136" t="s">
        <v>1088</v>
      </c>
      <c r="R282" s="136" t="s">
        <v>1082</v>
      </c>
      <c r="S282" s="136" t="s">
        <v>1083</v>
      </c>
      <c r="T282" s="149" t="s">
        <v>1084</v>
      </c>
      <c r="U282" s="136" t="s">
        <v>1082</v>
      </c>
      <c r="V282" s="150" t="s">
        <v>1098</v>
      </c>
      <c r="W282" s="151"/>
    </row>
    <row r="283" spans="1:23" ht="90" x14ac:dyDescent="0.25">
      <c r="A283" s="145">
        <v>1293</v>
      </c>
      <c r="B283" s="135">
        <v>43548</v>
      </c>
      <c r="C283" s="136" t="s">
        <v>42</v>
      </c>
      <c r="D283" s="136">
        <v>121</v>
      </c>
      <c r="E283" s="136" t="s">
        <v>43</v>
      </c>
      <c r="F283" s="135" t="s">
        <v>44</v>
      </c>
      <c r="G283" s="135" t="s">
        <v>2348</v>
      </c>
      <c r="H283" s="146" t="s">
        <v>46</v>
      </c>
      <c r="I283" s="166" t="s">
        <v>2349</v>
      </c>
      <c r="J283" s="166" t="s">
        <v>48</v>
      </c>
      <c r="K283" s="166" t="s">
        <v>1934</v>
      </c>
      <c r="L283" s="167" t="s">
        <v>65</v>
      </c>
      <c r="M283" s="167" t="s">
        <v>46</v>
      </c>
      <c r="N283" s="147">
        <v>65.142857142857139</v>
      </c>
      <c r="O283" s="148" t="s">
        <v>1079</v>
      </c>
      <c r="P283" s="136" t="s">
        <v>1129</v>
      </c>
      <c r="Q283" s="136" t="s">
        <v>1130</v>
      </c>
      <c r="R283" s="136" t="s">
        <v>1082</v>
      </c>
      <c r="S283" s="136" t="s">
        <v>1083</v>
      </c>
      <c r="T283" s="149" t="s">
        <v>1084</v>
      </c>
      <c r="U283" s="136" t="s">
        <v>1082</v>
      </c>
      <c r="V283" s="150" t="s">
        <v>1128</v>
      </c>
      <c r="W283" s="151"/>
    </row>
    <row r="284" spans="1:23" ht="165" x14ac:dyDescent="0.25">
      <c r="A284" s="145">
        <v>1292</v>
      </c>
      <c r="B284" s="135">
        <v>43548</v>
      </c>
      <c r="C284" s="136" t="s">
        <v>42</v>
      </c>
      <c r="D284" s="136">
        <v>204</v>
      </c>
      <c r="E284" s="136" t="s">
        <v>43</v>
      </c>
      <c r="F284" s="135" t="s">
        <v>44</v>
      </c>
      <c r="G284" s="135" t="s">
        <v>2346</v>
      </c>
      <c r="H284" s="146" t="s">
        <v>46</v>
      </c>
      <c r="I284" s="166" t="s">
        <v>2347</v>
      </c>
      <c r="J284" s="166" t="s">
        <v>48</v>
      </c>
      <c r="K284" s="166" t="s">
        <v>1934</v>
      </c>
      <c r="L284" s="167" t="s">
        <v>65</v>
      </c>
      <c r="M284" s="167" t="s">
        <v>46</v>
      </c>
      <c r="N284" s="147">
        <v>65.142857142857139</v>
      </c>
      <c r="O284" s="148" t="s">
        <v>1079</v>
      </c>
      <c r="P284" s="136" t="s">
        <v>1110</v>
      </c>
      <c r="Q284" s="136" t="s">
        <v>1088</v>
      </c>
      <c r="R284" s="136" t="s">
        <v>1082</v>
      </c>
      <c r="S284" s="136" t="s">
        <v>1083</v>
      </c>
      <c r="T284" s="149" t="s">
        <v>1084</v>
      </c>
      <c r="U284" s="136" t="s">
        <v>1082</v>
      </c>
      <c r="V284" s="150" t="s">
        <v>1089</v>
      </c>
      <c r="W284" s="151"/>
    </row>
    <row r="285" spans="1:23" ht="63.75" x14ac:dyDescent="0.25">
      <c r="A285" s="145">
        <v>1291</v>
      </c>
      <c r="B285" s="135" t="s">
        <v>3</v>
      </c>
      <c r="C285" s="136" t="s">
        <v>42</v>
      </c>
      <c r="D285" s="136">
        <v>711</v>
      </c>
      <c r="E285" s="136" t="s">
        <v>43</v>
      </c>
      <c r="F285" s="135" t="s">
        <v>44</v>
      </c>
      <c r="G285" s="135" t="s">
        <v>2345</v>
      </c>
      <c r="H285" s="146" t="s">
        <v>46</v>
      </c>
      <c r="I285" s="166" t="s">
        <v>46</v>
      </c>
      <c r="J285" s="166" t="s">
        <v>1846</v>
      </c>
      <c r="K285" s="166" t="s">
        <v>49</v>
      </c>
      <c r="L285" s="167" t="s">
        <v>65</v>
      </c>
      <c r="M285" s="167" t="s">
        <v>46</v>
      </c>
      <c r="N285" s="147">
        <v>65.142857142857139</v>
      </c>
      <c r="O285" s="148" t="s">
        <v>1079</v>
      </c>
      <c r="P285" s="136" t="s">
        <v>1110</v>
      </c>
      <c r="Q285" s="136" t="s">
        <v>1088</v>
      </c>
      <c r="R285" s="136" t="s">
        <v>1082</v>
      </c>
      <c r="S285" s="136" t="s">
        <v>1083</v>
      </c>
      <c r="T285" s="149" t="s">
        <v>1095</v>
      </c>
      <c r="U285" s="136" t="s">
        <v>1082</v>
      </c>
      <c r="V285" s="150" t="s">
        <v>1172</v>
      </c>
      <c r="W285" s="151"/>
    </row>
    <row r="286" spans="1:23" ht="127.5" x14ac:dyDescent="0.25">
      <c r="A286" s="145">
        <v>1290</v>
      </c>
      <c r="B286" s="135">
        <v>43544</v>
      </c>
      <c r="C286" s="136" t="s">
        <v>42</v>
      </c>
      <c r="D286" s="136" t="s">
        <v>46</v>
      </c>
      <c r="E286" s="136" t="s">
        <v>43</v>
      </c>
      <c r="F286" s="135" t="s">
        <v>44</v>
      </c>
      <c r="G286" s="135" t="s">
        <v>2344</v>
      </c>
      <c r="H286" s="146" t="s">
        <v>46</v>
      </c>
      <c r="I286" s="166" t="s">
        <v>46</v>
      </c>
      <c r="J286" s="166" t="s">
        <v>48</v>
      </c>
      <c r="K286" s="166" t="s">
        <v>1934</v>
      </c>
      <c r="L286" s="167" t="s">
        <v>333</v>
      </c>
      <c r="M286" s="167" t="s">
        <v>46</v>
      </c>
      <c r="N286" s="147">
        <v>65.142857142857139</v>
      </c>
      <c r="O286" s="148" t="s">
        <v>1079</v>
      </c>
      <c r="P286" s="136" t="s">
        <v>1110</v>
      </c>
      <c r="Q286" s="136" t="s">
        <v>1088</v>
      </c>
      <c r="R286" s="136" t="s">
        <v>1082</v>
      </c>
      <c r="S286" s="136" t="s">
        <v>1083</v>
      </c>
      <c r="T286" s="149" t="s">
        <v>1217</v>
      </c>
      <c r="U286" s="136" t="s">
        <v>1082</v>
      </c>
      <c r="V286" s="150" t="s">
        <v>1172</v>
      </c>
      <c r="W286" s="151"/>
    </row>
    <row r="287" spans="1:23" ht="102" x14ac:dyDescent="0.25">
      <c r="A287" s="145">
        <v>1289</v>
      </c>
      <c r="B287" s="135">
        <v>43545</v>
      </c>
      <c r="C287" s="136" t="s">
        <v>42</v>
      </c>
      <c r="D287" s="136">
        <v>406</v>
      </c>
      <c r="E287" s="136" t="s">
        <v>43</v>
      </c>
      <c r="F287" s="135" t="s">
        <v>76</v>
      </c>
      <c r="G287" s="135" t="s">
        <v>2343</v>
      </c>
      <c r="H287" s="146" t="s">
        <v>46</v>
      </c>
      <c r="I287" s="166" t="s">
        <v>46</v>
      </c>
      <c r="J287" s="166" t="s">
        <v>1846</v>
      </c>
      <c r="K287" s="166" t="s">
        <v>49</v>
      </c>
      <c r="L287" s="167" t="s">
        <v>53</v>
      </c>
      <c r="M287" s="167">
        <v>2428</v>
      </c>
      <c r="N287" s="147">
        <v>65.142857142857139</v>
      </c>
      <c r="O287" s="148" t="s">
        <v>1079</v>
      </c>
      <c r="P287" s="136" t="s">
        <v>1094</v>
      </c>
      <c r="Q287" s="136" t="s">
        <v>1091</v>
      </c>
      <c r="R287" s="136" t="s">
        <v>1082</v>
      </c>
      <c r="S287" s="136" t="s">
        <v>1083</v>
      </c>
      <c r="T287" s="149" t="s">
        <v>1084</v>
      </c>
      <c r="U287" s="136" t="s">
        <v>1082</v>
      </c>
      <c r="V287" s="150" t="s">
        <v>1101</v>
      </c>
      <c r="W287" s="151"/>
    </row>
    <row r="288" spans="1:23" ht="45" x14ac:dyDescent="0.25">
      <c r="A288" s="145">
        <v>1288</v>
      </c>
      <c r="B288" s="135">
        <v>43541</v>
      </c>
      <c r="C288" s="136" t="s">
        <v>42</v>
      </c>
      <c r="D288" s="136">
        <v>212</v>
      </c>
      <c r="E288" s="136" t="s">
        <v>43</v>
      </c>
      <c r="F288" s="135" t="s">
        <v>44</v>
      </c>
      <c r="G288" s="135" t="s">
        <v>2342</v>
      </c>
      <c r="H288" s="146" t="s">
        <v>46</v>
      </c>
      <c r="I288" s="166" t="s">
        <v>46</v>
      </c>
      <c r="J288" s="166" t="s">
        <v>1846</v>
      </c>
      <c r="K288" s="166" t="s">
        <v>49</v>
      </c>
      <c r="L288" s="167" t="s">
        <v>53</v>
      </c>
      <c r="M288" s="167">
        <v>3120</v>
      </c>
      <c r="N288" s="147">
        <v>65.142857142857139</v>
      </c>
      <c r="O288" s="148" t="s">
        <v>1079</v>
      </c>
      <c r="P288" s="136" t="s">
        <v>1129</v>
      </c>
      <c r="Q288" s="136" t="s">
        <v>1130</v>
      </c>
      <c r="R288" s="136" t="s">
        <v>1082</v>
      </c>
      <c r="S288" s="136" t="s">
        <v>1083</v>
      </c>
      <c r="T288" s="149" t="s">
        <v>1084</v>
      </c>
      <c r="U288" s="136" t="s">
        <v>1082</v>
      </c>
      <c r="V288" s="150" t="s">
        <v>1403</v>
      </c>
      <c r="W288" s="151"/>
    </row>
    <row r="289" spans="1:23" ht="45" x14ac:dyDescent="0.25">
      <c r="A289" s="145">
        <v>1287</v>
      </c>
      <c r="B289" s="135">
        <v>43547</v>
      </c>
      <c r="C289" s="136" t="s">
        <v>42</v>
      </c>
      <c r="D289" s="136">
        <v>308</v>
      </c>
      <c r="E289" s="136" t="s">
        <v>43</v>
      </c>
      <c r="F289" s="135" t="s">
        <v>44</v>
      </c>
      <c r="G289" s="135" t="s">
        <v>2341</v>
      </c>
      <c r="H289" s="146" t="s">
        <v>84</v>
      </c>
      <c r="I289" s="166" t="s">
        <v>84</v>
      </c>
      <c r="J289" s="166" t="s">
        <v>1846</v>
      </c>
      <c r="K289" s="166" t="s">
        <v>49</v>
      </c>
      <c r="L289" s="167" t="s">
        <v>53</v>
      </c>
      <c r="M289" s="167">
        <v>2284</v>
      </c>
      <c r="N289" s="147">
        <v>65.142857142857139</v>
      </c>
      <c r="O289" s="148" t="s">
        <v>1079</v>
      </c>
      <c r="P289" s="136" t="s">
        <v>1129</v>
      </c>
      <c r="Q289" s="136" t="s">
        <v>1130</v>
      </c>
      <c r="R289" s="136" t="s">
        <v>1082</v>
      </c>
      <c r="S289" s="136" t="s">
        <v>1083</v>
      </c>
      <c r="T289" s="149" t="s">
        <v>1084</v>
      </c>
      <c r="U289" s="136" t="s">
        <v>1082</v>
      </c>
      <c r="V289" s="150" t="s">
        <v>44</v>
      </c>
      <c r="W289" s="151"/>
    </row>
    <row r="290" spans="1:23" ht="63.75" x14ac:dyDescent="0.25">
      <c r="A290" s="145">
        <v>1286</v>
      </c>
      <c r="B290" s="135" t="s">
        <v>3</v>
      </c>
      <c r="C290" s="136" t="s">
        <v>42</v>
      </c>
      <c r="D290" s="136">
        <v>308</v>
      </c>
      <c r="E290" s="136" t="s">
        <v>43</v>
      </c>
      <c r="F290" s="135" t="s">
        <v>76</v>
      </c>
      <c r="G290" s="135" t="s">
        <v>2339</v>
      </c>
      <c r="H290" s="146" t="s">
        <v>46</v>
      </c>
      <c r="I290" s="166" t="s">
        <v>46</v>
      </c>
      <c r="J290" s="166" t="s">
        <v>1846</v>
      </c>
      <c r="K290" s="166" t="s">
        <v>49</v>
      </c>
      <c r="L290" s="167" t="s">
        <v>53</v>
      </c>
      <c r="M290" s="167">
        <v>2284</v>
      </c>
      <c r="N290" s="147">
        <v>65.142857142857139</v>
      </c>
      <c r="O290" s="148" t="s">
        <v>1079</v>
      </c>
      <c r="P290" s="136" t="s">
        <v>1094</v>
      </c>
      <c r="Q290" s="136" t="s">
        <v>1091</v>
      </c>
      <c r="R290" s="136" t="s">
        <v>1082</v>
      </c>
      <c r="S290" s="136" t="s">
        <v>1083</v>
      </c>
      <c r="T290" s="149" t="s">
        <v>1084</v>
      </c>
      <c r="U290" s="136" t="s">
        <v>1082</v>
      </c>
      <c r="V290" s="150" t="s">
        <v>1126</v>
      </c>
      <c r="W290" s="151"/>
    </row>
    <row r="291" spans="1:23" ht="45" x14ac:dyDescent="0.25">
      <c r="A291" s="145">
        <v>1285</v>
      </c>
      <c r="B291" s="135">
        <v>43541</v>
      </c>
      <c r="C291" s="136" t="s">
        <v>42</v>
      </c>
      <c r="D291" s="136">
        <v>909</v>
      </c>
      <c r="E291" s="136" t="s">
        <v>43</v>
      </c>
      <c r="F291" s="135" t="s">
        <v>44</v>
      </c>
      <c r="G291" s="135" t="s">
        <v>2340</v>
      </c>
      <c r="H291" s="146" t="s">
        <v>46</v>
      </c>
      <c r="I291" s="166" t="s">
        <v>46</v>
      </c>
      <c r="J291" s="166" t="s">
        <v>1846</v>
      </c>
      <c r="K291" s="166" t="s">
        <v>49</v>
      </c>
      <c r="L291" s="167" t="s">
        <v>53</v>
      </c>
      <c r="M291" s="167">
        <v>2355</v>
      </c>
      <c r="N291" s="147">
        <v>65.142857142857139</v>
      </c>
      <c r="O291" s="148" t="s">
        <v>1079</v>
      </c>
      <c r="P291" s="136" t="s">
        <v>1129</v>
      </c>
      <c r="Q291" s="136" t="s">
        <v>1130</v>
      </c>
      <c r="R291" s="136" t="s">
        <v>1082</v>
      </c>
      <c r="S291" s="136" t="s">
        <v>1083</v>
      </c>
      <c r="T291" s="149" t="s">
        <v>1084</v>
      </c>
      <c r="U291" s="136" t="s">
        <v>1095</v>
      </c>
      <c r="V291" s="150" t="s">
        <v>44</v>
      </c>
      <c r="W291" s="151"/>
    </row>
    <row r="292" spans="1:23" ht="38.25" x14ac:dyDescent="0.25">
      <c r="A292" s="145">
        <v>1284</v>
      </c>
      <c r="B292" s="135">
        <v>43547</v>
      </c>
      <c r="C292" s="136" t="s">
        <v>42</v>
      </c>
      <c r="D292" s="136">
        <v>121</v>
      </c>
      <c r="E292" s="136" t="s">
        <v>43</v>
      </c>
      <c r="F292" s="135" t="s">
        <v>44</v>
      </c>
      <c r="G292" s="135" t="s">
        <v>2338</v>
      </c>
      <c r="H292" s="146" t="s">
        <v>46</v>
      </c>
      <c r="I292" s="166" t="s">
        <v>46</v>
      </c>
      <c r="J292" s="166" t="s">
        <v>1846</v>
      </c>
      <c r="K292" s="166" t="s">
        <v>49</v>
      </c>
      <c r="L292" s="167" t="s">
        <v>50</v>
      </c>
      <c r="M292" s="167" t="s">
        <v>46</v>
      </c>
      <c r="N292" s="147">
        <v>65.142857142857139</v>
      </c>
      <c r="O292" s="148" t="s">
        <v>1079</v>
      </c>
      <c r="P292" s="136" t="s">
        <v>1110</v>
      </c>
      <c r="Q292" s="136" t="s">
        <v>1088</v>
      </c>
      <c r="R292" s="136" t="s">
        <v>1082</v>
      </c>
      <c r="S292" s="136" t="s">
        <v>1083</v>
      </c>
      <c r="T292" s="149" t="s">
        <v>1095</v>
      </c>
      <c r="U292" s="136" t="s">
        <v>1082</v>
      </c>
      <c r="V292" s="150" t="s">
        <v>1128</v>
      </c>
      <c r="W292" s="151"/>
    </row>
    <row r="293" spans="1:23" ht="140.25" x14ac:dyDescent="0.25">
      <c r="A293" s="145">
        <v>1283</v>
      </c>
      <c r="B293" s="135">
        <v>43546</v>
      </c>
      <c r="C293" s="136" t="s">
        <v>42</v>
      </c>
      <c r="D293" s="136">
        <v>604</v>
      </c>
      <c r="E293" s="136" t="s">
        <v>43</v>
      </c>
      <c r="F293" s="135" t="s">
        <v>50</v>
      </c>
      <c r="G293" s="135" t="s">
        <v>2335</v>
      </c>
      <c r="H293" s="146" t="s">
        <v>2336</v>
      </c>
      <c r="I293" s="166" t="s">
        <v>2337</v>
      </c>
      <c r="J293" s="166" t="s">
        <v>103</v>
      </c>
      <c r="K293" s="166" t="s">
        <v>50</v>
      </c>
      <c r="L293" s="167" t="s">
        <v>50</v>
      </c>
      <c r="M293" s="167" t="s">
        <v>46</v>
      </c>
      <c r="N293" s="147">
        <v>65.142857142857139</v>
      </c>
      <c r="O293" s="148" t="s">
        <v>1079</v>
      </c>
      <c r="P293" s="136" t="s">
        <v>1094</v>
      </c>
      <c r="Q293" s="136" t="s">
        <v>1091</v>
      </c>
      <c r="R293" s="136" t="s">
        <v>1082</v>
      </c>
      <c r="S293" s="136" t="s">
        <v>1083</v>
      </c>
      <c r="T293" s="149" t="s">
        <v>1084</v>
      </c>
      <c r="U293" s="136" t="s">
        <v>1095</v>
      </c>
      <c r="V293" s="150" t="s">
        <v>1168</v>
      </c>
      <c r="W293" s="151"/>
    </row>
    <row r="294" spans="1:23" ht="30" x14ac:dyDescent="0.25">
      <c r="A294" s="145">
        <v>1282</v>
      </c>
      <c r="B294" s="135">
        <v>43544</v>
      </c>
      <c r="C294" s="136" t="s">
        <v>42</v>
      </c>
      <c r="D294" s="136">
        <v>901</v>
      </c>
      <c r="E294" s="136" t="s">
        <v>43</v>
      </c>
      <c r="F294" s="135" t="s">
        <v>50</v>
      </c>
      <c r="G294" s="135" t="s">
        <v>2332</v>
      </c>
      <c r="H294" s="146" t="s">
        <v>2333</v>
      </c>
      <c r="I294" s="166" t="s">
        <v>2334</v>
      </c>
      <c r="J294" s="166" t="s">
        <v>103</v>
      </c>
      <c r="K294" s="166" t="s">
        <v>50</v>
      </c>
      <c r="L294" s="167" t="s">
        <v>125</v>
      </c>
      <c r="M294" s="167" t="s">
        <v>46</v>
      </c>
      <c r="N294" s="147">
        <v>65.142857142857139</v>
      </c>
      <c r="O294" s="148" t="s">
        <v>1079</v>
      </c>
      <c r="P294" s="136" t="s">
        <v>1151</v>
      </c>
      <c r="Q294" s="136" t="s">
        <v>46</v>
      </c>
      <c r="R294" s="136" t="s">
        <v>1082</v>
      </c>
      <c r="S294" s="136" t="s">
        <v>1083</v>
      </c>
      <c r="T294" s="149" t="s">
        <v>1118</v>
      </c>
      <c r="U294" s="136" t="s">
        <v>1082</v>
      </c>
      <c r="V294" s="150" t="s">
        <v>1152</v>
      </c>
      <c r="W294" s="151"/>
    </row>
    <row r="295" spans="1:23" ht="63.75" x14ac:dyDescent="0.25">
      <c r="A295" s="145">
        <v>1281</v>
      </c>
      <c r="B295" s="135">
        <v>43543</v>
      </c>
      <c r="C295" s="136" t="s">
        <v>42</v>
      </c>
      <c r="D295" s="136">
        <v>505</v>
      </c>
      <c r="E295" s="136" t="s">
        <v>43</v>
      </c>
      <c r="F295" s="135" t="s">
        <v>50</v>
      </c>
      <c r="G295" s="135" t="s">
        <v>2330</v>
      </c>
      <c r="H295" s="146" t="s">
        <v>2331</v>
      </c>
      <c r="I295" s="166" t="s">
        <v>46</v>
      </c>
      <c r="J295" s="166" t="s">
        <v>103</v>
      </c>
      <c r="K295" s="166" t="s">
        <v>50</v>
      </c>
      <c r="L295" s="167" t="s">
        <v>53</v>
      </c>
      <c r="M295" s="167">
        <v>0</v>
      </c>
      <c r="N295" s="147">
        <v>65.142857142857139</v>
      </c>
      <c r="O295" s="148" t="s">
        <v>1079</v>
      </c>
      <c r="P295" s="136" t="s">
        <v>1110</v>
      </c>
      <c r="Q295" s="136" t="s">
        <v>1088</v>
      </c>
      <c r="R295" s="136" t="s">
        <v>1082</v>
      </c>
      <c r="S295" s="136" t="s">
        <v>1083</v>
      </c>
      <c r="T295" s="149" t="s">
        <v>1084</v>
      </c>
      <c r="U295" s="136" t="s">
        <v>1095</v>
      </c>
      <c r="V295" s="150" t="s">
        <v>1119</v>
      </c>
      <c r="W295" s="151"/>
    </row>
    <row r="296" spans="1:23" ht="63.75" x14ac:dyDescent="0.25">
      <c r="A296" s="145">
        <v>1280</v>
      </c>
      <c r="B296" s="135">
        <v>43543</v>
      </c>
      <c r="C296" s="136" t="s">
        <v>42</v>
      </c>
      <c r="D296" s="136">
        <v>909</v>
      </c>
      <c r="E296" s="136" t="s">
        <v>43</v>
      </c>
      <c r="F296" s="135" t="s">
        <v>44</v>
      </c>
      <c r="G296" s="135" t="s">
        <v>2328</v>
      </c>
      <c r="H296" s="146" t="s">
        <v>2327</v>
      </c>
      <c r="I296" s="166" t="s">
        <v>46</v>
      </c>
      <c r="J296" s="166" t="s">
        <v>103</v>
      </c>
      <c r="K296" s="166" t="s">
        <v>50</v>
      </c>
      <c r="L296" s="167" t="s">
        <v>53</v>
      </c>
      <c r="M296" s="167" t="s">
        <v>2329</v>
      </c>
      <c r="N296" s="147">
        <v>64.142857142857139</v>
      </c>
      <c r="O296" s="148" t="s">
        <v>1079</v>
      </c>
      <c r="P296" s="136" t="s">
        <v>1129</v>
      </c>
      <c r="Q296" s="136" t="s">
        <v>1130</v>
      </c>
      <c r="R296" s="136" t="s">
        <v>1082</v>
      </c>
      <c r="S296" s="136" t="s">
        <v>1083</v>
      </c>
      <c r="T296" s="149" t="s">
        <v>1095</v>
      </c>
      <c r="U296" s="136" t="s">
        <v>1082</v>
      </c>
      <c r="V296" s="150" t="s">
        <v>44</v>
      </c>
      <c r="W296" s="151"/>
    </row>
    <row r="297" spans="1:23" ht="51" x14ac:dyDescent="0.25">
      <c r="A297" s="145">
        <v>1279</v>
      </c>
      <c r="B297" s="135">
        <v>43540</v>
      </c>
      <c r="C297" s="136" t="s">
        <v>42</v>
      </c>
      <c r="D297" s="136">
        <v>403</v>
      </c>
      <c r="E297" s="136" t="s">
        <v>43</v>
      </c>
      <c r="F297" s="135" t="s">
        <v>66</v>
      </c>
      <c r="G297" s="135" t="s">
        <v>2326</v>
      </c>
      <c r="H297" s="146" t="s">
        <v>46</v>
      </c>
      <c r="I297" s="166" t="s">
        <v>46</v>
      </c>
      <c r="J297" s="166" t="s">
        <v>48</v>
      </c>
      <c r="K297" s="166" t="s">
        <v>1934</v>
      </c>
      <c r="L297" s="167" t="s">
        <v>53</v>
      </c>
      <c r="M297" s="167">
        <v>1903</v>
      </c>
      <c r="N297" s="147">
        <v>64.142857142857139</v>
      </c>
      <c r="O297" s="148" t="s">
        <v>1079</v>
      </c>
      <c r="P297" s="136" t="s">
        <v>2279</v>
      </c>
      <c r="Q297" s="136" t="s">
        <v>1091</v>
      </c>
      <c r="R297" s="136" t="s">
        <v>1082</v>
      </c>
      <c r="S297" s="136" t="s">
        <v>1083</v>
      </c>
      <c r="T297" s="149" t="s">
        <v>1084</v>
      </c>
      <c r="U297" s="136" t="s">
        <v>1082</v>
      </c>
      <c r="V297" s="150" t="s">
        <v>1141</v>
      </c>
      <c r="W297" s="151"/>
    </row>
    <row r="298" spans="1:23" ht="242.25" x14ac:dyDescent="0.25">
      <c r="A298" s="145">
        <v>1278</v>
      </c>
      <c r="B298" s="135">
        <v>43537</v>
      </c>
      <c r="C298" s="136" t="s">
        <v>42</v>
      </c>
      <c r="D298" s="136" t="s">
        <v>46</v>
      </c>
      <c r="E298" s="136" t="s">
        <v>43</v>
      </c>
      <c r="F298" s="135" t="s">
        <v>76</v>
      </c>
      <c r="G298" s="135" t="s">
        <v>2325</v>
      </c>
      <c r="H298" s="146" t="s">
        <v>46</v>
      </c>
      <c r="I298" s="166" t="s">
        <v>46</v>
      </c>
      <c r="J298" s="166" t="s">
        <v>48</v>
      </c>
      <c r="K298" s="166" t="s">
        <v>1934</v>
      </c>
      <c r="L298" s="167" t="s">
        <v>333</v>
      </c>
      <c r="M298" s="167" t="s">
        <v>46</v>
      </c>
      <c r="N298" s="147">
        <v>64.142857142857139</v>
      </c>
      <c r="O298" s="148" t="s">
        <v>1079</v>
      </c>
      <c r="P298" s="136" t="s">
        <v>1094</v>
      </c>
      <c r="Q298" s="136" t="s">
        <v>1091</v>
      </c>
      <c r="R298" s="136" t="s">
        <v>1082</v>
      </c>
      <c r="S298" s="136" t="s">
        <v>1083</v>
      </c>
      <c r="T298" s="149" t="s">
        <v>1084</v>
      </c>
      <c r="U298" s="136" t="s">
        <v>1082</v>
      </c>
      <c r="V298" s="150" t="s">
        <v>1141</v>
      </c>
      <c r="W298" s="151"/>
    </row>
    <row r="299" spans="1:23" ht="51" x14ac:dyDescent="0.25">
      <c r="A299" s="145">
        <v>1277</v>
      </c>
      <c r="B299" s="135">
        <v>43531</v>
      </c>
      <c r="C299" s="136" t="s">
        <v>42</v>
      </c>
      <c r="D299" s="136">
        <v>308</v>
      </c>
      <c r="E299" s="136">
        <v>0</v>
      </c>
      <c r="F299" s="135" t="s">
        <v>44</v>
      </c>
      <c r="G299" s="135" t="s">
        <v>2324</v>
      </c>
      <c r="H299" s="146" t="s">
        <v>180</v>
      </c>
      <c r="I299" s="166" t="s">
        <v>180</v>
      </c>
      <c r="J299" s="166" t="s">
        <v>1846</v>
      </c>
      <c r="K299" s="166" t="s">
        <v>49</v>
      </c>
      <c r="L299" s="167" t="s">
        <v>53</v>
      </c>
      <c r="M299" s="167">
        <v>2280</v>
      </c>
      <c r="N299" s="147">
        <v>64.142857142857139</v>
      </c>
      <c r="O299" s="148" t="s">
        <v>1079</v>
      </c>
      <c r="P299" s="136" t="s">
        <v>1110</v>
      </c>
      <c r="Q299" s="136" t="s">
        <v>1088</v>
      </c>
      <c r="R299" s="136" t="s">
        <v>1082</v>
      </c>
      <c r="S299" s="136" t="s">
        <v>1083</v>
      </c>
      <c r="T299" s="149" t="s">
        <v>1095</v>
      </c>
      <c r="U299" s="136" t="s">
        <v>1082</v>
      </c>
      <c r="V299" s="150" t="s">
        <v>1356</v>
      </c>
      <c r="W299" s="151"/>
    </row>
    <row r="300" spans="1:23" ht="45" x14ac:dyDescent="0.25">
      <c r="A300" s="145">
        <v>1276</v>
      </c>
      <c r="B300" s="135">
        <v>43542</v>
      </c>
      <c r="C300" s="136" t="s">
        <v>42</v>
      </c>
      <c r="D300" s="136">
        <v>902</v>
      </c>
      <c r="E300" s="136" t="s">
        <v>43</v>
      </c>
      <c r="F300" s="135" t="s">
        <v>66</v>
      </c>
      <c r="G300" s="135" t="s">
        <v>2323</v>
      </c>
      <c r="H300" s="146" t="s">
        <v>46</v>
      </c>
      <c r="I300" s="166" t="s">
        <v>46</v>
      </c>
      <c r="J300" s="166" t="s">
        <v>1846</v>
      </c>
      <c r="K300" s="166" t="s">
        <v>49</v>
      </c>
      <c r="L300" s="167" t="s">
        <v>53</v>
      </c>
      <c r="M300" s="167">
        <v>2729</v>
      </c>
      <c r="N300" s="147">
        <v>64.142857142857139</v>
      </c>
      <c r="O300" s="148" t="s">
        <v>1079</v>
      </c>
      <c r="P300" s="136" t="s">
        <v>2279</v>
      </c>
      <c r="Q300" s="136" t="s">
        <v>1091</v>
      </c>
      <c r="R300" s="136" t="s">
        <v>1082</v>
      </c>
      <c r="S300" s="136" t="s">
        <v>1083</v>
      </c>
      <c r="T300" s="149" t="s">
        <v>1095</v>
      </c>
      <c r="U300" s="136" t="s">
        <v>1082</v>
      </c>
      <c r="V300" s="150" t="s">
        <v>1141</v>
      </c>
      <c r="W300" s="151"/>
    </row>
    <row r="301" spans="1:23" ht="76.5" x14ac:dyDescent="0.25">
      <c r="A301" s="145">
        <v>1275</v>
      </c>
      <c r="B301" s="135" t="s">
        <v>3</v>
      </c>
      <c r="C301" s="136" t="s">
        <v>42</v>
      </c>
      <c r="D301" s="136">
        <v>508</v>
      </c>
      <c r="E301" s="136" t="s">
        <v>43</v>
      </c>
      <c r="F301" s="135" t="s">
        <v>76</v>
      </c>
      <c r="G301" s="135" t="s">
        <v>2322</v>
      </c>
      <c r="H301" s="146" t="s">
        <v>46</v>
      </c>
      <c r="I301" s="166" t="s">
        <v>46</v>
      </c>
      <c r="J301" s="166" t="s">
        <v>1846</v>
      </c>
      <c r="K301" s="166" t="s">
        <v>49</v>
      </c>
      <c r="L301" s="167" t="s">
        <v>53</v>
      </c>
      <c r="M301" s="167">
        <v>1769</v>
      </c>
      <c r="N301" s="147">
        <v>64.142857142857139</v>
      </c>
      <c r="O301" s="148" t="s">
        <v>1079</v>
      </c>
      <c r="P301" s="136" t="s">
        <v>2279</v>
      </c>
      <c r="Q301" s="136" t="s">
        <v>1091</v>
      </c>
      <c r="R301" s="136" t="s">
        <v>1082</v>
      </c>
      <c r="S301" s="136" t="s">
        <v>1083</v>
      </c>
      <c r="T301" s="149" t="s">
        <v>1095</v>
      </c>
      <c r="U301" s="136" t="s">
        <v>1082</v>
      </c>
      <c r="V301" s="150" t="s">
        <v>1141</v>
      </c>
      <c r="W301" s="151"/>
    </row>
    <row r="302" spans="1:23" ht="76.5" x14ac:dyDescent="0.25">
      <c r="A302" s="145">
        <v>1274</v>
      </c>
      <c r="B302" s="135">
        <v>43540</v>
      </c>
      <c r="C302" s="136" t="s">
        <v>42</v>
      </c>
      <c r="D302" s="136">
        <v>515</v>
      </c>
      <c r="E302" s="136" t="s">
        <v>43</v>
      </c>
      <c r="F302" s="135" t="s">
        <v>44</v>
      </c>
      <c r="G302" s="135" t="s">
        <v>2321</v>
      </c>
      <c r="H302" s="146" t="s">
        <v>46</v>
      </c>
      <c r="I302" s="166" t="s">
        <v>46</v>
      </c>
      <c r="J302" s="166" t="s">
        <v>1846</v>
      </c>
      <c r="K302" s="166" t="s">
        <v>49</v>
      </c>
      <c r="L302" s="167" t="s">
        <v>125</v>
      </c>
      <c r="M302" s="167" t="s">
        <v>46</v>
      </c>
      <c r="N302" s="147">
        <v>64.142857142857139</v>
      </c>
      <c r="O302" s="148" t="s">
        <v>1079</v>
      </c>
      <c r="P302" s="136" t="s">
        <v>1129</v>
      </c>
      <c r="Q302" s="136" t="s">
        <v>1130</v>
      </c>
      <c r="R302" s="136" t="s">
        <v>1082</v>
      </c>
      <c r="S302" s="136" t="s">
        <v>1083</v>
      </c>
      <c r="T302" s="149" t="s">
        <v>1095</v>
      </c>
      <c r="U302" s="136" t="s">
        <v>1095</v>
      </c>
      <c r="V302" s="150" t="s">
        <v>44</v>
      </c>
      <c r="W302" s="151"/>
    </row>
    <row r="303" spans="1:23" ht="45" x14ac:dyDescent="0.25">
      <c r="A303" s="145">
        <v>1273</v>
      </c>
      <c r="B303" s="135">
        <v>43540</v>
      </c>
      <c r="C303" s="136" t="s">
        <v>42</v>
      </c>
      <c r="D303" s="136">
        <v>704</v>
      </c>
      <c r="E303" s="136" t="s">
        <v>43</v>
      </c>
      <c r="F303" s="135" t="s">
        <v>44</v>
      </c>
      <c r="G303" s="135" t="s">
        <v>2320</v>
      </c>
      <c r="H303" s="146" t="s">
        <v>46</v>
      </c>
      <c r="I303" s="166" t="s">
        <v>46</v>
      </c>
      <c r="J303" s="166" t="s">
        <v>1846</v>
      </c>
      <c r="K303" s="166" t="s">
        <v>49</v>
      </c>
      <c r="L303" s="167" t="s">
        <v>1597</v>
      </c>
      <c r="M303" s="167" t="s">
        <v>46</v>
      </c>
      <c r="N303" s="147">
        <v>64.142857142857139</v>
      </c>
      <c r="O303" s="148" t="s">
        <v>1079</v>
      </c>
      <c r="P303" s="136" t="s">
        <v>1110</v>
      </c>
      <c r="Q303" s="136" t="s">
        <v>1088</v>
      </c>
      <c r="R303" s="136" t="s">
        <v>1082</v>
      </c>
      <c r="S303" s="136" t="s">
        <v>1083</v>
      </c>
      <c r="T303" s="149" t="s">
        <v>1095</v>
      </c>
      <c r="U303" s="136" t="s">
        <v>1082</v>
      </c>
      <c r="V303" s="150" t="s">
        <v>44</v>
      </c>
      <c r="W303" s="151"/>
    </row>
    <row r="304" spans="1:23" ht="30" x14ac:dyDescent="0.25">
      <c r="A304" s="145">
        <v>1272</v>
      </c>
      <c r="B304" s="135">
        <v>43538</v>
      </c>
      <c r="C304" s="136" t="s">
        <v>42</v>
      </c>
      <c r="D304" s="136">
        <v>514</v>
      </c>
      <c r="E304" s="136" t="s">
        <v>43</v>
      </c>
      <c r="F304" s="135" t="s">
        <v>44</v>
      </c>
      <c r="G304" s="135" t="s">
        <v>2319</v>
      </c>
      <c r="H304" s="146" t="s">
        <v>46</v>
      </c>
      <c r="I304" s="166" t="s">
        <v>46</v>
      </c>
      <c r="J304" s="166" t="s">
        <v>1846</v>
      </c>
      <c r="K304" s="166" t="s">
        <v>49</v>
      </c>
      <c r="L304" s="167" t="s">
        <v>50</v>
      </c>
      <c r="M304" s="167" t="s">
        <v>46</v>
      </c>
      <c r="N304" s="147">
        <v>64.142857142857139</v>
      </c>
      <c r="O304" s="148" t="s">
        <v>1079</v>
      </c>
      <c r="P304" s="136" t="s">
        <v>1110</v>
      </c>
      <c r="Q304" s="136" t="s">
        <v>1088</v>
      </c>
      <c r="R304" s="136" t="s">
        <v>1082</v>
      </c>
      <c r="S304" s="136" t="s">
        <v>1083</v>
      </c>
      <c r="T304" s="149" t="s">
        <v>1095</v>
      </c>
      <c r="U304" s="136" t="s">
        <v>1131</v>
      </c>
      <c r="V304" s="150" t="s">
        <v>1316</v>
      </c>
      <c r="W304" s="151"/>
    </row>
    <row r="305" spans="1:23" ht="51" x14ac:dyDescent="0.25">
      <c r="A305" s="145">
        <v>1271</v>
      </c>
      <c r="B305" s="135">
        <v>43534</v>
      </c>
      <c r="C305" s="136" t="s">
        <v>42</v>
      </c>
      <c r="D305" s="136">
        <v>407</v>
      </c>
      <c r="E305" s="136" t="s">
        <v>43</v>
      </c>
      <c r="F305" s="135" t="s">
        <v>44</v>
      </c>
      <c r="G305" s="135" t="s">
        <v>2303</v>
      </c>
      <c r="H305" s="146" t="s">
        <v>46</v>
      </c>
      <c r="I305" s="166" t="s">
        <v>46</v>
      </c>
      <c r="J305" s="166" t="s">
        <v>1846</v>
      </c>
      <c r="K305" s="166" t="s">
        <v>49</v>
      </c>
      <c r="L305" s="167" t="s">
        <v>53</v>
      </c>
      <c r="M305" s="167">
        <v>2041</v>
      </c>
      <c r="N305" s="147">
        <v>63.142857142857146</v>
      </c>
      <c r="O305" s="148" t="s">
        <v>1079</v>
      </c>
      <c r="P305" s="136" t="s">
        <v>1110</v>
      </c>
      <c r="Q305" s="136" t="s">
        <v>1088</v>
      </c>
      <c r="R305" s="136" t="s">
        <v>1082</v>
      </c>
      <c r="S305" s="136" t="s">
        <v>1083</v>
      </c>
      <c r="T305" s="149" t="s">
        <v>1084</v>
      </c>
      <c r="U305" s="136" t="s">
        <v>1118</v>
      </c>
      <c r="V305" s="150" t="s">
        <v>1426</v>
      </c>
      <c r="W305" s="151"/>
    </row>
    <row r="306" spans="1:23" ht="75" x14ac:dyDescent="0.25">
      <c r="A306" s="145">
        <v>1270</v>
      </c>
      <c r="B306" s="135">
        <v>43536</v>
      </c>
      <c r="C306" s="136" t="s">
        <v>42</v>
      </c>
      <c r="D306" s="136">
        <v>105</v>
      </c>
      <c r="E306" s="136" t="s">
        <v>43</v>
      </c>
      <c r="F306" s="135" t="s">
        <v>50</v>
      </c>
      <c r="G306" s="135" t="s">
        <v>2300</v>
      </c>
      <c r="H306" s="146" t="s">
        <v>2301</v>
      </c>
      <c r="I306" s="166" t="s">
        <v>2302</v>
      </c>
      <c r="J306" s="166" t="s">
        <v>103</v>
      </c>
      <c r="K306" s="166" t="s">
        <v>50</v>
      </c>
      <c r="L306" s="167" t="s">
        <v>50</v>
      </c>
      <c r="M306" s="167" t="s">
        <v>46</v>
      </c>
      <c r="N306" s="147">
        <v>63.142857142857146</v>
      </c>
      <c r="O306" s="148" t="s">
        <v>1079</v>
      </c>
      <c r="P306" s="136" t="s">
        <v>1110</v>
      </c>
      <c r="Q306" s="136" t="s">
        <v>1088</v>
      </c>
      <c r="R306" s="136" t="s">
        <v>1082</v>
      </c>
      <c r="S306" s="136" t="s">
        <v>1083</v>
      </c>
      <c r="T306" s="149" t="s">
        <v>1084</v>
      </c>
      <c r="U306" s="136" t="s">
        <v>1082</v>
      </c>
      <c r="V306" s="150" t="s">
        <v>1152</v>
      </c>
      <c r="W306" s="151"/>
    </row>
    <row r="307" spans="1:23" ht="60" x14ac:dyDescent="0.25">
      <c r="A307" s="145">
        <v>1269</v>
      </c>
      <c r="B307" s="135">
        <v>43536</v>
      </c>
      <c r="C307" s="136" t="s">
        <v>42</v>
      </c>
      <c r="D307" s="136">
        <v>109</v>
      </c>
      <c r="E307" s="136" t="s">
        <v>97</v>
      </c>
      <c r="F307" s="135" t="s">
        <v>44</v>
      </c>
      <c r="G307" s="135" t="s">
        <v>2297</v>
      </c>
      <c r="H307" s="146" t="s">
        <v>2298</v>
      </c>
      <c r="I307" s="166" t="s">
        <v>2299</v>
      </c>
      <c r="J307" s="166" t="s">
        <v>103</v>
      </c>
      <c r="K307" s="166" t="s">
        <v>50</v>
      </c>
      <c r="L307" s="167" t="s">
        <v>125</v>
      </c>
      <c r="M307" s="167" t="s">
        <v>46</v>
      </c>
      <c r="N307" s="147">
        <v>63.142857142857146</v>
      </c>
      <c r="O307" s="148" t="s">
        <v>1079</v>
      </c>
      <c r="P307" s="136" t="s">
        <v>1110</v>
      </c>
      <c r="Q307" s="136" t="s">
        <v>1088</v>
      </c>
      <c r="R307" s="136" t="s">
        <v>1082</v>
      </c>
      <c r="S307" s="136" t="s">
        <v>1083</v>
      </c>
      <c r="T307" s="149" t="s">
        <v>1084</v>
      </c>
      <c r="U307" s="136" t="s">
        <v>1082</v>
      </c>
      <c r="V307" s="150" t="s">
        <v>1152</v>
      </c>
      <c r="W307" s="151"/>
    </row>
    <row r="308" spans="1:23" ht="63.75" x14ac:dyDescent="0.25">
      <c r="A308" s="145">
        <v>1268</v>
      </c>
      <c r="B308" s="135">
        <v>43531</v>
      </c>
      <c r="C308" s="136" t="s">
        <v>42</v>
      </c>
      <c r="D308" s="136" t="s">
        <v>46</v>
      </c>
      <c r="E308" s="136" t="s">
        <v>43</v>
      </c>
      <c r="F308" s="135" t="s">
        <v>44</v>
      </c>
      <c r="G308" s="135" t="s">
        <v>2296</v>
      </c>
      <c r="H308" s="146" t="s">
        <v>46</v>
      </c>
      <c r="I308" s="166" t="s">
        <v>46</v>
      </c>
      <c r="J308" s="166" t="s">
        <v>48</v>
      </c>
      <c r="K308" s="166" t="s">
        <v>1934</v>
      </c>
      <c r="L308" s="167" t="s">
        <v>333</v>
      </c>
      <c r="M308" s="167" t="s">
        <v>46</v>
      </c>
      <c r="N308" s="147">
        <v>63.142857142857146</v>
      </c>
      <c r="O308" s="148" t="s">
        <v>1114</v>
      </c>
      <c r="P308" s="136" t="s">
        <v>1665</v>
      </c>
      <c r="Q308" s="136" t="s">
        <v>1081</v>
      </c>
      <c r="R308" s="136" t="s">
        <v>1082</v>
      </c>
      <c r="S308" s="136" t="s">
        <v>1106</v>
      </c>
      <c r="T308" s="149" t="s">
        <v>1084</v>
      </c>
      <c r="U308" s="136" t="s">
        <v>1082</v>
      </c>
      <c r="V308" s="150" t="s">
        <v>44</v>
      </c>
      <c r="W308" s="151"/>
    </row>
    <row r="309" spans="1:23" ht="76.5" x14ac:dyDescent="0.25">
      <c r="A309" s="145">
        <v>1267</v>
      </c>
      <c r="B309" s="135">
        <v>43531</v>
      </c>
      <c r="C309" s="136" t="s">
        <v>42</v>
      </c>
      <c r="D309" s="136" t="s">
        <v>46</v>
      </c>
      <c r="E309" s="136" t="s">
        <v>43</v>
      </c>
      <c r="F309" s="135" t="s">
        <v>76</v>
      </c>
      <c r="G309" s="135" t="s">
        <v>2295</v>
      </c>
      <c r="H309" s="146" t="s">
        <v>46</v>
      </c>
      <c r="I309" s="166" t="s">
        <v>46</v>
      </c>
      <c r="J309" s="166" t="s">
        <v>48</v>
      </c>
      <c r="K309" s="166" t="s">
        <v>1934</v>
      </c>
      <c r="L309" s="167" t="s">
        <v>333</v>
      </c>
      <c r="M309" s="167" t="s">
        <v>46</v>
      </c>
      <c r="N309" s="147">
        <v>63.142857142857146</v>
      </c>
      <c r="O309" s="148" t="s">
        <v>1112</v>
      </c>
      <c r="P309" s="136" t="s">
        <v>2279</v>
      </c>
      <c r="Q309" s="136" t="s">
        <v>1091</v>
      </c>
      <c r="R309" s="136"/>
      <c r="S309" s="136" t="s">
        <v>1106</v>
      </c>
      <c r="T309" s="149" t="s">
        <v>1084</v>
      </c>
      <c r="U309" s="136" t="s">
        <v>1095</v>
      </c>
      <c r="V309" s="150" t="s">
        <v>1274</v>
      </c>
      <c r="W309" s="151"/>
    </row>
    <row r="310" spans="1:23" ht="76.5" x14ac:dyDescent="0.25">
      <c r="A310" s="145">
        <v>1266</v>
      </c>
      <c r="B310" s="135">
        <v>43528</v>
      </c>
      <c r="C310" s="136" t="s">
        <v>42</v>
      </c>
      <c r="D310" s="136" t="s">
        <v>46</v>
      </c>
      <c r="E310" s="136" t="s">
        <v>43</v>
      </c>
      <c r="F310" s="135" t="s">
        <v>66</v>
      </c>
      <c r="G310" s="135" t="s">
        <v>2294</v>
      </c>
      <c r="H310" s="146" t="s">
        <v>46</v>
      </c>
      <c r="I310" s="166" t="s">
        <v>46</v>
      </c>
      <c r="J310" s="166" t="s">
        <v>48</v>
      </c>
      <c r="K310" s="166" t="s">
        <v>1934</v>
      </c>
      <c r="L310" s="167" t="s">
        <v>333</v>
      </c>
      <c r="M310" s="167" t="s">
        <v>46</v>
      </c>
      <c r="N310" s="147">
        <v>63.142857142857146</v>
      </c>
      <c r="O310" s="148" t="s">
        <v>1079</v>
      </c>
      <c r="P310" s="136" t="s">
        <v>1094</v>
      </c>
      <c r="Q310" s="136" t="s">
        <v>1091</v>
      </c>
      <c r="R310" s="136" t="s">
        <v>1082</v>
      </c>
      <c r="S310" s="136" t="s">
        <v>1083</v>
      </c>
      <c r="T310" s="149" t="s">
        <v>1084</v>
      </c>
      <c r="U310" s="136" t="s">
        <v>1082</v>
      </c>
      <c r="V310" s="150" t="s">
        <v>1092</v>
      </c>
      <c r="W310" s="151"/>
    </row>
    <row r="311" spans="1:23" ht="89.25" x14ac:dyDescent="0.25">
      <c r="A311" s="145">
        <v>1265</v>
      </c>
      <c r="B311" s="135">
        <v>43528</v>
      </c>
      <c r="C311" s="136" t="s">
        <v>42</v>
      </c>
      <c r="D311" s="136" t="s">
        <v>46</v>
      </c>
      <c r="E311" s="136" t="s">
        <v>43</v>
      </c>
      <c r="F311" s="135" t="s">
        <v>76</v>
      </c>
      <c r="G311" s="135" t="s">
        <v>2293</v>
      </c>
      <c r="H311" s="146" t="s">
        <v>46</v>
      </c>
      <c r="I311" s="166" t="s">
        <v>46</v>
      </c>
      <c r="J311" s="166" t="s">
        <v>48</v>
      </c>
      <c r="K311" s="166" t="s">
        <v>1934</v>
      </c>
      <c r="L311" s="167" t="s">
        <v>333</v>
      </c>
      <c r="M311" s="167" t="s">
        <v>46</v>
      </c>
      <c r="N311" s="147">
        <v>63.142857142857146</v>
      </c>
      <c r="O311" s="148" t="s">
        <v>1079</v>
      </c>
      <c r="P311" s="136" t="s">
        <v>1094</v>
      </c>
      <c r="Q311" s="136" t="s">
        <v>1091</v>
      </c>
      <c r="R311" s="136" t="s">
        <v>1082</v>
      </c>
      <c r="S311" s="136" t="s">
        <v>1083</v>
      </c>
      <c r="T311" s="149" t="s">
        <v>1084</v>
      </c>
      <c r="U311" s="136" t="s">
        <v>1082</v>
      </c>
      <c r="V311" s="150" t="s">
        <v>1099</v>
      </c>
      <c r="W311" s="151"/>
    </row>
    <row r="312" spans="1:23" ht="191.25" x14ac:dyDescent="0.25">
      <c r="A312" s="145">
        <v>1264</v>
      </c>
      <c r="B312" s="135">
        <v>43527</v>
      </c>
      <c r="C312" s="136" t="s">
        <v>42</v>
      </c>
      <c r="D312" s="136" t="s">
        <v>46</v>
      </c>
      <c r="E312" s="136" t="s">
        <v>43</v>
      </c>
      <c r="F312" s="135" t="s">
        <v>66</v>
      </c>
      <c r="G312" s="135" t="s">
        <v>2292</v>
      </c>
      <c r="H312" s="146" t="s">
        <v>46</v>
      </c>
      <c r="I312" s="166" t="s">
        <v>46</v>
      </c>
      <c r="J312" s="166" t="s">
        <v>48</v>
      </c>
      <c r="K312" s="166" t="s">
        <v>1934</v>
      </c>
      <c r="L312" s="167" t="s">
        <v>333</v>
      </c>
      <c r="M312" s="167" t="s">
        <v>46</v>
      </c>
      <c r="N312" s="147">
        <v>63.142857142857146</v>
      </c>
      <c r="O312" s="148" t="s">
        <v>1079</v>
      </c>
      <c r="P312" s="136" t="s">
        <v>2279</v>
      </c>
      <c r="Q312" s="136" t="s">
        <v>1091</v>
      </c>
      <c r="R312" s="136" t="s">
        <v>1082</v>
      </c>
      <c r="S312" s="136" t="s">
        <v>1083</v>
      </c>
      <c r="T312" s="149" t="s">
        <v>1084</v>
      </c>
      <c r="U312" s="136" t="s">
        <v>1082</v>
      </c>
      <c r="V312" s="150" t="s">
        <v>1141</v>
      </c>
      <c r="W312" s="151"/>
    </row>
    <row r="313" spans="1:23" ht="51" x14ac:dyDescent="0.25">
      <c r="A313" s="145">
        <v>1263</v>
      </c>
      <c r="B313" s="135">
        <v>43524</v>
      </c>
      <c r="C313" s="136" t="s">
        <v>42</v>
      </c>
      <c r="D313" s="136" t="s">
        <v>46</v>
      </c>
      <c r="E313" s="136" t="s">
        <v>43</v>
      </c>
      <c r="F313" s="135" t="s">
        <v>66</v>
      </c>
      <c r="G313" s="135" t="s">
        <v>2277</v>
      </c>
      <c r="H313" s="146" t="s">
        <v>46</v>
      </c>
      <c r="I313" s="166" t="s">
        <v>46</v>
      </c>
      <c r="J313" s="166" t="s">
        <v>48</v>
      </c>
      <c r="K313" s="166" t="s">
        <v>1934</v>
      </c>
      <c r="L313" s="167" t="s">
        <v>333</v>
      </c>
      <c r="M313" s="167" t="s">
        <v>46</v>
      </c>
      <c r="N313" s="147">
        <v>62.142857142857146</v>
      </c>
      <c r="O313" s="148" t="s">
        <v>1079</v>
      </c>
      <c r="P313" s="136" t="s">
        <v>2279</v>
      </c>
      <c r="Q313" s="136" t="s">
        <v>1091</v>
      </c>
      <c r="R313" s="136" t="s">
        <v>1082</v>
      </c>
      <c r="S313" s="136" t="s">
        <v>1083</v>
      </c>
      <c r="T313" s="149" t="s">
        <v>1084</v>
      </c>
      <c r="U313" s="136" t="s">
        <v>1082</v>
      </c>
      <c r="V313" s="150" t="s">
        <v>1092</v>
      </c>
      <c r="W313" s="151"/>
    </row>
    <row r="314" spans="1:23" ht="63.75" x14ac:dyDescent="0.25">
      <c r="A314" s="145">
        <v>1262</v>
      </c>
      <c r="B314" s="135">
        <v>43529</v>
      </c>
      <c r="C314" s="136" t="s">
        <v>42</v>
      </c>
      <c r="D314" s="136">
        <v>109</v>
      </c>
      <c r="E314" s="136" t="s">
        <v>43</v>
      </c>
      <c r="F314" s="135" t="s">
        <v>44</v>
      </c>
      <c r="G314" s="135" t="s">
        <v>2276</v>
      </c>
      <c r="H314" s="146" t="s">
        <v>46</v>
      </c>
      <c r="I314" s="166" t="s">
        <v>46</v>
      </c>
      <c r="J314" s="166" t="s">
        <v>162</v>
      </c>
      <c r="K314" s="166" t="s">
        <v>50</v>
      </c>
      <c r="L314" s="167" t="s">
        <v>125</v>
      </c>
      <c r="M314" s="167" t="s">
        <v>46</v>
      </c>
      <c r="N314" s="147">
        <v>62.142857142857146</v>
      </c>
      <c r="O314" s="148" t="s">
        <v>1079</v>
      </c>
      <c r="P314" s="136" t="s">
        <v>1110</v>
      </c>
      <c r="Q314" s="136" t="s">
        <v>1088</v>
      </c>
      <c r="R314" s="136" t="s">
        <v>1082</v>
      </c>
      <c r="S314" s="136" t="s">
        <v>1083</v>
      </c>
      <c r="T314" s="149" t="s">
        <v>1084</v>
      </c>
      <c r="U314" s="136" t="s">
        <v>1082</v>
      </c>
      <c r="V314" s="150" t="s">
        <v>1356</v>
      </c>
      <c r="W314" s="151"/>
    </row>
    <row r="315" spans="1:23" ht="63.75" x14ac:dyDescent="0.25">
      <c r="A315" s="145">
        <v>1261</v>
      </c>
      <c r="B315" s="135">
        <v>43529</v>
      </c>
      <c r="C315" s="136" t="s">
        <v>42</v>
      </c>
      <c r="D315" s="136">
        <v>803</v>
      </c>
      <c r="E315" s="136" t="s">
        <v>43</v>
      </c>
      <c r="F315" s="135" t="s">
        <v>44</v>
      </c>
      <c r="G315" s="135" t="s">
        <v>2275</v>
      </c>
      <c r="H315" s="146" t="s">
        <v>46</v>
      </c>
      <c r="I315" s="166" t="s">
        <v>46</v>
      </c>
      <c r="J315" s="166" t="s">
        <v>103</v>
      </c>
      <c r="K315" s="166" t="s">
        <v>50</v>
      </c>
      <c r="L315" s="167" t="s">
        <v>125</v>
      </c>
      <c r="M315" s="167" t="s">
        <v>46</v>
      </c>
      <c r="N315" s="147">
        <v>62.142857142857146</v>
      </c>
      <c r="O315" s="148" t="s">
        <v>1079</v>
      </c>
      <c r="P315" s="136" t="s">
        <v>1110</v>
      </c>
      <c r="Q315" s="136" t="s">
        <v>1088</v>
      </c>
      <c r="R315" s="136" t="s">
        <v>1082</v>
      </c>
      <c r="S315" s="136" t="s">
        <v>1083</v>
      </c>
      <c r="T315" s="149" t="s">
        <v>1084</v>
      </c>
      <c r="U315" s="136" t="s">
        <v>1082</v>
      </c>
      <c r="V315" s="150" t="s">
        <v>1356</v>
      </c>
      <c r="W315" s="151"/>
    </row>
    <row r="316" spans="1:23" ht="51" x14ac:dyDescent="0.25">
      <c r="A316" s="145">
        <v>1260</v>
      </c>
      <c r="B316" s="135">
        <v>43529</v>
      </c>
      <c r="C316" s="136" t="s">
        <v>42</v>
      </c>
      <c r="D316" s="136">
        <v>405</v>
      </c>
      <c r="E316" s="136" t="s">
        <v>43</v>
      </c>
      <c r="F316" s="135" t="s">
        <v>44</v>
      </c>
      <c r="G316" s="135" t="s">
        <v>2274</v>
      </c>
      <c r="H316" s="146" t="s">
        <v>46</v>
      </c>
      <c r="I316" s="166" t="s">
        <v>46</v>
      </c>
      <c r="J316" s="166" t="s">
        <v>103</v>
      </c>
      <c r="K316" s="166" t="s">
        <v>50</v>
      </c>
      <c r="L316" s="167" t="s">
        <v>125</v>
      </c>
      <c r="M316" s="167" t="s">
        <v>46</v>
      </c>
      <c r="N316" s="147">
        <v>62.142857142857146</v>
      </c>
      <c r="O316" s="148" t="s">
        <v>1079</v>
      </c>
      <c r="P316" s="136" t="s">
        <v>1110</v>
      </c>
      <c r="Q316" s="136" t="s">
        <v>1088</v>
      </c>
      <c r="R316" s="136" t="s">
        <v>1082</v>
      </c>
      <c r="S316" s="136" t="s">
        <v>1083</v>
      </c>
      <c r="T316" s="149" t="s">
        <v>1084</v>
      </c>
      <c r="U316" s="136" t="s">
        <v>1118</v>
      </c>
      <c r="V316" s="150" t="s">
        <v>1356</v>
      </c>
      <c r="W316" s="151"/>
    </row>
    <row r="317" spans="1:23" ht="38.25" x14ac:dyDescent="0.25">
      <c r="A317" s="145">
        <v>1259</v>
      </c>
      <c r="B317" s="135">
        <v>43529</v>
      </c>
      <c r="C317" s="136" t="s">
        <v>42</v>
      </c>
      <c r="D317" s="136">
        <v>501</v>
      </c>
      <c r="E317" s="136" t="s">
        <v>43</v>
      </c>
      <c r="F317" s="135" t="s">
        <v>44</v>
      </c>
      <c r="G317" s="135" t="s">
        <v>2273</v>
      </c>
      <c r="H317" s="146" t="s">
        <v>46</v>
      </c>
      <c r="I317" s="166" t="s">
        <v>46</v>
      </c>
      <c r="J317" s="166" t="s">
        <v>103</v>
      </c>
      <c r="K317" s="166" t="s">
        <v>50</v>
      </c>
      <c r="L317" s="167" t="s">
        <v>125</v>
      </c>
      <c r="M317" s="167" t="s">
        <v>46</v>
      </c>
      <c r="N317" s="147">
        <v>62.142857142857146</v>
      </c>
      <c r="O317" s="148" t="s">
        <v>1079</v>
      </c>
      <c r="P317" s="136" t="s">
        <v>1110</v>
      </c>
      <c r="Q317" s="136" t="s">
        <v>1088</v>
      </c>
      <c r="R317" s="136" t="s">
        <v>1082</v>
      </c>
      <c r="S317" s="136" t="s">
        <v>1083</v>
      </c>
      <c r="T317" s="149" t="s">
        <v>1084</v>
      </c>
      <c r="U317" s="136" t="s">
        <v>1082</v>
      </c>
      <c r="V317" s="150" t="s">
        <v>1356</v>
      </c>
      <c r="W317" s="151"/>
    </row>
    <row r="318" spans="1:23" ht="51" x14ac:dyDescent="0.25">
      <c r="A318" s="145">
        <v>1258</v>
      </c>
      <c r="B318" s="135">
        <v>43529</v>
      </c>
      <c r="C318" s="136" t="s">
        <v>42</v>
      </c>
      <c r="D318" s="136">
        <v>607</v>
      </c>
      <c r="E318" s="136" t="s">
        <v>43</v>
      </c>
      <c r="F318" s="135" t="s">
        <v>44</v>
      </c>
      <c r="G318" s="135" t="s">
        <v>2272</v>
      </c>
      <c r="H318" s="146" t="s">
        <v>46</v>
      </c>
      <c r="I318" s="166" t="s">
        <v>46</v>
      </c>
      <c r="J318" s="166" t="s">
        <v>48</v>
      </c>
      <c r="K318" s="166" t="s">
        <v>1934</v>
      </c>
      <c r="L318" s="167" t="s">
        <v>125</v>
      </c>
      <c r="M318" s="167" t="s">
        <v>46</v>
      </c>
      <c r="N318" s="147">
        <v>62.142857142857146</v>
      </c>
      <c r="O318" s="148" t="s">
        <v>1079</v>
      </c>
      <c r="P318" s="136" t="s">
        <v>1110</v>
      </c>
      <c r="Q318" s="136" t="s">
        <v>1088</v>
      </c>
      <c r="R318" s="136" t="s">
        <v>1082</v>
      </c>
      <c r="S318" s="136" t="s">
        <v>1083</v>
      </c>
      <c r="T318" s="149" t="s">
        <v>1084</v>
      </c>
      <c r="U318" s="136" t="s">
        <v>1082</v>
      </c>
      <c r="V318" s="150" t="s">
        <v>1356</v>
      </c>
      <c r="W318" s="151"/>
    </row>
    <row r="319" spans="1:23" ht="51" x14ac:dyDescent="0.25">
      <c r="A319" s="145">
        <v>1257</v>
      </c>
      <c r="B319" s="135">
        <v>43529</v>
      </c>
      <c r="C319" s="136" t="s">
        <v>42</v>
      </c>
      <c r="D319" s="136">
        <v>211</v>
      </c>
      <c r="E319" s="136" t="s">
        <v>43</v>
      </c>
      <c r="F319" s="135" t="s">
        <v>44</v>
      </c>
      <c r="G319" s="135" t="s">
        <v>2271</v>
      </c>
      <c r="H319" s="146" t="s">
        <v>46</v>
      </c>
      <c r="I319" s="166" t="s">
        <v>46</v>
      </c>
      <c r="J319" s="166" t="s">
        <v>48</v>
      </c>
      <c r="K319" s="166" t="s">
        <v>1934</v>
      </c>
      <c r="L319" s="167" t="s">
        <v>125</v>
      </c>
      <c r="M319" s="167" t="s">
        <v>46</v>
      </c>
      <c r="N319" s="147">
        <v>62.142857142857146</v>
      </c>
      <c r="O319" s="148" t="s">
        <v>1079</v>
      </c>
      <c r="P319" s="136" t="s">
        <v>1110</v>
      </c>
      <c r="Q319" s="136" t="s">
        <v>1088</v>
      </c>
      <c r="R319" s="136" t="s">
        <v>1082</v>
      </c>
      <c r="S319" s="136" t="s">
        <v>1083</v>
      </c>
      <c r="T319" s="149" t="s">
        <v>1084</v>
      </c>
      <c r="U319" s="136" t="s">
        <v>1082</v>
      </c>
      <c r="V319" s="150" t="s">
        <v>1356</v>
      </c>
      <c r="W319" s="151"/>
    </row>
    <row r="320" spans="1:23" ht="76.5" x14ac:dyDescent="0.25">
      <c r="A320" s="145">
        <v>1256</v>
      </c>
      <c r="B320" s="135">
        <v>43528</v>
      </c>
      <c r="C320" s="136" t="s">
        <v>42</v>
      </c>
      <c r="D320" s="136">
        <v>701</v>
      </c>
      <c r="E320" s="136" t="s">
        <v>43</v>
      </c>
      <c r="F320" s="135" t="s">
        <v>51</v>
      </c>
      <c r="G320" s="135" t="s">
        <v>2270</v>
      </c>
      <c r="H320" s="146" t="s">
        <v>46</v>
      </c>
      <c r="I320" s="166" t="s">
        <v>46</v>
      </c>
      <c r="J320" s="166" t="s">
        <v>1846</v>
      </c>
      <c r="K320" s="166" t="s">
        <v>49</v>
      </c>
      <c r="L320" s="167" t="s">
        <v>53</v>
      </c>
      <c r="M320" s="167">
        <v>1796</v>
      </c>
      <c r="N320" s="147">
        <v>62.142857142857146</v>
      </c>
      <c r="O320" s="148" t="s">
        <v>1079</v>
      </c>
      <c r="P320" s="136" t="s">
        <v>1135</v>
      </c>
      <c r="Q320" s="136" t="s">
        <v>1103</v>
      </c>
      <c r="R320" s="136" t="s">
        <v>1082</v>
      </c>
      <c r="S320" s="136" t="s">
        <v>1083</v>
      </c>
      <c r="T320" s="149" t="s">
        <v>1084</v>
      </c>
      <c r="U320" s="136" t="s">
        <v>1095</v>
      </c>
      <c r="V320" s="150" t="s">
        <v>1852</v>
      </c>
      <c r="W320" s="151"/>
    </row>
    <row r="321" spans="1:23" ht="76.5" x14ac:dyDescent="0.25">
      <c r="A321" s="145">
        <v>1255</v>
      </c>
      <c r="B321" s="135">
        <v>43527</v>
      </c>
      <c r="C321" s="136" t="s">
        <v>42</v>
      </c>
      <c r="D321" s="136">
        <v>711</v>
      </c>
      <c r="E321" s="136" t="s">
        <v>43</v>
      </c>
      <c r="F321" s="135" t="s">
        <v>51</v>
      </c>
      <c r="G321" s="135" t="s">
        <v>2269</v>
      </c>
      <c r="H321" s="146" t="s">
        <v>46</v>
      </c>
      <c r="I321" s="166" t="s">
        <v>46</v>
      </c>
      <c r="J321" s="166" t="s">
        <v>1846</v>
      </c>
      <c r="K321" s="166" t="s">
        <v>49</v>
      </c>
      <c r="L321" s="167" t="s">
        <v>53</v>
      </c>
      <c r="M321" s="167">
        <v>2191</v>
      </c>
      <c r="N321" s="147">
        <v>62.142857142857146</v>
      </c>
      <c r="O321" s="148" t="s">
        <v>1112</v>
      </c>
      <c r="P321" s="136" t="s">
        <v>1107</v>
      </c>
      <c r="Q321" s="136" t="s">
        <v>1108</v>
      </c>
      <c r="R321" s="136" t="s">
        <v>1082</v>
      </c>
      <c r="S321" s="136" t="s">
        <v>1106</v>
      </c>
      <c r="T321" s="149" t="s">
        <v>1084</v>
      </c>
      <c r="U321" s="136" t="s">
        <v>1082</v>
      </c>
      <c r="V321" s="150" t="s">
        <v>44</v>
      </c>
      <c r="W321" s="151"/>
    </row>
    <row r="322" spans="1:23" ht="63.75" x14ac:dyDescent="0.25">
      <c r="A322" s="145">
        <v>1254</v>
      </c>
      <c r="B322" s="135">
        <v>43528</v>
      </c>
      <c r="C322" s="136" t="s">
        <v>42</v>
      </c>
      <c r="D322" s="136">
        <v>309</v>
      </c>
      <c r="E322" s="136" t="s">
        <v>43</v>
      </c>
      <c r="F322" s="135" t="s">
        <v>51</v>
      </c>
      <c r="G322" s="135" t="s">
        <v>2268</v>
      </c>
      <c r="H322" s="146" t="s">
        <v>46</v>
      </c>
      <c r="I322" s="166" t="s">
        <v>46</v>
      </c>
      <c r="J322" s="166" t="s">
        <v>1846</v>
      </c>
      <c r="K322" s="166" t="s">
        <v>49</v>
      </c>
      <c r="L322" s="167" t="s">
        <v>50</v>
      </c>
      <c r="M322" s="167" t="s">
        <v>46</v>
      </c>
      <c r="N322" s="147">
        <v>62.142857142857146</v>
      </c>
      <c r="O322" s="148" t="s">
        <v>1079</v>
      </c>
      <c r="P322" s="136" t="s">
        <v>1951</v>
      </c>
      <c r="Q322" s="136" t="s">
        <v>1103</v>
      </c>
      <c r="R322" s="136" t="s">
        <v>1082</v>
      </c>
      <c r="S322" s="136" t="s">
        <v>1083</v>
      </c>
      <c r="T322" s="149" t="s">
        <v>1084</v>
      </c>
      <c r="U322" s="136" t="s">
        <v>1082</v>
      </c>
      <c r="V322" s="150" t="s">
        <v>1098</v>
      </c>
      <c r="W322" s="151"/>
    </row>
    <row r="323" spans="1:23" ht="45" x14ac:dyDescent="0.25">
      <c r="A323" s="145">
        <v>1253</v>
      </c>
      <c r="B323" s="135">
        <v>43525</v>
      </c>
      <c r="C323" s="136" t="s">
        <v>42</v>
      </c>
      <c r="D323" s="136">
        <v>712</v>
      </c>
      <c r="E323" s="136" t="s">
        <v>43</v>
      </c>
      <c r="F323" s="135" t="s">
        <v>44</v>
      </c>
      <c r="G323" s="135" t="s">
        <v>2267</v>
      </c>
      <c r="H323" s="146" t="s">
        <v>46</v>
      </c>
      <c r="I323" s="166" t="s">
        <v>46</v>
      </c>
      <c r="J323" s="166" t="s">
        <v>1846</v>
      </c>
      <c r="K323" s="166" t="s">
        <v>49</v>
      </c>
      <c r="L323" s="167" t="s">
        <v>53</v>
      </c>
      <c r="M323" s="167">
        <v>2183</v>
      </c>
      <c r="N323" s="147">
        <v>62.142857142857146</v>
      </c>
      <c r="O323" s="148" t="s">
        <v>1079</v>
      </c>
      <c r="P323" s="136" t="s">
        <v>1665</v>
      </c>
      <c r="Q323" s="136" t="s">
        <v>1081</v>
      </c>
      <c r="R323" s="136" t="s">
        <v>1082</v>
      </c>
      <c r="S323" s="136" t="s">
        <v>1083</v>
      </c>
      <c r="T323" s="149" t="s">
        <v>1084</v>
      </c>
      <c r="U323" s="136" t="s">
        <v>1082</v>
      </c>
      <c r="V323" s="150" t="s">
        <v>44</v>
      </c>
      <c r="W323" s="151"/>
    </row>
    <row r="324" spans="1:23" ht="63.75" x14ac:dyDescent="0.25">
      <c r="A324" s="145">
        <v>1252</v>
      </c>
      <c r="B324" s="135">
        <v>43524</v>
      </c>
      <c r="C324" s="136" t="s">
        <v>42</v>
      </c>
      <c r="D324" s="136">
        <v>306</v>
      </c>
      <c r="E324" s="136" t="s">
        <v>43</v>
      </c>
      <c r="F324" s="135" t="s">
        <v>66</v>
      </c>
      <c r="G324" s="135" t="s">
        <v>2266</v>
      </c>
      <c r="H324" s="146" t="s">
        <v>46</v>
      </c>
      <c r="I324" s="166" t="s">
        <v>46</v>
      </c>
      <c r="J324" s="166" t="s">
        <v>1846</v>
      </c>
      <c r="K324" s="166" t="s">
        <v>49</v>
      </c>
      <c r="L324" s="167" t="s">
        <v>53</v>
      </c>
      <c r="M324" s="167">
        <v>2253</v>
      </c>
      <c r="N324" s="147">
        <v>62.142857142857146</v>
      </c>
      <c r="O324" s="148" t="s">
        <v>1079</v>
      </c>
      <c r="P324" s="136" t="s">
        <v>2279</v>
      </c>
      <c r="Q324" s="136" t="s">
        <v>1091</v>
      </c>
      <c r="R324" s="136" t="s">
        <v>1082</v>
      </c>
      <c r="S324" s="136" t="s">
        <v>1083</v>
      </c>
      <c r="T324" s="149" t="s">
        <v>1084</v>
      </c>
      <c r="U324" s="136" t="s">
        <v>1095</v>
      </c>
      <c r="V324" s="150" t="s">
        <v>1274</v>
      </c>
      <c r="W324" s="151"/>
    </row>
    <row r="325" spans="1:23" ht="45" x14ac:dyDescent="0.25">
      <c r="A325" s="145">
        <v>1251</v>
      </c>
      <c r="B325" s="135">
        <v>43524</v>
      </c>
      <c r="C325" s="136" t="s">
        <v>42</v>
      </c>
      <c r="D325" s="136">
        <v>304</v>
      </c>
      <c r="E325" s="136" t="s">
        <v>43</v>
      </c>
      <c r="F325" s="135" t="s">
        <v>44</v>
      </c>
      <c r="G325" s="135" t="s">
        <v>2265</v>
      </c>
      <c r="H325" s="146" t="s">
        <v>46</v>
      </c>
      <c r="I325" s="166" t="s">
        <v>46</v>
      </c>
      <c r="J325" s="166" t="s">
        <v>1846</v>
      </c>
      <c r="K325" s="166" t="s">
        <v>49</v>
      </c>
      <c r="L325" s="167" t="s">
        <v>53</v>
      </c>
      <c r="M325" s="167">
        <v>1000</v>
      </c>
      <c r="N325" s="147">
        <v>62.142857142857146</v>
      </c>
      <c r="O325" s="148" t="s">
        <v>1079</v>
      </c>
      <c r="P325" s="136" t="s">
        <v>1129</v>
      </c>
      <c r="Q325" s="136" t="s">
        <v>1130</v>
      </c>
      <c r="R325" s="136" t="s">
        <v>1082</v>
      </c>
      <c r="S325" s="136" t="s">
        <v>1083</v>
      </c>
      <c r="T325" s="149" t="s">
        <v>1084</v>
      </c>
      <c r="U325" s="136" t="s">
        <v>1095</v>
      </c>
      <c r="V325" s="150" t="s">
        <v>44</v>
      </c>
      <c r="W325" s="151"/>
    </row>
    <row r="326" spans="1:23" ht="45" x14ac:dyDescent="0.25">
      <c r="A326" s="145">
        <v>1250</v>
      </c>
      <c r="B326" s="135">
        <v>43524</v>
      </c>
      <c r="C326" s="136" t="s">
        <v>42</v>
      </c>
      <c r="D326" s="136">
        <v>307</v>
      </c>
      <c r="E326" s="136" t="s">
        <v>43</v>
      </c>
      <c r="F326" s="135" t="s">
        <v>765</v>
      </c>
      <c r="G326" s="135" t="s">
        <v>2264</v>
      </c>
      <c r="H326" s="146" t="s">
        <v>46</v>
      </c>
      <c r="I326" s="166" t="s">
        <v>46</v>
      </c>
      <c r="J326" s="166" t="s">
        <v>1846</v>
      </c>
      <c r="K326" s="166" t="s">
        <v>49</v>
      </c>
      <c r="L326" s="167" t="s">
        <v>53</v>
      </c>
      <c r="M326" s="167">
        <v>1494</v>
      </c>
      <c r="N326" s="147">
        <v>62.142857142857146</v>
      </c>
      <c r="O326" s="148" t="s">
        <v>1079</v>
      </c>
      <c r="P326" s="136" t="s">
        <v>1107</v>
      </c>
      <c r="Q326" s="136" t="s">
        <v>1108</v>
      </c>
      <c r="R326" s="136" t="s">
        <v>1082</v>
      </c>
      <c r="S326" s="136" t="s">
        <v>1083</v>
      </c>
      <c r="T326" s="149" t="s">
        <v>1084</v>
      </c>
      <c r="U326" s="136" t="s">
        <v>1082</v>
      </c>
      <c r="V326" s="150" t="s">
        <v>555</v>
      </c>
      <c r="W326" s="151"/>
    </row>
    <row r="327" spans="1:23" ht="63.75" x14ac:dyDescent="0.25">
      <c r="A327" s="145">
        <v>1249</v>
      </c>
      <c r="B327" s="135">
        <v>43524</v>
      </c>
      <c r="C327" s="136" t="s">
        <v>42</v>
      </c>
      <c r="D327" s="136">
        <v>307</v>
      </c>
      <c r="E327" s="136" t="s">
        <v>43</v>
      </c>
      <c r="F327" s="135">
        <v>0</v>
      </c>
      <c r="G327" s="135" t="s">
        <v>2263</v>
      </c>
      <c r="H327" s="146" t="s">
        <v>46</v>
      </c>
      <c r="I327" s="166" t="s">
        <v>46</v>
      </c>
      <c r="J327" s="166" t="s">
        <v>1846</v>
      </c>
      <c r="K327" s="166" t="s">
        <v>49</v>
      </c>
      <c r="L327" s="167" t="s">
        <v>53</v>
      </c>
      <c r="M327" s="167">
        <v>1494</v>
      </c>
      <c r="N327" s="147">
        <v>62.142857142857146</v>
      </c>
      <c r="O327" s="148" t="s">
        <v>1079</v>
      </c>
      <c r="P327" s="136" t="s">
        <v>1094</v>
      </c>
      <c r="Q327" s="136" t="s">
        <v>1091</v>
      </c>
      <c r="R327" s="136" t="s">
        <v>1082</v>
      </c>
      <c r="S327" s="136" t="s">
        <v>1083</v>
      </c>
      <c r="T327" s="149" t="s">
        <v>1084</v>
      </c>
      <c r="U327" s="136" t="s">
        <v>1095</v>
      </c>
      <c r="V327" s="150" t="s">
        <v>1141</v>
      </c>
      <c r="W327" s="151"/>
    </row>
    <row r="328" spans="1:23" ht="51" x14ac:dyDescent="0.25">
      <c r="A328" s="145">
        <v>1248</v>
      </c>
      <c r="B328" s="135">
        <v>43524</v>
      </c>
      <c r="C328" s="136" t="s">
        <v>42</v>
      </c>
      <c r="D328" s="136">
        <v>307</v>
      </c>
      <c r="E328" s="136" t="s">
        <v>43</v>
      </c>
      <c r="F328" s="135" t="s">
        <v>101</v>
      </c>
      <c r="G328" s="135" t="s">
        <v>2262</v>
      </c>
      <c r="H328" s="146" t="s">
        <v>180</v>
      </c>
      <c r="I328" s="166" t="s">
        <v>180</v>
      </c>
      <c r="J328" s="166" t="s">
        <v>1846</v>
      </c>
      <c r="K328" s="166" t="s">
        <v>49</v>
      </c>
      <c r="L328" s="167" t="s">
        <v>53</v>
      </c>
      <c r="M328" s="167">
        <v>1494</v>
      </c>
      <c r="N328" s="147">
        <v>62.142857142857146</v>
      </c>
      <c r="O328" s="148" t="s">
        <v>1079</v>
      </c>
      <c r="P328" s="136" t="s">
        <v>1129</v>
      </c>
      <c r="Q328" s="136" t="s">
        <v>1130</v>
      </c>
      <c r="R328" s="136" t="s">
        <v>1082</v>
      </c>
      <c r="S328" s="136" t="s">
        <v>1083</v>
      </c>
      <c r="T328" s="149" t="s">
        <v>1118</v>
      </c>
      <c r="U328" s="136" t="s">
        <v>1095</v>
      </c>
      <c r="V328" s="150" t="s">
        <v>101</v>
      </c>
      <c r="W328" s="151"/>
    </row>
    <row r="329" spans="1:23" ht="114.75" x14ac:dyDescent="0.25">
      <c r="A329" s="145">
        <v>1247</v>
      </c>
      <c r="B329" s="135">
        <v>43522</v>
      </c>
      <c r="C329" s="136" t="s">
        <v>42</v>
      </c>
      <c r="D329" s="136">
        <v>101</v>
      </c>
      <c r="E329" s="136" t="s">
        <v>43</v>
      </c>
      <c r="F329" s="135" t="s">
        <v>1970</v>
      </c>
      <c r="G329" s="135" t="s">
        <v>2249</v>
      </c>
      <c r="H329" s="146" t="s">
        <v>46</v>
      </c>
      <c r="I329" s="166" t="s">
        <v>46</v>
      </c>
      <c r="J329" s="166" t="s">
        <v>1846</v>
      </c>
      <c r="K329" s="166" t="s">
        <v>49</v>
      </c>
      <c r="L329" s="167" t="s">
        <v>50</v>
      </c>
      <c r="M329" s="167">
        <v>0</v>
      </c>
      <c r="N329" s="147">
        <v>61.142857142857146</v>
      </c>
      <c r="O329" s="148" t="s">
        <v>1079</v>
      </c>
      <c r="P329" s="136" t="s">
        <v>1665</v>
      </c>
      <c r="Q329" s="136" t="s">
        <v>1081</v>
      </c>
      <c r="R329" s="136" t="s">
        <v>1082</v>
      </c>
      <c r="S329" s="136" t="s">
        <v>1083</v>
      </c>
      <c r="T329" s="149" t="s">
        <v>1084</v>
      </c>
      <c r="U329" s="136" t="s">
        <v>1082</v>
      </c>
      <c r="V329" s="150" t="s">
        <v>1233</v>
      </c>
      <c r="W329" s="151"/>
    </row>
    <row r="330" spans="1:23" ht="45" x14ac:dyDescent="0.25">
      <c r="A330" s="145">
        <v>1246</v>
      </c>
      <c r="B330" s="135">
        <v>43519</v>
      </c>
      <c r="C330" s="136" t="s">
        <v>42</v>
      </c>
      <c r="D330" s="136">
        <v>508</v>
      </c>
      <c r="E330" s="136" t="s">
        <v>43</v>
      </c>
      <c r="F330" s="135" t="s">
        <v>58</v>
      </c>
      <c r="G330" s="135" t="s">
        <v>2248</v>
      </c>
      <c r="H330" s="146" t="s">
        <v>46</v>
      </c>
      <c r="I330" s="166" t="s">
        <v>46</v>
      </c>
      <c r="J330" s="166" t="s">
        <v>1846</v>
      </c>
      <c r="K330" s="166" t="s">
        <v>49</v>
      </c>
      <c r="L330" s="167" t="s">
        <v>53</v>
      </c>
      <c r="M330" s="167">
        <v>1729</v>
      </c>
      <c r="N330" s="147">
        <v>61.142857142857146</v>
      </c>
      <c r="O330" s="148" t="s">
        <v>1079</v>
      </c>
      <c r="P330" s="136" t="s">
        <v>1094</v>
      </c>
      <c r="Q330" s="136" t="s">
        <v>1091</v>
      </c>
      <c r="R330" s="136" t="s">
        <v>1082</v>
      </c>
      <c r="S330" s="136" t="s">
        <v>1083</v>
      </c>
      <c r="T330" s="149" t="s">
        <v>1084</v>
      </c>
      <c r="U330" s="136" t="s">
        <v>1082</v>
      </c>
      <c r="V330" s="150" t="s">
        <v>1184</v>
      </c>
      <c r="W330" s="151"/>
    </row>
    <row r="331" spans="1:23" ht="51" x14ac:dyDescent="0.25">
      <c r="A331" s="145">
        <v>1245</v>
      </c>
      <c r="B331" s="135">
        <v>43519</v>
      </c>
      <c r="C331" s="136" t="s">
        <v>42</v>
      </c>
      <c r="D331" s="136">
        <v>508</v>
      </c>
      <c r="E331" s="136" t="s">
        <v>43</v>
      </c>
      <c r="F331" s="135" t="s">
        <v>76</v>
      </c>
      <c r="G331" s="135" t="s">
        <v>2247</v>
      </c>
      <c r="H331" s="146" t="s">
        <v>46</v>
      </c>
      <c r="I331" s="166" t="s">
        <v>46</v>
      </c>
      <c r="J331" s="166" t="s">
        <v>1846</v>
      </c>
      <c r="K331" s="166" t="s">
        <v>49</v>
      </c>
      <c r="L331" s="167" t="s">
        <v>53</v>
      </c>
      <c r="M331" s="167">
        <v>1729</v>
      </c>
      <c r="N331" s="147">
        <v>61.142857142857146</v>
      </c>
      <c r="O331" s="148" t="s">
        <v>1079</v>
      </c>
      <c r="P331" s="136" t="s">
        <v>1094</v>
      </c>
      <c r="Q331" s="136" t="s">
        <v>1091</v>
      </c>
      <c r="R331" s="136" t="s">
        <v>1082</v>
      </c>
      <c r="S331" s="136" t="s">
        <v>1083</v>
      </c>
      <c r="T331" s="149" t="s">
        <v>1084</v>
      </c>
      <c r="U331" s="136" t="s">
        <v>1095</v>
      </c>
      <c r="V331" s="150" t="s">
        <v>1141</v>
      </c>
      <c r="W331" s="151"/>
    </row>
    <row r="332" spans="1:23" ht="165.75" x14ac:dyDescent="0.25">
      <c r="A332" s="145">
        <v>1244</v>
      </c>
      <c r="B332" s="135">
        <v>43519</v>
      </c>
      <c r="C332" s="136" t="s">
        <v>42</v>
      </c>
      <c r="D332" s="136">
        <v>804</v>
      </c>
      <c r="E332" s="136" t="s">
        <v>43</v>
      </c>
      <c r="F332" s="135" t="s">
        <v>1970</v>
      </c>
      <c r="G332" s="135" t="s">
        <v>2244</v>
      </c>
      <c r="H332" s="146" t="s">
        <v>2246</v>
      </c>
      <c r="I332" s="166" t="s">
        <v>2245</v>
      </c>
      <c r="J332" s="166" t="s">
        <v>1604</v>
      </c>
      <c r="K332" s="166" t="s">
        <v>50</v>
      </c>
      <c r="L332" s="167" t="s">
        <v>50</v>
      </c>
      <c r="M332" s="167" t="s">
        <v>46</v>
      </c>
      <c r="N332" s="147">
        <v>61.142857142857146</v>
      </c>
      <c r="O332" s="148" t="s">
        <v>1079</v>
      </c>
      <c r="P332" s="136" t="s">
        <v>1665</v>
      </c>
      <c r="Q332" s="136" t="s">
        <v>1081</v>
      </c>
      <c r="R332" s="136" t="s">
        <v>1082</v>
      </c>
      <c r="S332" s="136" t="s">
        <v>1083</v>
      </c>
      <c r="T332" s="149" t="s">
        <v>1084</v>
      </c>
      <c r="U332" s="136" t="s">
        <v>1082</v>
      </c>
      <c r="V332" s="150" t="s">
        <v>1233</v>
      </c>
      <c r="W332" s="151"/>
    </row>
    <row r="333" spans="1:23" ht="114.75" x14ac:dyDescent="0.25">
      <c r="A333" s="145">
        <v>1243</v>
      </c>
      <c r="B333" s="135">
        <v>43520</v>
      </c>
      <c r="C333" s="136" t="s">
        <v>42</v>
      </c>
      <c r="D333" s="136">
        <v>907</v>
      </c>
      <c r="E333" s="136" t="s">
        <v>187</v>
      </c>
      <c r="F333" s="135" t="s">
        <v>1970</v>
      </c>
      <c r="G333" s="135" t="s">
        <v>2243</v>
      </c>
      <c r="H333" s="146" t="s">
        <v>2242</v>
      </c>
      <c r="I333" s="166" t="s">
        <v>46</v>
      </c>
      <c r="J333" s="166" t="s">
        <v>179</v>
      </c>
      <c r="K333" s="166" t="s">
        <v>50</v>
      </c>
      <c r="L333" s="167" t="s">
        <v>50</v>
      </c>
      <c r="M333" s="167" t="s">
        <v>46</v>
      </c>
      <c r="N333" s="147">
        <v>61.142857142857146</v>
      </c>
      <c r="O333" s="148" t="s">
        <v>1079</v>
      </c>
      <c r="P333" s="136" t="s">
        <v>1665</v>
      </c>
      <c r="Q333" s="136" t="s">
        <v>1081</v>
      </c>
      <c r="R333" s="136" t="s">
        <v>1082</v>
      </c>
      <c r="S333" s="136" t="s">
        <v>1083</v>
      </c>
      <c r="T333" s="149" t="s">
        <v>1084</v>
      </c>
      <c r="U333" s="136" t="s">
        <v>1082</v>
      </c>
      <c r="V333" s="150" t="s">
        <v>1233</v>
      </c>
      <c r="W333" s="151"/>
    </row>
    <row r="334" spans="1:23" ht="45" x14ac:dyDescent="0.25">
      <c r="A334" s="145">
        <v>1242</v>
      </c>
      <c r="B334" s="135">
        <v>43516</v>
      </c>
      <c r="C334" s="136" t="s">
        <v>42</v>
      </c>
      <c r="D334" s="136">
        <v>803</v>
      </c>
      <c r="E334" s="136" t="s">
        <v>43</v>
      </c>
      <c r="F334" s="135" t="s">
        <v>44</v>
      </c>
      <c r="G334" s="135" t="s">
        <v>2193</v>
      </c>
      <c r="H334" s="146" t="s">
        <v>46</v>
      </c>
      <c r="I334" s="166" t="s">
        <v>46</v>
      </c>
      <c r="J334" s="166" t="s">
        <v>48</v>
      </c>
      <c r="K334" s="166" t="s">
        <v>1934</v>
      </c>
      <c r="L334" s="167" t="s">
        <v>53</v>
      </c>
      <c r="M334" s="167">
        <v>1895</v>
      </c>
      <c r="N334" s="147">
        <v>60.285714285714285</v>
      </c>
      <c r="O334" s="148" t="s">
        <v>1086</v>
      </c>
      <c r="P334" s="136" t="s">
        <v>46</v>
      </c>
      <c r="Q334" s="136" t="s">
        <v>46</v>
      </c>
      <c r="R334" s="136" t="s">
        <v>46</v>
      </c>
      <c r="S334" s="136" t="s">
        <v>46</v>
      </c>
      <c r="T334" s="149" t="s">
        <v>46</v>
      </c>
      <c r="U334" s="136" t="s">
        <v>46</v>
      </c>
      <c r="V334" s="150" t="s">
        <v>44</v>
      </c>
      <c r="W334" s="151"/>
    </row>
    <row r="335" spans="1:23" ht="45" x14ac:dyDescent="0.25">
      <c r="A335" s="145">
        <v>1241</v>
      </c>
      <c r="B335" s="135">
        <v>43515</v>
      </c>
      <c r="C335" s="136" t="s">
        <v>42</v>
      </c>
      <c r="D335" s="136">
        <v>102</v>
      </c>
      <c r="E335" s="136" t="s">
        <v>43</v>
      </c>
      <c r="F335" s="135" t="s">
        <v>50</v>
      </c>
      <c r="G335" s="135" t="s">
        <v>2192</v>
      </c>
      <c r="H335" s="146" t="s">
        <v>46</v>
      </c>
      <c r="I335" s="166" t="s">
        <v>46</v>
      </c>
      <c r="J335" s="166" t="s">
        <v>48</v>
      </c>
      <c r="K335" s="166" t="s">
        <v>1934</v>
      </c>
      <c r="L335" s="167" t="s">
        <v>53</v>
      </c>
      <c r="M335" s="167">
        <v>1930</v>
      </c>
      <c r="N335" s="147">
        <v>60.285714285714285</v>
      </c>
      <c r="O335" s="148" t="s">
        <v>1079</v>
      </c>
      <c r="P335" s="136" t="s">
        <v>1135</v>
      </c>
      <c r="Q335" s="136" t="s">
        <v>1103</v>
      </c>
      <c r="R335" s="136" t="s">
        <v>1082</v>
      </c>
      <c r="S335" s="136" t="s">
        <v>1083</v>
      </c>
      <c r="T335" s="149" t="s">
        <v>1217</v>
      </c>
      <c r="U335" s="136" t="s">
        <v>1082</v>
      </c>
      <c r="V335" s="150" t="s">
        <v>1136</v>
      </c>
      <c r="W335" s="151"/>
    </row>
    <row r="336" spans="1:23" ht="51" x14ac:dyDescent="0.25">
      <c r="A336" s="145">
        <v>1240</v>
      </c>
      <c r="B336" s="135">
        <v>43514</v>
      </c>
      <c r="C336" s="136" t="s">
        <v>42</v>
      </c>
      <c r="D336" s="136">
        <v>204</v>
      </c>
      <c r="E336" s="136" t="s">
        <v>43</v>
      </c>
      <c r="F336" s="135" t="s">
        <v>50</v>
      </c>
      <c r="G336" s="135" t="s">
        <v>2191</v>
      </c>
      <c r="H336" s="146" t="s">
        <v>46</v>
      </c>
      <c r="I336" s="166" t="s">
        <v>46</v>
      </c>
      <c r="J336" s="166" t="s">
        <v>48</v>
      </c>
      <c r="K336" s="166" t="s">
        <v>1934</v>
      </c>
      <c r="L336" s="167" t="s">
        <v>53</v>
      </c>
      <c r="M336" s="167">
        <v>1954</v>
      </c>
      <c r="N336" s="147">
        <v>60.285714285714285</v>
      </c>
      <c r="O336" s="148" t="s">
        <v>1079</v>
      </c>
      <c r="P336" s="136" t="s">
        <v>1135</v>
      </c>
      <c r="Q336" s="136" t="s">
        <v>1103</v>
      </c>
      <c r="R336" s="136" t="s">
        <v>1082</v>
      </c>
      <c r="S336" s="136" t="s">
        <v>1083</v>
      </c>
      <c r="T336" s="149" t="s">
        <v>1217</v>
      </c>
      <c r="U336" s="136" t="s">
        <v>1082</v>
      </c>
      <c r="V336" s="150" t="s">
        <v>1136</v>
      </c>
      <c r="W336" s="151"/>
    </row>
    <row r="337" spans="1:23" ht="63.75" x14ac:dyDescent="0.25">
      <c r="A337" s="145">
        <v>1239</v>
      </c>
      <c r="B337" s="135">
        <v>43506</v>
      </c>
      <c r="C337" s="136" t="s">
        <v>42</v>
      </c>
      <c r="D337" s="136">
        <v>209</v>
      </c>
      <c r="E337" s="136" t="s">
        <v>43</v>
      </c>
      <c r="F337" s="135" t="s">
        <v>50</v>
      </c>
      <c r="G337" s="135" t="s">
        <v>2189</v>
      </c>
      <c r="H337" s="146" t="s">
        <v>2190</v>
      </c>
      <c r="I337" s="166" t="s">
        <v>46</v>
      </c>
      <c r="J337" s="166" t="s">
        <v>48</v>
      </c>
      <c r="K337" s="166" t="s">
        <v>1934</v>
      </c>
      <c r="L337" s="167" t="s">
        <v>53</v>
      </c>
      <c r="M337" s="167">
        <v>2171</v>
      </c>
      <c r="N337" s="147">
        <v>60.285714285714285</v>
      </c>
      <c r="O337" s="148" t="s">
        <v>1079</v>
      </c>
      <c r="P337" s="136" t="s">
        <v>1135</v>
      </c>
      <c r="Q337" s="136" t="s">
        <v>1103</v>
      </c>
      <c r="R337" s="136" t="s">
        <v>1082</v>
      </c>
      <c r="S337" s="136" t="s">
        <v>1083</v>
      </c>
      <c r="T337" s="149" t="s">
        <v>1084</v>
      </c>
      <c r="U337" s="136" t="s">
        <v>1082</v>
      </c>
      <c r="V337" s="150" t="s">
        <v>1136</v>
      </c>
      <c r="W337" s="151"/>
    </row>
    <row r="338" spans="1:23" ht="165.75" x14ac:dyDescent="0.25">
      <c r="A338" s="145">
        <v>1238</v>
      </c>
      <c r="B338" s="135">
        <v>43507</v>
      </c>
      <c r="C338" s="136" t="s">
        <v>42</v>
      </c>
      <c r="D338" s="136" t="s">
        <v>46</v>
      </c>
      <c r="E338" s="136" t="s">
        <v>43</v>
      </c>
      <c r="F338" s="135" t="s">
        <v>44</v>
      </c>
      <c r="G338" s="135" t="s">
        <v>2188</v>
      </c>
      <c r="H338" s="146" t="s">
        <v>46</v>
      </c>
      <c r="I338" s="166" t="s">
        <v>46</v>
      </c>
      <c r="J338" s="166" t="s">
        <v>48</v>
      </c>
      <c r="K338" s="166" t="s">
        <v>1934</v>
      </c>
      <c r="L338" s="167" t="s">
        <v>333</v>
      </c>
      <c r="M338" s="167" t="s">
        <v>46</v>
      </c>
      <c r="N338" s="147">
        <v>60.285714285714285</v>
      </c>
      <c r="O338" s="148" t="s">
        <v>1086</v>
      </c>
      <c r="P338" s="136" t="s">
        <v>46</v>
      </c>
      <c r="Q338" s="136" t="s">
        <v>46</v>
      </c>
      <c r="R338" s="136" t="s">
        <v>46</v>
      </c>
      <c r="S338" s="136" t="s">
        <v>46</v>
      </c>
      <c r="T338" s="149" t="s">
        <v>46</v>
      </c>
      <c r="U338" s="136" t="s">
        <v>1095</v>
      </c>
      <c r="V338" s="150" t="s">
        <v>44</v>
      </c>
      <c r="W338" s="151"/>
    </row>
    <row r="339" spans="1:23" ht="76.5" x14ac:dyDescent="0.25">
      <c r="A339" s="145">
        <v>1237</v>
      </c>
      <c r="B339" s="135">
        <v>43509</v>
      </c>
      <c r="C339" s="136" t="s">
        <v>42</v>
      </c>
      <c r="D339" s="136" t="s">
        <v>46</v>
      </c>
      <c r="E339" s="136" t="s">
        <v>43</v>
      </c>
      <c r="F339" s="135" t="s">
        <v>44</v>
      </c>
      <c r="G339" s="135" t="s">
        <v>2187</v>
      </c>
      <c r="H339" s="146" t="s">
        <v>46</v>
      </c>
      <c r="I339" s="166" t="s">
        <v>46</v>
      </c>
      <c r="J339" s="166" t="s">
        <v>48</v>
      </c>
      <c r="K339" s="166" t="s">
        <v>1934</v>
      </c>
      <c r="L339" s="167" t="s">
        <v>333</v>
      </c>
      <c r="M339" s="167" t="s">
        <v>46</v>
      </c>
      <c r="N339" s="147">
        <v>60.285714285714285</v>
      </c>
      <c r="O339" s="148" t="s">
        <v>1079</v>
      </c>
      <c r="P339" s="136" t="s">
        <v>1129</v>
      </c>
      <c r="Q339" s="136" t="s">
        <v>1130</v>
      </c>
      <c r="R339" s="136" t="s">
        <v>1082</v>
      </c>
      <c r="S339" s="136" t="s">
        <v>1083</v>
      </c>
      <c r="T339" s="149" t="s">
        <v>1217</v>
      </c>
      <c r="U339" s="136" t="s">
        <v>1082</v>
      </c>
      <c r="V339" s="150" t="s">
        <v>1121</v>
      </c>
      <c r="W339" s="151"/>
    </row>
    <row r="340" spans="1:23" ht="63.75" x14ac:dyDescent="0.25">
      <c r="A340" s="145">
        <v>1236</v>
      </c>
      <c r="B340" s="135">
        <v>43511</v>
      </c>
      <c r="C340" s="136" t="s">
        <v>42</v>
      </c>
      <c r="D340" s="136" t="s">
        <v>46</v>
      </c>
      <c r="E340" s="136" t="s">
        <v>43</v>
      </c>
      <c r="F340" s="135" t="s">
        <v>44</v>
      </c>
      <c r="G340" s="135" t="s">
        <v>2186</v>
      </c>
      <c r="H340" s="146" t="s">
        <v>46</v>
      </c>
      <c r="I340" s="166" t="s">
        <v>46</v>
      </c>
      <c r="J340" s="166" t="s">
        <v>48</v>
      </c>
      <c r="K340" s="166" t="s">
        <v>1934</v>
      </c>
      <c r="L340" s="167" t="s">
        <v>333</v>
      </c>
      <c r="M340" s="167" t="s">
        <v>46</v>
      </c>
      <c r="N340" s="147">
        <v>60.285714285714285</v>
      </c>
      <c r="O340" s="148" t="s">
        <v>1079</v>
      </c>
      <c r="P340" s="136" t="s">
        <v>1142</v>
      </c>
      <c r="Q340" s="136" t="s">
        <v>1088</v>
      </c>
      <c r="R340" s="136" t="s">
        <v>1082</v>
      </c>
      <c r="S340" s="136" t="s">
        <v>1083</v>
      </c>
      <c r="T340" s="149" t="s">
        <v>1118</v>
      </c>
      <c r="U340" s="136" t="s">
        <v>1082</v>
      </c>
      <c r="V340" s="150" t="s">
        <v>1119</v>
      </c>
      <c r="W340" s="151"/>
    </row>
    <row r="341" spans="1:23" ht="178.5" x14ac:dyDescent="0.25">
      <c r="A341" s="145">
        <v>1235</v>
      </c>
      <c r="B341" s="135">
        <v>43516</v>
      </c>
      <c r="C341" s="136" t="s">
        <v>42</v>
      </c>
      <c r="D341" s="136" t="s">
        <v>46</v>
      </c>
      <c r="E341" s="136" t="s">
        <v>43</v>
      </c>
      <c r="F341" s="135" t="s">
        <v>44</v>
      </c>
      <c r="G341" s="135" t="s">
        <v>2185</v>
      </c>
      <c r="H341" s="146" t="s">
        <v>46</v>
      </c>
      <c r="I341" s="166" t="s">
        <v>46</v>
      </c>
      <c r="J341" s="166" t="s">
        <v>48</v>
      </c>
      <c r="K341" s="166" t="s">
        <v>1934</v>
      </c>
      <c r="L341" s="167" t="s">
        <v>333</v>
      </c>
      <c r="M341" s="167" t="s">
        <v>46</v>
      </c>
      <c r="N341" s="147">
        <v>60.285714285714285</v>
      </c>
      <c r="O341" s="148" t="s">
        <v>1086</v>
      </c>
      <c r="P341" s="136" t="s">
        <v>46</v>
      </c>
      <c r="Q341" s="136" t="s">
        <v>46</v>
      </c>
      <c r="R341" s="136" t="s">
        <v>46</v>
      </c>
      <c r="S341" s="136" t="s">
        <v>46</v>
      </c>
      <c r="T341" s="149" t="s">
        <v>1217</v>
      </c>
      <c r="U341" s="136" t="s">
        <v>46</v>
      </c>
      <c r="V341" s="150" t="s">
        <v>44</v>
      </c>
      <c r="W341" s="151"/>
    </row>
    <row r="342" spans="1:23" ht="63.75" x14ac:dyDescent="0.25">
      <c r="A342" s="145">
        <v>1234</v>
      </c>
      <c r="B342" s="135">
        <v>43513</v>
      </c>
      <c r="C342" s="136" t="s">
        <v>42</v>
      </c>
      <c r="D342" s="136" t="s">
        <v>46</v>
      </c>
      <c r="E342" s="136" t="s">
        <v>43</v>
      </c>
      <c r="F342" s="135" t="s">
        <v>76</v>
      </c>
      <c r="G342" s="135" t="s">
        <v>2184</v>
      </c>
      <c r="H342" s="146" t="s">
        <v>46</v>
      </c>
      <c r="I342" s="166" t="s">
        <v>46</v>
      </c>
      <c r="J342" s="166" t="s">
        <v>48</v>
      </c>
      <c r="K342" s="166" t="s">
        <v>1934</v>
      </c>
      <c r="L342" s="167" t="s">
        <v>333</v>
      </c>
      <c r="M342" s="167" t="s">
        <v>46</v>
      </c>
      <c r="N342" s="147">
        <v>60.285714285714285</v>
      </c>
      <c r="O342" s="148" t="s">
        <v>1079</v>
      </c>
      <c r="P342" s="136" t="s">
        <v>1094</v>
      </c>
      <c r="Q342" s="136" t="s">
        <v>1091</v>
      </c>
      <c r="R342" s="136" t="s">
        <v>1082</v>
      </c>
      <c r="S342" s="136" t="s">
        <v>1083</v>
      </c>
      <c r="T342" s="149" t="s">
        <v>1217</v>
      </c>
      <c r="U342" s="136" t="s">
        <v>1082</v>
      </c>
      <c r="V342" s="150" t="s">
        <v>1126</v>
      </c>
      <c r="W342" s="151"/>
    </row>
    <row r="343" spans="1:23" ht="63.75" x14ac:dyDescent="0.25">
      <c r="A343" s="145">
        <v>1233</v>
      </c>
      <c r="B343" s="135">
        <v>43508</v>
      </c>
      <c r="C343" s="136" t="s">
        <v>42</v>
      </c>
      <c r="D343" s="136">
        <v>310</v>
      </c>
      <c r="E343" s="136" t="s">
        <v>43</v>
      </c>
      <c r="F343" s="135" t="s">
        <v>44</v>
      </c>
      <c r="G343" s="135" t="s">
        <v>2183</v>
      </c>
      <c r="H343" s="146" t="s">
        <v>46</v>
      </c>
      <c r="I343" s="166" t="s">
        <v>46</v>
      </c>
      <c r="J343" s="166" t="s">
        <v>1846</v>
      </c>
      <c r="K343" s="166" t="s">
        <v>49</v>
      </c>
      <c r="L343" s="167" t="s">
        <v>53</v>
      </c>
      <c r="M343" s="167">
        <v>1566</v>
      </c>
      <c r="N343" s="147">
        <v>60.285714285714285</v>
      </c>
      <c r="O343" s="148" t="s">
        <v>1079</v>
      </c>
      <c r="P343" s="136" t="s">
        <v>1665</v>
      </c>
      <c r="Q343" s="136" t="s">
        <v>1081</v>
      </c>
      <c r="R343" s="136" t="s">
        <v>1082</v>
      </c>
      <c r="S343" s="136" t="s">
        <v>1083</v>
      </c>
      <c r="T343" s="149" t="s">
        <v>1217</v>
      </c>
      <c r="U343" s="136" t="s">
        <v>1082</v>
      </c>
      <c r="V343" s="150" t="s">
        <v>1119</v>
      </c>
      <c r="W343" s="151"/>
    </row>
    <row r="344" spans="1:23" ht="76.5" x14ac:dyDescent="0.25">
      <c r="A344" s="145">
        <v>1232</v>
      </c>
      <c r="B344" s="135">
        <v>43508</v>
      </c>
      <c r="C344" s="136" t="s">
        <v>42</v>
      </c>
      <c r="D344" s="136">
        <v>311</v>
      </c>
      <c r="E344" s="136" t="s">
        <v>43</v>
      </c>
      <c r="F344" s="135" t="s">
        <v>44</v>
      </c>
      <c r="G344" s="135" t="s">
        <v>2182</v>
      </c>
      <c r="H344" s="146" t="s">
        <v>46</v>
      </c>
      <c r="I344" s="166" t="s">
        <v>46</v>
      </c>
      <c r="J344" s="166" t="s">
        <v>1846</v>
      </c>
      <c r="K344" s="166" t="s">
        <v>49</v>
      </c>
      <c r="L344" s="167" t="s">
        <v>53</v>
      </c>
      <c r="M344" s="167">
        <v>1562</v>
      </c>
      <c r="N344" s="147">
        <v>60.285714285714285</v>
      </c>
      <c r="O344" s="148" t="s">
        <v>1079</v>
      </c>
      <c r="P344" s="136" t="s">
        <v>1110</v>
      </c>
      <c r="Q344" s="136" t="s">
        <v>1088</v>
      </c>
      <c r="R344" s="136" t="s">
        <v>1082</v>
      </c>
      <c r="S344" s="136" t="s">
        <v>1083</v>
      </c>
      <c r="T344" s="149" t="s">
        <v>1217</v>
      </c>
      <c r="U344" s="136" t="s">
        <v>1082</v>
      </c>
      <c r="V344" s="150" t="s">
        <v>1316</v>
      </c>
      <c r="W344" s="151"/>
    </row>
    <row r="345" spans="1:23" ht="51" x14ac:dyDescent="0.25">
      <c r="A345" s="145">
        <v>1231</v>
      </c>
      <c r="B345" s="135">
        <v>43508</v>
      </c>
      <c r="C345" s="136" t="s">
        <v>42</v>
      </c>
      <c r="D345" s="136">
        <v>309</v>
      </c>
      <c r="E345" s="136" t="s">
        <v>43</v>
      </c>
      <c r="F345" s="135" t="s">
        <v>44</v>
      </c>
      <c r="G345" s="135" t="s">
        <v>2181</v>
      </c>
      <c r="H345" s="146" t="s">
        <v>46</v>
      </c>
      <c r="I345" s="166" t="s">
        <v>46</v>
      </c>
      <c r="J345" s="166" t="s">
        <v>1846</v>
      </c>
      <c r="K345" s="166" t="s">
        <v>49</v>
      </c>
      <c r="L345" s="167" t="s">
        <v>53</v>
      </c>
      <c r="M345" s="167">
        <v>1496</v>
      </c>
      <c r="N345" s="147">
        <v>60.285714285714285</v>
      </c>
      <c r="O345" s="148" t="s">
        <v>1114</v>
      </c>
      <c r="P345" s="136" t="s">
        <v>1094</v>
      </c>
      <c r="Q345" s="136" t="s">
        <v>1091</v>
      </c>
      <c r="R345" s="136" t="s">
        <v>1082</v>
      </c>
      <c r="S345" s="136" t="s">
        <v>1106</v>
      </c>
      <c r="T345" s="149">
        <v>43523</v>
      </c>
      <c r="U345" s="136" t="s">
        <v>1082</v>
      </c>
      <c r="V345" s="150" t="s">
        <v>1167</v>
      </c>
      <c r="W345" s="151"/>
    </row>
    <row r="346" spans="1:23" ht="45" x14ac:dyDescent="0.25">
      <c r="A346" s="145">
        <v>1230</v>
      </c>
      <c r="B346" s="135">
        <v>43508</v>
      </c>
      <c r="C346" s="136" t="s">
        <v>42</v>
      </c>
      <c r="D346" s="136">
        <v>608</v>
      </c>
      <c r="E346" s="136" t="s">
        <v>43</v>
      </c>
      <c r="F346" s="135" t="s">
        <v>44</v>
      </c>
      <c r="G346" s="135" t="s">
        <v>2180</v>
      </c>
      <c r="H346" s="146" t="s">
        <v>46</v>
      </c>
      <c r="I346" s="166" t="s">
        <v>46</v>
      </c>
      <c r="J346" s="166" t="s">
        <v>1846</v>
      </c>
      <c r="K346" s="166" t="s">
        <v>49</v>
      </c>
      <c r="L346" s="167" t="s">
        <v>53</v>
      </c>
      <c r="M346" s="167">
        <v>1529</v>
      </c>
      <c r="N346" s="147">
        <v>60.285714285714285</v>
      </c>
      <c r="O346" s="148" t="s">
        <v>1079</v>
      </c>
      <c r="P346" s="136" t="s">
        <v>1110</v>
      </c>
      <c r="Q346" s="136" t="s">
        <v>1088</v>
      </c>
      <c r="R346" s="136" t="s">
        <v>1082</v>
      </c>
      <c r="S346" s="136" t="s">
        <v>1083</v>
      </c>
      <c r="T346" s="149" t="s">
        <v>1217</v>
      </c>
      <c r="U346" s="136" t="s">
        <v>1082</v>
      </c>
      <c r="V346" s="150" t="s">
        <v>1426</v>
      </c>
      <c r="W346" s="151"/>
    </row>
    <row r="347" spans="1:23" ht="51" x14ac:dyDescent="0.25">
      <c r="A347" s="145">
        <v>1229</v>
      </c>
      <c r="B347" s="135">
        <v>43507</v>
      </c>
      <c r="C347" s="136" t="s">
        <v>42</v>
      </c>
      <c r="D347" s="136">
        <v>304</v>
      </c>
      <c r="E347" s="136" t="s">
        <v>43</v>
      </c>
      <c r="F347" s="135" t="s">
        <v>44</v>
      </c>
      <c r="G347" s="135" t="s">
        <v>2167</v>
      </c>
      <c r="H347" s="146" t="s">
        <v>46</v>
      </c>
      <c r="I347" s="166" t="s">
        <v>46</v>
      </c>
      <c r="J347" s="166" t="s">
        <v>1846</v>
      </c>
      <c r="K347" s="166" t="s">
        <v>49</v>
      </c>
      <c r="L347" s="167" t="s">
        <v>53</v>
      </c>
      <c r="M347" s="167">
        <v>1495</v>
      </c>
      <c r="N347" s="147">
        <v>59.142857142857146</v>
      </c>
      <c r="O347" s="148" t="s">
        <v>1079</v>
      </c>
      <c r="P347" s="136" t="s">
        <v>1110</v>
      </c>
      <c r="Q347" s="136" t="s">
        <v>1088</v>
      </c>
      <c r="R347" s="136" t="s">
        <v>1082</v>
      </c>
      <c r="S347" s="136" t="s">
        <v>1083</v>
      </c>
      <c r="T347" s="149" t="s">
        <v>1084</v>
      </c>
      <c r="U347" s="136" t="s">
        <v>1082</v>
      </c>
      <c r="V347" s="150" t="s">
        <v>44</v>
      </c>
      <c r="W347" s="151"/>
    </row>
    <row r="348" spans="1:23" ht="178.5" x14ac:dyDescent="0.25">
      <c r="A348" s="145">
        <v>1228</v>
      </c>
      <c r="B348" s="135">
        <v>43504</v>
      </c>
      <c r="C348" s="136" t="s">
        <v>42</v>
      </c>
      <c r="D348" s="136">
        <v>701</v>
      </c>
      <c r="E348" s="136" t="s">
        <v>43</v>
      </c>
      <c r="F348" s="135" t="s">
        <v>44</v>
      </c>
      <c r="G348" s="135" t="s">
        <v>2166</v>
      </c>
      <c r="H348" s="146" t="s">
        <v>46</v>
      </c>
      <c r="I348" s="166" t="s">
        <v>46</v>
      </c>
      <c r="J348" s="166" t="s">
        <v>1846</v>
      </c>
      <c r="K348" s="166" t="s">
        <v>49</v>
      </c>
      <c r="L348" s="167" t="s">
        <v>53</v>
      </c>
      <c r="M348" s="167">
        <v>1419</v>
      </c>
      <c r="N348" s="147">
        <v>59.142857142857146</v>
      </c>
      <c r="O348" s="148" t="s">
        <v>1079</v>
      </c>
      <c r="P348" s="136" t="s">
        <v>1129</v>
      </c>
      <c r="Q348" s="136" t="s">
        <v>1130</v>
      </c>
      <c r="R348" s="136" t="s">
        <v>1082</v>
      </c>
      <c r="S348" s="136" t="s">
        <v>1083</v>
      </c>
      <c r="T348" s="149" t="s">
        <v>1084</v>
      </c>
      <c r="U348" s="136" t="s">
        <v>1082</v>
      </c>
      <c r="V348" s="150" t="s">
        <v>1224</v>
      </c>
      <c r="W348" s="151"/>
    </row>
    <row r="349" spans="1:23" ht="45" x14ac:dyDescent="0.25">
      <c r="A349" s="145">
        <v>1227</v>
      </c>
      <c r="B349" s="135">
        <v>43506</v>
      </c>
      <c r="C349" s="136" t="s">
        <v>42</v>
      </c>
      <c r="D349" s="136">
        <v>502</v>
      </c>
      <c r="E349" s="136" t="s">
        <v>43</v>
      </c>
      <c r="F349" s="135" t="s">
        <v>101</v>
      </c>
      <c r="G349" s="135" t="s">
        <v>2165</v>
      </c>
      <c r="H349" s="146" t="s">
        <v>46</v>
      </c>
      <c r="I349" s="166" t="s">
        <v>46</v>
      </c>
      <c r="J349" s="166" t="s">
        <v>1846</v>
      </c>
      <c r="K349" s="166" t="s">
        <v>49</v>
      </c>
      <c r="L349" s="167" t="s">
        <v>53</v>
      </c>
      <c r="M349" s="167">
        <v>1585</v>
      </c>
      <c r="N349" s="147">
        <v>59.142857142857146</v>
      </c>
      <c r="O349" s="148" t="s">
        <v>1079</v>
      </c>
      <c r="P349" s="136" t="s">
        <v>1110</v>
      </c>
      <c r="Q349" s="136" t="s">
        <v>1088</v>
      </c>
      <c r="R349" s="136" t="s">
        <v>1082</v>
      </c>
      <c r="S349" s="136" t="s">
        <v>1083</v>
      </c>
      <c r="T349" s="149" t="s">
        <v>1084</v>
      </c>
      <c r="U349" s="136" t="s">
        <v>1095</v>
      </c>
      <c r="V349" s="150" t="s">
        <v>101</v>
      </c>
      <c r="W349" s="151"/>
    </row>
    <row r="350" spans="1:23" ht="45" x14ac:dyDescent="0.25">
      <c r="A350" s="145">
        <v>1226</v>
      </c>
      <c r="B350" s="135">
        <v>43507</v>
      </c>
      <c r="C350" s="136" t="s">
        <v>42</v>
      </c>
      <c r="D350" s="136">
        <v>414</v>
      </c>
      <c r="E350" s="136" t="s">
        <v>43</v>
      </c>
      <c r="F350" s="135" t="s">
        <v>44</v>
      </c>
      <c r="G350" s="135" t="s">
        <v>2164</v>
      </c>
      <c r="H350" s="146" t="s">
        <v>46</v>
      </c>
      <c r="I350" s="166" t="s">
        <v>46</v>
      </c>
      <c r="J350" s="166" t="s">
        <v>1846</v>
      </c>
      <c r="K350" s="166" t="s">
        <v>49</v>
      </c>
      <c r="L350" s="167" t="s">
        <v>53</v>
      </c>
      <c r="M350" s="167">
        <v>2030</v>
      </c>
      <c r="N350" s="147">
        <v>59.142857142857146</v>
      </c>
      <c r="O350" s="148" t="s">
        <v>1079</v>
      </c>
      <c r="P350" s="136" t="s">
        <v>1110</v>
      </c>
      <c r="Q350" s="136" t="s">
        <v>1088</v>
      </c>
      <c r="R350" s="136" t="s">
        <v>1082</v>
      </c>
      <c r="S350" s="136" t="s">
        <v>1083</v>
      </c>
      <c r="T350" s="149" t="s">
        <v>1084</v>
      </c>
      <c r="U350" s="136" t="s">
        <v>1118</v>
      </c>
      <c r="V350" s="150" t="s">
        <v>44</v>
      </c>
      <c r="W350" s="151"/>
    </row>
    <row r="351" spans="1:23" ht="63.75" x14ac:dyDescent="0.25">
      <c r="A351" s="145">
        <v>1225</v>
      </c>
      <c r="B351" s="135">
        <v>43507</v>
      </c>
      <c r="C351" s="136" t="s">
        <v>42</v>
      </c>
      <c r="D351" s="136">
        <v>507</v>
      </c>
      <c r="E351" s="136" t="s">
        <v>43</v>
      </c>
      <c r="F351" s="135" t="s">
        <v>56</v>
      </c>
      <c r="G351" s="135" t="s">
        <v>2163</v>
      </c>
      <c r="H351" s="146" t="s">
        <v>46</v>
      </c>
      <c r="I351" s="166" t="s">
        <v>46</v>
      </c>
      <c r="J351" s="166" t="s">
        <v>1846</v>
      </c>
      <c r="K351" s="166" t="s">
        <v>49</v>
      </c>
      <c r="L351" s="167" t="s">
        <v>65</v>
      </c>
      <c r="M351" s="167" t="s">
        <v>46</v>
      </c>
      <c r="N351" s="147">
        <v>59.142857142857146</v>
      </c>
      <c r="O351" s="148" t="s">
        <v>1079</v>
      </c>
      <c r="P351" s="136" t="s">
        <v>1110</v>
      </c>
      <c r="Q351" s="136" t="s">
        <v>1088</v>
      </c>
      <c r="R351" s="136" t="s">
        <v>1082</v>
      </c>
      <c r="S351" s="136" t="s">
        <v>1083</v>
      </c>
      <c r="T351" s="149" t="s">
        <v>1084</v>
      </c>
      <c r="U351" s="136" t="s">
        <v>1095</v>
      </c>
      <c r="V351" s="150" t="s">
        <v>1853</v>
      </c>
      <c r="W351" s="151"/>
    </row>
    <row r="352" spans="1:23" ht="63.75" x14ac:dyDescent="0.25">
      <c r="A352" s="145">
        <v>1224</v>
      </c>
      <c r="B352" s="135">
        <v>43506</v>
      </c>
      <c r="C352" s="136" t="s">
        <v>42</v>
      </c>
      <c r="D352" s="136" t="s">
        <v>46</v>
      </c>
      <c r="E352" s="136" t="s">
        <v>43</v>
      </c>
      <c r="F352" s="135" t="s">
        <v>44</v>
      </c>
      <c r="G352" s="135" t="s">
        <v>2162</v>
      </c>
      <c r="H352" s="146" t="s">
        <v>46</v>
      </c>
      <c r="I352" s="166" t="s">
        <v>46</v>
      </c>
      <c r="J352" s="166" t="s">
        <v>48</v>
      </c>
      <c r="K352" s="166" t="s">
        <v>1934</v>
      </c>
      <c r="L352" s="167" t="s">
        <v>333</v>
      </c>
      <c r="M352" s="167" t="s">
        <v>46</v>
      </c>
      <c r="N352" s="147">
        <v>59.142857142857146</v>
      </c>
      <c r="O352" s="148" t="s">
        <v>1112</v>
      </c>
      <c r="P352" s="136" t="s">
        <v>1665</v>
      </c>
      <c r="Q352" s="136" t="s">
        <v>1081</v>
      </c>
      <c r="R352" s="136" t="s">
        <v>1082</v>
      </c>
      <c r="S352" s="136" t="s">
        <v>1106</v>
      </c>
      <c r="T352" s="149" t="s">
        <v>1084</v>
      </c>
      <c r="U352" s="136" t="s">
        <v>1095</v>
      </c>
      <c r="V352" s="150" t="s">
        <v>44</v>
      </c>
      <c r="W352" s="151"/>
    </row>
    <row r="353" spans="1:23" ht="51" x14ac:dyDescent="0.25">
      <c r="A353" s="145">
        <v>1223</v>
      </c>
      <c r="B353" s="135">
        <v>43505</v>
      </c>
      <c r="C353" s="136" t="s">
        <v>42</v>
      </c>
      <c r="D353" s="136">
        <v>406</v>
      </c>
      <c r="E353" s="136" t="s">
        <v>43</v>
      </c>
      <c r="F353" s="135" t="s">
        <v>51</v>
      </c>
      <c r="G353" s="135" t="s">
        <v>2161</v>
      </c>
      <c r="H353" s="146" t="s">
        <v>180</v>
      </c>
      <c r="I353" s="166" t="s">
        <v>180</v>
      </c>
      <c r="J353" s="166" t="s">
        <v>1846</v>
      </c>
      <c r="K353" s="166" t="s">
        <v>49</v>
      </c>
      <c r="L353" s="167" t="s">
        <v>53</v>
      </c>
      <c r="M353" s="167">
        <v>2230</v>
      </c>
      <c r="N353" s="147">
        <v>59.142857142857146</v>
      </c>
      <c r="O353" s="148" t="s">
        <v>1079</v>
      </c>
      <c r="P353" s="136" t="s">
        <v>1110</v>
      </c>
      <c r="Q353" s="136" t="s">
        <v>1088</v>
      </c>
      <c r="R353" s="136" t="s">
        <v>1082</v>
      </c>
      <c r="S353" s="136" t="s">
        <v>1083</v>
      </c>
      <c r="T353" s="149" t="s">
        <v>1084</v>
      </c>
      <c r="U353" s="136" t="s">
        <v>1118</v>
      </c>
      <c r="V353" s="150" t="s">
        <v>1098</v>
      </c>
      <c r="W353" s="151"/>
    </row>
    <row r="354" spans="1:23" ht="45" x14ac:dyDescent="0.25">
      <c r="A354" s="145">
        <v>1222</v>
      </c>
      <c r="B354" s="135">
        <v>43504</v>
      </c>
      <c r="C354" s="136" t="s">
        <v>42</v>
      </c>
      <c r="D354" s="136">
        <v>302</v>
      </c>
      <c r="E354" s="136" t="s">
        <v>43</v>
      </c>
      <c r="F354" s="135" t="s">
        <v>44</v>
      </c>
      <c r="G354" s="135" t="s">
        <v>2160</v>
      </c>
      <c r="H354" s="146" t="s">
        <v>180</v>
      </c>
      <c r="I354" s="166" t="s">
        <v>180</v>
      </c>
      <c r="J354" s="166" t="s">
        <v>1846</v>
      </c>
      <c r="K354" s="166">
        <v>0</v>
      </c>
      <c r="L354" s="167" t="s">
        <v>53</v>
      </c>
      <c r="M354" s="167">
        <v>1432</v>
      </c>
      <c r="N354" s="147">
        <v>59.142857142857146</v>
      </c>
      <c r="O354" s="148" t="s">
        <v>1079</v>
      </c>
      <c r="P354" s="136" t="s">
        <v>1110</v>
      </c>
      <c r="Q354" s="136" t="s">
        <v>1088</v>
      </c>
      <c r="R354" s="136" t="s">
        <v>1082</v>
      </c>
      <c r="S354" s="136" t="s">
        <v>1083</v>
      </c>
      <c r="T354" s="149" t="s">
        <v>1084</v>
      </c>
      <c r="U354" s="136" t="s">
        <v>1118</v>
      </c>
      <c r="V354" s="150" t="s">
        <v>1446</v>
      </c>
      <c r="W354" s="151"/>
    </row>
    <row r="355" spans="1:23" ht="105" x14ac:dyDescent="0.25">
      <c r="A355" s="145">
        <v>1221</v>
      </c>
      <c r="B355" s="135">
        <v>43504</v>
      </c>
      <c r="C355" s="136" t="s">
        <v>42</v>
      </c>
      <c r="D355" s="136">
        <v>209</v>
      </c>
      <c r="E355" s="136" t="s">
        <v>43</v>
      </c>
      <c r="F355" s="135" t="s">
        <v>44</v>
      </c>
      <c r="G355" s="135" t="s">
        <v>2158</v>
      </c>
      <c r="H355" s="146" t="s">
        <v>46</v>
      </c>
      <c r="I355" s="166" t="s">
        <v>2159</v>
      </c>
      <c r="J355" s="166" t="s">
        <v>1846</v>
      </c>
      <c r="K355" s="166" t="s">
        <v>49</v>
      </c>
      <c r="L355" s="167" t="s">
        <v>50</v>
      </c>
      <c r="M355" s="167" t="s">
        <v>46</v>
      </c>
      <c r="N355" s="147">
        <v>59.142857142857146</v>
      </c>
      <c r="O355" s="148" t="s">
        <v>1079</v>
      </c>
      <c r="P355" s="136" t="s">
        <v>1665</v>
      </c>
      <c r="Q355" s="136" t="s">
        <v>1081</v>
      </c>
      <c r="R355" s="136" t="s">
        <v>1082</v>
      </c>
      <c r="S355" s="136" t="s">
        <v>1083</v>
      </c>
      <c r="T355" s="149" t="s">
        <v>1084</v>
      </c>
      <c r="U355" s="136" t="s">
        <v>1118</v>
      </c>
      <c r="V355" s="150" t="s">
        <v>1119</v>
      </c>
      <c r="W355" s="151"/>
    </row>
    <row r="356" spans="1:23" ht="45" x14ac:dyDescent="0.25">
      <c r="A356" s="145">
        <v>1220</v>
      </c>
      <c r="B356" s="135">
        <v>43504</v>
      </c>
      <c r="C356" s="136" t="s">
        <v>42</v>
      </c>
      <c r="D356" s="136">
        <v>0</v>
      </c>
      <c r="E356" s="136" t="s">
        <v>43</v>
      </c>
      <c r="F356" s="135" t="s">
        <v>76</v>
      </c>
      <c r="G356" s="135" t="s">
        <v>2157</v>
      </c>
      <c r="H356" s="146" t="s">
        <v>180</v>
      </c>
      <c r="I356" s="166" t="s">
        <v>46</v>
      </c>
      <c r="J356" s="166" t="s">
        <v>1846</v>
      </c>
      <c r="K356" s="166" t="s">
        <v>49</v>
      </c>
      <c r="L356" s="167" t="s">
        <v>53</v>
      </c>
      <c r="M356" s="167">
        <v>1632</v>
      </c>
      <c r="N356" s="147">
        <v>59.142857142857146</v>
      </c>
      <c r="O356" s="148" t="s">
        <v>1079</v>
      </c>
      <c r="P356" s="136" t="s">
        <v>1094</v>
      </c>
      <c r="Q356" s="136" t="s">
        <v>1091</v>
      </c>
      <c r="R356" s="136" t="s">
        <v>1082</v>
      </c>
      <c r="S356" s="136" t="s">
        <v>1083</v>
      </c>
      <c r="T356" s="149" t="s">
        <v>1084</v>
      </c>
      <c r="U356" s="136" t="s">
        <v>1118</v>
      </c>
      <c r="V356" s="150" t="s">
        <v>1105</v>
      </c>
      <c r="W356" s="151"/>
    </row>
    <row r="357" spans="1:23" ht="45" x14ac:dyDescent="0.25">
      <c r="A357" s="145">
        <v>1219</v>
      </c>
      <c r="B357" s="135">
        <v>43502</v>
      </c>
      <c r="C357" s="136" t="s">
        <v>42</v>
      </c>
      <c r="D357" s="136">
        <v>802</v>
      </c>
      <c r="E357" s="136" t="s">
        <v>43</v>
      </c>
      <c r="F357" s="135" t="s">
        <v>58</v>
      </c>
      <c r="G357" s="135" t="s">
        <v>2156</v>
      </c>
      <c r="H357" s="146" t="s">
        <v>46</v>
      </c>
      <c r="I357" s="166" t="s">
        <v>46</v>
      </c>
      <c r="J357" s="166" t="s">
        <v>1846</v>
      </c>
      <c r="K357" s="166" t="s">
        <v>49</v>
      </c>
      <c r="L357" s="167" t="s">
        <v>53</v>
      </c>
      <c r="M357" s="167">
        <v>1417</v>
      </c>
      <c r="N357" s="147">
        <v>59.142857142857146</v>
      </c>
      <c r="O357" s="148" t="s">
        <v>1079</v>
      </c>
      <c r="P357" s="136" t="s">
        <v>1094</v>
      </c>
      <c r="Q357" s="136" t="s">
        <v>1091</v>
      </c>
      <c r="R357" s="136" t="s">
        <v>1082</v>
      </c>
      <c r="S357" s="136" t="s">
        <v>1083</v>
      </c>
      <c r="T357" s="149" t="s">
        <v>1084</v>
      </c>
      <c r="U357" s="136" t="s">
        <v>1118</v>
      </c>
      <c r="V357" s="150" t="s">
        <v>1117</v>
      </c>
      <c r="W357" s="151"/>
    </row>
    <row r="358" spans="1:23" ht="51" x14ac:dyDescent="0.25">
      <c r="A358" s="145">
        <v>1218</v>
      </c>
      <c r="B358" s="135">
        <v>43502</v>
      </c>
      <c r="C358" s="136" t="s">
        <v>42</v>
      </c>
      <c r="D358" s="136">
        <v>802</v>
      </c>
      <c r="E358" s="136" t="s">
        <v>43</v>
      </c>
      <c r="F358" s="135" t="s">
        <v>66</v>
      </c>
      <c r="G358" s="135" t="s">
        <v>2155</v>
      </c>
      <c r="H358" s="146" t="s">
        <v>46</v>
      </c>
      <c r="I358" s="166" t="s">
        <v>46</v>
      </c>
      <c r="J358" s="166" t="s">
        <v>1846</v>
      </c>
      <c r="K358" s="166" t="s">
        <v>49</v>
      </c>
      <c r="L358" s="167" t="s">
        <v>53</v>
      </c>
      <c r="M358" s="167">
        <v>1417</v>
      </c>
      <c r="N358" s="147">
        <v>59.142857142857146</v>
      </c>
      <c r="O358" s="148" t="s">
        <v>1079</v>
      </c>
      <c r="P358" s="136" t="s">
        <v>1094</v>
      </c>
      <c r="Q358" s="136" t="s">
        <v>1091</v>
      </c>
      <c r="R358" s="136" t="s">
        <v>1082</v>
      </c>
      <c r="S358" s="136" t="s">
        <v>1083</v>
      </c>
      <c r="T358" s="149" t="s">
        <v>1084</v>
      </c>
      <c r="U358" s="136" t="s">
        <v>1082</v>
      </c>
      <c r="V358" s="150" t="s">
        <v>1141</v>
      </c>
      <c r="W358" s="151"/>
    </row>
    <row r="359" spans="1:23" ht="51" x14ac:dyDescent="0.25">
      <c r="A359" s="145">
        <v>1217</v>
      </c>
      <c r="B359" s="135">
        <v>43495</v>
      </c>
      <c r="C359" s="136" t="s">
        <v>42</v>
      </c>
      <c r="D359" s="136" t="s">
        <v>46</v>
      </c>
      <c r="E359" s="136" t="s">
        <v>43</v>
      </c>
      <c r="F359" s="135" t="s">
        <v>76</v>
      </c>
      <c r="G359" s="135" t="s">
        <v>2146</v>
      </c>
      <c r="H359" s="146" t="s">
        <v>46</v>
      </c>
      <c r="I359" s="166" t="s">
        <v>46</v>
      </c>
      <c r="J359" s="166" t="s">
        <v>48</v>
      </c>
      <c r="K359" s="166" t="s">
        <v>1934</v>
      </c>
      <c r="L359" s="167" t="s">
        <v>333</v>
      </c>
      <c r="M359" s="167" t="s">
        <v>46</v>
      </c>
      <c r="N359" s="147">
        <v>58.142857142857146</v>
      </c>
      <c r="O359" s="148" t="s">
        <v>1079</v>
      </c>
      <c r="P359" s="136" t="s">
        <v>1094</v>
      </c>
      <c r="Q359" s="136" t="s">
        <v>1091</v>
      </c>
      <c r="R359" s="136" t="s">
        <v>1082</v>
      </c>
      <c r="S359" s="136" t="s">
        <v>1083</v>
      </c>
      <c r="T359" s="149" t="s">
        <v>1095</v>
      </c>
      <c r="U359" s="136" t="s">
        <v>1082</v>
      </c>
      <c r="V359" s="150" t="s">
        <v>1101</v>
      </c>
      <c r="W359" s="151"/>
    </row>
    <row r="360" spans="1:23" ht="51" x14ac:dyDescent="0.25">
      <c r="A360" s="145">
        <v>1216</v>
      </c>
      <c r="B360" s="135">
        <v>43495</v>
      </c>
      <c r="C360" s="136" t="s">
        <v>42</v>
      </c>
      <c r="D360" s="136" t="s">
        <v>46</v>
      </c>
      <c r="E360" s="136" t="s">
        <v>43</v>
      </c>
      <c r="F360" s="135" t="s">
        <v>104</v>
      </c>
      <c r="G360" s="135" t="s">
        <v>2145</v>
      </c>
      <c r="H360" s="146" t="s">
        <v>46</v>
      </c>
      <c r="I360" s="166" t="s">
        <v>46</v>
      </c>
      <c r="J360" s="166" t="s">
        <v>48</v>
      </c>
      <c r="K360" s="166" t="s">
        <v>1934</v>
      </c>
      <c r="L360" s="167" t="s">
        <v>333</v>
      </c>
      <c r="M360" s="167" t="s">
        <v>46</v>
      </c>
      <c r="N360" s="147">
        <v>58.142857142857146</v>
      </c>
      <c r="O360" s="148" t="s">
        <v>1079</v>
      </c>
      <c r="P360" s="136" t="s">
        <v>1094</v>
      </c>
      <c r="Q360" s="136" t="s">
        <v>1091</v>
      </c>
      <c r="R360" s="136" t="s">
        <v>1082</v>
      </c>
      <c r="S360" s="136" t="s">
        <v>1083</v>
      </c>
      <c r="T360" s="149" t="s">
        <v>1095</v>
      </c>
      <c r="U360" s="136" t="s">
        <v>1082</v>
      </c>
      <c r="V360" s="150" t="s">
        <v>1853</v>
      </c>
      <c r="W360" s="151"/>
    </row>
    <row r="361" spans="1:23" ht="63.75" x14ac:dyDescent="0.25">
      <c r="A361" s="145">
        <v>1215</v>
      </c>
      <c r="B361" s="135">
        <v>43495</v>
      </c>
      <c r="C361" s="136" t="s">
        <v>42</v>
      </c>
      <c r="D361" s="136" t="s">
        <v>46</v>
      </c>
      <c r="E361" s="136" t="s">
        <v>43</v>
      </c>
      <c r="F361" s="135" t="s">
        <v>66</v>
      </c>
      <c r="G361" s="135" t="s">
        <v>2144</v>
      </c>
      <c r="H361" s="146" t="s">
        <v>46</v>
      </c>
      <c r="I361" s="166" t="s">
        <v>46</v>
      </c>
      <c r="J361" s="166" t="s">
        <v>48</v>
      </c>
      <c r="K361" s="166" t="s">
        <v>1934</v>
      </c>
      <c r="L361" s="167" t="s">
        <v>333</v>
      </c>
      <c r="M361" s="167" t="s">
        <v>46</v>
      </c>
      <c r="N361" s="147">
        <v>58.142857142857146</v>
      </c>
      <c r="O361" s="148" t="s">
        <v>1079</v>
      </c>
      <c r="P361" s="136" t="s">
        <v>1094</v>
      </c>
      <c r="Q361" s="136" t="s">
        <v>1091</v>
      </c>
      <c r="R361" s="136" t="s">
        <v>1082</v>
      </c>
      <c r="S361" s="136" t="s">
        <v>1083</v>
      </c>
      <c r="T361" s="149" t="s">
        <v>1083</v>
      </c>
      <c r="U361" s="136" t="s">
        <v>1082</v>
      </c>
      <c r="V361" s="150" t="s">
        <v>1104</v>
      </c>
      <c r="W361" s="151"/>
    </row>
    <row r="362" spans="1:23" ht="409.5" x14ac:dyDescent="0.25">
      <c r="A362" s="145">
        <v>1214</v>
      </c>
      <c r="B362" s="135">
        <v>43496</v>
      </c>
      <c r="C362" s="136" t="s">
        <v>42</v>
      </c>
      <c r="D362" s="136">
        <v>711</v>
      </c>
      <c r="E362" s="136" t="s">
        <v>43</v>
      </c>
      <c r="F362" s="135" t="s">
        <v>44</v>
      </c>
      <c r="G362" s="135" t="s">
        <v>2143</v>
      </c>
      <c r="H362" s="146" t="s">
        <v>46</v>
      </c>
      <c r="I362" s="166" t="s">
        <v>46</v>
      </c>
      <c r="J362" s="166" t="s">
        <v>162</v>
      </c>
      <c r="K362" s="166" t="s">
        <v>50</v>
      </c>
      <c r="L362" s="167" t="s">
        <v>50</v>
      </c>
      <c r="M362" s="167" t="s">
        <v>46</v>
      </c>
      <c r="N362" s="147">
        <v>58.142857142857146</v>
      </c>
      <c r="O362" s="148" t="s">
        <v>1079</v>
      </c>
      <c r="P362" s="136" t="s">
        <v>1135</v>
      </c>
      <c r="Q362" s="136" t="s">
        <v>1103</v>
      </c>
      <c r="R362" s="136"/>
      <c r="S362" s="136" t="s">
        <v>1083</v>
      </c>
      <c r="T362" s="149" t="s">
        <v>1095</v>
      </c>
      <c r="U362" s="136" t="s">
        <v>1082</v>
      </c>
      <c r="V362" s="150" t="s">
        <v>1136</v>
      </c>
      <c r="W362" s="151"/>
    </row>
    <row r="363" spans="1:23" ht="127.5" x14ac:dyDescent="0.25">
      <c r="A363" s="145">
        <v>1213</v>
      </c>
      <c r="B363" s="135">
        <v>43497</v>
      </c>
      <c r="C363" s="136" t="s">
        <v>42</v>
      </c>
      <c r="D363" s="136">
        <v>501</v>
      </c>
      <c r="E363" s="136" t="s">
        <v>43</v>
      </c>
      <c r="F363" s="135" t="s">
        <v>44</v>
      </c>
      <c r="G363" s="135" t="s">
        <v>2142</v>
      </c>
      <c r="H363" s="146" t="s">
        <v>46</v>
      </c>
      <c r="I363" s="166" t="s">
        <v>46</v>
      </c>
      <c r="J363" s="166" t="s">
        <v>1846</v>
      </c>
      <c r="K363" s="166" t="s">
        <v>49</v>
      </c>
      <c r="L363" s="167" t="s">
        <v>53</v>
      </c>
      <c r="M363" s="167">
        <v>1428</v>
      </c>
      <c r="N363" s="147">
        <v>58.142857142857146</v>
      </c>
      <c r="O363" s="148" t="s">
        <v>1079</v>
      </c>
      <c r="P363" s="136" t="s">
        <v>1110</v>
      </c>
      <c r="Q363" s="136" t="s">
        <v>1088</v>
      </c>
      <c r="R363" s="136" t="s">
        <v>1082</v>
      </c>
      <c r="S363" s="136" t="s">
        <v>1083</v>
      </c>
      <c r="T363" s="149" t="s">
        <v>1095</v>
      </c>
      <c r="U363" s="136" t="s">
        <v>1082</v>
      </c>
      <c r="V363" s="150" t="s">
        <v>1426</v>
      </c>
      <c r="W363" s="151"/>
    </row>
    <row r="364" spans="1:23" ht="102" x14ac:dyDescent="0.25">
      <c r="A364" s="145">
        <v>1212</v>
      </c>
      <c r="B364" s="135">
        <v>43498</v>
      </c>
      <c r="C364" s="136" t="s">
        <v>42</v>
      </c>
      <c r="D364" s="136">
        <v>409</v>
      </c>
      <c r="E364" s="136" t="s">
        <v>43</v>
      </c>
      <c r="F364" s="135" t="s">
        <v>44</v>
      </c>
      <c r="G364" s="135" t="s">
        <v>2141</v>
      </c>
      <c r="H364" s="146" t="s">
        <v>46</v>
      </c>
      <c r="I364" s="166" t="s">
        <v>46</v>
      </c>
      <c r="J364" s="166" t="s">
        <v>1846</v>
      </c>
      <c r="K364" s="166" t="s">
        <v>49</v>
      </c>
      <c r="L364" s="167" t="s">
        <v>53</v>
      </c>
      <c r="M364" s="167">
        <v>2014</v>
      </c>
      <c r="N364" s="147">
        <v>58.142857142857146</v>
      </c>
      <c r="O364" s="148" t="s">
        <v>1079</v>
      </c>
      <c r="P364" s="136" t="s">
        <v>1665</v>
      </c>
      <c r="Q364" s="136" t="s">
        <v>1081</v>
      </c>
      <c r="R364" s="136" t="s">
        <v>1082</v>
      </c>
      <c r="S364" s="136" t="s">
        <v>1083</v>
      </c>
      <c r="T364" s="149" t="s">
        <v>1095</v>
      </c>
      <c r="U364" s="136" t="s">
        <v>1082</v>
      </c>
      <c r="V364" s="150" t="s">
        <v>1119</v>
      </c>
      <c r="W364" s="151"/>
    </row>
    <row r="365" spans="1:23" ht="45" x14ac:dyDescent="0.25">
      <c r="A365" s="145">
        <v>1211</v>
      </c>
      <c r="B365" s="135">
        <v>43497</v>
      </c>
      <c r="C365" s="136" t="s">
        <v>42</v>
      </c>
      <c r="D365" s="136">
        <v>307</v>
      </c>
      <c r="E365" s="136" t="s">
        <v>43</v>
      </c>
      <c r="F365" s="135" t="s">
        <v>44</v>
      </c>
      <c r="G365" s="135" t="s">
        <v>2140</v>
      </c>
      <c r="H365" s="146" t="s">
        <v>180</v>
      </c>
      <c r="I365" s="166" t="s">
        <v>46</v>
      </c>
      <c r="J365" s="166" t="s">
        <v>1846</v>
      </c>
      <c r="K365" s="166" t="s">
        <v>49</v>
      </c>
      <c r="L365" s="167" t="s">
        <v>53</v>
      </c>
      <c r="M365" s="167">
        <v>2015</v>
      </c>
      <c r="N365" s="147">
        <v>58.142857142857146</v>
      </c>
      <c r="O365" s="148" t="s">
        <v>1079</v>
      </c>
      <c r="P365" s="136" t="s">
        <v>1107</v>
      </c>
      <c r="Q365" s="136" t="s">
        <v>1108</v>
      </c>
      <c r="R365" s="136" t="s">
        <v>1082</v>
      </c>
      <c r="S365" s="136" t="s">
        <v>1083</v>
      </c>
      <c r="T365" s="149" t="s">
        <v>1095</v>
      </c>
      <c r="U365" s="136" t="s">
        <v>1082</v>
      </c>
      <c r="V365" s="150" t="s">
        <v>1182</v>
      </c>
      <c r="W365" s="151"/>
    </row>
    <row r="366" spans="1:23" ht="90" x14ac:dyDescent="0.25">
      <c r="A366" s="145">
        <v>1210</v>
      </c>
      <c r="B366" s="135">
        <v>43493</v>
      </c>
      <c r="C366" s="136" t="s">
        <v>42</v>
      </c>
      <c r="D366" s="136">
        <v>909</v>
      </c>
      <c r="E366" s="136" t="s">
        <v>43</v>
      </c>
      <c r="F366" s="135" t="s">
        <v>44</v>
      </c>
      <c r="G366" s="135" t="s">
        <v>2130</v>
      </c>
      <c r="H366" s="146" t="s">
        <v>2131</v>
      </c>
      <c r="I366" s="166" t="s">
        <v>2132</v>
      </c>
      <c r="J366" s="166" t="s">
        <v>48</v>
      </c>
      <c r="K366" s="166" t="s">
        <v>1934</v>
      </c>
      <c r="L366" s="167" t="s">
        <v>65</v>
      </c>
      <c r="M366" s="167" t="s">
        <v>46</v>
      </c>
      <c r="N366" s="147">
        <v>57.142857142857146</v>
      </c>
      <c r="O366" s="148" t="s">
        <v>1079</v>
      </c>
      <c r="P366" s="136" t="s">
        <v>1129</v>
      </c>
      <c r="Q366" s="136" t="s">
        <v>1130</v>
      </c>
      <c r="R366" s="136" t="s">
        <v>1082</v>
      </c>
      <c r="S366" s="136" t="s">
        <v>1083</v>
      </c>
      <c r="T366" s="149" t="s">
        <v>1095</v>
      </c>
      <c r="U366" s="136" t="s">
        <v>1082</v>
      </c>
      <c r="V366" s="150" t="s">
        <v>44</v>
      </c>
      <c r="W366" s="151"/>
    </row>
    <row r="367" spans="1:23" ht="300" x14ac:dyDescent="0.25">
      <c r="A367" s="145">
        <v>1209</v>
      </c>
      <c r="B367" s="135">
        <v>43493</v>
      </c>
      <c r="C367" s="136" t="s">
        <v>42</v>
      </c>
      <c r="D367" s="136">
        <v>907</v>
      </c>
      <c r="E367" s="136" t="s">
        <v>43</v>
      </c>
      <c r="F367" s="135" t="s">
        <v>44</v>
      </c>
      <c r="G367" s="135" t="s">
        <v>2127</v>
      </c>
      <c r="H367" s="146" t="s">
        <v>2128</v>
      </c>
      <c r="I367" s="166" t="s">
        <v>2129</v>
      </c>
      <c r="J367" s="166" t="s">
        <v>48</v>
      </c>
      <c r="K367" s="166" t="s">
        <v>1934</v>
      </c>
      <c r="L367" s="167" t="s">
        <v>125</v>
      </c>
      <c r="M367" s="167" t="s">
        <v>46</v>
      </c>
      <c r="N367" s="147">
        <v>57.142857142857146</v>
      </c>
      <c r="O367" s="148" t="s">
        <v>1079</v>
      </c>
      <c r="P367" s="136" t="s">
        <v>1665</v>
      </c>
      <c r="Q367" s="136" t="s">
        <v>1081</v>
      </c>
      <c r="R367" s="136" t="s">
        <v>1082</v>
      </c>
      <c r="S367" s="136" t="s">
        <v>1083</v>
      </c>
      <c r="T367" s="149" t="s">
        <v>1095</v>
      </c>
      <c r="U367" s="136" t="s">
        <v>1082</v>
      </c>
      <c r="V367" s="150" t="s">
        <v>44</v>
      </c>
      <c r="W367" s="151"/>
    </row>
    <row r="368" spans="1:23" ht="63.75" x14ac:dyDescent="0.25">
      <c r="A368" s="145">
        <v>1208</v>
      </c>
      <c r="B368" s="135">
        <v>43485</v>
      </c>
      <c r="C368" s="136" t="s">
        <v>42</v>
      </c>
      <c r="D368" s="136" t="s">
        <v>46</v>
      </c>
      <c r="E368" s="136" t="s">
        <v>43</v>
      </c>
      <c r="F368" s="135" t="s">
        <v>66</v>
      </c>
      <c r="G368" s="135" t="s">
        <v>2126</v>
      </c>
      <c r="H368" s="146" t="s">
        <v>46</v>
      </c>
      <c r="I368" s="166" t="s">
        <v>46</v>
      </c>
      <c r="J368" s="166" t="s">
        <v>48</v>
      </c>
      <c r="K368" s="166" t="s">
        <v>1934</v>
      </c>
      <c r="L368" s="167" t="s">
        <v>333</v>
      </c>
      <c r="M368" s="167" t="s">
        <v>46</v>
      </c>
      <c r="N368" s="147">
        <v>57.142857142857146</v>
      </c>
      <c r="O368" s="148" t="s">
        <v>1086</v>
      </c>
      <c r="P368" s="136" t="s">
        <v>46</v>
      </c>
      <c r="Q368" s="136" t="s">
        <v>46</v>
      </c>
      <c r="R368" s="136" t="s">
        <v>46</v>
      </c>
      <c r="S368" s="136" t="s">
        <v>1083</v>
      </c>
      <c r="T368" s="149" t="s">
        <v>46</v>
      </c>
      <c r="U368" s="136" t="s">
        <v>1082</v>
      </c>
      <c r="V368" s="150" t="s">
        <v>46</v>
      </c>
      <c r="W368" s="151"/>
    </row>
    <row r="369" spans="1:23" ht="63.75" x14ac:dyDescent="0.25">
      <c r="A369" s="145">
        <v>1207</v>
      </c>
      <c r="B369" s="135">
        <v>43488</v>
      </c>
      <c r="C369" s="136" t="s">
        <v>42</v>
      </c>
      <c r="D369" s="136">
        <v>601</v>
      </c>
      <c r="E369" s="136" t="s">
        <v>43</v>
      </c>
      <c r="F369" s="135" t="s">
        <v>44</v>
      </c>
      <c r="G369" s="135" t="s">
        <v>2125</v>
      </c>
      <c r="H369" s="146" t="s">
        <v>46</v>
      </c>
      <c r="I369" s="166" t="s">
        <v>46</v>
      </c>
      <c r="J369" s="166" t="s">
        <v>1846</v>
      </c>
      <c r="K369" s="166" t="s">
        <v>49</v>
      </c>
      <c r="L369" s="167" t="s">
        <v>53</v>
      </c>
      <c r="M369" s="167">
        <v>1402</v>
      </c>
      <c r="N369" s="147">
        <v>57.142857142857146</v>
      </c>
      <c r="O369" s="148" t="s">
        <v>1079</v>
      </c>
      <c r="P369" s="136" t="s">
        <v>1110</v>
      </c>
      <c r="Q369" s="136" t="s">
        <v>1088</v>
      </c>
      <c r="R369" s="136" t="s">
        <v>1131</v>
      </c>
      <c r="S369" s="136" t="s">
        <v>1083</v>
      </c>
      <c r="T369" s="149" t="s">
        <v>1095</v>
      </c>
      <c r="U369" s="136" t="s">
        <v>1131</v>
      </c>
      <c r="V369" s="150" t="s">
        <v>44</v>
      </c>
      <c r="W369" s="151"/>
    </row>
    <row r="370" spans="1:23" ht="63.75" x14ac:dyDescent="0.25">
      <c r="A370" s="145">
        <v>1206</v>
      </c>
      <c r="B370" s="135">
        <v>43491</v>
      </c>
      <c r="C370" s="136" t="s">
        <v>42</v>
      </c>
      <c r="D370" s="136">
        <v>502</v>
      </c>
      <c r="E370" s="136" t="s">
        <v>43</v>
      </c>
      <c r="F370" s="135" t="s">
        <v>76</v>
      </c>
      <c r="G370" s="135" t="s">
        <v>2124</v>
      </c>
      <c r="H370" s="146" t="s">
        <v>46</v>
      </c>
      <c r="I370" s="166" t="s">
        <v>46</v>
      </c>
      <c r="J370" s="166" t="s">
        <v>1846</v>
      </c>
      <c r="K370" s="166" t="s">
        <v>49</v>
      </c>
      <c r="L370" s="167" t="s">
        <v>53</v>
      </c>
      <c r="M370" s="167">
        <v>1448</v>
      </c>
      <c r="N370" s="147">
        <v>57.142857142857146</v>
      </c>
      <c r="O370" s="148" t="s">
        <v>1079</v>
      </c>
      <c r="P370" s="136" t="s">
        <v>1094</v>
      </c>
      <c r="Q370" s="136" t="s">
        <v>1091</v>
      </c>
      <c r="R370" s="136" t="s">
        <v>1082</v>
      </c>
      <c r="S370" s="136" t="s">
        <v>1083</v>
      </c>
      <c r="T370" s="149" t="s">
        <v>1095</v>
      </c>
      <c r="U370" s="136" t="s">
        <v>1082</v>
      </c>
      <c r="V370" s="150" t="s">
        <v>1104</v>
      </c>
      <c r="W370" s="151"/>
    </row>
    <row r="371" spans="1:23" ht="63.75" x14ac:dyDescent="0.25">
      <c r="A371" s="145">
        <v>1205</v>
      </c>
      <c r="B371" s="135">
        <v>43491</v>
      </c>
      <c r="C371" s="136" t="s">
        <v>42</v>
      </c>
      <c r="D371" s="136">
        <v>308</v>
      </c>
      <c r="E371" s="136" t="s">
        <v>43</v>
      </c>
      <c r="F371" s="135" t="s">
        <v>44</v>
      </c>
      <c r="G371" s="135" t="s">
        <v>43</v>
      </c>
      <c r="H371" s="146" t="s">
        <v>2123</v>
      </c>
      <c r="I371" s="166" t="s">
        <v>46</v>
      </c>
      <c r="J371" s="166" t="s">
        <v>1846</v>
      </c>
      <c r="K371" s="166" t="s">
        <v>49</v>
      </c>
      <c r="L371" s="167" t="s">
        <v>53</v>
      </c>
      <c r="M371" s="167">
        <v>2252</v>
      </c>
      <c r="N371" s="147">
        <v>57.142857142857146</v>
      </c>
      <c r="O371" s="148" t="s">
        <v>1086</v>
      </c>
      <c r="P371" s="136" t="s">
        <v>46</v>
      </c>
      <c r="Q371" s="136" t="s">
        <v>46</v>
      </c>
      <c r="R371" s="136" t="s">
        <v>1095</v>
      </c>
      <c r="S371" s="136" t="s">
        <v>1106</v>
      </c>
      <c r="T371" s="149" t="s">
        <v>46</v>
      </c>
      <c r="U371" s="136" t="s">
        <v>1082</v>
      </c>
      <c r="V371" s="150" t="s">
        <v>46</v>
      </c>
      <c r="W371" s="151"/>
    </row>
    <row r="372" spans="1:23" ht="89.25" x14ac:dyDescent="0.25">
      <c r="A372" s="145">
        <v>1204</v>
      </c>
      <c r="B372" s="135">
        <v>43489</v>
      </c>
      <c r="C372" s="136" t="s">
        <v>42</v>
      </c>
      <c r="D372" s="136">
        <v>904</v>
      </c>
      <c r="E372" s="136" t="s">
        <v>43</v>
      </c>
      <c r="F372" s="135" t="s">
        <v>51</v>
      </c>
      <c r="G372" s="135" t="s">
        <v>2122</v>
      </c>
      <c r="H372" s="146" t="s">
        <v>46</v>
      </c>
      <c r="I372" s="166" t="s">
        <v>46</v>
      </c>
      <c r="J372" s="166" t="s">
        <v>1846</v>
      </c>
      <c r="K372" s="166" t="s">
        <v>49</v>
      </c>
      <c r="L372" s="167" t="s">
        <v>50</v>
      </c>
      <c r="M372" s="167" t="s">
        <v>46</v>
      </c>
      <c r="N372" s="147">
        <v>57.142857142857146</v>
      </c>
      <c r="O372" s="148" t="s">
        <v>1079</v>
      </c>
      <c r="P372" s="136" t="s">
        <v>1094</v>
      </c>
      <c r="Q372" s="136" t="s">
        <v>1091</v>
      </c>
      <c r="R372" s="136" t="s">
        <v>1082</v>
      </c>
      <c r="S372" s="136" t="s">
        <v>1083</v>
      </c>
      <c r="T372" s="149" t="s">
        <v>1095</v>
      </c>
      <c r="U372" s="136" t="s">
        <v>1118</v>
      </c>
      <c r="V372" s="150" t="s">
        <v>1852</v>
      </c>
      <c r="W372" s="151"/>
    </row>
    <row r="373" spans="1:23" ht="76.5" x14ac:dyDescent="0.25">
      <c r="A373" s="145">
        <v>1203</v>
      </c>
      <c r="B373" s="135">
        <v>43491</v>
      </c>
      <c r="C373" s="136" t="s">
        <v>42</v>
      </c>
      <c r="D373" s="136">
        <v>602</v>
      </c>
      <c r="E373" s="136" t="s">
        <v>43</v>
      </c>
      <c r="F373" s="135" t="s">
        <v>104</v>
      </c>
      <c r="G373" s="135" t="s">
        <v>2121</v>
      </c>
      <c r="H373" s="146" t="s">
        <v>46</v>
      </c>
      <c r="I373" s="166" t="s">
        <v>46</v>
      </c>
      <c r="J373" s="166" t="s">
        <v>48</v>
      </c>
      <c r="K373" s="166" t="s">
        <v>1934</v>
      </c>
      <c r="L373" s="167" t="s">
        <v>65</v>
      </c>
      <c r="M373" s="167" t="s">
        <v>46</v>
      </c>
      <c r="N373" s="147">
        <v>57.142857142857146</v>
      </c>
      <c r="O373" s="148" t="s">
        <v>1079</v>
      </c>
      <c r="P373" s="136" t="s">
        <v>1110</v>
      </c>
      <c r="Q373" s="136" t="s">
        <v>1088</v>
      </c>
      <c r="R373" s="136" t="s">
        <v>1082</v>
      </c>
      <c r="S373" s="136" t="s">
        <v>1083</v>
      </c>
      <c r="T373" s="149" t="s">
        <v>1095</v>
      </c>
      <c r="U373" s="136" t="s">
        <v>1095</v>
      </c>
      <c r="V373" s="150" t="s">
        <v>1853</v>
      </c>
      <c r="W373" s="151"/>
    </row>
    <row r="374" spans="1:23" ht="267.75" x14ac:dyDescent="0.25">
      <c r="A374" s="145">
        <v>1202</v>
      </c>
      <c r="B374" s="135">
        <v>43490</v>
      </c>
      <c r="C374" s="136" t="s">
        <v>42</v>
      </c>
      <c r="D374" s="136">
        <v>602</v>
      </c>
      <c r="E374" s="136" t="s">
        <v>43</v>
      </c>
      <c r="F374" s="135" t="s">
        <v>76</v>
      </c>
      <c r="G374" s="135" t="s">
        <v>2120</v>
      </c>
      <c r="H374" s="146" t="s">
        <v>46</v>
      </c>
      <c r="I374" s="166" t="s">
        <v>46</v>
      </c>
      <c r="J374" s="166" t="s">
        <v>48</v>
      </c>
      <c r="K374" s="166" t="s">
        <v>1934</v>
      </c>
      <c r="L374" s="167" t="s">
        <v>65</v>
      </c>
      <c r="M374" s="167" t="s">
        <v>46</v>
      </c>
      <c r="N374" s="147">
        <v>57.142857142857146</v>
      </c>
      <c r="O374" s="148" t="s">
        <v>1079</v>
      </c>
      <c r="P374" s="136" t="s">
        <v>1094</v>
      </c>
      <c r="Q374" s="136" t="s">
        <v>1091</v>
      </c>
      <c r="R374" s="136" t="s">
        <v>1082</v>
      </c>
      <c r="S374" s="136" t="s">
        <v>1083</v>
      </c>
      <c r="T374" s="149" t="s">
        <v>1095</v>
      </c>
      <c r="U374" s="136" t="s">
        <v>1082</v>
      </c>
      <c r="V374" s="150" t="s">
        <v>1274</v>
      </c>
      <c r="W374" s="151"/>
    </row>
    <row r="375" spans="1:23" ht="45" x14ac:dyDescent="0.25">
      <c r="A375" s="145">
        <v>1201</v>
      </c>
      <c r="B375" s="135">
        <v>43486</v>
      </c>
      <c r="C375" s="136" t="s">
        <v>42</v>
      </c>
      <c r="D375" s="136">
        <v>711</v>
      </c>
      <c r="E375" s="136" t="s">
        <v>43</v>
      </c>
      <c r="F375" s="135" t="s">
        <v>44</v>
      </c>
      <c r="G375" s="135" t="s">
        <v>2114</v>
      </c>
      <c r="H375" s="146" t="s">
        <v>46</v>
      </c>
      <c r="I375" s="166" t="s">
        <v>46</v>
      </c>
      <c r="J375" s="166" t="s">
        <v>48</v>
      </c>
      <c r="K375" s="166" t="s">
        <v>1934</v>
      </c>
      <c r="L375" s="167" t="s">
        <v>53</v>
      </c>
      <c r="M375" s="167">
        <v>2140</v>
      </c>
      <c r="N375" s="147">
        <v>56.142857142857146</v>
      </c>
      <c r="O375" s="148" t="s">
        <v>1086</v>
      </c>
      <c r="P375" s="136" t="s">
        <v>46</v>
      </c>
      <c r="Q375" s="136" t="s">
        <v>46</v>
      </c>
      <c r="R375" s="136" t="s">
        <v>1082</v>
      </c>
      <c r="S375" s="136" t="s">
        <v>46</v>
      </c>
      <c r="T375" s="149" t="s">
        <v>46</v>
      </c>
      <c r="U375" s="136" t="s">
        <v>46</v>
      </c>
      <c r="V375" s="150" t="s">
        <v>46</v>
      </c>
      <c r="W375" s="151"/>
    </row>
    <row r="376" spans="1:23" ht="45" x14ac:dyDescent="0.25">
      <c r="A376" s="145">
        <v>1200</v>
      </c>
      <c r="B376" s="135">
        <v>43486</v>
      </c>
      <c r="C376" s="136" t="s">
        <v>42</v>
      </c>
      <c r="D376" s="136">
        <v>711</v>
      </c>
      <c r="E376" s="136" t="s">
        <v>43</v>
      </c>
      <c r="F376" s="135" t="s">
        <v>44</v>
      </c>
      <c r="G376" s="135" t="s">
        <v>2113</v>
      </c>
      <c r="H376" s="146" t="s">
        <v>46</v>
      </c>
      <c r="I376" s="166" t="s">
        <v>46</v>
      </c>
      <c r="J376" s="166" t="s">
        <v>48</v>
      </c>
      <c r="K376" s="166" t="s">
        <v>1934</v>
      </c>
      <c r="L376" s="167" t="s">
        <v>53</v>
      </c>
      <c r="M376" s="167">
        <v>2140</v>
      </c>
      <c r="N376" s="147">
        <v>56.142857142857146</v>
      </c>
      <c r="O376" s="148" t="s">
        <v>1079</v>
      </c>
      <c r="P376" s="136" t="s">
        <v>1110</v>
      </c>
      <c r="Q376" s="136" t="s">
        <v>1088</v>
      </c>
      <c r="R376" s="136" t="s">
        <v>1082</v>
      </c>
      <c r="S376" s="136" t="s">
        <v>1083</v>
      </c>
      <c r="T376" s="149" t="s">
        <v>1095</v>
      </c>
      <c r="U376" s="136" t="s">
        <v>1082</v>
      </c>
      <c r="V376" s="150" t="s">
        <v>1128</v>
      </c>
      <c r="W376" s="151"/>
    </row>
    <row r="377" spans="1:23" ht="45" x14ac:dyDescent="0.25">
      <c r="A377" s="145">
        <v>1199</v>
      </c>
      <c r="B377" s="135">
        <v>43486</v>
      </c>
      <c r="C377" s="136" t="s">
        <v>42</v>
      </c>
      <c r="D377" s="136">
        <v>610</v>
      </c>
      <c r="E377" s="136" t="s">
        <v>43</v>
      </c>
      <c r="F377" s="135" t="s">
        <v>66</v>
      </c>
      <c r="G377" s="135" t="s">
        <v>1859</v>
      </c>
      <c r="H377" s="146" t="s">
        <v>46</v>
      </c>
      <c r="I377" s="166" t="s">
        <v>46</v>
      </c>
      <c r="J377" s="166" t="s">
        <v>48</v>
      </c>
      <c r="K377" s="166" t="s">
        <v>1934</v>
      </c>
      <c r="L377" s="167" t="s">
        <v>53</v>
      </c>
      <c r="M377" s="167">
        <v>1537</v>
      </c>
      <c r="N377" s="147">
        <v>56.142857142857146</v>
      </c>
      <c r="O377" s="148" t="s">
        <v>1079</v>
      </c>
      <c r="P377" s="136" t="s">
        <v>1123</v>
      </c>
      <c r="Q377" s="136" t="s">
        <v>1091</v>
      </c>
      <c r="R377" s="136" t="s">
        <v>1082</v>
      </c>
      <c r="S377" s="136" t="s">
        <v>1083</v>
      </c>
      <c r="T377" s="149" t="s">
        <v>1095</v>
      </c>
      <c r="U377" s="136" t="s">
        <v>1082</v>
      </c>
      <c r="V377" s="150" t="s">
        <v>1092</v>
      </c>
      <c r="W377" s="151"/>
    </row>
    <row r="378" spans="1:23" ht="45" x14ac:dyDescent="0.25">
      <c r="A378" s="145">
        <v>1198</v>
      </c>
      <c r="B378" s="135">
        <v>43485</v>
      </c>
      <c r="C378" s="136" t="s">
        <v>42</v>
      </c>
      <c r="D378" s="136">
        <v>110</v>
      </c>
      <c r="E378" s="136" t="s">
        <v>43</v>
      </c>
      <c r="F378" s="135" t="s">
        <v>44</v>
      </c>
      <c r="G378" s="135" t="s">
        <v>2112</v>
      </c>
      <c r="H378" s="146" t="s">
        <v>46</v>
      </c>
      <c r="I378" s="166" t="s">
        <v>46</v>
      </c>
      <c r="J378" s="166" t="s">
        <v>48</v>
      </c>
      <c r="K378" s="166" t="s">
        <v>1934</v>
      </c>
      <c r="L378" s="167" t="s">
        <v>53</v>
      </c>
      <c r="M378" s="167">
        <v>1549</v>
      </c>
      <c r="N378" s="147">
        <v>56.142857142857146</v>
      </c>
      <c r="O378" s="148" t="s">
        <v>1086</v>
      </c>
      <c r="P378" s="136" t="s">
        <v>46</v>
      </c>
      <c r="Q378" s="136" t="s">
        <v>46</v>
      </c>
      <c r="R378" s="136" t="s">
        <v>1095</v>
      </c>
      <c r="S378" s="136" t="s">
        <v>46</v>
      </c>
      <c r="T378" s="149" t="s">
        <v>46</v>
      </c>
      <c r="U378" s="136" t="s">
        <v>46</v>
      </c>
      <c r="V378" s="150" t="s">
        <v>46</v>
      </c>
      <c r="W378" s="151"/>
    </row>
    <row r="379" spans="1:23" ht="63.75" x14ac:dyDescent="0.25">
      <c r="A379" s="145">
        <v>1197</v>
      </c>
      <c r="B379" s="135">
        <v>43482</v>
      </c>
      <c r="C379" s="136" t="s">
        <v>42</v>
      </c>
      <c r="D379" s="136">
        <v>801</v>
      </c>
      <c r="E379" s="136" t="s">
        <v>43</v>
      </c>
      <c r="F379" s="135" t="s">
        <v>76</v>
      </c>
      <c r="G379" s="135" t="s">
        <v>2111</v>
      </c>
      <c r="H379" s="146" t="s">
        <v>46</v>
      </c>
      <c r="I379" s="166" t="s">
        <v>46</v>
      </c>
      <c r="J379" s="166" t="s">
        <v>48</v>
      </c>
      <c r="K379" s="166" t="s">
        <v>1934</v>
      </c>
      <c r="L379" s="167" t="s">
        <v>53</v>
      </c>
      <c r="M379" s="167">
        <v>1474</v>
      </c>
      <c r="N379" s="147">
        <v>56.142857142857146</v>
      </c>
      <c r="O379" s="148" t="s">
        <v>1079</v>
      </c>
      <c r="P379" s="136" t="s">
        <v>1094</v>
      </c>
      <c r="Q379" s="136" t="s">
        <v>1091</v>
      </c>
      <c r="R379" s="136" t="s">
        <v>1082</v>
      </c>
      <c r="S379" s="136" t="s">
        <v>1083</v>
      </c>
      <c r="T379" s="149" t="s">
        <v>1082</v>
      </c>
      <c r="U379" s="136" t="s">
        <v>1082</v>
      </c>
      <c r="V379" s="150" t="s">
        <v>1141</v>
      </c>
      <c r="W379" s="151"/>
    </row>
    <row r="380" spans="1:23" ht="51" x14ac:dyDescent="0.25">
      <c r="A380" s="145">
        <v>1196</v>
      </c>
      <c r="B380" s="135">
        <v>43478</v>
      </c>
      <c r="C380" s="136" t="s">
        <v>42</v>
      </c>
      <c r="D380" s="136">
        <v>409</v>
      </c>
      <c r="E380" s="136" t="s">
        <v>43</v>
      </c>
      <c r="F380" s="135" t="s">
        <v>44</v>
      </c>
      <c r="G380" s="135" t="s">
        <v>2110</v>
      </c>
      <c r="H380" s="146" t="s">
        <v>46</v>
      </c>
      <c r="I380" s="166" t="s">
        <v>46</v>
      </c>
      <c r="J380" s="166" t="s">
        <v>48</v>
      </c>
      <c r="K380" s="166" t="s">
        <v>1934</v>
      </c>
      <c r="L380" s="167" t="s">
        <v>53</v>
      </c>
      <c r="M380" s="167">
        <v>2002</v>
      </c>
      <c r="N380" s="147">
        <v>56.142857142857146</v>
      </c>
      <c r="O380" s="148" t="s">
        <v>1079</v>
      </c>
      <c r="P380" s="136" t="s">
        <v>1129</v>
      </c>
      <c r="Q380" s="136" t="s">
        <v>1130</v>
      </c>
      <c r="R380" s="136" t="s">
        <v>1082</v>
      </c>
      <c r="S380" s="136" t="s">
        <v>1083</v>
      </c>
      <c r="T380" s="149" t="s">
        <v>1095</v>
      </c>
      <c r="U380" s="136" t="s">
        <v>1082</v>
      </c>
      <c r="V380" s="150" t="s">
        <v>1146</v>
      </c>
      <c r="W380" s="151"/>
    </row>
    <row r="381" spans="1:23" ht="45" x14ac:dyDescent="0.25">
      <c r="A381" s="145">
        <v>1195</v>
      </c>
      <c r="B381" s="135">
        <v>43480</v>
      </c>
      <c r="C381" s="136" t="s">
        <v>42</v>
      </c>
      <c r="D381" s="136">
        <v>508</v>
      </c>
      <c r="E381" s="136" t="s">
        <v>43</v>
      </c>
      <c r="F381" s="135" t="s">
        <v>44</v>
      </c>
      <c r="G381" s="135" t="s">
        <v>2109</v>
      </c>
      <c r="H381" s="146" t="s">
        <v>46</v>
      </c>
      <c r="I381" s="166" t="s">
        <v>46</v>
      </c>
      <c r="J381" s="166" t="s">
        <v>48</v>
      </c>
      <c r="K381" s="166" t="s">
        <v>1934</v>
      </c>
      <c r="L381" s="167" t="s">
        <v>53</v>
      </c>
      <c r="M381" s="167">
        <v>1665</v>
      </c>
      <c r="N381" s="147">
        <v>56.142857142857146</v>
      </c>
      <c r="O381" s="148" t="s">
        <v>1079</v>
      </c>
      <c r="P381" s="136" t="s">
        <v>1110</v>
      </c>
      <c r="Q381" s="136" t="s">
        <v>1088</v>
      </c>
      <c r="R381" s="136" t="s">
        <v>1082</v>
      </c>
      <c r="S381" s="136" t="s">
        <v>1083</v>
      </c>
      <c r="T381" s="149" t="s">
        <v>1095</v>
      </c>
      <c r="U381" s="136" t="s">
        <v>1082</v>
      </c>
      <c r="V381" s="150" t="s">
        <v>1165</v>
      </c>
      <c r="W381" s="151"/>
    </row>
    <row r="382" spans="1:23" ht="51" x14ac:dyDescent="0.25">
      <c r="A382" s="145">
        <v>1194</v>
      </c>
      <c r="B382" s="135">
        <v>43480</v>
      </c>
      <c r="C382" s="136" t="s">
        <v>42</v>
      </c>
      <c r="D382" s="136">
        <v>508</v>
      </c>
      <c r="E382" s="136" t="s">
        <v>43</v>
      </c>
      <c r="F382" s="135" t="s">
        <v>104</v>
      </c>
      <c r="G382" s="135" t="s">
        <v>2107</v>
      </c>
      <c r="H382" s="146" t="s">
        <v>2108</v>
      </c>
      <c r="I382" s="166" t="s">
        <v>46</v>
      </c>
      <c r="J382" s="166" t="s">
        <v>48</v>
      </c>
      <c r="K382" s="166" t="s">
        <v>1934</v>
      </c>
      <c r="L382" s="167" t="s">
        <v>53</v>
      </c>
      <c r="M382" s="167">
        <v>1665</v>
      </c>
      <c r="N382" s="147">
        <v>56.142857142857146</v>
      </c>
      <c r="O382" s="148" t="s">
        <v>1079</v>
      </c>
      <c r="P382" s="136" t="s">
        <v>1094</v>
      </c>
      <c r="Q382" s="136" t="s">
        <v>1091</v>
      </c>
      <c r="R382" s="136" t="s">
        <v>1082</v>
      </c>
      <c r="S382" s="136" t="s">
        <v>1083</v>
      </c>
      <c r="T382" s="149" t="s">
        <v>1095</v>
      </c>
      <c r="U382" s="136" t="s">
        <v>1082</v>
      </c>
      <c r="V382" s="150" t="s">
        <v>1852</v>
      </c>
      <c r="W382" s="151"/>
    </row>
    <row r="383" spans="1:23" ht="63.75" x14ac:dyDescent="0.25">
      <c r="A383" s="145">
        <v>1193</v>
      </c>
      <c r="B383" s="135">
        <v>43480</v>
      </c>
      <c r="C383" s="136" t="s">
        <v>42</v>
      </c>
      <c r="D383" s="136">
        <v>508</v>
      </c>
      <c r="E383" s="136" t="s">
        <v>43</v>
      </c>
      <c r="F383" s="135" t="s">
        <v>44</v>
      </c>
      <c r="G383" s="135" t="s">
        <v>2106</v>
      </c>
      <c r="H383" s="146" t="s">
        <v>46</v>
      </c>
      <c r="I383" s="166" t="s">
        <v>46</v>
      </c>
      <c r="J383" s="166" t="s">
        <v>48</v>
      </c>
      <c r="K383" s="166" t="s">
        <v>1934</v>
      </c>
      <c r="L383" s="167" t="s">
        <v>53</v>
      </c>
      <c r="M383" s="167">
        <v>1665</v>
      </c>
      <c r="N383" s="147">
        <v>56.142857142857146</v>
      </c>
      <c r="O383" s="148" t="s">
        <v>1079</v>
      </c>
      <c r="P383" s="136" t="s">
        <v>1129</v>
      </c>
      <c r="Q383" s="136" t="s">
        <v>1130</v>
      </c>
      <c r="R383" s="136" t="s">
        <v>1082</v>
      </c>
      <c r="S383" s="136" t="s">
        <v>1083</v>
      </c>
      <c r="T383" s="149" t="s">
        <v>1095</v>
      </c>
      <c r="U383" s="136" t="s">
        <v>1095</v>
      </c>
      <c r="V383" s="150" t="s">
        <v>44</v>
      </c>
      <c r="W383" s="151"/>
    </row>
    <row r="384" spans="1:23" ht="45" x14ac:dyDescent="0.25">
      <c r="A384" s="145">
        <v>1192</v>
      </c>
      <c r="B384" s="135">
        <v>43477</v>
      </c>
      <c r="C384" s="136" t="s">
        <v>42</v>
      </c>
      <c r="D384" s="136">
        <v>703</v>
      </c>
      <c r="E384" s="136" t="s">
        <v>43</v>
      </c>
      <c r="F384" s="135" t="s">
        <v>71</v>
      </c>
      <c r="G384" s="135" t="s">
        <v>2105</v>
      </c>
      <c r="H384" s="146" t="s">
        <v>46</v>
      </c>
      <c r="I384" s="166" t="s">
        <v>46</v>
      </c>
      <c r="J384" s="166" t="s">
        <v>48</v>
      </c>
      <c r="K384" s="166" t="s">
        <v>1934</v>
      </c>
      <c r="L384" s="167" t="s">
        <v>53</v>
      </c>
      <c r="M384" s="167">
        <v>1478</v>
      </c>
      <c r="N384" s="147">
        <v>56.142857142857146</v>
      </c>
      <c r="O384" s="148" t="s">
        <v>1079</v>
      </c>
      <c r="P384" s="136" t="s">
        <v>1094</v>
      </c>
      <c r="Q384" s="136" t="s">
        <v>1091</v>
      </c>
      <c r="R384" s="136" t="s">
        <v>1082</v>
      </c>
      <c r="S384" s="136" t="s">
        <v>1083</v>
      </c>
      <c r="T384" s="149" t="s">
        <v>1095</v>
      </c>
      <c r="U384" s="136" t="s">
        <v>1082</v>
      </c>
      <c r="V384" s="150" t="s">
        <v>1168</v>
      </c>
      <c r="W384" s="151"/>
    </row>
    <row r="385" spans="1:23" ht="51" x14ac:dyDescent="0.25">
      <c r="A385" s="145">
        <v>1191</v>
      </c>
      <c r="B385" s="135">
        <v>43482</v>
      </c>
      <c r="C385" s="136" t="s">
        <v>42</v>
      </c>
      <c r="D385" s="136">
        <v>204</v>
      </c>
      <c r="E385" s="136" t="s">
        <v>43</v>
      </c>
      <c r="F385" s="135" t="s">
        <v>44</v>
      </c>
      <c r="G385" s="135" t="s">
        <v>2104</v>
      </c>
      <c r="H385" s="146" t="s">
        <v>46</v>
      </c>
      <c r="I385" s="166" t="s">
        <v>46</v>
      </c>
      <c r="J385" s="166" t="s">
        <v>48</v>
      </c>
      <c r="K385" s="166" t="s">
        <v>1934</v>
      </c>
      <c r="L385" s="167" t="s">
        <v>53</v>
      </c>
      <c r="M385" s="167">
        <v>1707</v>
      </c>
      <c r="N385" s="147">
        <v>56.142857142857146</v>
      </c>
      <c r="O385" s="148" t="s">
        <v>1079</v>
      </c>
      <c r="P385" s="136" t="s">
        <v>1145</v>
      </c>
      <c r="Q385" s="136" t="s">
        <v>1091</v>
      </c>
      <c r="R385" s="136" t="s">
        <v>1082</v>
      </c>
      <c r="S385" s="136" t="s">
        <v>1083</v>
      </c>
      <c r="T385" s="149" t="s">
        <v>1095</v>
      </c>
      <c r="U385" s="136" t="s">
        <v>1082</v>
      </c>
      <c r="V385" s="150" t="s">
        <v>44</v>
      </c>
      <c r="W385" s="151"/>
    </row>
    <row r="386" spans="1:23" ht="51" x14ac:dyDescent="0.25">
      <c r="A386" s="145">
        <v>1190</v>
      </c>
      <c r="B386" s="135">
        <v>43482</v>
      </c>
      <c r="C386" s="136" t="s">
        <v>42</v>
      </c>
      <c r="D386" s="136">
        <v>204</v>
      </c>
      <c r="E386" s="136" t="s">
        <v>43</v>
      </c>
      <c r="F386" s="135" t="s">
        <v>44</v>
      </c>
      <c r="G386" s="135" t="s">
        <v>2103</v>
      </c>
      <c r="H386" s="146" t="s">
        <v>46</v>
      </c>
      <c r="I386" s="166" t="s">
        <v>46</v>
      </c>
      <c r="J386" s="166" t="s">
        <v>48</v>
      </c>
      <c r="K386" s="166" t="s">
        <v>1934</v>
      </c>
      <c r="L386" s="167" t="s">
        <v>53</v>
      </c>
      <c r="M386" s="167">
        <v>1707</v>
      </c>
      <c r="N386" s="147">
        <v>56.142857142857146</v>
      </c>
      <c r="O386" s="148" t="s">
        <v>1086</v>
      </c>
      <c r="P386" s="136" t="s">
        <v>46</v>
      </c>
      <c r="Q386" s="136" t="s">
        <v>1091</v>
      </c>
      <c r="R386" s="136" t="s">
        <v>1082</v>
      </c>
      <c r="S386" s="136" t="s">
        <v>1083</v>
      </c>
      <c r="T386" s="149" t="s">
        <v>1095</v>
      </c>
      <c r="U386" s="136" t="s">
        <v>1082</v>
      </c>
      <c r="V386" s="150" t="s">
        <v>44</v>
      </c>
      <c r="W386" s="151"/>
    </row>
    <row r="387" spans="1:23" ht="63.75" x14ac:dyDescent="0.25">
      <c r="A387" s="145">
        <v>1189</v>
      </c>
      <c r="B387" s="135">
        <v>43482</v>
      </c>
      <c r="C387" s="136" t="s">
        <v>42</v>
      </c>
      <c r="D387" s="136">
        <v>204</v>
      </c>
      <c r="E387" s="136" t="s">
        <v>43</v>
      </c>
      <c r="F387" s="135" t="s">
        <v>76</v>
      </c>
      <c r="G387" s="135" t="s">
        <v>2102</v>
      </c>
      <c r="H387" s="146" t="s">
        <v>46</v>
      </c>
      <c r="I387" s="166" t="s">
        <v>46</v>
      </c>
      <c r="J387" s="166" t="s">
        <v>48</v>
      </c>
      <c r="K387" s="166" t="s">
        <v>1934</v>
      </c>
      <c r="L387" s="167" t="s">
        <v>53</v>
      </c>
      <c r="M387" s="167">
        <v>1707</v>
      </c>
      <c r="N387" s="147">
        <v>56.142857142857146</v>
      </c>
      <c r="O387" s="148" t="s">
        <v>1079</v>
      </c>
      <c r="P387" s="136" t="s">
        <v>1094</v>
      </c>
      <c r="Q387" s="136" t="s">
        <v>1091</v>
      </c>
      <c r="R387" s="136" t="s">
        <v>1082</v>
      </c>
      <c r="S387" s="136" t="s">
        <v>1083</v>
      </c>
      <c r="T387" s="149" t="s">
        <v>1095</v>
      </c>
      <c r="U387" s="136" t="s">
        <v>1131</v>
      </c>
      <c r="V387" s="150" t="s">
        <v>1104</v>
      </c>
      <c r="W387" s="151"/>
    </row>
    <row r="388" spans="1:23" ht="45" x14ac:dyDescent="0.25">
      <c r="A388" s="145">
        <v>1188</v>
      </c>
      <c r="B388" s="135">
        <v>43482</v>
      </c>
      <c r="C388" s="136" t="s">
        <v>42</v>
      </c>
      <c r="D388" s="136">
        <v>205</v>
      </c>
      <c r="E388" s="136" t="s">
        <v>43</v>
      </c>
      <c r="F388" s="135" t="s">
        <v>56</v>
      </c>
      <c r="G388" s="135" t="s">
        <v>2101</v>
      </c>
      <c r="H388" s="146" t="s">
        <v>46</v>
      </c>
      <c r="I388" s="166" t="s">
        <v>46</v>
      </c>
      <c r="J388" s="166" t="s">
        <v>48</v>
      </c>
      <c r="K388" s="166" t="s">
        <v>1934</v>
      </c>
      <c r="L388" s="167" t="s">
        <v>53</v>
      </c>
      <c r="M388" s="167">
        <v>1523</v>
      </c>
      <c r="N388" s="147">
        <v>56.142857142857146</v>
      </c>
      <c r="O388" s="148" t="s">
        <v>1079</v>
      </c>
      <c r="P388" s="136" t="s">
        <v>1094</v>
      </c>
      <c r="Q388" s="136" t="s">
        <v>1091</v>
      </c>
      <c r="R388" s="136" t="s">
        <v>1082</v>
      </c>
      <c r="S388" s="136" t="s">
        <v>1083</v>
      </c>
      <c r="T388" s="149" t="s">
        <v>1095</v>
      </c>
      <c r="U388" s="136" t="s">
        <v>1131</v>
      </c>
      <c r="V388" s="150" t="s">
        <v>1141</v>
      </c>
      <c r="W388" s="151"/>
    </row>
    <row r="389" spans="1:23" ht="45" x14ac:dyDescent="0.25">
      <c r="A389" s="145">
        <v>1187</v>
      </c>
      <c r="B389" s="135">
        <v>43482</v>
      </c>
      <c r="C389" s="136" t="s">
        <v>42</v>
      </c>
      <c r="D389" s="136">
        <v>902</v>
      </c>
      <c r="E389" s="136" t="s">
        <v>43</v>
      </c>
      <c r="F389" s="135" t="s">
        <v>66</v>
      </c>
      <c r="G389" s="135" t="s">
        <v>2100</v>
      </c>
      <c r="H389" s="146" t="s">
        <v>46</v>
      </c>
      <c r="I389" s="166" t="s">
        <v>46</v>
      </c>
      <c r="J389" s="166" t="s">
        <v>48</v>
      </c>
      <c r="K389" s="166" t="s">
        <v>1934</v>
      </c>
      <c r="L389" s="167" t="s">
        <v>53</v>
      </c>
      <c r="M389" s="167">
        <v>1483</v>
      </c>
      <c r="N389" s="147">
        <v>56.142857142857146</v>
      </c>
      <c r="O389" s="148" t="s">
        <v>1079</v>
      </c>
      <c r="P389" s="136" t="s">
        <v>1123</v>
      </c>
      <c r="Q389" s="136" t="s">
        <v>1091</v>
      </c>
      <c r="R389" s="136" t="s">
        <v>1082</v>
      </c>
      <c r="S389" s="136" t="s">
        <v>1083</v>
      </c>
      <c r="T389" s="149" t="s">
        <v>1095</v>
      </c>
      <c r="U389" s="136" t="s">
        <v>1082</v>
      </c>
      <c r="V389" s="150" t="s">
        <v>1141</v>
      </c>
      <c r="W389" s="151"/>
    </row>
    <row r="390" spans="1:23" ht="45" x14ac:dyDescent="0.25">
      <c r="A390" s="145">
        <v>1186</v>
      </c>
      <c r="B390" s="135">
        <v>43482</v>
      </c>
      <c r="C390" s="136" t="s">
        <v>42</v>
      </c>
      <c r="D390" s="136">
        <v>901</v>
      </c>
      <c r="E390" s="136" t="s">
        <v>43</v>
      </c>
      <c r="F390" s="135" t="s">
        <v>76</v>
      </c>
      <c r="G390" s="135" t="s">
        <v>2099</v>
      </c>
      <c r="H390" s="146" t="s">
        <v>46</v>
      </c>
      <c r="I390" s="166" t="s">
        <v>46</v>
      </c>
      <c r="J390" s="166" t="s">
        <v>48</v>
      </c>
      <c r="K390" s="166" t="s">
        <v>1934</v>
      </c>
      <c r="L390" s="167" t="s">
        <v>53</v>
      </c>
      <c r="M390" s="167">
        <v>1477</v>
      </c>
      <c r="N390" s="147">
        <v>56.142857142857146</v>
      </c>
      <c r="O390" s="148" t="s">
        <v>1079</v>
      </c>
      <c r="P390" s="136" t="s">
        <v>1094</v>
      </c>
      <c r="Q390" s="136" t="s">
        <v>1091</v>
      </c>
      <c r="R390" s="136" t="s">
        <v>1082</v>
      </c>
      <c r="S390" s="136" t="s">
        <v>1083</v>
      </c>
      <c r="T390" s="149" t="s">
        <v>1095</v>
      </c>
      <c r="U390" s="136" t="s">
        <v>1082</v>
      </c>
      <c r="V390" s="150" t="s">
        <v>1141</v>
      </c>
      <c r="W390" s="151"/>
    </row>
    <row r="391" spans="1:23" ht="45" x14ac:dyDescent="0.25">
      <c r="A391" s="145">
        <v>1185</v>
      </c>
      <c r="B391" s="135">
        <v>43486</v>
      </c>
      <c r="C391" s="136" t="s">
        <v>42</v>
      </c>
      <c r="D391" s="136">
        <v>702</v>
      </c>
      <c r="E391" s="136" t="s">
        <v>43</v>
      </c>
      <c r="F391" s="135" t="s">
        <v>66</v>
      </c>
      <c r="G391" s="135" t="s">
        <v>2098</v>
      </c>
      <c r="H391" s="146" t="s">
        <v>46</v>
      </c>
      <c r="I391" s="166" t="s">
        <v>46</v>
      </c>
      <c r="J391" s="166" t="s">
        <v>48</v>
      </c>
      <c r="K391" s="166" t="s">
        <v>1934</v>
      </c>
      <c r="L391" s="167" t="s">
        <v>53</v>
      </c>
      <c r="M391" s="167">
        <v>1479</v>
      </c>
      <c r="N391" s="147">
        <v>56.142857142857146</v>
      </c>
      <c r="O391" s="148" t="s">
        <v>1079</v>
      </c>
      <c r="P391" s="136" t="s">
        <v>1123</v>
      </c>
      <c r="Q391" s="136" t="s">
        <v>1091</v>
      </c>
      <c r="R391" s="136" t="s">
        <v>1082</v>
      </c>
      <c r="S391" s="136" t="s">
        <v>1083</v>
      </c>
      <c r="T391" s="149" t="s">
        <v>1095</v>
      </c>
      <c r="U391" s="136" t="s">
        <v>1082</v>
      </c>
      <c r="V391" s="150" t="s">
        <v>1092</v>
      </c>
      <c r="W391" s="151"/>
    </row>
    <row r="392" spans="1:23" ht="90" x14ac:dyDescent="0.25">
      <c r="A392" s="145">
        <v>1184</v>
      </c>
      <c r="B392" s="135">
        <v>43487</v>
      </c>
      <c r="C392" s="136" t="s">
        <v>42</v>
      </c>
      <c r="D392" s="136">
        <v>201</v>
      </c>
      <c r="E392" s="136" t="s">
        <v>43</v>
      </c>
      <c r="F392" s="135" t="s">
        <v>44</v>
      </c>
      <c r="G392" s="135" t="s">
        <v>2095</v>
      </c>
      <c r="H392" s="146" t="s">
        <v>2096</v>
      </c>
      <c r="I392" s="166" t="s">
        <v>2097</v>
      </c>
      <c r="J392" s="166" t="s">
        <v>121</v>
      </c>
      <c r="K392" s="166" t="s">
        <v>50</v>
      </c>
      <c r="L392" s="167" t="s">
        <v>50</v>
      </c>
      <c r="M392" s="167" t="s">
        <v>46</v>
      </c>
      <c r="N392" s="147">
        <v>56.142857142857146</v>
      </c>
      <c r="O392" s="148" t="s">
        <v>1079</v>
      </c>
      <c r="P392" s="136" t="s">
        <v>1110</v>
      </c>
      <c r="Q392" s="136" t="s">
        <v>1088</v>
      </c>
      <c r="R392" s="136" t="s">
        <v>1082</v>
      </c>
      <c r="S392" s="136" t="s">
        <v>1083</v>
      </c>
      <c r="T392" s="149" t="s">
        <v>1095</v>
      </c>
      <c r="U392" s="136" t="s">
        <v>1082</v>
      </c>
      <c r="V392" s="150" t="s">
        <v>1128</v>
      </c>
      <c r="W392" s="151"/>
    </row>
    <row r="393" spans="1:23" ht="318.75" x14ac:dyDescent="0.25">
      <c r="A393" s="145">
        <v>1183</v>
      </c>
      <c r="B393" s="135">
        <v>43485</v>
      </c>
      <c r="C393" s="136" t="s">
        <v>42</v>
      </c>
      <c r="D393" s="136">
        <v>207</v>
      </c>
      <c r="E393" s="136" t="s">
        <v>97</v>
      </c>
      <c r="F393" s="135" t="s">
        <v>44</v>
      </c>
      <c r="G393" s="135" t="s">
        <v>2093</v>
      </c>
      <c r="H393" s="146" t="s">
        <v>46</v>
      </c>
      <c r="I393" s="166" t="s">
        <v>2094</v>
      </c>
      <c r="J393" s="166" t="s">
        <v>103</v>
      </c>
      <c r="K393" s="166" t="s">
        <v>50</v>
      </c>
      <c r="L393" s="167" t="s">
        <v>125</v>
      </c>
      <c r="M393" s="167" t="s">
        <v>46</v>
      </c>
      <c r="N393" s="147">
        <v>56.142857142857146</v>
      </c>
      <c r="O393" s="148" t="s">
        <v>1079</v>
      </c>
      <c r="P393" s="136" t="s">
        <v>1110</v>
      </c>
      <c r="Q393" s="136" t="s">
        <v>1088</v>
      </c>
      <c r="R393" s="136" t="s">
        <v>1082</v>
      </c>
      <c r="S393" s="136" t="s">
        <v>1083</v>
      </c>
      <c r="T393" s="149" t="s">
        <v>1095</v>
      </c>
      <c r="U393" s="136" t="s">
        <v>1082</v>
      </c>
      <c r="V393" s="150" t="s">
        <v>1128</v>
      </c>
      <c r="W393" s="151"/>
    </row>
    <row r="394" spans="1:23" ht="45" x14ac:dyDescent="0.25">
      <c r="A394" s="145">
        <v>1182</v>
      </c>
      <c r="B394" s="135">
        <v>43482</v>
      </c>
      <c r="C394" s="136" t="s">
        <v>42</v>
      </c>
      <c r="D394" s="136">
        <v>901</v>
      </c>
      <c r="E394" s="136" t="s">
        <v>43</v>
      </c>
      <c r="F394" s="135" t="s">
        <v>76</v>
      </c>
      <c r="G394" s="135" t="s">
        <v>2092</v>
      </c>
      <c r="H394" s="146" t="s">
        <v>46</v>
      </c>
      <c r="I394" s="166" t="s">
        <v>46</v>
      </c>
      <c r="J394" s="166" t="s">
        <v>1846</v>
      </c>
      <c r="K394" s="166" t="s">
        <v>49</v>
      </c>
      <c r="L394" s="167" t="s">
        <v>53</v>
      </c>
      <c r="M394" s="167">
        <v>1477</v>
      </c>
      <c r="N394" s="147">
        <v>56.142857142857146</v>
      </c>
      <c r="O394" s="148" t="s">
        <v>1079</v>
      </c>
      <c r="P394" s="136" t="s">
        <v>1094</v>
      </c>
      <c r="Q394" s="136" t="s">
        <v>1091</v>
      </c>
      <c r="R394" s="136" t="s">
        <v>1082</v>
      </c>
      <c r="S394" s="136" t="s">
        <v>1083</v>
      </c>
      <c r="T394" s="149" t="s">
        <v>1095</v>
      </c>
      <c r="U394" s="136" t="s">
        <v>1082</v>
      </c>
      <c r="V394" s="150" t="s">
        <v>1141</v>
      </c>
      <c r="W394" s="151"/>
    </row>
    <row r="395" spans="1:23" ht="45" x14ac:dyDescent="0.25">
      <c r="A395" s="145">
        <v>1181</v>
      </c>
      <c r="B395" s="135">
        <v>43482</v>
      </c>
      <c r="C395" s="136" t="s">
        <v>42</v>
      </c>
      <c r="D395" s="136">
        <v>902</v>
      </c>
      <c r="E395" s="136" t="s">
        <v>43</v>
      </c>
      <c r="F395" s="135" t="s">
        <v>66</v>
      </c>
      <c r="G395" s="135" t="s">
        <v>2091</v>
      </c>
      <c r="H395" s="146" t="s">
        <v>46</v>
      </c>
      <c r="I395" s="166" t="s">
        <v>46</v>
      </c>
      <c r="J395" s="166" t="s">
        <v>1846</v>
      </c>
      <c r="K395" s="166" t="s">
        <v>49</v>
      </c>
      <c r="L395" s="167" t="s">
        <v>53</v>
      </c>
      <c r="M395" s="167">
        <v>1483</v>
      </c>
      <c r="N395" s="147">
        <v>56.142857142857146</v>
      </c>
      <c r="O395" s="148" t="s">
        <v>1079</v>
      </c>
      <c r="P395" s="136" t="s">
        <v>1123</v>
      </c>
      <c r="Q395" s="136" t="s">
        <v>1091</v>
      </c>
      <c r="R395" s="136" t="s">
        <v>1082</v>
      </c>
      <c r="S395" s="136" t="s">
        <v>1083</v>
      </c>
      <c r="T395" s="149" t="s">
        <v>1095</v>
      </c>
      <c r="U395" s="136" t="s">
        <v>1082</v>
      </c>
      <c r="V395" s="150" t="s">
        <v>1141</v>
      </c>
      <c r="W395" s="151"/>
    </row>
    <row r="396" spans="1:23" ht="51" x14ac:dyDescent="0.25">
      <c r="A396" s="145">
        <v>1180</v>
      </c>
      <c r="B396" s="135">
        <v>43482</v>
      </c>
      <c r="C396" s="136" t="s">
        <v>42</v>
      </c>
      <c r="D396" s="136">
        <v>204</v>
      </c>
      <c r="E396" s="136" t="s">
        <v>43</v>
      </c>
      <c r="F396" s="135" t="s">
        <v>76</v>
      </c>
      <c r="G396" s="135" t="s">
        <v>2090</v>
      </c>
      <c r="H396" s="146" t="s">
        <v>46</v>
      </c>
      <c r="I396" s="166" t="s">
        <v>46</v>
      </c>
      <c r="J396" s="166" t="s">
        <v>1846</v>
      </c>
      <c r="K396" s="166" t="s">
        <v>49</v>
      </c>
      <c r="L396" s="167" t="s">
        <v>53</v>
      </c>
      <c r="M396" s="167">
        <v>1707</v>
      </c>
      <c r="N396" s="147">
        <v>56.142857142857146</v>
      </c>
      <c r="O396" s="148" t="s">
        <v>1079</v>
      </c>
      <c r="P396" s="136" t="s">
        <v>1094</v>
      </c>
      <c r="Q396" s="136" t="s">
        <v>1091</v>
      </c>
      <c r="R396" s="136" t="s">
        <v>1082</v>
      </c>
      <c r="S396" s="136" t="s">
        <v>1083</v>
      </c>
      <c r="T396" s="149" t="s">
        <v>1095</v>
      </c>
      <c r="U396" s="136" t="s">
        <v>1082</v>
      </c>
      <c r="V396" s="150" t="s">
        <v>1104</v>
      </c>
      <c r="W396" s="151"/>
    </row>
    <row r="397" spans="1:23" ht="45" x14ac:dyDescent="0.25">
      <c r="A397" s="145">
        <v>1179</v>
      </c>
      <c r="B397" s="135">
        <v>43477</v>
      </c>
      <c r="C397" s="136" t="s">
        <v>42</v>
      </c>
      <c r="D397" s="136">
        <v>703</v>
      </c>
      <c r="E397" s="136" t="s">
        <v>43</v>
      </c>
      <c r="F397" s="135" t="s">
        <v>56</v>
      </c>
      <c r="G397" s="135" t="s">
        <v>2089</v>
      </c>
      <c r="H397" s="146" t="s">
        <v>46</v>
      </c>
      <c r="I397" s="166" t="s">
        <v>46</v>
      </c>
      <c r="J397" s="166" t="s">
        <v>1846</v>
      </c>
      <c r="K397" s="166" t="s">
        <v>49</v>
      </c>
      <c r="L397" s="167" t="s">
        <v>53</v>
      </c>
      <c r="M397" s="167">
        <v>1478</v>
      </c>
      <c r="N397" s="147">
        <v>56.142857142857146</v>
      </c>
      <c r="O397" s="148" t="s">
        <v>1079</v>
      </c>
      <c r="P397" s="136" t="s">
        <v>1094</v>
      </c>
      <c r="Q397" s="136" t="s">
        <v>1091</v>
      </c>
      <c r="R397" s="136" t="s">
        <v>1082</v>
      </c>
      <c r="S397" s="136" t="s">
        <v>1083</v>
      </c>
      <c r="T397" s="149" t="s">
        <v>1095</v>
      </c>
      <c r="U397" s="136" t="s">
        <v>1131</v>
      </c>
      <c r="V397" s="150" t="s">
        <v>1168</v>
      </c>
      <c r="W397" s="151"/>
    </row>
    <row r="398" spans="1:23" ht="45" x14ac:dyDescent="0.25">
      <c r="A398" s="145">
        <v>1178</v>
      </c>
      <c r="B398" s="135">
        <v>43480</v>
      </c>
      <c r="C398" s="136" t="s">
        <v>42</v>
      </c>
      <c r="D398" s="136">
        <v>303</v>
      </c>
      <c r="E398" s="136" t="s">
        <v>43</v>
      </c>
      <c r="F398" s="135" t="s">
        <v>518</v>
      </c>
      <c r="G398" s="135" t="s">
        <v>2050</v>
      </c>
      <c r="H398" s="146" t="s">
        <v>46</v>
      </c>
      <c r="I398" s="166" t="s">
        <v>46</v>
      </c>
      <c r="J398" s="166" t="s">
        <v>1846</v>
      </c>
      <c r="K398" s="166" t="s">
        <v>49</v>
      </c>
      <c r="L398" s="167" t="s">
        <v>53</v>
      </c>
      <c r="M398" s="167">
        <v>2114</v>
      </c>
      <c r="N398" s="147">
        <v>55.142857142857146</v>
      </c>
      <c r="O398" s="148" t="s">
        <v>1079</v>
      </c>
      <c r="P398" s="136" t="s">
        <v>1190</v>
      </c>
      <c r="Q398" s="136" t="s">
        <v>518</v>
      </c>
      <c r="R398" s="136" t="s">
        <v>1082</v>
      </c>
      <c r="S398" s="136" t="s">
        <v>1083</v>
      </c>
      <c r="T398" s="149" t="s">
        <v>1084</v>
      </c>
      <c r="U398" s="136" t="s">
        <v>1118</v>
      </c>
      <c r="V398" s="150" t="s">
        <v>1416</v>
      </c>
      <c r="W398" s="151"/>
    </row>
    <row r="399" spans="1:23" ht="76.5" x14ac:dyDescent="0.25">
      <c r="A399" s="145">
        <v>1177</v>
      </c>
      <c r="B399" s="135">
        <v>43480</v>
      </c>
      <c r="C399" s="136" t="s">
        <v>42</v>
      </c>
      <c r="D399" s="136">
        <v>711</v>
      </c>
      <c r="E399" s="136">
        <v>0</v>
      </c>
      <c r="F399" s="135" t="s">
        <v>56</v>
      </c>
      <c r="G399" s="135" t="s">
        <v>2051</v>
      </c>
      <c r="H399" s="146" t="s">
        <v>46</v>
      </c>
      <c r="I399" s="166" t="s">
        <v>46</v>
      </c>
      <c r="J399" s="166" t="s">
        <v>1846</v>
      </c>
      <c r="K399" s="166" t="s">
        <v>49</v>
      </c>
      <c r="L399" s="167" t="s">
        <v>53</v>
      </c>
      <c r="M399" s="167">
        <v>2119</v>
      </c>
      <c r="N399" s="147">
        <v>55.142857142857146</v>
      </c>
      <c r="O399" s="148" t="s">
        <v>1079</v>
      </c>
      <c r="P399" s="136" t="s">
        <v>1094</v>
      </c>
      <c r="Q399" s="136" t="s">
        <v>1091</v>
      </c>
      <c r="R399" s="136" t="s">
        <v>1082</v>
      </c>
      <c r="S399" s="136" t="s">
        <v>1083</v>
      </c>
      <c r="T399" s="149" t="s">
        <v>1084</v>
      </c>
      <c r="U399" s="136" t="s">
        <v>1118</v>
      </c>
      <c r="V399" s="150" t="s">
        <v>1168</v>
      </c>
      <c r="W399" s="151"/>
    </row>
    <row r="400" spans="1:23" ht="63.75" x14ac:dyDescent="0.25">
      <c r="A400" s="145">
        <v>1176</v>
      </c>
      <c r="B400" s="135">
        <v>43480</v>
      </c>
      <c r="C400" s="136" t="s">
        <v>42</v>
      </c>
      <c r="D400" s="136">
        <v>708</v>
      </c>
      <c r="E400" s="136" t="s">
        <v>43</v>
      </c>
      <c r="F400" s="135" t="s">
        <v>44</v>
      </c>
      <c r="G400" s="135" t="s">
        <v>2052</v>
      </c>
      <c r="H400" s="146" t="s">
        <v>180</v>
      </c>
      <c r="I400" s="166" t="s">
        <v>180</v>
      </c>
      <c r="J400" s="166" t="s">
        <v>1846</v>
      </c>
      <c r="K400" s="166" t="s">
        <v>49</v>
      </c>
      <c r="L400" s="167" t="s">
        <v>53</v>
      </c>
      <c r="M400" s="167">
        <v>2124</v>
      </c>
      <c r="N400" s="147">
        <v>55.142857142857146</v>
      </c>
      <c r="O400" s="148" t="s">
        <v>1079</v>
      </c>
      <c r="P400" s="136" t="s">
        <v>1665</v>
      </c>
      <c r="Q400" s="136" t="s">
        <v>1081</v>
      </c>
      <c r="R400" s="136" t="s">
        <v>1082</v>
      </c>
      <c r="S400" s="136" t="s">
        <v>1083</v>
      </c>
      <c r="T400" s="149" t="s">
        <v>1084</v>
      </c>
      <c r="U400" s="136" t="s">
        <v>1082</v>
      </c>
      <c r="V400" s="150" t="s">
        <v>1119</v>
      </c>
      <c r="W400" s="151"/>
    </row>
    <row r="401" spans="1:23" ht="38.25" x14ac:dyDescent="0.25">
      <c r="A401" s="145">
        <v>1175</v>
      </c>
      <c r="B401" s="135">
        <v>43479</v>
      </c>
      <c r="C401" s="136" t="s">
        <v>42</v>
      </c>
      <c r="D401" s="136">
        <v>102</v>
      </c>
      <c r="E401" s="136" t="s">
        <v>43</v>
      </c>
      <c r="F401" s="135" t="s">
        <v>50</v>
      </c>
      <c r="G401" s="135" t="s">
        <v>2049</v>
      </c>
      <c r="H401" s="146" t="s">
        <v>46</v>
      </c>
      <c r="I401" s="166" t="s">
        <v>46</v>
      </c>
      <c r="J401" s="166" t="s">
        <v>179</v>
      </c>
      <c r="K401" s="166" t="s">
        <v>50</v>
      </c>
      <c r="L401" s="167" t="s">
        <v>50</v>
      </c>
      <c r="M401" s="167" t="s">
        <v>46</v>
      </c>
      <c r="N401" s="147">
        <v>55.142857142857146</v>
      </c>
      <c r="O401" s="148" t="s">
        <v>1079</v>
      </c>
      <c r="P401" s="136" t="s">
        <v>1094</v>
      </c>
      <c r="Q401" s="136" t="s">
        <v>1091</v>
      </c>
      <c r="R401" s="136" t="s">
        <v>1082</v>
      </c>
      <c r="S401" s="136" t="s">
        <v>1083</v>
      </c>
      <c r="T401" s="149" t="s">
        <v>1084</v>
      </c>
      <c r="U401" s="136" t="s">
        <v>1118</v>
      </c>
      <c r="V401" s="150" t="s">
        <v>1141</v>
      </c>
      <c r="W401" s="151"/>
    </row>
    <row r="402" spans="1:23" ht="300" x14ac:dyDescent="0.25">
      <c r="A402" s="145">
        <v>1174</v>
      </c>
      <c r="B402" s="135">
        <v>43479</v>
      </c>
      <c r="C402" s="136" t="s">
        <v>42</v>
      </c>
      <c r="D402" s="136">
        <v>602</v>
      </c>
      <c r="E402" s="136" t="s">
        <v>43</v>
      </c>
      <c r="F402" s="135" t="s">
        <v>51</v>
      </c>
      <c r="G402" s="135" t="s">
        <v>2046</v>
      </c>
      <c r="H402" s="146" t="s">
        <v>2047</v>
      </c>
      <c r="I402" s="166" t="s">
        <v>2048</v>
      </c>
      <c r="J402" s="166" t="s">
        <v>48</v>
      </c>
      <c r="K402" s="166" t="s">
        <v>1934</v>
      </c>
      <c r="L402" s="167" t="s">
        <v>50</v>
      </c>
      <c r="M402" s="167" t="s">
        <v>46</v>
      </c>
      <c r="N402" s="147">
        <v>55.142857142857146</v>
      </c>
      <c r="O402" s="148" t="s">
        <v>1079</v>
      </c>
      <c r="P402" s="136" t="s">
        <v>1094</v>
      </c>
      <c r="Q402" s="136" t="s">
        <v>1091</v>
      </c>
      <c r="R402" s="136" t="s">
        <v>1082</v>
      </c>
      <c r="S402" s="136" t="s">
        <v>1083</v>
      </c>
      <c r="T402" s="149" t="s">
        <v>1084</v>
      </c>
      <c r="U402" s="136" t="s">
        <v>1118</v>
      </c>
      <c r="V402" s="150" t="s">
        <v>1141</v>
      </c>
      <c r="W402" s="151"/>
    </row>
    <row r="403" spans="1:23" ht="360" x14ac:dyDescent="0.25">
      <c r="A403" s="145">
        <v>1173</v>
      </c>
      <c r="B403" s="135">
        <v>43478</v>
      </c>
      <c r="C403" s="136" t="s">
        <v>42</v>
      </c>
      <c r="D403" s="136">
        <v>904</v>
      </c>
      <c r="E403" s="136" t="s">
        <v>97</v>
      </c>
      <c r="F403" s="135" t="s">
        <v>44</v>
      </c>
      <c r="G403" s="135" t="s">
        <v>2043</v>
      </c>
      <c r="H403" s="146" t="s">
        <v>2044</v>
      </c>
      <c r="I403" s="166" t="s">
        <v>2045</v>
      </c>
      <c r="J403" s="166" t="s">
        <v>48</v>
      </c>
      <c r="K403" s="166" t="s">
        <v>1934</v>
      </c>
      <c r="L403" s="167" t="s">
        <v>50</v>
      </c>
      <c r="M403" s="167" t="s">
        <v>46</v>
      </c>
      <c r="N403" s="147">
        <v>55.142857142857146</v>
      </c>
      <c r="O403" s="148" t="s">
        <v>1079</v>
      </c>
      <c r="P403" s="136" t="s">
        <v>1110</v>
      </c>
      <c r="Q403" s="136" t="s">
        <v>1088</v>
      </c>
      <c r="R403" s="136" t="s">
        <v>1118</v>
      </c>
      <c r="S403" s="136" t="s">
        <v>1083</v>
      </c>
      <c r="T403" s="149" t="s">
        <v>1084</v>
      </c>
      <c r="U403" s="136" t="s">
        <v>1118</v>
      </c>
      <c r="V403" s="150" t="s">
        <v>1155</v>
      </c>
      <c r="W403" s="151"/>
    </row>
    <row r="404" spans="1:23" ht="102" x14ac:dyDescent="0.25">
      <c r="A404" s="145">
        <v>1172</v>
      </c>
      <c r="B404" s="135">
        <v>43475</v>
      </c>
      <c r="C404" s="136" t="s">
        <v>42</v>
      </c>
      <c r="D404" s="136" t="s">
        <v>46</v>
      </c>
      <c r="E404" s="136" t="s">
        <v>43</v>
      </c>
      <c r="F404" s="135" t="s">
        <v>765</v>
      </c>
      <c r="G404" s="135" t="s">
        <v>2042</v>
      </c>
      <c r="H404" s="146" t="s">
        <v>46</v>
      </c>
      <c r="I404" s="166" t="s">
        <v>46</v>
      </c>
      <c r="J404" s="166" t="s">
        <v>48</v>
      </c>
      <c r="K404" s="166" t="s">
        <v>1934</v>
      </c>
      <c r="L404" s="167" t="s">
        <v>333</v>
      </c>
      <c r="M404" s="167" t="s">
        <v>46</v>
      </c>
      <c r="N404" s="147">
        <v>55.142857142857146</v>
      </c>
      <c r="O404" s="148" t="s">
        <v>1079</v>
      </c>
      <c r="P404" s="136" t="s">
        <v>1665</v>
      </c>
      <c r="Q404" s="136" t="s">
        <v>1081</v>
      </c>
      <c r="R404" s="136" t="s">
        <v>1082</v>
      </c>
      <c r="S404" s="136" t="s">
        <v>1083</v>
      </c>
      <c r="T404" s="149" t="s">
        <v>1084</v>
      </c>
      <c r="U404" s="136" t="s">
        <v>1118</v>
      </c>
      <c r="V404" s="150" t="s">
        <v>555</v>
      </c>
      <c r="W404" s="151"/>
    </row>
    <row r="405" spans="1:23" ht="114.75" x14ac:dyDescent="0.25">
      <c r="A405" s="145">
        <v>1171</v>
      </c>
      <c r="B405" s="135">
        <v>43477</v>
      </c>
      <c r="C405" s="136" t="s">
        <v>42</v>
      </c>
      <c r="D405" s="136">
        <v>207</v>
      </c>
      <c r="E405" s="136" t="s">
        <v>2040</v>
      </c>
      <c r="F405" s="135" t="s">
        <v>765</v>
      </c>
      <c r="G405" s="135" t="s">
        <v>2041</v>
      </c>
      <c r="H405" s="146" t="s">
        <v>46</v>
      </c>
      <c r="I405" s="166" t="s">
        <v>46</v>
      </c>
      <c r="J405" s="166" t="s">
        <v>179</v>
      </c>
      <c r="K405" s="166" t="s">
        <v>50</v>
      </c>
      <c r="L405" s="167" t="s">
        <v>50</v>
      </c>
      <c r="M405" s="167" t="s">
        <v>46</v>
      </c>
      <c r="N405" s="147">
        <v>55.142857142857146</v>
      </c>
      <c r="O405" s="148" t="s">
        <v>1079</v>
      </c>
      <c r="P405" s="136" t="s">
        <v>1107</v>
      </c>
      <c r="Q405" s="136" t="s">
        <v>1108</v>
      </c>
      <c r="R405" s="136" t="s">
        <v>1118</v>
      </c>
      <c r="S405" s="136" t="s">
        <v>1083</v>
      </c>
      <c r="T405" s="149" t="s">
        <v>1138</v>
      </c>
      <c r="U405" s="136" t="s">
        <v>1118</v>
      </c>
      <c r="V405" s="150" t="s">
        <v>555</v>
      </c>
      <c r="W405" s="151"/>
    </row>
    <row r="406" spans="1:23" ht="90" x14ac:dyDescent="0.25">
      <c r="A406" s="145">
        <v>1170</v>
      </c>
      <c r="B406" s="135">
        <v>43477</v>
      </c>
      <c r="C406" s="136" t="s">
        <v>42</v>
      </c>
      <c r="D406" s="136">
        <v>710</v>
      </c>
      <c r="E406" s="136" t="s">
        <v>43</v>
      </c>
      <c r="F406" s="135" t="s">
        <v>44</v>
      </c>
      <c r="G406" s="135" t="s">
        <v>2037</v>
      </c>
      <c r="H406" s="146" t="s">
        <v>2039</v>
      </c>
      <c r="I406" s="166" t="s">
        <v>2038</v>
      </c>
      <c r="J406" s="166" t="s">
        <v>48</v>
      </c>
      <c r="K406" s="166" t="s">
        <v>1934</v>
      </c>
      <c r="L406" s="167" t="s">
        <v>125</v>
      </c>
      <c r="M406" s="167" t="s">
        <v>46</v>
      </c>
      <c r="N406" s="147">
        <v>55.142857142857146</v>
      </c>
      <c r="O406" s="148" t="s">
        <v>1079</v>
      </c>
      <c r="P406" s="136" t="s">
        <v>1665</v>
      </c>
      <c r="Q406" s="136" t="s">
        <v>1081</v>
      </c>
      <c r="R406" s="136" t="s">
        <v>1082</v>
      </c>
      <c r="S406" s="136" t="s">
        <v>1083</v>
      </c>
      <c r="T406" s="149" t="s">
        <v>1084</v>
      </c>
      <c r="U406" s="136" t="s">
        <v>1095</v>
      </c>
      <c r="V406" s="150" t="s">
        <v>44</v>
      </c>
      <c r="W406" s="151"/>
    </row>
    <row r="407" spans="1:23" ht="63.75" x14ac:dyDescent="0.25">
      <c r="A407" s="145">
        <v>1169</v>
      </c>
      <c r="B407" s="135">
        <v>43475</v>
      </c>
      <c r="C407" s="136" t="s">
        <v>42</v>
      </c>
      <c r="D407" s="136">
        <v>111</v>
      </c>
      <c r="E407" s="136" t="s">
        <v>43</v>
      </c>
      <c r="F407" s="135" t="s">
        <v>499</v>
      </c>
      <c r="G407" s="135" t="s">
        <v>2034</v>
      </c>
      <c r="H407" s="146" t="s">
        <v>2036</v>
      </c>
      <c r="I407" s="166" t="s">
        <v>2035</v>
      </c>
      <c r="J407" s="166" t="s">
        <v>179</v>
      </c>
      <c r="K407" s="166" t="s">
        <v>50</v>
      </c>
      <c r="L407" s="167" t="s">
        <v>50</v>
      </c>
      <c r="M407" s="167" t="s">
        <v>46</v>
      </c>
      <c r="N407" s="147">
        <v>55.142857142857146</v>
      </c>
      <c r="O407" s="148" t="s">
        <v>1114</v>
      </c>
      <c r="P407" s="136" t="s">
        <v>1094</v>
      </c>
      <c r="Q407" s="136" t="s">
        <v>1091</v>
      </c>
      <c r="R407" s="136" t="s">
        <v>1082</v>
      </c>
      <c r="S407" s="136" t="s">
        <v>1106</v>
      </c>
      <c r="T407" s="149" t="s">
        <v>1084</v>
      </c>
      <c r="U407" s="136" t="s">
        <v>1095</v>
      </c>
      <c r="V407" s="150" t="s">
        <v>1186</v>
      </c>
      <c r="W407" s="151"/>
    </row>
    <row r="408" spans="1:23" ht="89.25" x14ac:dyDescent="0.25">
      <c r="A408" s="145">
        <v>1168</v>
      </c>
      <c r="B408" s="135">
        <v>43473</v>
      </c>
      <c r="C408" s="136" t="s">
        <v>117</v>
      </c>
      <c r="D408" s="136">
        <v>125</v>
      </c>
      <c r="E408" s="136" t="s">
        <v>46</v>
      </c>
      <c r="F408" s="135" t="s">
        <v>44</v>
      </c>
      <c r="G408" s="135" t="s">
        <v>1991</v>
      </c>
      <c r="H408" s="146" t="s">
        <v>46</v>
      </c>
      <c r="I408" s="166" t="s">
        <v>46</v>
      </c>
      <c r="J408" s="166" t="s">
        <v>48</v>
      </c>
      <c r="K408" s="166" t="s">
        <v>1934</v>
      </c>
      <c r="L408" s="167" t="s">
        <v>125</v>
      </c>
      <c r="M408" s="167" t="s">
        <v>46</v>
      </c>
      <c r="N408" s="147">
        <v>54.142857142857146</v>
      </c>
      <c r="O408" s="148" t="s">
        <v>1079</v>
      </c>
      <c r="P408" s="136" t="s">
        <v>1151</v>
      </c>
      <c r="Q408" s="136" t="s">
        <v>1088</v>
      </c>
      <c r="R408" s="136" t="s">
        <v>1082</v>
      </c>
      <c r="S408" s="136" t="s">
        <v>1083</v>
      </c>
      <c r="T408" s="149" t="s">
        <v>1217</v>
      </c>
      <c r="U408" s="136" t="s">
        <v>1082</v>
      </c>
      <c r="V408" s="150" t="s">
        <v>1152</v>
      </c>
      <c r="W408" s="151"/>
    </row>
    <row r="409" spans="1:23" ht="51" x14ac:dyDescent="0.25">
      <c r="A409" s="145">
        <v>1167</v>
      </c>
      <c r="B409" s="135">
        <v>43472</v>
      </c>
      <c r="C409" s="136" t="s">
        <v>42</v>
      </c>
      <c r="D409" s="136">
        <v>702</v>
      </c>
      <c r="E409" s="136" t="s">
        <v>43</v>
      </c>
      <c r="F409" s="135" t="s">
        <v>44</v>
      </c>
      <c r="G409" s="135" t="s">
        <v>1990</v>
      </c>
      <c r="H409" s="146" t="s">
        <v>46</v>
      </c>
      <c r="I409" s="166" t="s">
        <v>46</v>
      </c>
      <c r="J409" s="166" t="s">
        <v>1846</v>
      </c>
      <c r="K409" s="166" t="s">
        <v>49</v>
      </c>
      <c r="L409" s="167" t="s">
        <v>65</v>
      </c>
      <c r="M409" s="167" t="s">
        <v>46</v>
      </c>
      <c r="N409" s="147">
        <v>54.142857142857146</v>
      </c>
      <c r="O409" s="148" t="s">
        <v>1079</v>
      </c>
      <c r="P409" s="136" t="s">
        <v>1129</v>
      </c>
      <c r="Q409" s="136" t="s">
        <v>1130</v>
      </c>
      <c r="R409" s="136" t="s">
        <v>1082</v>
      </c>
      <c r="S409" s="136" t="s">
        <v>1083</v>
      </c>
      <c r="T409" s="149" t="s">
        <v>1217</v>
      </c>
      <c r="U409" s="136" t="s">
        <v>1082</v>
      </c>
      <c r="V409" s="150" t="s">
        <v>1155</v>
      </c>
      <c r="W409" s="151"/>
    </row>
    <row r="410" spans="1:23" ht="102" x14ac:dyDescent="0.25">
      <c r="A410" s="145">
        <v>1166</v>
      </c>
      <c r="B410" s="135">
        <v>43473</v>
      </c>
      <c r="C410" s="136" t="s">
        <v>42</v>
      </c>
      <c r="D410" s="136">
        <v>414</v>
      </c>
      <c r="E410" s="136" t="s">
        <v>43</v>
      </c>
      <c r="F410" s="135" t="s">
        <v>44</v>
      </c>
      <c r="G410" s="135" t="s">
        <v>1987</v>
      </c>
      <c r="H410" s="146" t="s">
        <v>1988</v>
      </c>
      <c r="I410" s="166" t="s">
        <v>1989</v>
      </c>
      <c r="J410" s="166" t="s">
        <v>48</v>
      </c>
      <c r="K410" s="166" t="s">
        <v>1934</v>
      </c>
      <c r="L410" s="167" t="s">
        <v>50</v>
      </c>
      <c r="M410" s="167" t="s">
        <v>46</v>
      </c>
      <c r="N410" s="147">
        <v>54.142857142857146</v>
      </c>
      <c r="O410" s="148" t="s">
        <v>1079</v>
      </c>
      <c r="P410" s="136" t="s">
        <v>1110</v>
      </c>
      <c r="Q410" s="136" t="s">
        <v>1088</v>
      </c>
      <c r="R410" s="136" t="s">
        <v>1082</v>
      </c>
      <c r="S410" s="136" t="s">
        <v>1083</v>
      </c>
      <c r="T410" s="149" t="s">
        <v>1217</v>
      </c>
      <c r="U410" s="136" t="s">
        <v>1082</v>
      </c>
      <c r="V410" s="150" t="s">
        <v>1444</v>
      </c>
      <c r="W410" s="151"/>
    </row>
    <row r="411" spans="1:23" ht="51" x14ac:dyDescent="0.25">
      <c r="A411" s="145">
        <v>1165</v>
      </c>
      <c r="B411" s="135">
        <v>43470</v>
      </c>
      <c r="C411" s="136" t="s">
        <v>42</v>
      </c>
      <c r="D411" s="136">
        <v>107</v>
      </c>
      <c r="E411" s="136" t="s">
        <v>43</v>
      </c>
      <c r="F411" s="135" t="s">
        <v>76</v>
      </c>
      <c r="G411" s="135" t="s">
        <v>1986</v>
      </c>
      <c r="H411" s="146" t="s">
        <v>46</v>
      </c>
      <c r="I411" s="166" t="s">
        <v>46</v>
      </c>
      <c r="J411" s="166" t="s">
        <v>48</v>
      </c>
      <c r="K411" s="166" t="s">
        <v>1934</v>
      </c>
      <c r="L411" s="167" t="s">
        <v>53</v>
      </c>
      <c r="M411" s="167">
        <v>2285</v>
      </c>
      <c r="N411" s="147">
        <v>54.142857142857146</v>
      </c>
      <c r="O411" s="148" t="s">
        <v>1079</v>
      </c>
      <c r="P411" s="136" t="s">
        <v>1094</v>
      </c>
      <c r="Q411" s="136" t="s">
        <v>1091</v>
      </c>
      <c r="R411" s="136" t="s">
        <v>1082</v>
      </c>
      <c r="S411" s="136" t="s">
        <v>1083</v>
      </c>
      <c r="T411" s="149" t="s">
        <v>1217</v>
      </c>
      <c r="U411" s="136" t="s">
        <v>1082</v>
      </c>
      <c r="V411" s="150" t="s">
        <v>1104</v>
      </c>
      <c r="W411" s="151"/>
    </row>
    <row r="412" spans="1:23" ht="45" x14ac:dyDescent="0.25">
      <c r="A412" s="145">
        <v>1164</v>
      </c>
      <c r="B412" s="135">
        <v>43470</v>
      </c>
      <c r="C412" s="136" t="s">
        <v>42</v>
      </c>
      <c r="D412" s="136">
        <v>203</v>
      </c>
      <c r="E412" s="136" t="s">
        <v>43</v>
      </c>
      <c r="F412" s="135" t="s">
        <v>76</v>
      </c>
      <c r="G412" s="135" t="s">
        <v>1985</v>
      </c>
      <c r="H412" s="146" t="s">
        <v>46</v>
      </c>
      <c r="I412" s="166" t="s">
        <v>46</v>
      </c>
      <c r="J412" s="166" t="s">
        <v>48</v>
      </c>
      <c r="K412" s="166" t="s">
        <v>1934</v>
      </c>
      <c r="L412" s="167" t="s">
        <v>53</v>
      </c>
      <c r="M412" s="167">
        <v>1715</v>
      </c>
      <c r="N412" s="147">
        <v>54.142857142857146</v>
      </c>
      <c r="O412" s="148" t="s">
        <v>1079</v>
      </c>
      <c r="P412" s="136" t="s">
        <v>1094</v>
      </c>
      <c r="Q412" s="136" t="s">
        <v>1091</v>
      </c>
      <c r="R412" s="136" t="s">
        <v>1082</v>
      </c>
      <c r="S412" s="136" t="s">
        <v>1083</v>
      </c>
      <c r="T412" s="149" t="s">
        <v>1217</v>
      </c>
      <c r="U412" s="136" t="s">
        <v>1082</v>
      </c>
      <c r="V412" s="150" t="s">
        <v>1141</v>
      </c>
      <c r="W412" s="151"/>
    </row>
    <row r="413" spans="1:23" ht="45" x14ac:dyDescent="0.25">
      <c r="A413" s="145">
        <v>1163</v>
      </c>
      <c r="B413" s="135">
        <v>43473</v>
      </c>
      <c r="C413" s="136" t="s">
        <v>42</v>
      </c>
      <c r="D413" s="136">
        <v>909</v>
      </c>
      <c r="E413" s="136" t="s">
        <v>43</v>
      </c>
      <c r="F413" s="135" t="s">
        <v>44</v>
      </c>
      <c r="G413" s="135" t="s">
        <v>1984</v>
      </c>
      <c r="H413" s="146" t="s">
        <v>46</v>
      </c>
      <c r="I413" s="166" t="s">
        <v>46</v>
      </c>
      <c r="J413" s="166" t="s">
        <v>48</v>
      </c>
      <c r="K413" s="166" t="s">
        <v>1934</v>
      </c>
      <c r="L413" s="167" t="s">
        <v>53</v>
      </c>
      <c r="M413" s="167">
        <v>1804</v>
      </c>
      <c r="N413" s="147">
        <v>54.142857142857146</v>
      </c>
      <c r="O413" s="148" t="s">
        <v>1079</v>
      </c>
      <c r="P413" s="136" t="s">
        <v>1110</v>
      </c>
      <c r="Q413" s="136" t="s">
        <v>1088</v>
      </c>
      <c r="R413" s="136" t="s">
        <v>1082</v>
      </c>
      <c r="S413" s="136" t="s">
        <v>1083</v>
      </c>
      <c r="T413" s="149" t="s">
        <v>1217</v>
      </c>
      <c r="U413" s="136" t="s">
        <v>1082</v>
      </c>
      <c r="V413" s="150" t="s">
        <v>1122</v>
      </c>
      <c r="W413" s="151"/>
    </row>
    <row r="414" spans="1:23" ht="51" x14ac:dyDescent="0.25">
      <c r="A414" s="145">
        <v>1162</v>
      </c>
      <c r="B414" s="135">
        <v>43473</v>
      </c>
      <c r="C414" s="136" t="s">
        <v>42</v>
      </c>
      <c r="D414" s="136">
        <v>909</v>
      </c>
      <c r="E414" s="136" t="s">
        <v>43</v>
      </c>
      <c r="F414" s="135" t="s">
        <v>56</v>
      </c>
      <c r="G414" s="135" t="s">
        <v>1983</v>
      </c>
      <c r="H414" s="146" t="s">
        <v>46</v>
      </c>
      <c r="I414" s="166" t="s">
        <v>46</v>
      </c>
      <c r="J414" s="166" t="s">
        <v>48</v>
      </c>
      <c r="K414" s="166" t="s">
        <v>1934</v>
      </c>
      <c r="L414" s="167" t="s">
        <v>53</v>
      </c>
      <c r="M414" s="167">
        <v>1804</v>
      </c>
      <c r="N414" s="147">
        <v>54.142857142857146</v>
      </c>
      <c r="O414" s="148" t="s">
        <v>1079</v>
      </c>
      <c r="P414" s="136" t="s">
        <v>1094</v>
      </c>
      <c r="Q414" s="136" t="s">
        <v>1091</v>
      </c>
      <c r="R414" s="136" t="s">
        <v>1082</v>
      </c>
      <c r="S414" s="136" t="s">
        <v>1083</v>
      </c>
      <c r="T414" s="149" t="s">
        <v>1217</v>
      </c>
      <c r="U414" s="136" t="s">
        <v>1082</v>
      </c>
      <c r="V414" s="150" t="s">
        <v>1168</v>
      </c>
      <c r="W414" s="151"/>
    </row>
    <row r="415" spans="1:23" ht="102" x14ac:dyDescent="0.25">
      <c r="A415" s="145">
        <v>1161</v>
      </c>
      <c r="B415" s="135">
        <v>43473</v>
      </c>
      <c r="C415" s="136" t="s">
        <v>42</v>
      </c>
      <c r="D415" s="136">
        <v>901</v>
      </c>
      <c r="E415" s="136" t="s">
        <v>43</v>
      </c>
      <c r="F415" s="135" t="s">
        <v>76</v>
      </c>
      <c r="G415" s="135" t="s">
        <v>1981</v>
      </c>
      <c r="H415" s="146" t="s">
        <v>1982</v>
      </c>
      <c r="I415" s="166" t="s">
        <v>46</v>
      </c>
      <c r="J415" s="166" t="s">
        <v>48</v>
      </c>
      <c r="K415" s="166" t="s">
        <v>1934</v>
      </c>
      <c r="L415" s="167" t="s">
        <v>53</v>
      </c>
      <c r="M415" s="167">
        <v>835</v>
      </c>
      <c r="N415" s="147">
        <v>54.142857142857146</v>
      </c>
      <c r="O415" s="148" t="s">
        <v>1079</v>
      </c>
      <c r="P415" s="136" t="s">
        <v>1094</v>
      </c>
      <c r="Q415" s="136" t="s">
        <v>1091</v>
      </c>
      <c r="R415" s="136" t="s">
        <v>1082</v>
      </c>
      <c r="S415" s="136" t="s">
        <v>1083</v>
      </c>
      <c r="T415" s="149" t="s">
        <v>1084</v>
      </c>
      <c r="U415" s="136" t="s">
        <v>1082</v>
      </c>
      <c r="V415" s="150" t="s">
        <v>1141</v>
      </c>
      <c r="W415" s="151"/>
    </row>
    <row r="416" spans="1:23" ht="51" x14ac:dyDescent="0.25">
      <c r="A416" s="145">
        <v>1160</v>
      </c>
      <c r="B416" s="135">
        <v>43473</v>
      </c>
      <c r="C416" s="136" t="s">
        <v>42</v>
      </c>
      <c r="D416" s="136">
        <v>901</v>
      </c>
      <c r="E416" s="136" t="s">
        <v>43</v>
      </c>
      <c r="F416" s="135" t="s">
        <v>71</v>
      </c>
      <c r="G416" s="135" t="s">
        <v>1980</v>
      </c>
      <c r="H416" s="146" t="s">
        <v>46</v>
      </c>
      <c r="I416" s="166" t="s">
        <v>46</v>
      </c>
      <c r="J416" s="166" t="s">
        <v>48</v>
      </c>
      <c r="K416" s="166" t="s">
        <v>1934</v>
      </c>
      <c r="L416" s="167" t="s">
        <v>53</v>
      </c>
      <c r="M416" s="167">
        <v>835</v>
      </c>
      <c r="N416" s="147">
        <v>54.142857142857146</v>
      </c>
      <c r="O416" s="148" t="s">
        <v>1079</v>
      </c>
      <c r="P416" s="136" t="s">
        <v>1094</v>
      </c>
      <c r="Q416" s="136" t="s">
        <v>1091</v>
      </c>
      <c r="R416" s="136" t="s">
        <v>1082</v>
      </c>
      <c r="S416" s="136" t="s">
        <v>1083</v>
      </c>
      <c r="T416" s="149" t="s">
        <v>1217</v>
      </c>
      <c r="U416" s="136" t="s">
        <v>1095</v>
      </c>
      <c r="V416" s="150" t="s">
        <v>1994</v>
      </c>
      <c r="W416" s="151"/>
    </row>
    <row r="417" spans="1:23" ht="38.25" x14ac:dyDescent="0.25">
      <c r="A417" s="145">
        <v>1159</v>
      </c>
      <c r="B417" s="135">
        <v>43472</v>
      </c>
      <c r="C417" s="136" t="s">
        <v>42</v>
      </c>
      <c r="D417" s="136" t="s">
        <v>46</v>
      </c>
      <c r="E417" s="136" t="s">
        <v>43</v>
      </c>
      <c r="F417" s="135" t="s">
        <v>66</v>
      </c>
      <c r="G417" s="135" t="s">
        <v>1979</v>
      </c>
      <c r="H417" s="146" t="s">
        <v>46</v>
      </c>
      <c r="I417" s="166" t="s">
        <v>46</v>
      </c>
      <c r="J417" s="166" t="s">
        <v>48</v>
      </c>
      <c r="K417" s="166" t="s">
        <v>1934</v>
      </c>
      <c r="L417" s="167" t="s">
        <v>333</v>
      </c>
      <c r="M417" s="167" t="s">
        <v>46</v>
      </c>
      <c r="N417" s="147">
        <v>54.142857142857146</v>
      </c>
      <c r="O417" s="148" t="s">
        <v>1114</v>
      </c>
      <c r="P417" s="136" t="s">
        <v>1094</v>
      </c>
      <c r="Q417" s="136" t="s">
        <v>1091</v>
      </c>
      <c r="R417" s="136" t="s">
        <v>1082</v>
      </c>
      <c r="S417" s="136" t="s">
        <v>1106</v>
      </c>
      <c r="T417" s="149" t="s">
        <v>1217</v>
      </c>
      <c r="U417" s="136" t="s">
        <v>1095</v>
      </c>
      <c r="V417" s="150" t="s">
        <v>1092</v>
      </c>
      <c r="W417" s="151"/>
    </row>
    <row r="418" spans="1:23" ht="51" x14ac:dyDescent="0.25">
      <c r="A418" s="145">
        <v>1158</v>
      </c>
      <c r="B418" s="135">
        <v>43472</v>
      </c>
      <c r="C418" s="136" t="s">
        <v>42</v>
      </c>
      <c r="D418" s="136" t="s">
        <v>46</v>
      </c>
      <c r="E418" s="136" t="s">
        <v>43</v>
      </c>
      <c r="F418" s="135" t="s">
        <v>44</v>
      </c>
      <c r="G418" s="135" t="s">
        <v>1978</v>
      </c>
      <c r="H418" s="146" t="s">
        <v>46</v>
      </c>
      <c r="I418" s="166" t="s">
        <v>46</v>
      </c>
      <c r="J418" s="166" t="s">
        <v>48</v>
      </c>
      <c r="K418" s="166" t="s">
        <v>1934</v>
      </c>
      <c r="L418" s="167" t="s">
        <v>333</v>
      </c>
      <c r="M418" s="167" t="s">
        <v>46</v>
      </c>
      <c r="N418" s="147">
        <v>54.142857142857146</v>
      </c>
      <c r="O418" s="148" t="s">
        <v>1079</v>
      </c>
      <c r="P418" s="136" t="s">
        <v>1129</v>
      </c>
      <c r="Q418" s="136" t="s">
        <v>1130</v>
      </c>
      <c r="R418" s="136" t="s">
        <v>1082</v>
      </c>
      <c r="S418" s="136" t="s">
        <v>1083</v>
      </c>
      <c r="T418" s="149" t="s">
        <v>1217</v>
      </c>
      <c r="U418" s="136" t="s">
        <v>1095</v>
      </c>
      <c r="V418" s="150" t="s">
        <v>44</v>
      </c>
      <c r="W418" s="151"/>
    </row>
    <row r="419" spans="1:23" ht="140.25" x14ac:dyDescent="0.25">
      <c r="A419" s="145">
        <v>1157</v>
      </c>
      <c r="B419" s="135">
        <v>43473</v>
      </c>
      <c r="C419" s="136" t="s">
        <v>42</v>
      </c>
      <c r="D419" s="136">
        <v>201</v>
      </c>
      <c r="E419" s="136" t="s">
        <v>43</v>
      </c>
      <c r="F419" s="135" t="s">
        <v>44</v>
      </c>
      <c r="G419" s="135" t="s">
        <v>1976</v>
      </c>
      <c r="H419" s="146" t="s">
        <v>1977</v>
      </c>
      <c r="I419" s="166" t="s">
        <v>46</v>
      </c>
      <c r="J419" s="166" t="s">
        <v>48</v>
      </c>
      <c r="K419" s="166" t="s">
        <v>1934</v>
      </c>
      <c r="L419" s="167" t="s">
        <v>65</v>
      </c>
      <c r="M419" s="167" t="s">
        <v>46</v>
      </c>
      <c r="N419" s="147">
        <v>54.142857142857146</v>
      </c>
      <c r="O419" s="148" t="s">
        <v>1079</v>
      </c>
      <c r="P419" s="136" t="s">
        <v>1129</v>
      </c>
      <c r="Q419" s="136" t="s">
        <v>1993</v>
      </c>
      <c r="R419" s="136" t="s">
        <v>1131</v>
      </c>
      <c r="S419" s="136" t="s">
        <v>1083</v>
      </c>
      <c r="T419" s="149" t="s">
        <v>1217</v>
      </c>
      <c r="U419" s="136" t="s">
        <v>1095</v>
      </c>
      <c r="V419" s="150" t="s">
        <v>44</v>
      </c>
      <c r="W419" s="151"/>
    </row>
    <row r="420" spans="1:23" ht="89.25" x14ac:dyDescent="0.25">
      <c r="A420" s="145">
        <v>1156</v>
      </c>
      <c r="B420" s="135">
        <v>43472</v>
      </c>
      <c r="C420" s="136" t="s">
        <v>42</v>
      </c>
      <c r="D420" s="136">
        <v>104</v>
      </c>
      <c r="E420" s="136" t="s">
        <v>43</v>
      </c>
      <c r="F420" s="135" t="s">
        <v>76</v>
      </c>
      <c r="G420" s="135" t="s">
        <v>1975</v>
      </c>
      <c r="H420" s="146" t="s">
        <v>180</v>
      </c>
      <c r="I420" s="166" t="s">
        <v>180</v>
      </c>
      <c r="J420" s="166" t="s">
        <v>1846</v>
      </c>
      <c r="K420" s="166" t="s">
        <v>49</v>
      </c>
      <c r="L420" s="167" t="s">
        <v>53</v>
      </c>
      <c r="M420" s="167">
        <v>2291</v>
      </c>
      <c r="N420" s="147">
        <v>54.142857142857146</v>
      </c>
      <c r="O420" s="148" t="s">
        <v>1114</v>
      </c>
      <c r="P420" s="136" t="s">
        <v>1094</v>
      </c>
      <c r="Q420" s="136" t="s">
        <v>1091</v>
      </c>
      <c r="R420" s="136" t="s">
        <v>1082</v>
      </c>
      <c r="S420" s="136" t="s">
        <v>1106</v>
      </c>
      <c r="T420" s="149" t="s">
        <v>1217</v>
      </c>
      <c r="U420" s="136" t="s">
        <v>1082</v>
      </c>
      <c r="V420" s="150" t="s">
        <v>1141</v>
      </c>
      <c r="W420" s="151"/>
    </row>
    <row r="421" spans="1:23" ht="102" x14ac:dyDescent="0.25">
      <c r="A421" s="145">
        <v>1155</v>
      </c>
      <c r="B421" s="135">
        <v>43470</v>
      </c>
      <c r="C421" s="136" t="s">
        <v>42</v>
      </c>
      <c r="D421" s="136">
        <v>201</v>
      </c>
      <c r="E421" s="136" t="s">
        <v>43</v>
      </c>
      <c r="F421" s="135" t="s">
        <v>44</v>
      </c>
      <c r="G421" s="135" t="s">
        <v>1974</v>
      </c>
      <c r="H421" s="146" t="s">
        <v>46</v>
      </c>
      <c r="I421" s="166" t="s">
        <v>46</v>
      </c>
      <c r="J421" s="166" t="s">
        <v>1846</v>
      </c>
      <c r="K421" s="166" t="s">
        <v>49</v>
      </c>
      <c r="L421" s="167" t="s">
        <v>100</v>
      </c>
      <c r="M421" s="167" t="s">
        <v>46</v>
      </c>
      <c r="N421" s="147">
        <v>54.142857142857146</v>
      </c>
      <c r="O421" s="148" t="s">
        <v>1079</v>
      </c>
      <c r="P421" s="136" t="s">
        <v>1110</v>
      </c>
      <c r="Q421" s="136" t="s">
        <v>1088</v>
      </c>
      <c r="R421" s="136" t="s">
        <v>1118</v>
      </c>
      <c r="S421" s="136" t="s">
        <v>1083</v>
      </c>
      <c r="T421" s="149" t="s">
        <v>1084</v>
      </c>
      <c r="U421" s="136" t="s">
        <v>1082</v>
      </c>
      <c r="V421" s="150" t="s">
        <v>1172</v>
      </c>
      <c r="W421" s="151"/>
    </row>
    <row r="422" spans="1:23" ht="102" x14ac:dyDescent="0.25">
      <c r="A422" s="145">
        <v>1154</v>
      </c>
      <c r="B422" s="135">
        <v>43470</v>
      </c>
      <c r="C422" s="136" t="s">
        <v>42</v>
      </c>
      <c r="D422" s="136">
        <v>309</v>
      </c>
      <c r="E422" s="136" t="s">
        <v>43</v>
      </c>
      <c r="F422" s="135" t="s">
        <v>1970</v>
      </c>
      <c r="G422" s="135" t="s">
        <v>1971</v>
      </c>
      <c r="H422" s="146" t="s">
        <v>1973</v>
      </c>
      <c r="I422" s="166" t="s">
        <v>1972</v>
      </c>
      <c r="J422" s="166" t="s">
        <v>179</v>
      </c>
      <c r="K422" s="166" t="s">
        <v>50</v>
      </c>
      <c r="L422" s="167" t="s">
        <v>50</v>
      </c>
      <c r="M422" s="167" t="s">
        <v>46</v>
      </c>
      <c r="N422" s="147">
        <v>54.142857142857146</v>
      </c>
      <c r="O422" s="148" t="s">
        <v>1079</v>
      </c>
      <c r="P422" s="136" t="s">
        <v>1135</v>
      </c>
      <c r="Q422" s="136" t="s">
        <v>1103</v>
      </c>
      <c r="R422" s="136" t="s">
        <v>1082</v>
      </c>
      <c r="S422" s="136" t="s">
        <v>1083</v>
      </c>
      <c r="T422" s="149" t="s">
        <v>1084</v>
      </c>
      <c r="U422" s="136" t="s">
        <v>1082</v>
      </c>
      <c r="V422" s="150" t="s">
        <v>1136</v>
      </c>
      <c r="W422" s="151"/>
    </row>
    <row r="423" spans="1:23" ht="38.25" x14ac:dyDescent="0.25">
      <c r="A423" s="145">
        <v>1153</v>
      </c>
      <c r="B423" s="135">
        <v>43470</v>
      </c>
      <c r="C423" s="136" t="s">
        <v>42</v>
      </c>
      <c r="D423" s="136" t="s">
        <v>46</v>
      </c>
      <c r="E423" s="136" t="s">
        <v>43</v>
      </c>
      <c r="F423" s="135" t="s">
        <v>765</v>
      </c>
      <c r="G423" s="135" t="s">
        <v>1969</v>
      </c>
      <c r="H423" s="146" t="s">
        <v>46</v>
      </c>
      <c r="I423" s="166" t="s">
        <v>46</v>
      </c>
      <c r="J423" s="166" t="s">
        <v>48</v>
      </c>
      <c r="K423" s="166" t="s">
        <v>1934</v>
      </c>
      <c r="L423" s="167" t="s">
        <v>333</v>
      </c>
      <c r="M423" s="167" t="s">
        <v>46</v>
      </c>
      <c r="N423" s="147">
        <v>54.142857142857146</v>
      </c>
      <c r="O423" s="148" t="s">
        <v>1079</v>
      </c>
      <c r="P423" s="136" t="s">
        <v>1665</v>
      </c>
      <c r="Q423" s="136" t="s">
        <v>1081</v>
      </c>
      <c r="R423" s="136" t="s">
        <v>1082</v>
      </c>
      <c r="S423" s="136" t="s">
        <v>1083</v>
      </c>
      <c r="T423" s="149" t="s">
        <v>1084</v>
      </c>
      <c r="U423" s="136" t="s">
        <v>1082</v>
      </c>
      <c r="V423" s="150" t="s">
        <v>555</v>
      </c>
      <c r="W423" s="151"/>
    </row>
    <row r="424" spans="1:23" ht="89.25" x14ac:dyDescent="0.25">
      <c r="A424" s="145">
        <v>1152</v>
      </c>
      <c r="B424" s="135">
        <v>43470</v>
      </c>
      <c r="C424" s="136" t="s">
        <v>42</v>
      </c>
      <c r="D424" s="136" t="s">
        <v>46</v>
      </c>
      <c r="E424" s="136" t="s">
        <v>43</v>
      </c>
      <c r="F424" s="135" t="s">
        <v>44</v>
      </c>
      <c r="G424" s="135" t="s">
        <v>1968</v>
      </c>
      <c r="H424" s="146" t="s">
        <v>46</v>
      </c>
      <c r="I424" s="166" t="s">
        <v>46</v>
      </c>
      <c r="J424" s="166" t="s">
        <v>48</v>
      </c>
      <c r="K424" s="166" t="s">
        <v>1934</v>
      </c>
      <c r="L424" s="167" t="s">
        <v>333</v>
      </c>
      <c r="M424" s="167" t="s">
        <v>46</v>
      </c>
      <c r="N424" s="147">
        <v>54.142857142857146</v>
      </c>
      <c r="O424" s="148" t="s">
        <v>1079</v>
      </c>
      <c r="P424" s="136" t="s">
        <v>1151</v>
      </c>
      <c r="Q424" s="136" t="s">
        <v>1088</v>
      </c>
      <c r="R424" s="136" t="s">
        <v>1082</v>
      </c>
      <c r="S424" s="136" t="s">
        <v>1083</v>
      </c>
      <c r="T424" s="149" t="s">
        <v>1084</v>
      </c>
      <c r="U424" s="136" t="s">
        <v>1082</v>
      </c>
      <c r="V424" s="150" t="s">
        <v>1152</v>
      </c>
      <c r="W424" s="151"/>
    </row>
    <row r="425" spans="1:23" ht="405" x14ac:dyDescent="0.25">
      <c r="A425" s="145">
        <v>1151</v>
      </c>
      <c r="B425" s="135">
        <v>43467</v>
      </c>
      <c r="C425" s="136" t="s">
        <v>42</v>
      </c>
      <c r="D425" s="136">
        <v>515</v>
      </c>
      <c r="E425" s="136" t="s">
        <v>43</v>
      </c>
      <c r="F425" s="135" t="s">
        <v>44</v>
      </c>
      <c r="G425" s="135" t="s">
        <v>1965</v>
      </c>
      <c r="H425" s="146" t="s">
        <v>1966</v>
      </c>
      <c r="I425" s="166" t="s">
        <v>1967</v>
      </c>
      <c r="J425" s="166" t="s">
        <v>48</v>
      </c>
      <c r="K425" s="166" t="s">
        <v>1934</v>
      </c>
      <c r="L425" s="167" t="s">
        <v>125</v>
      </c>
      <c r="M425" s="167" t="s">
        <v>46</v>
      </c>
      <c r="N425" s="147">
        <v>54.142857142857146</v>
      </c>
      <c r="O425" s="148" t="s">
        <v>1079</v>
      </c>
      <c r="P425" s="136" t="s">
        <v>1110</v>
      </c>
      <c r="Q425" s="136" t="s">
        <v>1088</v>
      </c>
      <c r="R425" s="136" t="s">
        <v>1082</v>
      </c>
      <c r="S425" s="136" t="s">
        <v>1083</v>
      </c>
      <c r="T425" s="149" t="s">
        <v>1084</v>
      </c>
      <c r="U425" s="136" t="s">
        <v>1082</v>
      </c>
      <c r="V425" s="150" t="s">
        <v>1089</v>
      </c>
      <c r="W425" s="151"/>
    </row>
    <row r="426" spans="1:23" ht="191.25" x14ac:dyDescent="0.25">
      <c r="A426" s="145">
        <v>1150</v>
      </c>
      <c r="B426" s="135">
        <v>43466</v>
      </c>
      <c r="C426" s="136" t="s">
        <v>42</v>
      </c>
      <c r="D426" s="136">
        <v>122</v>
      </c>
      <c r="E426" s="136" t="s">
        <v>43</v>
      </c>
      <c r="F426" s="135" t="s">
        <v>76</v>
      </c>
      <c r="G426" s="135" t="s">
        <v>1933</v>
      </c>
      <c r="H426" s="146" t="s">
        <v>46</v>
      </c>
      <c r="I426" s="166" t="s">
        <v>46</v>
      </c>
      <c r="J426" s="166" t="s">
        <v>48</v>
      </c>
      <c r="K426" s="166" t="s">
        <v>90</v>
      </c>
      <c r="L426" s="167" t="s">
        <v>100</v>
      </c>
      <c r="M426" s="167" t="s">
        <v>46</v>
      </c>
      <c r="N426" s="147">
        <v>53.142857142857146</v>
      </c>
      <c r="O426" s="148" t="s">
        <v>1079</v>
      </c>
      <c r="P426" s="136" t="s">
        <v>1094</v>
      </c>
      <c r="Q426" s="136" t="s">
        <v>1091</v>
      </c>
      <c r="R426" s="136" t="s">
        <v>1082</v>
      </c>
      <c r="S426" s="136" t="s">
        <v>1083</v>
      </c>
      <c r="T426" s="149" t="s">
        <v>1095</v>
      </c>
      <c r="U426" s="136" t="s">
        <v>1082</v>
      </c>
      <c r="V426" s="150" t="s">
        <v>1141</v>
      </c>
      <c r="W426" s="151"/>
    </row>
    <row r="427" spans="1:23" ht="38.25" x14ac:dyDescent="0.25">
      <c r="A427" s="145">
        <v>1149</v>
      </c>
      <c r="B427" s="135">
        <v>43457</v>
      </c>
      <c r="C427" s="136" t="s">
        <v>42</v>
      </c>
      <c r="D427" s="136" t="s">
        <v>46</v>
      </c>
      <c r="E427" s="136" t="s">
        <v>43</v>
      </c>
      <c r="F427" s="135" t="s">
        <v>66</v>
      </c>
      <c r="G427" s="135" t="s">
        <v>1932</v>
      </c>
      <c r="H427" s="146" t="s">
        <v>46</v>
      </c>
      <c r="I427" s="166" t="s">
        <v>46</v>
      </c>
      <c r="J427" s="166" t="s">
        <v>48</v>
      </c>
      <c r="K427" s="166" t="s">
        <v>49</v>
      </c>
      <c r="L427" s="167" t="s">
        <v>333</v>
      </c>
      <c r="M427" s="167" t="s">
        <v>46</v>
      </c>
      <c r="N427" s="147">
        <v>53.142857142857146</v>
      </c>
      <c r="O427" s="148" t="s">
        <v>1079</v>
      </c>
      <c r="P427" s="136" t="s">
        <v>1094</v>
      </c>
      <c r="Q427" s="136" t="s">
        <v>1091</v>
      </c>
      <c r="R427" s="136" t="s">
        <v>1082</v>
      </c>
      <c r="S427" s="136" t="s">
        <v>1083</v>
      </c>
      <c r="T427" s="149" t="s">
        <v>1095</v>
      </c>
      <c r="U427" s="136" t="s">
        <v>1082</v>
      </c>
      <c r="V427" s="150" t="s">
        <v>1104</v>
      </c>
      <c r="W427" s="151"/>
    </row>
    <row r="428" spans="1:23" ht="38.25" x14ac:dyDescent="0.25">
      <c r="A428" s="145">
        <v>1148</v>
      </c>
      <c r="B428" s="135">
        <v>43464</v>
      </c>
      <c r="C428" s="136" t="s">
        <v>42</v>
      </c>
      <c r="D428" s="136">
        <v>104</v>
      </c>
      <c r="E428" s="136" t="s">
        <v>43</v>
      </c>
      <c r="F428" s="135" t="s">
        <v>44</v>
      </c>
      <c r="G428" s="135" t="s">
        <v>1931</v>
      </c>
      <c r="H428" s="146" t="s">
        <v>46</v>
      </c>
      <c r="I428" s="166" t="s">
        <v>46</v>
      </c>
      <c r="J428" s="166" t="s">
        <v>48</v>
      </c>
      <c r="K428" s="166" t="s">
        <v>49</v>
      </c>
      <c r="L428" s="167" t="s">
        <v>65</v>
      </c>
      <c r="M428" s="167" t="s">
        <v>46</v>
      </c>
      <c r="N428" s="147">
        <v>53.142857142857146</v>
      </c>
      <c r="O428" s="148" t="s">
        <v>1079</v>
      </c>
      <c r="P428" s="136" t="s">
        <v>1129</v>
      </c>
      <c r="Q428" s="136" t="s">
        <v>1130</v>
      </c>
      <c r="R428" s="136" t="s">
        <v>1082</v>
      </c>
      <c r="S428" s="136" t="s">
        <v>1083</v>
      </c>
      <c r="T428" s="149" t="s">
        <v>1095</v>
      </c>
      <c r="U428" s="136" t="s">
        <v>1082</v>
      </c>
      <c r="V428" s="150" t="s">
        <v>1155</v>
      </c>
      <c r="W428" s="151"/>
    </row>
    <row r="429" spans="1:23" ht="63.75" x14ac:dyDescent="0.25">
      <c r="A429" s="145">
        <v>1147</v>
      </c>
      <c r="B429" s="135">
        <v>43463</v>
      </c>
      <c r="C429" s="136" t="s">
        <v>42</v>
      </c>
      <c r="D429" s="136">
        <v>415</v>
      </c>
      <c r="E429" s="136" t="s">
        <v>43</v>
      </c>
      <c r="F429" s="135" t="s">
        <v>51</v>
      </c>
      <c r="G429" s="135" t="s">
        <v>1930</v>
      </c>
      <c r="H429" s="146" t="s">
        <v>46</v>
      </c>
      <c r="I429" s="166" t="s">
        <v>46</v>
      </c>
      <c r="J429" s="166" t="s">
        <v>48</v>
      </c>
      <c r="K429" s="166" t="s">
        <v>49</v>
      </c>
      <c r="L429" s="167" t="s">
        <v>50</v>
      </c>
      <c r="M429" s="167" t="s">
        <v>46</v>
      </c>
      <c r="N429" s="147">
        <v>53.142857142857146</v>
      </c>
      <c r="O429" s="148" t="s">
        <v>1079</v>
      </c>
      <c r="P429" s="136" t="s">
        <v>1094</v>
      </c>
      <c r="Q429" s="136" t="s">
        <v>1091</v>
      </c>
      <c r="R429" s="136" t="s">
        <v>1082</v>
      </c>
      <c r="S429" s="136" t="s">
        <v>1083</v>
      </c>
      <c r="T429" s="149" t="s">
        <v>1095</v>
      </c>
      <c r="U429" s="136" t="s">
        <v>1082</v>
      </c>
      <c r="V429" s="150" t="s">
        <v>1126</v>
      </c>
      <c r="W429" s="151"/>
    </row>
    <row r="430" spans="1:23" ht="114.75" x14ac:dyDescent="0.25">
      <c r="A430" s="145">
        <v>1146</v>
      </c>
      <c r="B430" s="135">
        <v>43463</v>
      </c>
      <c r="C430" s="136" t="s">
        <v>42</v>
      </c>
      <c r="D430" s="136">
        <v>210</v>
      </c>
      <c r="E430" s="136" t="s">
        <v>43</v>
      </c>
      <c r="F430" s="135" t="s">
        <v>1601</v>
      </c>
      <c r="G430" s="135" t="s">
        <v>1928</v>
      </c>
      <c r="H430" s="146" t="s">
        <v>1929</v>
      </c>
      <c r="I430" s="166" t="s">
        <v>46</v>
      </c>
      <c r="J430" s="166" t="s">
        <v>48</v>
      </c>
      <c r="K430" s="166" t="s">
        <v>90</v>
      </c>
      <c r="L430" s="167" t="s">
        <v>50</v>
      </c>
      <c r="M430" s="167" t="s">
        <v>46</v>
      </c>
      <c r="N430" s="147">
        <v>53.142857142857146</v>
      </c>
      <c r="O430" s="148" t="s">
        <v>1079</v>
      </c>
      <c r="P430" s="136" t="s">
        <v>1123</v>
      </c>
      <c r="Q430" s="136" t="s">
        <v>1091</v>
      </c>
      <c r="R430" s="136" t="s">
        <v>1082</v>
      </c>
      <c r="S430" s="136" t="s">
        <v>1083</v>
      </c>
      <c r="T430" s="149" t="s">
        <v>1095</v>
      </c>
      <c r="U430" s="136" t="s">
        <v>1082</v>
      </c>
      <c r="V430" s="150" t="s">
        <v>1141</v>
      </c>
      <c r="W430" s="151"/>
    </row>
    <row r="431" spans="1:23" ht="51" x14ac:dyDescent="0.25">
      <c r="A431" s="145">
        <v>1145</v>
      </c>
      <c r="B431" s="135">
        <v>43464</v>
      </c>
      <c r="C431" s="136" t="s">
        <v>42</v>
      </c>
      <c r="D431" s="136">
        <v>514</v>
      </c>
      <c r="E431" s="136" t="s">
        <v>43</v>
      </c>
      <c r="F431" s="135" t="s">
        <v>44</v>
      </c>
      <c r="G431" s="135" t="s">
        <v>1926</v>
      </c>
      <c r="H431" s="146" t="s">
        <v>1927</v>
      </c>
      <c r="I431" s="166" t="s">
        <v>2025</v>
      </c>
      <c r="J431" s="166" t="s">
        <v>48</v>
      </c>
      <c r="K431" s="166" t="s">
        <v>90</v>
      </c>
      <c r="L431" s="167" t="s">
        <v>100</v>
      </c>
      <c r="M431" s="167" t="s">
        <v>46</v>
      </c>
      <c r="N431" s="147">
        <v>53.142857142857146</v>
      </c>
      <c r="O431" s="148" t="s">
        <v>1079</v>
      </c>
      <c r="P431" s="136" t="s">
        <v>1129</v>
      </c>
      <c r="Q431" s="136" t="s">
        <v>1130</v>
      </c>
      <c r="R431" s="136" t="s">
        <v>1082</v>
      </c>
      <c r="S431" s="136" t="s">
        <v>1083</v>
      </c>
      <c r="T431" s="149" t="s">
        <v>1095</v>
      </c>
      <c r="U431" s="136" t="s">
        <v>1082</v>
      </c>
      <c r="V431" s="150" t="s">
        <v>1121</v>
      </c>
      <c r="W431" s="151"/>
    </row>
    <row r="432" spans="1:23" ht="135" x14ac:dyDescent="0.25">
      <c r="A432" s="145">
        <v>1144</v>
      </c>
      <c r="B432" s="135">
        <v>43461</v>
      </c>
      <c r="C432" s="136" t="s">
        <v>42</v>
      </c>
      <c r="D432" s="136">
        <v>406</v>
      </c>
      <c r="E432" s="136" t="s">
        <v>43</v>
      </c>
      <c r="F432" s="135" t="s">
        <v>218</v>
      </c>
      <c r="G432" s="135" t="s">
        <v>1925</v>
      </c>
      <c r="H432" s="146" t="s">
        <v>46</v>
      </c>
      <c r="I432" s="166" t="s">
        <v>2012</v>
      </c>
      <c r="J432" s="166" t="s">
        <v>48</v>
      </c>
      <c r="K432" s="166" t="s">
        <v>49</v>
      </c>
      <c r="L432" s="167" t="s">
        <v>65</v>
      </c>
      <c r="M432" s="167" t="s">
        <v>46</v>
      </c>
      <c r="N432" s="147">
        <v>53.142857142857146</v>
      </c>
      <c r="O432" s="148" t="s">
        <v>1079</v>
      </c>
      <c r="P432" s="136" t="s">
        <v>1135</v>
      </c>
      <c r="Q432" s="136" t="s">
        <v>1103</v>
      </c>
      <c r="R432" s="136" t="s">
        <v>1082</v>
      </c>
      <c r="S432" s="136" t="s">
        <v>1083</v>
      </c>
      <c r="T432" s="149" t="s">
        <v>1118</v>
      </c>
      <c r="U432" s="136" t="s">
        <v>1082</v>
      </c>
      <c r="V432" s="150" t="s">
        <v>1158</v>
      </c>
      <c r="W432" s="151"/>
    </row>
    <row r="433" spans="1:23" ht="30" x14ac:dyDescent="0.25">
      <c r="A433" s="145">
        <v>1143</v>
      </c>
      <c r="B433" s="135">
        <v>43460</v>
      </c>
      <c r="C433" s="136" t="s">
        <v>42</v>
      </c>
      <c r="D433" s="136">
        <v>507</v>
      </c>
      <c r="E433" s="136" t="s">
        <v>43</v>
      </c>
      <c r="F433" s="135" t="s">
        <v>44</v>
      </c>
      <c r="G433" s="135" t="s">
        <v>1924</v>
      </c>
      <c r="H433" s="146"/>
      <c r="I433" s="166" t="s">
        <v>2013</v>
      </c>
      <c r="J433" s="166" t="s">
        <v>48</v>
      </c>
      <c r="K433" s="166" t="s">
        <v>49</v>
      </c>
      <c r="L433" s="167" t="s">
        <v>50</v>
      </c>
      <c r="M433" s="167" t="s">
        <v>46</v>
      </c>
      <c r="N433" s="147">
        <v>53.142857142857146</v>
      </c>
      <c r="O433" s="148" t="s">
        <v>1079</v>
      </c>
      <c r="P433" s="136" t="s">
        <v>1151</v>
      </c>
      <c r="Q433" s="136" t="s">
        <v>1088</v>
      </c>
      <c r="R433" s="136" t="s">
        <v>1082</v>
      </c>
      <c r="S433" s="136" t="s">
        <v>1083</v>
      </c>
      <c r="T433" s="149" t="s">
        <v>1118</v>
      </c>
      <c r="U433" s="136" t="s">
        <v>1118</v>
      </c>
      <c r="V433" s="150" t="s">
        <v>1152</v>
      </c>
      <c r="W433" s="151"/>
    </row>
    <row r="434" spans="1:23" ht="30" x14ac:dyDescent="0.25">
      <c r="A434" s="145">
        <v>1142</v>
      </c>
      <c r="B434" s="135">
        <v>43460</v>
      </c>
      <c r="C434" s="136" t="s">
        <v>42</v>
      </c>
      <c r="D434" s="136">
        <v>705</v>
      </c>
      <c r="E434" s="136" t="s">
        <v>43</v>
      </c>
      <c r="F434" s="135" t="s">
        <v>44</v>
      </c>
      <c r="G434" s="135" t="s">
        <v>1923</v>
      </c>
      <c r="H434" s="146" t="s">
        <v>46</v>
      </c>
      <c r="I434" s="166" t="s">
        <v>2013</v>
      </c>
      <c r="J434" s="166" t="s">
        <v>48</v>
      </c>
      <c r="K434" s="166" t="s">
        <v>49</v>
      </c>
      <c r="L434" s="167" t="s">
        <v>50</v>
      </c>
      <c r="M434" s="167" t="s">
        <v>46</v>
      </c>
      <c r="N434" s="147">
        <v>53.142857142857146</v>
      </c>
      <c r="O434" s="148" t="s">
        <v>1079</v>
      </c>
      <c r="P434" s="136" t="s">
        <v>1151</v>
      </c>
      <c r="Q434" s="136" t="s">
        <v>1088</v>
      </c>
      <c r="R434" s="136" t="s">
        <v>1082</v>
      </c>
      <c r="S434" s="136" t="s">
        <v>1083</v>
      </c>
      <c r="T434" s="149" t="s">
        <v>1118</v>
      </c>
      <c r="U434" s="136" t="s">
        <v>1118</v>
      </c>
      <c r="V434" s="150" t="s">
        <v>1152</v>
      </c>
      <c r="W434" s="151"/>
    </row>
    <row r="435" spans="1:23" ht="30" x14ac:dyDescent="0.25">
      <c r="A435" s="145">
        <v>1141</v>
      </c>
      <c r="B435" s="135">
        <v>43460</v>
      </c>
      <c r="C435" s="136" t="s">
        <v>42</v>
      </c>
      <c r="D435" s="136">
        <v>903</v>
      </c>
      <c r="E435" s="136" t="s">
        <v>43</v>
      </c>
      <c r="F435" s="135" t="s">
        <v>44</v>
      </c>
      <c r="G435" s="135" t="s">
        <v>1922</v>
      </c>
      <c r="H435" s="146" t="s">
        <v>46</v>
      </c>
      <c r="I435" s="166" t="s">
        <v>2013</v>
      </c>
      <c r="J435" s="166" t="s">
        <v>48</v>
      </c>
      <c r="K435" s="166" t="s">
        <v>49</v>
      </c>
      <c r="L435" s="167" t="s">
        <v>50</v>
      </c>
      <c r="M435" s="167" t="s">
        <v>46</v>
      </c>
      <c r="N435" s="147">
        <v>53.142857142857146</v>
      </c>
      <c r="O435" s="148" t="s">
        <v>1079</v>
      </c>
      <c r="P435" s="136" t="s">
        <v>1151</v>
      </c>
      <c r="Q435" s="136" t="s">
        <v>1088</v>
      </c>
      <c r="R435" s="136" t="s">
        <v>1082</v>
      </c>
      <c r="S435" s="136" t="s">
        <v>1083</v>
      </c>
      <c r="T435" s="149" t="s">
        <v>1082</v>
      </c>
      <c r="U435" s="136" t="s">
        <v>1082</v>
      </c>
      <c r="V435" s="150" t="s">
        <v>1152</v>
      </c>
      <c r="W435" s="151"/>
    </row>
    <row r="436" spans="1:23" ht="76.5" x14ac:dyDescent="0.25">
      <c r="A436" s="145">
        <v>1140</v>
      </c>
      <c r="B436" s="135">
        <v>43458</v>
      </c>
      <c r="C436" s="136" t="s">
        <v>42</v>
      </c>
      <c r="D436" s="136">
        <v>806</v>
      </c>
      <c r="E436" s="136" t="s">
        <v>43</v>
      </c>
      <c r="F436" s="135" t="s">
        <v>44</v>
      </c>
      <c r="G436" s="135" t="s">
        <v>1919</v>
      </c>
      <c r="H436" s="146" t="s">
        <v>1920</v>
      </c>
      <c r="I436" s="166" t="s">
        <v>1921</v>
      </c>
      <c r="J436" s="166" t="s">
        <v>48</v>
      </c>
      <c r="K436" s="166" t="s">
        <v>49</v>
      </c>
      <c r="L436" s="167" t="s">
        <v>65</v>
      </c>
      <c r="M436" s="167" t="s">
        <v>46</v>
      </c>
      <c r="N436" s="147">
        <v>53.142857142857146</v>
      </c>
      <c r="O436" s="148" t="s">
        <v>1079</v>
      </c>
      <c r="P436" s="136" t="s">
        <v>1665</v>
      </c>
      <c r="Q436" s="136" t="s">
        <v>1081</v>
      </c>
      <c r="R436" s="136" t="s">
        <v>1082</v>
      </c>
      <c r="S436" s="136" t="s">
        <v>1083</v>
      </c>
      <c r="T436" s="149" t="s">
        <v>1095</v>
      </c>
      <c r="U436" s="136" t="s">
        <v>1082</v>
      </c>
      <c r="V436" s="150" t="s">
        <v>1936</v>
      </c>
      <c r="W436" s="151"/>
    </row>
    <row r="437" spans="1:23" ht="51" x14ac:dyDescent="0.25">
      <c r="A437" s="145">
        <v>1139</v>
      </c>
      <c r="B437" s="135">
        <v>43460</v>
      </c>
      <c r="C437" s="136" t="s">
        <v>42</v>
      </c>
      <c r="D437" s="136">
        <v>504</v>
      </c>
      <c r="E437" s="136" t="s">
        <v>43</v>
      </c>
      <c r="F437" s="135" t="s">
        <v>76</v>
      </c>
      <c r="G437" s="135" t="s">
        <v>1918</v>
      </c>
      <c r="H437" s="146" t="s">
        <v>46</v>
      </c>
      <c r="I437" s="166" t="s">
        <v>46</v>
      </c>
      <c r="J437" s="166" t="s">
        <v>1846</v>
      </c>
      <c r="K437" s="166" t="s">
        <v>49</v>
      </c>
      <c r="L437" s="167" t="s">
        <v>53</v>
      </c>
      <c r="M437" s="167">
        <v>1689</v>
      </c>
      <c r="N437" s="147">
        <v>53.142857142857146</v>
      </c>
      <c r="O437" s="148" t="s">
        <v>1079</v>
      </c>
      <c r="P437" s="136" t="s">
        <v>1094</v>
      </c>
      <c r="Q437" s="136" t="s">
        <v>1935</v>
      </c>
      <c r="R437" s="136" t="s">
        <v>1082</v>
      </c>
      <c r="S437" s="136" t="s">
        <v>1083</v>
      </c>
      <c r="T437" s="149" t="s">
        <v>1095</v>
      </c>
      <c r="U437" s="136" t="s">
        <v>1082</v>
      </c>
      <c r="V437" s="150" t="s">
        <v>1104</v>
      </c>
      <c r="W437" s="151"/>
    </row>
    <row r="438" spans="1:23" ht="315" x14ac:dyDescent="0.25">
      <c r="A438" s="145">
        <v>1138</v>
      </c>
      <c r="B438" s="135">
        <v>43458</v>
      </c>
      <c r="C438" s="136" t="s">
        <v>42</v>
      </c>
      <c r="D438" s="136">
        <v>803</v>
      </c>
      <c r="E438" s="136" t="s">
        <v>43</v>
      </c>
      <c r="F438" s="135" t="s">
        <v>44</v>
      </c>
      <c r="G438" s="135" t="s">
        <v>1912</v>
      </c>
      <c r="H438" s="146" t="s">
        <v>46</v>
      </c>
      <c r="I438" s="166" t="s">
        <v>1913</v>
      </c>
      <c r="J438" s="166" t="s">
        <v>48</v>
      </c>
      <c r="K438" s="166" t="s">
        <v>49</v>
      </c>
      <c r="L438" s="167" t="s">
        <v>65</v>
      </c>
      <c r="M438" s="167" t="s">
        <v>46</v>
      </c>
      <c r="N438" s="147">
        <v>52.142857142857146</v>
      </c>
      <c r="O438" s="148" t="s">
        <v>1079</v>
      </c>
      <c r="P438" s="136" t="s">
        <v>1129</v>
      </c>
      <c r="Q438" s="136" t="s">
        <v>1130</v>
      </c>
      <c r="R438" s="136" t="s">
        <v>1082</v>
      </c>
      <c r="S438" s="136" t="s">
        <v>1083</v>
      </c>
      <c r="T438" s="149" t="s">
        <v>1084</v>
      </c>
      <c r="U438" s="136" t="s">
        <v>1118</v>
      </c>
      <c r="V438" s="150" t="s">
        <v>44</v>
      </c>
      <c r="W438" s="151"/>
    </row>
    <row r="439" spans="1:23" ht="105" x14ac:dyDescent="0.25">
      <c r="A439" s="145">
        <v>1137</v>
      </c>
      <c r="B439" s="135">
        <v>43458</v>
      </c>
      <c r="C439" s="136" t="s">
        <v>42</v>
      </c>
      <c r="D439" s="136">
        <v>906</v>
      </c>
      <c r="E439" s="136" t="s">
        <v>43</v>
      </c>
      <c r="F439" s="135" t="s">
        <v>44</v>
      </c>
      <c r="G439" s="135" t="s">
        <v>1910</v>
      </c>
      <c r="H439" s="146" t="s">
        <v>46</v>
      </c>
      <c r="I439" s="166" t="s">
        <v>1911</v>
      </c>
      <c r="J439" s="166" t="s">
        <v>48</v>
      </c>
      <c r="K439" s="166" t="s">
        <v>49</v>
      </c>
      <c r="L439" s="167" t="s">
        <v>65</v>
      </c>
      <c r="M439" s="167" t="s">
        <v>46</v>
      </c>
      <c r="N439" s="147">
        <v>52.142857142857146</v>
      </c>
      <c r="O439" s="148" t="s">
        <v>1079</v>
      </c>
      <c r="P439" s="136" t="s">
        <v>1110</v>
      </c>
      <c r="Q439" s="136" t="s">
        <v>1088</v>
      </c>
      <c r="R439" s="136" t="s">
        <v>1118</v>
      </c>
      <c r="S439" s="136" t="s">
        <v>1083</v>
      </c>
      <c r="T439" s="149" t="s">
        <v>1084</v>
      </c>
      <c r="U439" s="136" t="s">
        <v>1118</v>
      </c>
      <c r="V439" s="150" t="s">
        <v>1356</v>
      </c>
      <c r="W439" s="151"/>
    </row>
    <row r="440" spans="1:23" ht="409.5" x14ac:dyDescent="0.25">
      <c r="A440" s="145">
        <v>1136</v>
      </c>
      <c r="B440" s="135">
        <v>43456</v>
      </c>
      <c r="C440" s="136" t="s">
        <v>42</v>
      </c>
      <c r="D440" s="136">
        <v>902</v>
      </c>
      <c r="E440" s="136" t="s">
        <v>97</v>
      </c>
      <c r="F440" s="135" t="s">
        <v>44</v>
      </c>
      <c r="G440" s="135" t="s">
        <v>1909</v>
      </c>
      <c r="H440" s="146" t="s">
        <v>46</v>
      </c>
      <c r="I440" s="166" t="s">
        <v>46</v>
      </c>
      <c r="J440" s="166" t="s">
        <v>48</v>
      </c>
      <c r="K440" s="166" t="s">
        <v>49</v>
      </c>
      <c r="L440" s="167" t="s">
        <v>65</v>
      </c>
      <c r="M440" s="167" t="s">
        <v>46</v>
      </c>
      <c r="N440" s="147">
        <v>52.142857142857146</v>
      </c>
      <c r="O440" s="148" t="s">
        <v>1079</v>
      </c>
      <c r="P440" s="136" t="s">
        <v>1135</v>
      </c>
      <c r="Q440" s="136" t="s">
        <v>1103</v>
      </c>
      <c r="R440" s="136" t="s">
        <v>1082</v>
      </c>
      <c r="S440" s="136" t="s">
        <v>1083</v>
      </c>
      <c r="T440" s="149"/>
      <c r="U440" s="136" t="s">
        <v>1082</v>
      </c>
      <c r="V440" s="150" t="s">
        <v>1400</v>
      </c>
      <c r="W440" s="151"/>
    </row>
    <row r="441" spans="1:23" ht="409.5" x14ac:dyDescent="0.25">
      <c r="A441" s="145">
        <v>1135</v>
      </c>
      <c r="B441" s="135">
        <v>43456</v>
      </c>
      <c r="C441" s="136" t="s">
        <v>42</v>
      </c>
      <c r="D441" s="136">
        <v>801</v>
      </c>
      <c r="E441" s="136" t="s">
        <v>97</v>
      </c>
      <c r="F441" s="135" t="s">
        <v>44</v>
      </c>
      <c r="G441" s="135" t="s">
        <v>1907</v>
      </c>
      <c r="H441" s="146" t="s">
        <v>46</v>
      </c>
      <c r="I441" s="166" t="s">
        <v>1908</v>
      </c>
      <c r="J441" s="166" t="s">
        <v>48</v>
      </c>
      <c r="K441" s="166" t="s">
        <v>49</v>
      </c>
      <c r="L441" s="167" t="s">
        <v>65</v>
      </c>
      <c r="M441" s="167" t="s">
        <v>46</v>
      </c>
      <c r="N441" s="147">
        <v>52.142857142857146</v>
      </c>
      <c r="O441" s="148" t="s">
        <v>1079</v>
      </c>
      <c r="P441" s="136" t="s">
        <v>1665</v>
      </c>
      <c r="Q441" s="136" t="s">
        <v>1081</v>
      </c>
      <c r="R441" s="136" t="s">
        <v>1118</v>
      </c>
      <c r="S441" s="136" t="s">
        <v>1083</v>
      </c>
      <c r="T441" s="149"/>
      <c r="U441" s="136"/>
      <c r="V441" s="150" t="s">
        <v>1400</v>
      </c>
      <c r="W441" s="151"/>
    </row>
    <row r="442" spans="1:23" ht="75" x14ac:dyDescent="0.25">
      <c r="A442" s="145">
        <v>1134</v>
      </c>
      <c r="B442" s="135">
        <v>43457</v>
      </c>
      <c r="C442" s="136" t="s">
        <v>42</v>
      </c>
      <c r="D442" s="136">
        <v>108</v>
      </c>
      <c r="E442" s="136" t="s">
        <v>43</v>
      </c>
      <c r="F442" s="135" t="s">
        <v>44</v>
      </c>
      <c r="G442" s="135" t="s">
        <v>1905</v>
      </c>
      <c r="H442" s="146" t="s">
        <v>46</v>
      </c>
      <c r="I442" s="166" t="s">
        <v>1906</v>
      </c>
      <c r="J442" s="166" t="s">
        <v>48</v>
      </c>
      <c r="K442" s="166" t="s">
        <v>49</v>
      </c>
      <c r="L442" s="167" t="s">
        <v>65</v>
      </c>
      <c r="M442" s="167" t="s">
        <v>46</v>
      </c>
      <c r="N442" s="147">
        <v>52.142857142857146</v>
      </c>
      <c r="O442" s="148" t="s">
        <v>1079</v>
      </c>
      <c r="P442" s="136" t="s">
        <v>1135</v>
      </c>
      <c r="Q442" s="136" t="s">
        <v>1103</v>
      </c>
      <c r="R442" s="136" t="s">
        <v>1082</v>
      </c>
      <c r="S442" s="136" t="s">
        <v>1083</v>
      </c>
      <c r="T442" s="149" t="s">
        <v>1095</v>
      </c>
      <c r="U442" s="136" t="s">
        <v>1082</v>
      </c>
      <c r="V442" s="150" t="s">
        <v>1119</v>
      </c>
      <c r="W442" s="151"/>
    </row>
    <row r="443" spans="1:23" ht="63.75" x14ac:dyDescent="0.25">
      <c r="A443" s="145">
        <v>1133</v>
      </c>
      <c r="B443" s="135">
        <v>43458</v>
      </c>
      <c r="C443" s="136" t="s">
        <v>42</v>
      </c>
      <c r="D443" s="136">
        <v>805</v>
      </c>
      <c r="E443" s="136" t="s">
        <v>43</v>
      </c>
      <c r="F443" s="135" t="s">
        <v>44</v>
      </c>
      <c r="G443" s="135" t="s">
        <v>1904</v>
      </c>
      <c r="H443" s="146" t="s">
        <v>46</v>
      </c>
      <c r="I443" s="166" t="s">
        <v>46</v>
      </c>
      <c r="J443" s="166" t="s">
        <v>103</v>
      </c>
      <c r="K443" s="166" t="s">
        <v>50</v>
      </c>
      <c r="L443" s="167" t="s">
        <v>50</v>
      </c>
      <c r="M443" s="167" t="s">
        <v>46</v>
      </c>
      <c r="N443" s="147">
        <v>52.142857142857146</v>
      </c>
      <c r="O443" s="148" t="s">
        <v>1079</v>
      </c>
      <c r="P443" s="136" t="s">
        <v>1665</v>
      </c>
      <c r="Q443" s="136" t="s">
        <v>1081</v>
      </c>
      <c r="R443" s="136" t="s">
        <v>1082</v>
      </c>
      <c r="S443" s="136" t="s">
        <v>1083</v>
      </c>
      <c r="T443" s="149" t="s">
        <v>1095</v>
      </c>
      <c r="U443" s="136" t="s">
        <v>1082</v>
      </c>
      <c r="V443" s="150" t="s">
        <v>1119</v>
      </c>
      <c r="W443" s="151"/>
    </row>
    <row r="444" spans="1:23" ht="180" x14ac:dyDescent="0.25">
      <c r="A444" s="145">
        <v>1132</v>
      </c>
      <c r="B444" s="135">
        <v>43457</v>
      </c>
      <c r="C444" s="136" t="s">
        <v>42</v>
      </c>
      <c r="D444" s="136">
        <v>807</v>
      </c>
      <c r="E444" s="136" t="s">
        <v>43</v>
      </c>
      <c r="F444" s="135" t="s">
        <v>44</v>
      </c>
      <c r="G444" s="135" t="s">
        <v>1902</v>
      </c>
      <c r="H444" s="146" t="s">
        <v>46</v>
      </c>
      <c r="I444" s="166" t="s">
        <v>1903</v>
      </c>
      <c r="J444" s="166" t="s">
        <v>48</v>
      </c>
      <c r="K444" s="166" t="s">
        <v>49</v>
      </c>
      <c r="L444" s="167" t="s">
        <v>65</v>
      </c>
      <c r="M444" s="167" t="s">
        <v>46</v>
      </c>
      <c r="N444" s="147">
        <v>52.142857142857146</v>
      </c>
      <c r="O444" s="148" t="s">
        <v>1079</v>
      </c>
      <c r="P444" s="136" t="s">
        <v>1145</v>
      </c>
      <c r="Q444" s="136" t="s">
        <v>1120</v>
      </c>
      <c r="R444" s="136" t="s">
        <v>1082</v>
      </c>
      <c r="S444" s="136" t="s">
        <v>1083</v>
      </c>
      <c r="T444" s="149" t="s">
        <v>1082</v>
      </c>
      <c r="U444" s="136" t="s">
        <v>1084</v>
      </c>
      <c r="V444" s="150" t="s">
        <v>46</v>
      </c>
      <c r="W444" s="151"/>
    </row>
    <row r="445" spans="1:23" ht="195" x14ac:dyDescent="0.25">
      <c r="A445" s="145">
        <v>1131</v>
      </c>
      <c r="B445" s="135">
        <v>43455</v>
      </c>
      <c r="C445" s="136" t="s">
        <v>42</v>
      </c>
      <c r="D445" s="136">
        <v>803</v>
      </c>
      <c r="E445" s="136" t="s">
        <v>43</v>
      </c>
      <c r="F445" s="135" t="s">
        <v>44</v>
      </c>
      <c r="G445" s="135" t="s">
        <v>1900</v>
      </c>
      <c r="H445" s="146" t="s">
        <v>46</v>
      </c>
      <c r="I445" s="166" t="s">
        <v>1901</v>
      </c>
      <c r="J445" s="166" t="s">
        <v>1846</v>
      </c>
      <c r="K445" s="166" t="s">
        <v>49</v>
      </c>
      <c r="L445" s="167" t="s">
        <v>65</v>
      </c>
      <c r="M445" s="167" t="s">
        <v>46</v>
      </c>
      <c r="N445" s="147">
        <v>52.142857142857146</v>
      </c>
      <c r="O445" s="148" t="s">
        <v>1079</v>
      </c>
      <c r="P445" s="136" t="s">
        <v>1110</v>
      </c>
      <c r="Q445" s="136" t="s">
        <v>1088</v>
      </c>
      <c r="R445" s="136" t="s">
        <v>1082</v>
      </c>
      <c r="S445" s="136" t="s">
        <v>1083</v>
      </c>
      <c r="T445" s="149" t="s">
        <v>1095</v>
      </c>
      <c r="U445" s="136" t="s">
        <v>1082</v>
      </c>
      <c r="V445" s="150" t="s">
        <v>44</v>
      </c>
      <c r="W445" s="151"/>
    </row>
    <row r="446" spans="1:23" ht="225" x14ac:dyDescent="0.25">
      <c r="A446" s="145">
        <v>1130</v>
      </c>
      <c r="B446" s="135">
        <v>43455</v>
      </c>
      <c r="C446" s="136" t="s">
        <v>42</v>
      </c>
      <c r="D446" s="136">
        <v>904</v>
      </c>
      <c r="E446" s="136" t="s">
        <v>43</v>
      </c>
      <c r="F446" s="135" t="s">
        <v>44</v>
      </c>
      <c r="G446" s="135" t="s">
        <v>1898</v>
      </c>
      <c r="H446" s="146" t="s">
        <v>46</v>
      </c>
      <c r="I446" s="166" t="s">
        <v>1899</v>
      </c>
      <c r="J446" s="166" t="s">
        <v>48</v>
      </c>
      <c r="K446" s="166" t="s">
        <v>49</v>
      </c>
      <c r="L446" s="167" t="s">
        <v>65</v>
      </c>
      <c r="M446" s="167" t="s">
        <v>46</v>
      </c>
      <c r="N446" s="147">
        <v>52.142857142857146</v>
      </c>
      <c r="O446" s="148" t="s">
        <v>1079</v>
      </c>
      <c r="P446" s="136" t="s">
        <v>1129</v>
      </c>
      <c r="Q446" s="136" t="s">
        <v>1130</v>
      </c>
      <c r="R446" s="136" t="s">
        <v>1082</v>
      </c>
      <c r="S446" s="136" t="s">
        <v>1083</v>
      </c>
      <c r="T446" s="149" t="s">
        <v>1084</v>
      </c>
      <c r="U446" s="136" t="s">
        <v>1082</v>
      </c>
      <c r="V446" s="150" t="s">
        <v>1257</v>
      </c>
      <c r="W446" s="151"/>
    </row>
    <row r="447" spans="1:23" ht="165" x14ac:dyDescent="0.25">
      <c r="A447" s="145">
        <v>1129</v>
      </c>
      <c r="B447" s="135">
        <v>43455</v>
      </c>
      <c r="C447" s="136" t="s">
        <v>42</v>
      </c>
      <c r="D447" s="136">
        <v>508</v>
      </c>
      <c r="E447" s="136" t="s">
        <v>43</v>
      </c>
      <c r="F447" s="135" t="s">
        <v>44</v>
      </c>
      <c r="G447" s="135" t="s">
        <v>1895</v>
      </c>
      <c r="H447" s="146" t="s">
        <v>1896</v>
      </c>
      <c r="I447" s="166" t="s">
        <v>1897</v>
      </c>
      <c r="J447" s="166" t="s">
        <v>48</v>
      </c>
      <c r="K447" s="166" t="s">
        <v>49</v>
      </c>
      <c r="L447" s="167" t="s">
        <v>65</v>
      </c>
      <c r="M447" s="167" t="s">
        <v>46</v>
      </c>
      <c r="N447" s="147">
        <v>52.142857142857146</v>
      </c>
      <c r="O447" s="148" t="s">
        <v>1079</v>
      </c>
      <c r="P447" s="136" t="s">
        <v>1110</v>
      </c>
      <c r="Q447" s="136" t="s">
        <v>1088</v>
      </c>
      <c r="R447" s="136" t="s">
        <v>1082</v>
      </c>
      <c r="S447" s="136" t="s">
        <v>1083</v>
      </c>
      <c r="T447" s="149" t="s">
        <v>1095</v>
      </c>
      <c r="U447" s="136" t="s">
        <v>1082</v>
      </c>
      <c r="V447" s="150" t="s">
        <v>44</v>
      </c>
      <c r="W447" s="151"/>
    </row>
    <row r="448" spans="1:23" ht="150" x14ac:dyDescent="0.25">
      <c r="A448" s="145">
        <v>1128</v>
      </c>
      <c r="B448" s="135">
        <v>43454</v>
      </c>
      <c r="C448" s="136" t="s">
        <v>42</v>
      </c>
      <c r="D448" s="136">
        <v>515</v>
      </c>
      <c r="E448" s="136" t="s">
        <v>43</v>
      </c>
      <c r="F448" s="135" t="s">
        <v>44</v>
      </c>
      <c r="G448" s="135" t="s">
        <v>1893</v>
      </c>
      <c r="H448" s="146" t="s">
        <v>46</v>
      </c>
      <c r="I448" s="166" t="s">
        <v>1894</v>
      </c>
      <c r="J448" s="166" t="s">
        <v>48</v>
      </c>
      <c r="K448" s="166" t="s">
        <v>49</v>
      </c>
      <c r="L448" s="167" t="s">
        <v>65</v>
      </c>
      <c r="M448" s="167" t="s">
        <v>46</v>
      </c>
      <c r="N448" s="147">
        <v>52.142857142857146</v>
      </c>
      <c r="O448" s="148" t="s">
        <v>1079</v>
      </c>
      <c r="P448" s="136" t="s">
        <v>1110</v>
      </c>
      <c r="Q448" s="136" t="s">
        <v>1088</v>
      </c>
      <c r="R448" s="136" t="s">
        <v>1082</v>
      </c>
      <c r="S448" s="136" t="s">
        <v>1083</v>
      </c>
      <c r="T448" s="149" t="s">
        <v>1095</v>
      </c>
      <c r="U448" s="136" t="s">
        <v>1082</v>
      </c>
      <c r="V448" s="150" t="s">
        <v>1089</v>
      </c>
      <c r="W448" s="151"/>
    </row>
    <row r="449" spans="1:23" ht="76.5" x14ac:dyDescent="0.25">
      <c r="A449" s="145">
        <v>1127</v>
      </c>
      <c r="B449" s="135">
        <v>43454</v>
      </c>
      <c r="C449" s="136" t="s">
        <v>42</v>
      </c>
      <c r="D449" s="136">
        <v>202</v>
      </c>
      <c r="E449" s="136" t="s">
        <v>43</v>
      </c>
      <c r="F449" s="135" t="s">
        <v>44</v>
      </c>
      <c r="G449" s="135" t="s">
        <v>1892</v>
      </c>
      <c r="H449" s="146" t="s">
        <v>46</v>
      </c>
      <c r="I449" s="166" t="s">
        <v>46</v>
      </c>
      <c r="J449" s="166" t="s">
        <v>48</v>
      </c>
      <c r="K449" s="166" t="s">
        <v>49</v>
      </c>
      <c r="L449" s="167" t="s">
        <v>100</v>
      </c>
      <c r="M449" s="167" t="s">
        <v>46</v>
      </c>
      <c r="N449" s="147">
        <v>52.142857142857146</v>
      </c>
      <c r="O449" s="148" t="s">
        <v>1079</v>
      </c>
      <c r="P449" s="136" t="s">
        <v>1110</v>
      </c>
      <c r="Q449" s="136" t="s">
        <v>1088</v>
      </c>
      <c r="R449" s="136" t="s">
        <v>1082</v>
      </c>
      <c r="S449" s="136" t="s">
        <v>1083</v>
      </c>
      <c r="T449" s="149" t="s">
        <v>1084</v>
      </c>
      <c r="U449" s="136" t="s">
        <v>1131</v>
      </c>
      <c r="V449" s="150" t="s">
        <v>44</v>
      </c>
      <c r="W449" s="151"/>
    </row>
    <row r="450" spans="1:23" ht="135" x14ac:dyDescent="0.25">
      <c r="A450" s="145">
        <v>1126</v>
      </c>
      <c r="B450" s="135">
        <v>43454</v>
      </c>
      <c r="C450" s="136" t="s">
        <v>42</v>
      </c>
      <c r="D450" s="136">
        <v>212</v>
      </c>
      <c r="E450" s="136" t="s">
        <v>43</v>
      </c>
      <c r="F450" s="135" t="s">
        <v>51</v>
      </c>
      <c r="G450" s="135" t="s">
        <v>1889</v>
      </c>
      <c r="H450" s="146" t="s">
        <v>1890</v>
      </c>
      <c r="I450" s="166" t="s">
        <v>1891</v>
      </c>
      <c r="J450" s="166" t="s">
        <v>48</v>
      </c>
      <c r="K450" s="166" t="s">
        <v>49</v>
      </c>
      <c r="L450" s="167" t="s">
        <v>50</v>
      </c>
      <c r="M450" s="167" t="s">
        <v>46</v>
      </c>
      <c r="N450" s="147">
        <v>52.142857142857146</v>
      </c>
      <c r="O450" s="148" t="s">
        <v>1114</v>
      </c>
      <c r="P450" s="136" t="s">
        <v>1915</v>
      </c>
      <c r="Q450" s="136" t="s">
        <v>1103</v>
      </c>
      <c r="R450" s="136" t="s">
        <v>1118</v>
      </c>
      <c r="S450" s="136" t="s">
        <v>1083</v>
      </c>
      <c r="T450" s="149" t="s">
        <v>1084</v>
      </c>
      <c r="U450" s="136" t="s">
        <v>1084</v>
      </c>
      <c r="V450" s="150" t="s">
        <v>1274</v>
      </c>
      <c r="W450" s="151"/>
    </row>
    <row r="451" spans="1:23" ht="240" x14ac:dyDescent="0.25">
      <c r="A451" s="145">
        <v>1125</v>
      </c>
      <c r="B451" s="135">
        <v>43453</v>
      </c>
      <c r="C451" s="136" t="s">
        <v>42</v>
      </c>
      <c r="D451" s="136">
        <v>902</v>
      </c>
      <c r="E451" s="136" t="s">
        <v>43</v>
      </c>
      <c r="F451" s="135" t="s">
        <v>44</v>
      </c>
      <c r="G451" s="135" t="s">
        <v>1887</v>
      </c>
      <c r="H451" s="146" t="s">
        <v>84</v>
      </c>
      <c r="I451" s="166" t="s">
        <v>1888</v>
      </c>
      <c r="J451" s="166" t="s">
        <v>48</v>
      </c>
      <c r="K451" s="166" t="s">
        <v>49</v>
      </c>
      <c r="L451" s="167" t="s">
        <v>50</v>
      </c>
      <c r="M451" s="167" t="s">
        <v>46</v>
      </c>
      <c r="N451" s="147">
        <v>52.142857142857146</v>
      </c>
      <c r="O451" s="148" t="s">
        <v>1079</v>
      </c>
      <c r="P451" s="136" t="s">
        <v>1110</v>
      </c>
      <c r="Q451" s="136" t="s">
        <v>1088</v>
      </c>
      <c r="R451" s="136" t="s">
        <v>1082</v>
      </c>
      <c r="S451" s="136" t="s">
        <v>1083</v>
      </c>
      <c r="T451" s="149" t="s">
        <v>1095</v>
      </c>
      <c r="U451" s="136" t="s">
        <v>1082</v>
      </c>
      <c r="V451" s="150" t="s">
        <v>1089</v>
      </c>
      <c r="W451" s="151"/>
    </row>
    <row r="452" spans="1:23" ht="60" x14ac:dyDescent="0.25">
      <c r="A452" s="145">
        <v>1124</v>
      </c>
      <c r="B452" s="135">
        <v>43449</v>
      </c>
      <c r="C452" s="136" t="s">
        <v>42</v>
      </c>
      <c r="D452" s="136">
        <v>110</v>
      </c>
      <c r="E452" s="136" t="s">
        <v>43</v>
      </c>
      <c r="F452" s="135" t="s">
        <v>66</v>
      </c>
      <c r="G452" s="135" t="s">
        <v>1869</v>
      </c>
      <c r="H452" s="146" t="s">
        <v>46</v>
      </c>
      <c r="I452" s="166" t="s">
        <v>2015</v>
      </c>
      <c r="J452" s="166" t="s">
        <v>48</v>
      </c>
      <c r="K452" s="166" t="s">
        <v>49</v>
      </c>
      <c r="L452" s="167" t="s">
        <v>53</v>
      </c>
      <c r="M452" s="167">
        <v>1169</v>
      </c>
      <c r="N452" s="147">
        <v>51.142857142857146</v>
      </c>
      <c r="O452" s="148" t="s">
        <v>1112</v>
      </c>
      <c r="P452" s="136" t="s">
        <v>1094</v>
      </c>
      <c r="Q452" s="136" t="s">
        <v>1091</v>
      </c>
      <c r="R452" s="136" t="s">
        <v>1118</v>
      </c>
      <c r="S452" s="136" t="s">
        <v>1106</v>
      </c>
      <c r="T452" s="149" t="s">
        <v>1118</v>
      </c>
      <c r="U452" s="136" t="s">
        <v>1095</v>
      </c>
      <c r="V452" s="150" t="s">
        <v>1141</v>
      </c>
      <c r="W452" s="151"/>
    </row>
    <row r="453" spans="1:23" ht="45" x14ac:dyDescent="0.25">
      <c r="A453" s="145">
        <v>1123</v>
      </c>
      <c r="B453" s="135">
        <v>43449</v>
      </c>
      <c r="C453" s="136" t="s">
        <v>42</v>
      </c>
      <c r="D453" s="136">
        <v>110</v>
      </c>
      <c r="E453" s="136" t="s">
        <v>43</v>
      </c>
      <c r="F453" s="135" t="s">
        <v>66</v>
      </c>
      <c r="G453" s="135" t="s">
        <v>1868</v>
      </c>
      <c r="H453" s="146" t="s">
        <v>46</v>
      </c>
      <c r="I453" s="166" t="s">
        <v>2016</v>
      </c>
      <c r="J453" s="166" t="s">
        <v>48</v>
      </c>
      <c r="K453" s="166" t="s">
        <v>49</v>
      </c>
      <c r="L453" s="167" t="s">
        <v>53</v>
      </c>
      <c r="M453" s="167">
        <v>1169</v>
      </c>
      <c r="N453" s="147">
        <v>51.142857142857146</v>
      </c>
      <c r="O453" s="148" t="s">
        <v>1079</v>
      </c>
      <c r="P453" s="136" t="s">
        <v>1094</v>
      </c>
      <c r="Q453" s="136" t="s">
        <v>1091</v>
      </c>
      <c r="R453" s="136" t="s">
        <v>1082</v>
      </c>
      <c r="S453" s="136" t="s">
        <v>1083</v>
      </c>
      <c r="T453" s="149" t="s">
        <v>1084</v>
      </c>
      <c r="U453" s="136" t="s">
        <v>1118</v>
      </c>
      <c r="V453" s="150" t="s">
        <v>1092</v>
      </c>
      <c r="W453" s="151"/>
    </row>
    <row r="454" spans="1:23" ht="165" x14ac:dyDescent="0.25">
      <c r="A454" s="145">
        <v>1122</v>
      </c>
      <c r="B454" s="135">
        <v>43450</v>
      </c>
      <c r="C454" s="136" t="s">
        <v>42</v>
      </c>
      <c r="D454" s="136">
        <v>305</v>
      </c>
      <c r="E454" s="136" t="s">
        <v>43</v>
      </c>
      <c r="F454" s="135" t="s">
        <v>44</v>
      </c>
      <c r="G454" s="135" t="s">
        <v>1865</v>
      </c>
      <c r="H454" s="146" t="s">
        <v>46</v>
      </c>
      <c r="I454" s="166" t="s">
        <v>1866</v>
      </c>
      <c r="J454" s="166" t="s">
        <v>48</v>
      </c>
      <c r="K454" s="166" t="s">
        <v>49</v>
      </c>
      <c r="L454" s="167" t="s">
        <v>65</v>
      </c>
      <c r="M454" s="167" t="s">
        <v>46</v>
      </c>
      <c r="N454" s="147">
        <v>51.142857142857146</v>
      </c>
      <c r="O454" s="148" t="s">
        <v>1079</v>
      </c>
      <c r="P454" s="136" t="s">
        <v>1110</v>
      </c>
      <c r="Q454" s="136" t="s">
        <v>1088</v>
      </c>
      <c r="R454" s="136" t="s">
        <v>1082</v>
      </c>
      <c r="S454" s="136" t="s">
        <v>1083</v>
      </c>
      <c r="T454" s="149" t="s">
        <v>1084</v>
      </c>
      <c r="U454" s="136" t="s">
        <v>1082</v>
      </c>
      <c r="V454" s="150" t="s">
        <v>1128</v>
      </c>
      <c r="W454" s="151"/>
    </row>
    <row r="455" spans="1:23" ht="76.5" x14ac:dyDescent="0.25">
      <c r="A455" s="145">
        <v>1121</v>
      </c>
      <c r="B455" s="135">
        <v>43450</v>
      </c>
      <c r="C455" s="136" t="s">
        <v>87</v>
      </c>
      <c r="D455" s="136">
        <v>102</v>
      </c>
      <c r="E455" s="136" t="s">
        <v>43</v>
      </c>
      <c r="F455" s="135" t="s">
        <v>44</v>
      </c>
      <c r="G455" s="135" t="s">
        <v>1867</v>
      </c>
      <c r="H455" s="146" t="s">
        <v>46</v>
      </c>
      <c r="I455" s="166" t="s">
        <v>46</v>
      </c>
      <c r="J455" s="166" t="s">
        <v>89</v>
      </c>
      <c r="K455" s="166" t="s">
        <v>90</v>
      </c>
      <c r="L455" s="167" t="s">
        <v>125</v>
      </c>
      <c r="M455" s="167" t="s">
        <v>46</v>
      </c>
      <c r="N455" s="147">
        <v>51.142857142857146</v>
      </c>
      <c r="O455" s="148" t="s">
        <v>1079</v>
      </c>
      <c r="P455" s="136" t="s">
        <v>1286</v>
      </c>
      <c r="Q455" s="136" t="s">
        <v>1088</v>
      </c>
      <c r="R455" s="136" t="s">
        <v>1082</v>
      </c>
      <c r="S455" s="136" t="s">
        <v>1083</v>
      </c>
      <c r="T455" s="149" t="s">
        <v>1084</v>
      </c>
      <c r="U455" s="136" t="s">
        <v>1082</v>
      </c>
      <c r="V455" s="150" t="s">
        <v>1121</v>
      </c>
      <c r="W455" s="151"/>
    </row>
    <row r="456" spans="1:23" ht="45" x14ac:dyDescent="0.25">
      <c r="A456" s="145">
        <v>1120</v>
      </c>
      <c r="B456" s="135">
        <v>43449</v>
      </c>
      <c r="C456" s="136" t="s">
        <v>42</v>
      </c>
      <c r="D456" s="136">
        <v>104</v>
      </c>
      <c r="E456" s="136" t="s">
        <v>43</v>
      </c>
      <c r="F456" s="135" t="s">
        <v>44</v>
      </c>
      <c r="G456" s="135" t="s">
        <v>1864</v>
      </c>
      <c r="H456" s="146" t="s">
        <v>46</v>
      </c>
      <c r="I456" s="166" t="s">
        <v>46</v>
      </c>
      <c r="J456" s="166" t="s">
        <v>48</v>
      </c>
      <c r="K456" s="166" t="s">
        <v>49</v>
      </c>
      <c r="L456" s="167" t="s">
        <v>53</v>
      </c>
      <c r="M456" s="167">
        <v>881</v>
      </c>
      <c r="N456" s="147">
        <v>51.142857142857146</v>
      </c>
      <c r="O456" s="148" t="s">
        <v>1079</v>
      </c>
      <c r="P456" s="136" t="s">
        <v>1135</v>
      </c>
      <c r="Q456" s="136" t="s">
        <v>1103</v>
      </c>
      <c r="R456" s="136" t="s">
        <v>1082</v>
      </c>
      <c r="S456" s="136" t="s">
        <v>1083</v>
      </c>
      <c r="T456" s="149" t="s">
        <v>1084</v>
      </c>
      <c r="U456" s="136" t="s">
        <v>1095</v>
      </c>
      <c r="V456" s="150" t="s">
        <v>44</v>
      </c>
      <c r="W456" s="151"/>
    </row>
    <row r="457" spans="1:23" ht="63.75" x14ac:dyDescent="0.25">
      <c r="A457" s="145">
        <v>1119</v>
      </c>
      <c r="B457" s="135">
        <v>43449</v>
      </c>
      <c r="C457" s="136" t="s">
        <v>42</v>
      </c>
      <c r="D457" s="136">
        <v>104</v>
      </c>
      <c r="E457" s="136" t="s">
        <v>43</v>
      </c>
      <c r="F457" s="135" t="s">
        <v>51</v>
      </c>
      <c r="G457" s="135" t="s">
        <v>1863</v>
      </c>
      <c r="H457" s="146" t="s">
        <v>46</v>
      </c>
      <c r="I457" s="166" t="s">
        <v>46</v>
      </c>
      <c r="J457" s="166" t="s">
        <v>48</v>
      </c>
      <c r="K457" s="166" t="s">
        <v>49</v>
      </c>
      <c r="L457" s="167" t="s">
        <v>53</v>
      </c>
      <c r="M457" s="167">
        <v>881</v>
      </c>
      <c r="N457" s="147">
        <v>51.142857142857146</v>
      </c>
      <c r="O457" s="148" t="s">
        <v>1079</v>
      </c>
      <c r="P457" s="136" t="s">
        <v>1107</v>
      </c>
      <c r="Q457" s="136" t="s">
        <v>1108</v>
      </c>
      <c r="R457" s="136" t="s">
        <v>1082</v>
      </c>
      <c r="S457" s="136" t="s">
        <v>1083</v>
      </c>
      <c r="T457" s="149" t="s">
        <v>1084</v>
      </c>
      <c r="U457" s="136" t="s">
        <v>1118</v>
      </c>
      <c r="V457" s="150" t="s">
        <v>555</v>
      </c>
      <c r="W457" s="151"/>
    </row>
    <row r="458" spans="1:23" ht="45" x14ac:dyDescent="0.25">
      <c r="A458" s="145">
        <v>1118</v>
      </c>
      <c r="B458" s="135">
        <v>43449</v>
      </c>
      <c r="C458" s="136" t="s">
        <v>42</v>
      </c>
      <c r="D458" s="136">
        <v>104</v>
      </c>
      <c r="E458" s="136" t="s">
        <v>43</v>
      </c>
      <c r="F458" s="135" t="s">
        <v>50</v>
      </c>
      <c r="G458" s="135" t="s">
        <v>1862</v>
      </c>
      <c r="H458" s="146" t="s">
        <v>46</v>
      </c>
      <c r="I458" s="166" t="s">
        <v>46</v>
      </c>
      <c r="J458" s="166" t="s">
        <v>48</v>
      </c>
      <c r="K458" s="166" t="s">
        <v>49</v>
      </c>
      <c r="L458" s="167" t="s">
        <v>53</v>
      </c>
      <c r="M458" s="167">
        <v>881</v>
      </c>
      <c r="N458" s="147">
        <v>51.142857142857146</v>
      </c>
      <c r="O458" s="148" t="s">
        <v>1079</v>
      </c>
      <c r="P458" s="136" t="s">
        <v>1135</v>
      </c>
      <c r="Q458" s="136" t="s">
        <v>1103</v>
      </c>
      <c r="R458" s="136" t="s">
        <v>1082</v>
      </c>
      <c r="S458" s="136" t="s">
        <v>1083</v>
      </c>
      <c r="T458" s="149" t="s">
        <v>1084</v>
      </c>
      <c r="U458" s="136" t="s">
        <v>1084</v>
      </c>
      <c r="V458" s="150" t="s">
        <v>1136</v>
      </c>
      <c r="W458" s="151"/>
    </row>
    <row r="459" spans="1:23" ht="51" x14ac:dyDescent="0.25">
      <c r="A459" s="145">
        <v>1117</v>
      </c>
      <c r="B459" s="135">
        <v>43449</v>
      </c>
      <c r="C459" s="136" t="s">
        <v>42</v>
      </c>
      <c r="D459" s="136">
        <v>104</v>
      </c>
      <c r="E459" s="136" t="s">
        <v>43</v>
      </c>
      <c r="F459" s="135" t="s">
        <v>51</v>
      </c>
      <c r="G459" s="135" t="s">
        <v>1861</v>
      </c>
      <c r="H459" s="146" t="s">
        <v>46</v>
      </c>
      <c r="I459" s="166" t="s">
        <v>46</v>
      </c>
      <c r="J459" s="166" t="s">
        <v>48</v>
      </c>
      <c r="K459" s="166" t="s">
        <v>49</v>
      </c>
      <c r="L459" s="167" t="s">
        <v>53</v>
      </c>
      <c r="M459" s="167">
        <v>881</v>
      </c>
      <c r="N459" s="147">
        <v>51.142857142857146</v>
      </c>
      <c r="O459" s="148" t="s">
        <v>1114</v>
      </c>
      <c r="P459" s="136" t="s">
        <v>1665</v>
      </c>
      <c r="Q459" s="136" t="s">
        <v>1081</v>
      </c>
      <c r="R459" s="136" t="s">
        <v>1118</v>
      </c>
      <c r="S459" s="136" t="s">
        <v>1083</v>
      </c>
      <c r="T459" s="149" t="s">
        <v>1084</v>
      </c>
      <c r="U459" s="136" t="s">
        <v>1095</v>
      </c>
      <c r="V459" s="150" t="s">
        <v>44</v>
      </c>
      <c r="W459" s="151"/>
    </row>
    <row r="460" spans="1:23" ht="51" x14ac:dyDescent="0.25">
      <c r="A460" s="145">
        <v>1116</v>
      </c>
      <c r="B460" s="135">
        <v>43448</v>
      </c>
      <c r="C460" s="136" t="s">
        <v>42</v>
      </c>
      <c r="D460" s="136">
        <v>504</v>
      </c>
      <c r="E460" s="136" t="s">
        <v>43</v>
      </c>
      <c r="F460" s="135" t="s">
        <v>56</v>
      </c>
      <c r="G460" s="135" t="s">
        <v>1860</v>
      </c>
      <c r="H460" s="146" t="s">
        <v>46</v>
      </c>
      <c r="I460" s="166" t="s">
        <v>46</v>
      </c>
      <c r="J460" s="166" t="s">
        <v>48</v>
      </c>
      <c r="K460" s="166" t="s">
        <v>49</v>
      </c>
      <c r="L460" s="167" t="s">
        <v>53</v>
      </c>
      <c r="M460" s="167">
        <v>1686</v>
      </c>
      <c r="N460" s="147">
        <v>51.142857142857146</v>
      </c>
      <c r="O460" s="148" t="s">
        <v>1086</v>
      </c>
      <c r="P460" s="136" t="s">
        <v>46</v>
      </c>
      <c r="Q460" s="136" t="s">
        <v>46</v>
      </c>
      <c r="R460" s="136" t="s">
        <v>46</v>
      </c>
      <c r="S460" s="136" t="s">
        <v>46</v>
      </c>
      <c r="T460" s="149" t="s">
        <v>46</v>
      </c>
      <c r="U460" s="136" t="s">
        <v>46</v>
      </c>
      <c r="V460" s="150" t="s">
        <v>1168</v>
      </c>
      <c r="W460" s="151"/>
    </row>
    <row r="461" spans="1:23" ht="45" x14ac:dyDescent="0.25">
      <c r="A461" s="145">
        <v>1115</v>
      </c>
      <c r="B461" s="135">
        <v>43448</v>
      </c>
      <c r="C461" s="136" t="s">
        <v>42</v>
      </c>
      <c r="D461" s="136">
        <v>504</v>
      </c>
      <c r="E461" s="136" t="s">
        <v>43</v>
      </c>
      <c r="F461" s="135" t="s">
        <v>66</v>
      </c>
      <c r="G461" s="135" t="s">
        <v>1859</v>
      </c>
      <c r="H461" s="146" t="s">
        <v>46</v>
      </c>
      <c r="I461" s="166" t="s">
        <v>46</v>
      </c>
      <c r="J461" s="166" t="s">
        <v>48</v>
      </c>
      <c r="K461" s="166" t="s">
        <v>49</v>
      </c>
      <c r="L461" s="167" t="s">
        <v>53</v>
      </c>
      <c r="M461" s="167">
        <v>1686</v>
      </c>
      <c r="N461" s="147">
        <v>51.142857142857146</v>
      </c>
      <c r="O461" s="148" t="s">
        <v>1079</v>
      </c>
      <c r="P461" s="136" t="s">
        <v>1094</v>
      </c>
      <c r="Q461" s="136" t="s">
        <v>1091</v>
      </c>
      <c r="R461" s="136" t="s">
        <v>1082</v>
      </c>
      <c r="S461" s="136" t="s">
        <v>1083</v>
      </c>
      <c r="T461" s="149" t="s">
        <v>1084</v>
      </c>
      <c r="U461" s="136" t="s">
        <v>1118</v>
      </c>
      <c r="V461" s="150" t="s">
        <v>1092</v>
      </c>
      <c r="W461" s="151"/>
    </row>
    <row r="462" spans="1:23" ht="51" x14ac:dyDescent="0.25">
      <c r="A462" s="145">
        <v>1114</v>
      </c>
      <c r="B462" s="135">
        <v>43448</v>
      </c>
      <c r="C462" s="136" t="s">
        <v>42</v>
      </c>
      <c r="D462" s="136">
        <v>611</v>
      </c>
      <c r="E462" s="136" t="s">
        <v>43</v>
      </c>
      <c r="F462" s="135" t="s">
        <v>58</v>
      </c>
      <c r="G462" s="135" t="s">
        <v>1858</v>
      </c>
      <c r="H462" s="146" t="s">
        <v>46</v>
      </c>
      <c r="I462" s="166" t="s">
        <v>46</v>
      </c>
      <c r="J462" s="166" t="s">
        <v>48</v>
      </c>
      <c r="K462" s="166" t="s">
        <v>49</v>
      </c>
      <c r="L462" s="167" t="s">
        <v>53</v>
      </c>
      <c r="M462" s="167">
        <v>1149</v>
      </c>
      <c r="N462" s="147">
        <v>51.142857142857146</v>
      </c>
      <c r="O462" s="148" t="s">
        <v>1079</v>
      </c>
      <c r="P462" s="136" t="s">
        <v>1094</v>
      </c>
      <c r="Q462" s="136" t="s">
        <v>1091</v>
      </c>
      <c r="R462" s="136" t="s">
        <v>1118</v>
      </c>
      <c r="S462" s="136" t="s">
        <v>1083</v>
      </c>
      <c r="T462" s="149" t="s">
        <v>1118</v>
      </c>
      <c r="U462" s="136" t="s">
        <v>1095</v>
      </c>
      <c r="V462" s="150" t="s">
        <v>1085</v>
      </c>
      <c r="W462" s="151"/>
    </row>
    <row r="463" spans="1:23" ht="45" x14ac:dyDescent="0.25">
      <c r="A463" s="145">
        <v>1113</v>
      </c>
      <c r="B463" s="135">
        <v>43450</v>
      </c>
      <c r="C463" s="136" t="s">
        <v>42</v>
      </c>
      <c r="D463" s="136">
        <v>503</v>
      </c>
      <c r="E463" s="136" t="s">
        <v>43</v>
      </c>
      <c r="F463" s="135" t="s">
        <v>51</v>
      </c>
      <c r="G463" s="135" t="s">
        <v>1857</v>
      </c>
      <c r="H463" s="146" t="s">
        <v>46</v>
      </c>
      <c r="I463" s="166" t="s">
        <v>46</v>
      </c>
      <c r="J463" s="166" t="s">
        <v>48</v>
      </c>
      <c r="K463" s="166" t="s">
        <v>49</v>
      </c>
      <c r="L463" s="167" t="s">
        <v>53</v>
      </c>
      <c r="M463" s="167">
        <v>1688</v>
      </c>
      <c r="N463" s="147">
        <v>51.142857142857146</v>
      </c>
      <c r="O463" s="148" t="s">
        <v>1079</v>
      </c>
      <c r="P463" s="136" t="s">
        <v>1110</v>
      </c>
      <c r="Q463" s="136" t="s">
        <v>1088</v>
      </c>
      <c r="R463" s="136" t="s">
        <v>1082</v>
      </c>
      <c r="S463" s="136" t="s">
        <v>1083</v>
      </c>
      <c r="T463" s="149" t="s">
        <v>1084</v>
      </c>
      <c r="U463" s="136" t="s">
        <v>1084</v>
      </c>
      <c r="V463" s="150" t="s">
        <v>1870</v>
      </c>
      <c r="W463" s="151"/>
    </row>
    <row r="464" spans="1:23" ht="45" x14ac:dyDescent="0.25">
      <c r="A464" s="145">
        <v>1112</v>
      </c>
      <c r="B464" s="135">
        <v>43450</v>
      </c>
      <c r="C464" s="136" t="s">
        <v>42</v>
      </c>
      <c r="D464" s="136">
        <v>503</v>
      </c>
      <c r="E464" s="136" t="s">
        <v>43</v>
      </c>
      <c r="F464" s="135" t="s">
        <v>66</v>
      </c>
      <c r="G464" s="135" t="s">
        <v>1856</v>
      </c>
      <c r="H464" s="146" t="s">
        <v>46</v>
      </c>
      <c r="I464" s="202"/>
      <c r="J464" s="166" t="s">
        <v>48</v>
      </c>
      <c r="K464" s="166" t="s">
        <v>49</v>
      </c>
      <c r="L464" s="167" t="s">
        <v>53</v>
      </c>
      <c r="M464" s="167">
        <v>1688</v>
      </c>
      <c r="N464" s="147">
        <v>51.142857142857146</v>
      </c>
      <c r="O464" s="148" t="s">
        <v>1079</v>
      </c>
      <c r="P464" s="136" t="s">
        <v>1094</v>
      </c>
      <c r="Q464" s="136" t="s">
        <v>1091</v>
      </c>
      <c r="R464" s="136" t="s">
        <v>1118</v>
      </c>
      <c r="S464" s="136" t="s">
        <v>1083</v>
      </c>
      <c r="T464" s="149" t="s">
        <v>1084</v>
      </c>
      <c r="U464" s="136" t="s">
        <v>1118</v>
      </c>
      <c r="V464" s="150" t="s">
        <v>1092</v>
      </c>
      <c r="W464" s="151"/>
    </row>
    <row r="465" spans="1:23" ht="63.75" x14ac:dyDescent="0.25">
      <c r="A465" s="145">
        <v>1111</v>
      </c>
      <c r="B465" s="135">
        <v>43450</v>
      </c>
      <c r="C465" s="136" t="s">
        <v>42</v>
      </c>
      <c r="D465" s="136">
        <v>503</v>
      </c>
      <c r="E465" s="136" t="s">
        <v>43</v>
      </c>
      <c r="F465" s="135" t="s">
        <v>58</v>
      </c>
      <c r="G465" s="135" t="s">
        <v>1855</v>
      </c>
      <c r="H465" s="146" t="s">
        <v>46</v>
      </c>
      <c r="I465" s="166" t="s">
        <v>2017</v>
      </c>
      <c r="J465" s="166" t="s">
        <v>48</v>
      </c>
      <c r="K465" s="166" t="s">
        <v>49</v>
      </c>
      <c r="L465" s="167" t="s">
        <v>53</v>
      </c>
      <c r="M465" s="167">
        <v>1688</v>
      </c>
      <c r="N465" s="147">
        <v>51.142857142857146</v>
      </c>
      <c r="O465" s="148" t="s">
        <v>1112</v>
      </c>
      <c r="P465" s="136" t="s">
        <v>1094</v>
      </c>
      <c r="Q465" s="136" t="s">
        <v>1091</v>
      </c>
      <c r="R465" s="136" t="s">
        <v>1082</v>
      </c>
      <c r="S465" s="136" t="s">
        <v>1106</v>
      </c>
      <c r="T465" s="149" t="s">
        <v>1084</v>
      </c>
      <c r="U465" s="136" t="s">
        <v>1084</v>
      </c>
      <c r="V465" s="150" t="s">
        <v>1085</v>
      </c>
      <c r="W465" s="151"/>
    </row>
    <row r="466" spans="1:23" ht="89.25" x14ac:dyDescent="0.25">
      <c r="A466" s="145">
        <v>1110</v>
      </c>
      <c r="B466" s="135">
        <v>43447</v>
      </c>
      <c r="C466" s="136" t="s">
        <v>42</v>
      </c>
      <c r="D466" s="136">
        <v>104</v>
      </c>
      <c r="E466" s="136" t="s">
        <v>43</v>
      </c>
      <c r="F466" s="135" t="s">
        <v>44</v>
      </c>
      <c r="G466" s="135" t="s">
        <v>1854</v>
      </c>
      <c r="H466" s="146" t="s">
        <v>46</v>
      </c>
      <c r="I466" s="166" t="s">
        <v>46</v>
      </c>
      <c r="J466" s="166" t="s">
        <v>48</v>
      </c>
      <c r="K466" s="166" t="s">
        <v>49</v>
      </c>
      <c r="L466" s="167" t="s">
        <v>50</v>
      </c>
      <c r="M466" s="167" t="s">
        <v>46</v>
      </c>
      <c r="N466" s="147">
        <v>51.142857142857146</v>
      </c>
      <c r="O466" s="148" t="s">
        <v>1079</v>
      </c>
      <c r="P466" s="136" t="s">
        <v>1135</v>
      </c>
      <c r="Q466" s="136" t="s">
        <v>1103</v>
      </c>
      <c r="R466" s="136" t="s">
        <v>1082</v>
      </c>
      <c r="S466" s="136" t="s">
        <v>1083</v>
      </c>
      <c r="T466" s="149" t="s">
        <v>1084</v>
      </c>
      <c r="U466" s="136" t="s">
        <v>1084</v>
      </c>
      <c r="V466" s="150" t="s">
        <v>1403</v>
      </c>
      <c r="W466" s="151"/>
    </row>
    <row r="467" spans="1:23" ht="150" x14ac:dyDescent="0.25">
      <c r="A467" s="145">
        <v>1109</v>
      </c>
      <c r="B467" s="135">
        <v>43446</v>
      </c>
      <c r="C467" s="136" t="s">
        <v>42</v>
      </c>
      <c r="D467" s="136">
        <v>515</v>
      </c>
      <c r="E467" s="136" t="s">
        <v>43</v>
      </c>
      <c r="F467" s="135" t="s">
        <v>44</v>
      </c>
      <c r="G467" s="135" t="s">
        <v>1843</v>
      </c>
      <c r="H467" s="146" t="s">
        <v>1844</v>
      </c>
      <c r="I467" s="166" t="s">
        <v>1845</v>
      </c>
      <c r="J467" s="166" t="s">
        <v>48</v>
      </c>
      <c r="K467" s="166" t="s">
        <v>49</v>
      </c>
      <c r="L467" s="167" t="s">
        <v>65</v>
      </c>
      <c r="M467" s="167" t="s">
        <v>46</v>
      </c>
      <c r="N467" s="147">
        <v>50.285714285714285</v>
      </c>
      <c r="O467" s="148" t="s">
        <v>1079</v>
      </c>
      <c r="P467" s="136" t="s">
        <v>1110</v>
      </c>
      <c r="Q467" s="136" t="s">
        <v>1088</v>
      </c>
      <c r="R467" s="136" t="s">
        <v>1082</v>
      </c>
      <c r="S467" s="136" t="s">
        <v>1083</v>
      </c>
      <c r="T467" s="149" t="s">
        <v>1084</v>
      </c>
      <c r="U467" s="136" t="s">
        <v>1084</v>
      </c>
      <c r="V467" s="150" t="s">
        <v>1122</v>
      </c>
      <c r="W467" s="151"/>
    </row>
    <row r="468" spans="1:23" ht="51" x14ac:dyDescent="0.25">
      <c r="A468" s="145">
        <v>1108</v>
      </c>
      <c r="B468" s="135">
        <v>43445</v>
      </c>
      <c r="C468" s="136" t="s">
        <v>42</v>
      </c>
      <c r="D468" s="136">
        <v>410</v>
      </c>
      <c r="E468" s="136" t="s">
        <v>43</v>
      </c>
      <c r="F468" s="135" t="s">
        <v>44</v>
      </c>
      <c r="G468" s="135" t="s">
        <v>1842</v>
      </c>
      <c r="H468" s="146" t="s">
        <v>46</v>
      </c>
      <c r="I468" s="166" t="s">
        <v>46</v>
      </c>
      <c r="J468" s="166" t="s">
        <v>48</v>
      </c>
      <c r="K468" s="166" t="s">
        <v>49</v>
      </c>
      <c r="L468" s="167" t="s">
        <v>53</v>
      </c>
      <c r="M468" s="167">
        <v>1196</v>
      </c>
      <c r="N468" s="147">
        <v>50.285714285714285</v>
      </c>
      <c r="O468" s="148" t="s">
        <v>1079</v>
      </c>
      <c r="P468" s="136" t="s">
        <v>1665</v>
      </c>
      <c r="Q468" s="136" t="s">
        <v>1081</v>
      </c>
      <c r="R468" s="136" t="s">
        <v>1082</v>
      </c>
      <c r="S468" s="136" t="s">
        <v>1083</v>
      </c>
      <c r="T468" s="149" t="s">
        <v>1084</v>
      </c>
      <c r="U468" s="136" t="s">
        <v>1118</v>
      </c>
      <c r="V468" s="150" t="s">
        <v>1119</v>
      </c>
      <c r="W468" s="151"/>
    </row>
    <row r="469" spans="1:23" ht="180" x14ac:dyDescent="0.25">
      <c r="A469" s="145">
        <v>1107</v>
      </c>
      <c r="B469" s="135">
        <v>43444</v>
      </c>
      <c r="C469" s="136" t="s">
        <v>42</v>
      </c>
      <c r="D469" s="136">
        <v>105</v>
      </c>
      <c r="E469" s="136" t="s">
        <v>43</v>
      </c>
      <c r="F469" s="135" t="s">
        <v>44</v>
      </c>
      <c r="G469" s="135" t="s">
        <v>1834</v>
      </c>
      <c r="H469" s="146" t="s">
        <v>46</v>
      </c>
      <c r="I469" s="166" t="s">
        <v>1835</v>
      </c>
      <c r="J469" s="166" t="s">
        <v>48</v>
      </c>
      <c r="K469" s="166" t="s">
        <v>49</v>
      </c>
      <c r="L469" s="167" t="s">
        <v>50</v>
      </c>
      <c r="M469" s="167" t="s">
        <v>46</v>
      </c>
      <c r="N469" s="147">
        <v>50.285714285714285</v>
      </c>
      <c r="O469" s="148" t="s">
        <v>1079</v>
      </c>
      <c r="P469" s="136" t="s">
        <v>1129</v>
      </c>
      <c r="Q469" s="136" t="s">
        <v>1130</v>
      </c>
      <c r="R469" s="136" t="s">
        <v>1082</v>
      </c>
      <c r="S469" s="136" t="s">
        <v>1083</v>
      </c>
      <c r="T469" s="149" t="s">
        <v>1084</v>
      </c>
      <c r="U469" s="136" t="s">
        <v>1118</v>
      </c>
      <c r="V469" s="150" t="s">
        <v>1121</v>
      </c>
      <c r="W469" s="151"/>
    </row>
    <row r="470" spans="1:23" ht="45" x14ac:dyDescent="0.25">
      <c r="A470" s="145">
        <v>1106</v>
      </c>
      <c r="B470" s="135">
        <v>43443</v>
      </c>
      <c r="C470" s="136" t="s">
        <v>42</v>
      </c>
      <c r="D470" s="136">
        <v>211</v>
      </c>
      <c r="E470" s="136" t="s">
        <v>43</v>
      </c>
      <c r="F470" s="135" t="s">
        <v>104</v>
      </c>
      <c r="G470" s="135" t="s">
        <v>1833</v>
      </c>
      <c r="H470" s="146" t="s">
        <v>46</v>
      </c>
      <c r="I470" s="166" t="s">
        <v>46</v>
      </c>
      <c r="J470" s="166" t="s">
        <v>48</v>
      </c>
      <c r="K470" s="166" t="s">
        <v>49</v>
      </c>
      <c r="L470" s="167" t="s">
        <v>53</v>
      </c>
      <c r="M470" s="167">
        <v>972</v>
      </c>
      <c r="N470" s="147">
        <v>50.285714285714285</v>
      </c>
      <c r="O470" s="148" t="s">
        <v>1079</v>
      </c>
      <c r="P470" s="136" t="s">
        <v>1110</v>
      </c>
      <c r="Q470" s="136" t="s">
        <v>1088</v>
      </c>
      <c r="R470" s="136" t="s">
        <v>1082</v>
      </c>
      <c r="S470" s="136" t="s">
        <v>1083</v>
      </c>
      <c r="T470" s="149" t="s">
        <v>1084</v>
      </c>
      <c r="U470" s="136" t="s">
        <v>1084</v>
      </c>
      <c r="V470" s="150" t="s">
        <v>1853</v>
      </c>
      <c r="W470" s="151"/>
    </row>
    <row r="471" spans="1:23" ht="45" x14ac:dyDescent="0.25">
      <c r="A471" s="145">
        <v>1105</v>
      </c>
      <c r="B471" s="135">
        <v>43443</v>
      </c>
      <c r="C471" s="136" t="s">
        <v>42</v>
      </c>
      <c r="D471" s="136">
        <v>211</v>
      </c>
      <c r="E471" s="136" t="s">
        <v>43</v>
      </c>
      <c r="F471" s="135" t="s">
        <v>44</v>
      </c>
      <c r="G471" s="135" t="s">
        <v>1832</v>
      </c>
      <c r="H471" s="146" t="s">
        <v>46</v>
      </c>
      <c r="I471" s="166" t="s">
        <v>46</v>
      </c>
      <c r="J471" s="166" t="s">
        <v>48</v>
      </c>
      <c r="K471" s="166" t="s">
        <v>49</v>
      </c>
      <c r="L471" s="167" t="s">
        <v>53</v>
      </c>
      <c r="M471" s="167">
        <v>972</v>
      </c>
      <c r="N471" s="147">
        <v>50.285714285714285</v>
      </c>
      <c r="O471" s="148" t="s">
        <v>1079</v>
      </c>
      <c r="P471" s="136" t="s">
        <v>1665</v>
      </c>
      <c r="Q471" s="136" t="s">
        <v>1081</v>
      </c>
      <c r="R471" s="136" t="s">
        <v>1082</v>
      </c>
      <c r="S471" s="136" t="s">
        <v>1083</v>
      </c>
      <c r="T471" s="149" t="s">
        <v>1084</v>
      </c>
      <c r="U471" s="136" t="s">
        <v>1118</v>
      </c>
      <c r="V471" s="150" t="s">
        <v>1446</v>
      </c>
      <c r="W471" s="151"/>
    </row>
    <row r="472" spans="1:23" ht="45" x14ac:dyDescent="0.25">
      <c r="A472" s="145">
        <v>1104</v>
      </c>
      <c r="B472" s="135">
        <v>43442</v>
      </c>
      <c r="C472" s="136" t="s">
        <v>42</v>
      </c>
      <c r="D472" s="136">
        <v>515</v>
      </c>
      <c r="E472" s="136" t="s">
        <v>43</v>
      </c>
      <c r="F472" s="135" t="s">
        <v>50</v>
      </c>
      <c r="G472" s="135" t="s">
        <v>1831</v>
      </c>
      <c r="H472" s="146" t="s">
        <v>1830</v>
      </c>
      <c r="I472" s="166" t="s">
        <v>46</v>
      </c>
      <c r="J472" s="166" t="s">
        <v>48</v>
      </c>
      <c r="K472" s="166" t="s">
        <v>49</v>
      </c>
      <c r="L472" s="167" t="s">
        <v>53</v>
      </c>
      <c r="M472" s="167">
        <v>801</v>
      </c>
      <c r="N472" s="147">
        <v>50.285714285714285</v>
      </c>
      <c r="O472" s="148" t="s">
        <v>1079</v>
      </c>
      <c r="P472" s="136" t="s">
        <v>1102</v>
      </c>
      <c r="Q472" s="136" t="s">
        <v>1103</v>
      </c>
      <c r="R472" s="136" t="s">
        <v>1082</v>
      </c>
      <c r="S472" s="136" t="s">
        <v>1083</v>
      </c>
      <c r="T472" s="149" t="s">
        <v>1084</v>
      </c>
      <c r="U472" s="136" t="s">
        <v>1082</v>
      </c>
      <c r="V472" s="150" t="s">
        <v>1136</v>
      </c>
      <c r="W472" s="151"/>
    </row>
    <row r="473" spans="1:23" ht="45" x14ac:dyDescent="0.25">
      <c r="A473" s="145">
        <v>1103</v>
      </c>
      <c r="B473" s="135">
        <v>43442</v>
      </c>
      <c r="C473" s="136" t="s">
        <v>42</v>
      </c>
      <c r="D473" s="136">
        <v>308</v>
      </c>
      <c r="E473" s="136" t="s">
        <v>43</v>
      </c>
      <c r="F473" s="135" t="s">
        <v>66</v>
      </c>
      <c r="G473" s="135" t="s">
        <v>1829</v>
      </c>
      <c r="H473" s="146" t="s">
        <v>46</v>
      </c>
      <c r="I473" s="166" t="s">
        <v>2018</v>
      </c>
      <c r="J473" s="166" t="s">
        <v>48</v>
      </c>
      <c r="K473" s="166" t="s">
        <v>49</v>
      </c>
      <c r="L473" s="167" t="s">
        <v>53</v>
      </c>
      <c r="M473" s="167">
        <v>952</v>
      </c>
      <c r="N473" s="147">
        <v>50.285714285714285</v>
      </c>
      <c r="O473" s="148" t="s">
        <v>1079</v>
      </c>
      <c r="P473" s="136" t="s">
        <v>1598</v>
      </c>
      <c r="Q473" s="136" t="s">
        <v>1091</v>
      </c>
      <c r="R473" s="136" t="s">
        <v>1082</v>
      </c>
      <c r="S473" s="136" t="s">
        <v>1083</v>
      </c>
      <c r="T473" s="149" t="s">
        <v>1118</v>
      </c>
      <c r="U473" s="136" t="s">
        <v>1118</v>
      </c>
      <c r="V473" s="150" t="s">
        <v>1141</v>
      </c>
      <c r="W473" s="151"/>
    </row>
    <row r="474" spans="1:23" ht="51" x14ac:dyDescent="0.25">
      <c r="A474" s="145">
        <v>1102</v>
      </c>
      <c r="B474" s="135">
        <v>43443</v>
      </c>
      <c r="C474" s="136" t="s">
        <v>42</v>
      </c>
      <c r="D474" s="136">
        <v>108</v>
      </c>
      <c r="E474" s="136" t="s">
        <v>43</v>
      </c>
      <c r="F474" s="135" t="s">
        <v>44</v>
      </c>
      <c r="G474" s="135" t="s">
        <v>1828</v>
      </c>
      <c r="H474" s="146" t="s">
        <v>46</v>
      </c>
      <c r="I474" s="166" t="s">
        <v>46</v>
      </c>
      <c r="J474" s="166" t="s">
        <v>48</v>
      </c>
      <c r="K474" s="166" t="s">
        <v>49</v>
      </c>
      <c r="L474" s="167" t="s">
        <v>53</v>
      </c>
      <c r="M474" s="167">
        <v>662</v>
      </c>
      <c r="N474" s="147">
        <v>50.285714285714285</v>
      </c>
      <c r="O474" s="148" t="s">
        <v>1079</v>
      </c>
      <c r="P474" s="136" t="s">
        <v>1129</v>
      </c>
      <c r="Q474" s="136" t="s">
        <v>1130</v>
      </c>
      <c r="R474" s="136" t="s">
        <v>1082</v>
      </c>
      <c r="S474" s="136" t="s">
        <v>1083</v>
      </c>
      <c r="T474" s="149" t="s">
        <v>1084</v>
      </c>
      <c r="U474" s="136" t="s">
        <v>1084</v>
      </c>
      <c r="V474" s="150" t="s">
        <v>1121</v>
      </c>
      <c r="W474" s="151"/>
    </row>
    <row r="475" spans="1:23" ht="76.5" x14ac:dyDescent="0.25">
      <c r="A475" s="145">
        <v>1101</v>
      </c>
      <c r="B475" s="135">
        <v>43440</v>
      </c>
      <c r="C475" s="136" t="s">
        <v>42</v>
      </c>
      <c r="D475" s="136">
        <v>402</v>
      </c>
      <c r="E475" s="136" t="s">
        <v>43</v>
      </c>
      <c r="F475" s="135" t="s">
        <v>76</v>
      </c>
      <c r="G475" s="135" t="s">
        <v>1827</v>
      </c>
      <c r="H475" s="146" t="s">
        <v>46</v>
      </c>
      <c r="I475" s="166" t="s">
        <v>2019</v>
      </c>
      <c r="J475" s="166" t="s">
        <v>48</v>
      </c>
      <c r="K475" s="166" t="s">
        <v>49</v>
      </c>
      <c r="L475" s="167" t="s">
        <v>53</v>
      </c>
      <c r="M475" s="167">
        <v>1249</v>
      </c>
      <c r="N475" s="147">
        <v>50.285714285714285</v>
      </c>
      <c r="O475" s="148" t="s">
        <v>1079</v>
      </c>
      <c r="P475" s="136" t="s">
        <v>1094</v>
      </c>
      <c r="Q475" s="136" t="s">
        <v>1091</v>
      </c>
      <c r="R475" s="136" t="s">
        <v>1082</v>
      </c>
      <c r="S475" s="136" t="s">
        <v>1083</v>
      </c>
      <c r="T475" s="149" t="s">
        <v>1118</v>
      </c>
      <c r="U475" s="136" t="s">
        <v>1082</v>
      </c>
      <c r="V475" s="150" t="s">
        <v>1141</v>
      </c>
      <c r="W475" s="151"/>
    </row>
    <row r="476" spans="1:23" ht="45" x14ac:dyDescent="0.25">
      <c r="A476" s="145">
        <v>1100</v>
      </c>
      <c r="B476" s="135">
        <v>43442</v>
      </c>
      <c r="C476" s="136" t="s">
        <v>42</v>
      </c>
      <c r="D476" s="136">
        <v>303</v>
      </c>
      <c r="E476" s="136" t="s">
        <v>43</v>
      </c>
      <c r="F476" s="135" t="s">
        <v>76</v>
      </c>
      <c r="G476" s="135" t="s">
        <v>1826</v>
      </c>
      <c r="H476" s="146" t="s">
        <v>46</v>
      </c>
      <c r="I476" s="166" t="s">
        <v>2020</v>
      </c>
      <c r="J476" s="166" t="s">
        <v>48</v>
      </c>
      <c r="K476" s="166" t="s">
        <v>49</v>
      </c>
      <c r="L476" s="167" t="s">
        <v>53</v>
      </c>
      <c r="M476" s="167">
        <v>1002</v>
      </c>
      <c r="N476" s="147">
        <v>50.285714285714285</v>
      </c>
      <c r="O476" s="148" t="s">
        <v>1079</v>
      </c>
      <c r="P476" s="136" t="s">
        <v>1094</v>
      </c>
      <c r="Q476" s="136" t="s">
        <v>1091</v>
      </c>
      <c r="R476" s="136" t="s">
        <v>1082</v>
      </c>
      <c r="S476" s="136" t="s">
        <v>1083</v>
      </c>
      <c r="T476" s="149" t="s">
        <v>1118</v>
      </c>
      <c r="U476" s="136" t="s">
        <v>1118</v>
      </c>
      <c r="V476" s="150" t="s">
        <v>1126</v>
      </c>
      <c r="W476" s="151"/>
    </row>
    <row r="477" spans="1:23" ht="45" x14ac:dyDescent="0.25">
      <c r="A477" s="145">
        <v>1099</v>
      </c>
      <c r="B477" s="135">
        <v>43440</v>
      </c>
      <c r="C477" s="136" t="s">
        <v>42</v>
      </c>
      <c r="D477" s="136">
        <v>601</v>
      </c>
      <c r="E477" s="136" t="s">
        <v>43</v>
      </c>
      <c r="F477" s="135" t="s">
        <v>56</v>
      </c>
      <c r="G477" s="135" t="s">
        <v>1825</v>
      </c>
      <c r="H477" s="146" t="s">
        <v>46</v>
      </c>
      <c r="I477" s="166" t="s">
        <v>46</v>
      </c>
      <c r="J477" s="166" t="s">
        <v>48</v>
      </c>
      <c r="K477" s="166" t="s">
        <v>49</v>
      </c>
      <c r="L477" s="167" t="s">
        <v>53</v>
      </c>
      <c r="M477" s="167">
        <v>1233</v>
      </c>
      <c r="N477" s="147">
        <v>50.285714285714285</v>
      </c>
      <c r="O477" s="148" t="s">
        <v>1079</v>
      </c>
      <c r="P477" s="136" t="s">
        <v>1094</v>
      </c>
      <c r="Q477" s="136" t="s">
        <v>1091</v>
      </c>
      <c r="R477" s="136" t="s">
        <v>1082</v>
      </c>
      <c r="S477" s="136" t="s">
        <v>1083</v>
      </c>
      <c r="T477" s="149" t="s">
        <v>1084</v>
      </c>
      <c r="U477" s="136" t="s">
        <v>1118</v>
      </c>
      <c r="V477" s="150" t="s">
        <v>1178</v>
      </c>
      <c r="W477" s="151"/>
    </row>
    <row r="478" spans="1:23" ht="45" x14ac:dyDescent="0.25">
      <c r="A478" s="145">
        <v>1098</v>
      </c>
      <c r="B478" s="135">
        <v>43441</v>
      </c>
      <c r="C478" s="136" t="s">
        <v>42</v>
      </c>
      <c r="D478" s="136">
        <v>506</v>
      </c>
      <c r="E478" s="136" t="s">
        <v>43</v>
      </c>
      <c r="F478" s="135" t="s">
        <v>51</v>
      </c>
      <c r="G478" s="135" t="s">
        <v>1824</v>
      </c>
      <c r="H478" s="146" t="s">
        <v>46</v>
      </c>
      <c r="I478" s="166" t="s">
        <v>46</v>
      </c>
      <c r="J478" s="166" t="s">
        <v>48</v>
      </c>
      <c r="K478" s="166" t="s">
        <v>49</v>
      </c>
      <c r="L478" s="167" t="s">
        <v>53</v>
      </c>
      <c r="M478" s="167">
        <v>1114</v>
      </c>
      <c r="N478" s="147">
        <v>50.285714285714285</v>
      </c>
      <c r="O478" s="148" t="s">
        <v>1086</v>
      </c>
      <c r="P478" s="136" t="s">
        <v>46</v>
      </c>
      <c r="Q478" s="136" t="s">
        <v>46</v>
      </c>
      <c r="R478" s="136" t="s">
        <v>46</v>
      </c>
      <c r="S478" s="136" t="s">
        <v>46</v>
      </c>
      <c r="T478" s="149" t="s">
        <v>46</v>
      </c>
      <c r="U478" s="136" t="s">
        <v>1084</v>
      </c>
      <c r="V478" s="150" t="s">
        <v>46</v>
      </c>
      <c r="W478" s="151"/>
    </row>
    <row r="479" spans="1:23" ht="409.5" x14ac:dyDescent="0.25">
      <c r="A479" s="145">
        <v>1097</v>
      </c>
      <c r="B479" s="135">
        <v>43441</v>
      </c>
      <c r="C479" s="136" t="s">
        <v>117</v>
      </c>
      <c r="D479" s="136" t="s">
        <v>46</v>
      </c>
      <c r="E479" s="136" t="s">
        <v>46</v>
      </c>
      <c r="F479" s="135" t="s">
        <v>518</v>
      </c>
      <c r="G479" s="135" t="s">
        <v>1822</v>
      </c>
      <c r="H479" s="146" t="s">
        <v>46</v>
      </c>
      <c r="I479" s="166" t="s">
        <v>1823</v>
      </c>
      <c r="J479" s="166" t="s">
        <v>48</v>
      </c>
      <c r="K479" s="166" t="s">
        <v>49</v>
      </c>
      <c r="L479" s="167" t="s">
        <v>65</v>
      </c>
      <c r="M479" s="167" t="s">
        <v>46</v>
      </c>
      <c r="N479" s="147">
        <v>50.285714285714285</v>
      </c>
      <c r="O479" s="148" t="s">
        <v>1079</v>
      </c>
      <c r="P479" s="136" t="s">
        <v>1190</v>
      </c>
      <c r="Q479" s="136"/>
      <c r="R479" s="136" t="s">
        <v>1082</v>
      </c>
      <c r="S479" s="136" t="s">
        <v>1083</v>
      </c>
      <c r="T479" s="149" t="s">
        <v>1084</v>
      </c>
      <c r="U479" s="136" t="s">
        <v>1118</v>
      </c>
      <c r="V479" s="150" t="s">
        <v>1416</v>
      </c>
      <c r="W479" s="151"/>
    </row>
    <row r="480" spans="1:23" ht="90" x14ac:dyDescent="0.25">
      <c r="A480" s="145">
        <v>1096</v>
      </c>
      <c r="B480" s="135">
        <v>43442</v>
      </c>
      <c r="C480" s="136" t="s">
        <v>42</v>
      </c>
      <c r="D480" s="136">
        <v>902</v>
      </c>
      <c r="E480" s="136" t="s">
        <v>43</v>
      </c>
      <c r="F480" s="135" t="s">
        <v>44</v>
      </c>
      <c r="G480" s="135" t="s">
        <v>1820</v>
      </c>
      <c r="H480" s="146" t="s">
        <v>46</v>
      </c>
      <c r="I480" s="166" t="s">
        <v>1821</v>
      </c>
      <c r="J480" s="166" t="s">
        <v>1604</v>
      </c>
      <c r="K480" s="166" t="s">
        <v>50</v>
      </c>
      <c r="L480" s="167" t="s">
        <v>50</v>
      </c>
      <c r="M480" s="167" t="s">
        <v>46</v>
      </c>
      <c r="N480" s="147">
        <v>50.285714285714285</v>
      </c>
      <c r="O480" s="148" t="s">
        <v>1079</v>
      </c>
      <c r="P480" s="136" t="s">
        <v>1665</v>
      </c>
      <c r="Q480" s="136" t="s">
        <v>1081</v>
      </c>
      <c r="R480" s="136" t="s">
        <v>1082</v>
      </c>
      <c r="S480" s="136" t="s">
        <v>1083</v>
      </c>
      <c r="T480" s="149" t="s">
        <v>1084</v>
      </c>
      <c r="U480" s="136" t="s">
        <v>1118</v>
      </c>
      <c r="V480" s="150" t="s">
        <v>1143</v>
      </c>
      <c r="W480" s="151"/>
    </row>
    <row r="481" spans="1:23" ht="76.5" x14ac:dyDescent="0.25">
      <c r="A481" s="145">
        <v>1095</v>
      </c>
      <c r="B481" s="135">
        <v>43442</v>
      </c>
      <c r="C481" s="136" t="s">
        <v>87</v>
      </c>
      <c r="D481" s="136">
        <v>506</v>
      </c>
      <c r="E481" s="136" t="s">
        <v>46</v>
      </c>
      <c r="F481" s="135" t="s">
        <v>44</v>
      </c>
      <c r="G481" s="135" t="s">
        <v>1819</v>
      </c>
      <c r="H481" s="146" t="s">
        <v>46</v>
      </c>
      <c r="I481" s="166" t="s">
        <v>46</v>
      </c>
      <c r="J481" s="166" t="s">
        <v>48</v>
      </c>
      <c r="K481" s="166" t="s">
        <v>49</v>
      </c>
      <c r="L481" s="167" t="s">
        <v>65</v>
      </c>
      <c r="M481" s="167" t="s">
        <v>46</v>
      </c>
      <c r="N481" s="147">
        <v>50.285714285714285</v>
      </c>
      <c r="O481" s="148" t="s">
        <v>1079</v>
      </c>
      <c r="P481" s="136" t="s">
        <v>1129</v>
      </c>
      <c r="Q481" s="136" t="s">
        <v>1130</v>
      </c>
      <c r="R481" s="136" t="s">
        <v>1082</v>
      </c>
      <c r="S481" s="136" t="s">
        <v>1083</v>
      </c>
      <c r="T481" s="149" t="s">
        <v>1084</v>
      </c>
      <c r="U481" s="136" t="s">
        <v>1095</v>
      </c>
      <c r="V481" s="150" t="s">
        <v>44</v>
      </c>
      <c r="W481" s="151"/>
    </row>
    <row r="482" spans="1:23" ht="60" x14ac:dyDescent="0.25">
      <c r="A482" s="145">
        <v>1094</v>
      </c>
      <c r="B482" s="135">
        <v>43426</v>
      </c>
      <c r="C482" s="136" t="s">
        <v>42</v>
      </c>
      <c r="D482" s="136">
        <v>405</v>
      </c>
      <c r="E482" s="136" t="s">
        <v>43</v>
      </c>
      <c r="F482" s="135" t="s">
        <v>76</v>
      </c>
      <c r="G482" s="135" t="s">
        <v>1818</v>
      </c>
      <c r="H482" s="146" t="s">
        <v>46</v>
      </c>
      <c r="I482" s="166" t="s">
        <v>2021</v>
      </c>
      <c r="J482" s="166" t="s">
        <v>48</v>
      </c>
      <c r="K482" s="166" t="s">
        <v>49</v>
      </c>
      <c r="L482" s="167" t="s">
        <v>53</v>
      </c>
      <c r="M482" s="167">
        <v>1184</v>
      </c>
      <c r="N482" s="147">
        <v>50.285714285714285</v>
      </c>
      <c r="O482" s="148" t="s">
        <v>1079</v>
      </c>
      <c r="P482" s="136" t="s">
        <v>1094</v>
      </c>
      <c r="Q482" s="136" t="s">
        <v>1091</v>
      </c>
      <c r="R482" s="136" t="s">
        <v>1118</v>
      </c>
      <c r="S482" s="136" t="s">
        <v>1083</v>
      </c>
      <c r="T482" s="149" t="s">
        <v>1118</v>
      </c>
      <c r="U482" s="136" t="s">
        <v>1118</v>
      </c>
      <c r="V482" s="150" t="s">
        <v>1185</v>
      </c>
      <c r="W482" s="151"/>
    </row>
    <row r="483" spans="1:23" ht="45" x14ac:dyDescent="0.25">
      <c r="A483" s="145">
        <v>1093</v>
      </c>
      <c r="B483" s="135">
        <v>43426</v>
      </c>
      <c r="C483" s="136" t="s">
        <v>42</v>
      </c>
      <c r="D483" s="136">
        <v>405</v>
      </c>
      <c r="E483" s="136" t="s">
        <v>43</v>
      </c>
      <c r="F483" s="135" t="s">
        <v>51</v>
      </c>
      <c r="G483" s="135" t="s">
        <v>1817</v>
      </c>
      <c r="H483" s="146" t="s">
        <v>46</v>
      </c>
      <c r="I483" s="166" t="s">
        <v>46</v>
      </c>
      <c r="J483" s="166" t="s">
        <v>48</v>
      </c>
      <c r="K483" s="166" t="s">
        <v>49</v>
      </c>
      <c r="L483" s="167" t="s">
        <v>53</v>
      </c>
      <c r="M483" s="167">
        <v>1184</v>
      </c>
      <c r="N483" s="147">
        <v>50.285714285714285</v>
      </c>
      <c r="O483" s="148" t="s">
        <v>1079</v>
      </c>
      <c r="P483" s="136" t="s">
        <v>1135</v>
      </c>
      <c r="Q483" s="136" t="s">
        <v>1103</v>
      </c>
      <c r="R483" s="136" t="s">
        <v>1118</v>
      </c>
      <c r="S483" s="136" t="s">
        <v>1083</v>
      </c>
      <c r="T483" s="149" t="s">
        <v>1084</v>
      </c>
      <c r="U483" s="136" t="s">
        <v>1118</v>
      </c>
      <c r="V483" s="150" t="s">
        <v>1274</v>
      </c>
      <c r="W483" s="151"/>
    </row>
    <row r="484" spans="1:23" ht="45" x14ac:dyDescent="0.25">
      <c r="A484" s="145">
        <v>1092</v>
      </c>
      <c r="B484" s="135">
        <v>43437</v>
      </c>
      <c r="C484" s="136" t="s">
        <v>42</v>
      </c>
      <c r="D484" s="136">
        <v>702</v>
      </c>
      <c r="E484" s="136" t="s">
        <v>43</v>
      </c>
      <c r="F484" s="135" t="s">
        <v>51</v>
      </c>
      <c r="G484" s="135" t="s">
        <v>1816</v>
      </c>
      <c r="H484" s="146" t="s">
        <v>46</v>
      </c>
      <c r="I484" s="166" t="s">
        <v>46</v>
      </c>
      <c r="J484" s="166" t="s">
        <v>48</v>
      </c>
      <c r="K484" s="166" t="s">
        <v>49</v>
      </c>
      <c r="L484" s="167" t="s">
        <v>53</v>
      </c>
      <c r="M484" s="167">
        <v>823</v>
      </c>
      <c r="N484" s="147">
        <v>50.285714285714285</v>
      </c>
      <c r="O484" s="148" t="s">
        <v>1079</v>
      </c>
      <c r="P484" s="136" t="s">
        <v>1665</v>
      </c>
      <c r="Q484" s="136" t="s">
        <v>1081</v>
      </c>
      <c r="R484" s="136" t="s">
        <v>1118</v>
      </c>
      <c r="S484" s="136" t="s">
        <v>1083</v>
      </c>
      <c r="T484" s="149" t="s">
        <v>1084</v>
      </c>
      <c r="U484" s="136" t="s">
        <v>1118</v>
      </c>
      <c r="V484" s="150" t="s">
        <v>1154</v>
      </c>
      <c r="W484" s="151"/>
    </row>
    <row r="485" spans="1:23" ht="45" x14ac:dyDescent="0.25">
      <c r="A485" s="145">
        <v>1091</v>
      </c>
      <c r="B485" s="135">
        <v>43438</v>
      </c>
      <c r="C485" s="136" t="s">
        <v>42</v>
      </c>
      <c r="D485" s="136">
        <v>307</v>
      </c>
      <c r="E485" s="136" t="s">
        <v>43</v>
      </c>
      <c r="F485" s="135" t="s">
        <v>56</v>
      </c>
      <c r="G485" s="135" t="s">
        <v>1815</v>
      </c>
      <c r="H485" s="146" t="s">
        <v>46</v>
      </c>
      <c r="I485" s="166" t="s">
        <v>46</v>
      </c>
      <c r="J485" s="166" t="s">
        <v>48</v>
      </c>
      <c r="K485" s="166" t="s">
        <v>49</v>
      </c>
      <c r="L485" s="167" t="s">
        <v>53</v>
      </c>
      <c r="M485" s="167">
        <v>1003</v>
      </c>
      <c r="N485" s="147">
        <v>50.285714285714285</v>
      </c>
      <c r="O485" s="148" t="s">
        <v>1112</v>
      </c>
      <c r="P485" s="136" t="s">
        <v>1094</v>
      </c>
      <c r="Q485" s="136" t="s">
        <v>1091</v>
      </c>
      <c r="R485" s="136" t="s">
        <v>1118</v>
      </c>
      <c r="S485" s="136" t="s">
        <v>1106</v>
      </c>
      <c r="T485" s="149" t="s">
        <v>1118</v>
      </c>
      <c r="U485" s="136" t="s">
        <v>1082</v>
      </c>
      <c r="V485" s="150" t="s">
        <v>1850</v>
      </c>
      <c r="W485" s="151"/>
    </row>
    <row r="486" spans="1:23" ht="45" x14ac:dyDescent="0.25">
      <c r="A486" s="145">
        <v>1090</v>
      </c>
      <c r="B486" s="135">
        <v>43438</v>
      </c>
      <c r="C486" s="136" t="s">
        <v>42</v>
      </c>
      <c r="D486" s="136">
        <v>604</v>
      </c>
      <c r="E486" s="136" t="s">
        <v>43</v>
      </c>
      <c r="F486" s="135" t="s">
        <v>44</v>
      </c>
      <c r="G486" s="135" t="s">
        <v>1814</v>
      </c>
      <c r="H486" s="146" t="s">
        <v>46</v>
      </c>
      <c r="I486" s="166" t="s">
        <v>46</v>
      </c>
      <c r="J486" s="166" t="s">
        <v>48</v>
      </c>
      <c r="K486" s="166" t="s">
        <v>49</v>
      </c>
      <c r="L486" s="167" t="s">
        <v>53</v>
      </c>
      <c r="M486" s="167">
        <v>1263</v>
      </c>
      <c r="N486" s="147">
        <v>50.285714285714285</v>
      </c>
      <c r="O486" s="148" t="s">
        <v>1086</v>
      </c>
      <c r="P486" s="136" t="s">
        <v>46</v>
      </c>
      <c r="Q486" s="136" t="s">
        <v>46</v>
      </c>
      <c r="R486" s="136" t="s">
        <v>46</v>
      </c>
      <c r="S486" s="136" t="s">
        <v>46</v>
      </c>
      <c r="T486" s="149" t="s">
        <v>1118</v>
      </c>
      <c r="U486" s="136" t="s">
        <v>1084</v>
      </c>
      <c r="V486" s="150" t="s">
        <v>1127</v>
      </c>
      <c r="W486" s="151"/>
    </row>
    <row r="487" spans="1:23" ht="30" x14ac:dyDescent="0.25">
      <c r="A487" s="145">
        <v>1089</v>
      </c>
      <c r="B487" s="135">
        <v>43439</v>
      </c>
      <c r="C487" s="136" t="s">
        <v>42</v>
      </c>
      <c r="D487" s="136">
        <v>301</v>
      </c>
      <c r="E487" s="136" t="s">
        <v>43</v>
      </c>
      <c r="F487" s="135" t="s">
        <v>44</v>
      </c>
      <c r="G487" s="135" t="s">
        <v>1813</v>
      </c>
      <c r="H487" s="146" t="s">
        <v>46</v>
      </c>
      <c r="I487" s="166" t="s">
        <v>46</v>
      </c>
      <c r="J487" s="166" t="s">
        <v>48</v>
      </c>
      <c r="K487" s="166" t="s">
        <v>49</v>
      </c>
      <c r="L487" s="167" t="s">
        <v>50</v>
      </c>
      <c r="M487" s="167" t="s">
        <v>46</v>
      </c>
      <c r="N487" s="147">
        <v>50.285714285714285</v>
      </c>
      <c r="O487" s="148" t="s">
        <v>1079</v>
      </c>
      <c r="P487" s="136" t="s">
        <v>1110</v>
      </c>
      <c r="Q487" s="136" t="s">
        <v>1088</v>
      </c>
      <c r="R487" s="136" t="s">
        <v>1082</v>
      </c>
      <c r="S487" s="136" t="s">
        <v>1083</v>
      </c>
      <c r="T487" s="149" t="s">
        <v>1084</v>
      </c>
      <c r="U487" s="136" t="s">
        <v>1118</v>
      </c>
      <c r="V487" s="150" t="s">
        <v>1089</v>
      </c>
      <c r="W487" s="151"/>
    </row>
    <row r="488" spans="1:23" ht="51" x14ac:dyDescent="0.25">
      <c r="A488" s="145">
        <v>1088</v>
      </c>
      <c r="B488" s="135">
        <v>43435</v>
      </c>
      <c r="C488" s="136" t="s">
        <v>42</v>
      </c>
      <c r="D488" s="136">
        <v>503</v>
      </c>
      <c r="E488" s="136" t="s">
        <v>43</v>
      </c>
      <c r="F488" s="135" t="s">
        <v>50</v>
      </c>
      <c r="G488" s="135" t="s">
        <v>1802</v>
      </c>
      <c r="H488" s="146" t="s">
        <v>46</v>
      </c>
      <c r="I488" s="166">
        <v>0</v>
      </c>
      <c r="J488" s="166" t="s">
        <v>89</v>
      </c>
      <c r="K488" s="166" t="s">
        <v>90</v>
      </c>
      <c r="L488" s="167" t="s">
        <v>53</v>
      </c>
      <c r="M488" s="167" t="s">
        <v>46</v>
      </c>
      <c r="N488" s="147">
        <v>49.285714285714285</v>
      </c>
      <c r="O488" s="148" t="s">
        <v>1079</v>
      </c>
      <c r="P488" s="136" t="s">
        <v>1102</v>
      </c>
      <c r="Q488" s="136" t="s">
        <v>1103</v>
      </c>
      <c r="R488" s="136" t="s">
        <v>1082</v>
      </c>
      <c r="S488" s="136" t="s">
        <v>1083</v>
      </c>
      <c r="T488" s="149" t="s">
        <v>1084</v>
      </c>
      <c r="U488" s="136" t="s">
        <v>1082</v>
      </c>
      <c r="V488" s="150" t="s">
        <v>1136</v>
      </c>
      <c r="W488" s="151"/>
    </row>
    <row r="489" spans="1:23" ht="89.25" x14ac:dyDescent="0.25">
      <c r="A489" s="145">
        <v>1087</v>
      </c>
      <c r="B489" s="135">
        <v>43438</v>
      </c>
      <c r="C489" s="136" t="s">
        <v>42</v>
      </c>
      <c r="D489" s="136">
        <v>205</v>
      </c>
      <c r="E489" s="136" t="s">
        <v>43</v>
      </c>
      <c r="F489" s="135" t="s">
        <v>51</v>
      </c>
      <c r="G489" s="135" t="s">
        <v>1800</v>
      </c>
      <c r="H489" s="146">
        <v>0</v>
      </c>
      <c r="I489" s="166">
        <v>0</v>
      </c>
      <c r="J489" s="166">
        <v>0</v>
      </c>
      <c r="K489" s="166">
        <v>0</v>
      </c>
      <c r="L489" s="167">
        <v>0</v>
      </c>
      <c r="M489" s="167">
        <v>0</v>
      </c>
      <c r="N489" s="147">
        <v>49.285714285714285</v>
      </c>
      <c r="O489" s="148" t="s">
        <v>1079</v>
      </c>
      <c r="P489" s="136" t="s">
        <v>1665</v>
      </c>
      <c r="Q489" s="136" t="s">
        <v>1081</v>
      </c>
      <c r="R489" s="136" t="s">
        <v>1082</v>
      </c>
      <c r="S489" s="136" t="s">
        <v>1083</v>
      </c>
      <c r="T489" s="149" t="s">
        <v>1084</v>
      </c>
      <c r="U489" s="136" t="s">
        <v>1082</v>
      </c>
      <c r="V489" s="150" t="s">
        <v>1154</v>
      </c>
      <c r="W489" s="151"/>
    </row>
    <row r="490" spans="1:23" ht="38.25" x14ac:dyDescent="0.25">
      <c r="A490" s="145">
        <v>1086</v>
      </c>
      <c r="B490" s="135">
        <v>43436</v>
      </c>
      <c r="C490" s="136" t="s">
        <v>42</v>
      </c>
      <c r="D490" s="136">
        <v>105</v>
      </c>
      <c r="E490" s="136" t="s">
        <v>43</v>
      </c>
      <c r="F490" s="135" t="s">
        <v>51</v>
      </c>
      <c r="G490" s="135" t="s">
        <v>1799</v>
      </c>
      <c r="H490" s="146" t="s">
        <v>46</v>
      </c>
      <c r="I490" s="166" t="s">
        <v>46</v>
      </c>
      <c r="J490" s="166" t="s">
        <v>48</v>
      </c>
      <c r="K490" s="166" t="s">
        <v>49</v>
      </c>
      <c r="L490" s="167" t="s">
        <v>125</v>
      </c>
      <c r="M490" s="167" t="s">
        <v>46</v>
      </c>
      <c r="N490" s="147">
        <v>49.285714285714285</v>
      </c>
      <c r="O490" s="148" t="s">
        <v>1079</v>
      </c>
      <c r="P490" s="136" t="s">
        <v>1090</v>
      </c>
      <c r="Q490" s="136" t="s">
        <v>1091</v>
      </c>
      <c r="R490" s="136" t="s">
        <v>1082</v>
      </c>
      <c r="S490" s="136" t="s">
        <v>1083</v>
      </c>
      <c r="T490" s="149" t="s">
        <v>1084</v>
      </c>
      <c r="U490" s="136" t="s">
        <v>1082</v>
      </c>
      <c r="V490" s="150" t="s">
        <v>1186</v>
      </c>
      <c r="W490" s="151"/>
    </row>
    <row r="491" spans="1:23" ht="51" x14ac:dyDescent="0.25">
      <c r="A491" s="145">
        <v>1085</v>
      </c>
      <c r="B491" s="135">
        <v>43435</v>
      </c>
      <c r="C491" s="136" t="s">
        <v>42</v>
      </c>
      <c r="D491" s="136">
        <v>111</v>
      </c>
      <c r="E491" s="136" t="s">
        <v>43</v>
      </c>
      <c r="F491" s="135" t="s">
        <v>76</v>
      </c>
      <c r="G491" s="135" t="s">
        <v>1798</v>
      </c>
      <c r="H491" s="146" t="s">
        <v>46</v>
      </c>
      <c r="I491" s="166" t="s">
        <v>46</v>
      </c>
      <c r="J491" s="166" t="s">
        <v>48</v>
      </c>
      <c r="K491" s="166" t="s">
        <v>49</v>
      </c>
      <c r="L491" s="167" t="s">
        <v>125</v>
      </c>
      <c r="M491" s="167" t="s">
        <v>46</v>
      </c>
      <c r="N491" s="147">
        <v>49.285714285714285</v>
      </c>
      <c r="O491" s="148" t="s">
        <v>1079</v>
      </c>
      <c r="P491" s="136" t="s">
        <v>1090</v>
      </c>
      <c r="Q491" s="136" t="s">
        <v>1091</v>
      </c>
      <c r="R491" s="136" t="s">
        <v>1082</v>
      </c>
      <c r="S491" s="136" t="s">
        <v>1083</v>
      </c>
      <c r="T491" s="149" t="s">
        <v>1084</v>
      </c>
      <c r="U491" s="136" t="s">
        <v>1082</v>
      </c>
      <c r="V491" s="150" t="s">
        <v>1185</v>
      </c>
      <c r="W491" s="151"/>
    </row>
    <row r="492" spans="1:23" ht="90" x14ac:dyDescent="0.25">
      <c r="A492" s="145">
        <v>1084</v>
      </c>
      <c r="B492" s="135">
        <v>43437</v>
      </c>
      <c r="C492" s="136" t="s">
        <v>42</v>
      </c>
      <c r="D492" s="136">
        <v>611</v>
      </c>
      <c r="E492" s="136" t="s">
        <v>43</v>
      </c>
      <c r="F492" s="135" t="s">
        <v>44</v>
      </c>
      <c r="G492" s="135" t="s">
        <v>1796</v>
      </c>
      <c r="H492" s="146" t="s">
        <v>46</v>
      </c>
      <c r="I492" s="166" t="s">
        <v>1797</v>
      </c>
      <c r="J492" s="166" t="s">
        <v>48</v>
      </c>
      <c r="K492" s="166" t="s">
        <v>49</v>
      </c>
      <c r="L492" s="167" t="s">
        <v>125</v>
      </c>
      <c r="M492" s="167" t="s">
        <v>46</v>
      </c>
      <c r="N492" s="147">
        <v>49.285714285714285</v>
      </c>
      <c r="O492" s="148" t="s">
        <v>1079</v>
      </c>
      <c r="P492" s="136" t="s">
        <v>1151</v>
      </c>
      <c r="Q492" s="136" t="s">
        <v>1088</v>
      </c>
      <c r="R492" s="136" t="s">
        <v>1082</v>
      </c>
      <c r="S492" s="136" t="s">
        <v>1083</v>
      </c>
      <c r="T492" s="149" t="s">
        <v>1082</v>
      </c>
      <c r="U492" s="136" t="s">
        <v>1082</v>
      </c>
      <c r="V492" s="150" t="s">
        <v>1152</v>
      </c>
      <c r="W492" s="151"/>
    </row>
    <row r="493" spans="1:23" ht="105" x14ac:dyDescent="0.25">
      <c r="A493" s="145">
        <v>1083</v>
      </c>
      <c r="B493" s="135">
        <v>43437</v>
      </c>
      <c r="C493" s="136" t="s">
        <v>42</v>
      </c>
      <c r="D493" s="136">
        <v>606</v>
      </c>
      <c r="E493" s="136" t="s">
        <v>43</v>
      </c>
      <c r="F493" s="135" t="s">
        <v>44</v>
      </c>
      <c r="G493" s="135" t="s">
        <v>1794</v>
      </c>
      <c r="H493" s="146" t="s">
        <v>46</v>
      </c>
      <c r="I493" s="166" t="s">
        <v>1795</v>
      </c>
      <c r="J493" s="166" t="s">
        <v>48</v>
      </c>
      <c r="K493" s="166" t="s">
        <v>49</v>
      </c>
      <c r="L493" s="167" t="s">
        <v>1603</v>
      </c>
      <c r="M493" s="167" t="s">
        <v>46</v>
      </c>
      <c r="N493" s="147">
        <v>49.285714285714285</v>
      </c>
      <c r="O493" s="148" t="s">
        <v>1079</v>
      </c>
      <c r="P493" s="136" t="s">
        <v>1151</v>
      </c>
      <c r="Q493" s="136" t="s">
        <v>1088</v>
      </c>
      <c r="R493" s="136" t="s">
        <v>1082</v>
      </c>
      <c r="S493" s="136" t="s">
        <v>1083</v>
      </c>
      <c r="T493" s="149" t="s">
        <v>1118</v>
      </c>
      <c r="U493" s="136" t="s">
        <v>1082</v>
      </c>
      <c r="V493" s="150" t="s">
        <v>1152</v>
      </c>
      <c r="W493" s="151"/>
    </row>
    <row r="494" spans="1:23" ht="135" x14ac:dyDescent="0.25">
      <c r="A494" s="145">
        <v>1082</v>
      </c>
      <c r="B494" s="135">
        <v>43437</v>
      </c>
      <c r="C494" s="136" t="s">
        <v>42</v>
      </c>
      <c r="D494" s="136">
        <v>712</v>
      </c>
      <c r="E494" s="136" t="s">
        <v>43</v>
      </c>
      <c r="F494" s="135" t="s">
        <v>44</v>
      </c>
      <c r="G494" s="135" t="s">
        <v>1792</v>
      </c>
      <c r="H494" s="146" t="s">
        <v>46</v>
      </c>
      <c r="I494" s="166" t="s">
        <v>1793</v>
      </c>
      <c r="J494" s="166" t="s">
        <v>48</v>
      </c>
      <c r="K494" s="166" t="s">
        <v>49</v>
      </c>
      <c r="L494" s="167" t="s">
        <v>125</v>
      </c>
      <c r="M494" s="167" t="s">
        <v>46</v>
      </c>
      <c r="N494" s="147">
        <v>49.285714285714285</v>
      </c>
      <c r="O494" s="148" t="s">
        <v>1079</v>
      </c>
      <c r="P494" s="136" t="s">
        <v>1151</v>
      </c>
      <c r="Q494" s="136" t="s">
        <v>1088</v>
      </c>
      <c r="R494" s="136" t="s">
        <v>1082</v>
      </c>
      <c r="S494" s="136" t="s">
        <v>1083</v>
      </c>
      <c r="T494" s="149" t="s">
        <v>1118</v>
      </c>
      <c r="U494" s="136" t="s">
        <v>1082</v>
      </c>
      <c r="V494" s="150" t="s">
        <v>1152</v>
      </c>
      <c r="W494" s="151"/>
    </row>
    <row r="495" spans="1:23" ht="63.75" x14ac:dyDescent="0.25">
      <c r="A495" s="145">
        <v>1081</v>
      </c>
      <c r="B495" s="135">
        <v>43435</v>
      </c>
      <c r="C495" s="136" t="s">
        <v>42</v>
      </c>
      <c r="D495" s="136">
        <v>310</v>
      </c>
      <c r="E495" s="136" t="s">
        <v>43</v>
      </c>
      <c r="F495" s="135" t="s">
        <v>51</v>
      </c>
      <c r="G495" s="135" t="s">
        <v>1791</v>
      </c>
      <c r="H495" s="146" t="s">
        <v>46</v>
      </c>
      <c r="I495" s="166" t="s">
        <v>46</v>
      </c>
      <c r="J495" s="166" t="s">
        <v>48</v>
      </c>
      <c r="K495" s="166" t="s">
        <v>49</v>
      </c>
      <c r="L495" s="167" t="s">
        <v>65</v>
      </c>
      <c r="M495" s="167" t="s">
        <v>46</v>
      </c>
      <c r="N495" s="147">
        <v>49.285714285714285</v>
      </c>
      <c r="O495" s="148" t="s">
        <v>1079</v>
      </c>
      <c r="P495" s="136" t="s">
        <v>1110</v>
      </c>
      <c r="Q495" s="136" t="s">
        <v>1088</v>
      </c>
      <c r="R495" s="136" t="s">
        <v>1082</v>
      </c>
      <c r="S495" s="136" t="s">
        <v>1083</v>
      </c>
      <c r="T495" s="149" t="s">
        <v>1084</v>
      </c>
      <c r="U495" s="136" t="s">
        <v>1118</v>
      </c>
      <c r="V495" s="150" t="s">
        <v>1098</v>
      </c>
      <c r="W495" s="151"/>
    </row>
    <row r="496" spans="1:23" ht="45" x14ac:dyDescent="0.25">
      <c r="A496" s="145">
        <v>1080</v>
      </c>
      <c r="B496" s="135">
        <v>43435</v>
      </c>
      <c r="C496" s="136" t="s">
        <v>42</v>
      </c>
      <c r="D496" s="136">
        <v>606</v>
      </c>
      <c r="E496" s="136" t="s">
        <v>43</v>
      </c>
      <c r="F496" s="135" t="s">
        <v>44</v>
      </c>
      <c r="G496" s="135" t="s">
        <v>1790</v>
      </c>
      <c r="H496" s="146" t="s">
        <v>46</v>
      </c>
      <c r="I496" s="166" t="s">
        <v>46</v>
      </c>
      <c r="J496" s="166" t="s">
        <v>48</v>
      </c>
      <c r="K496" s="166" t="s">
        <v>49</v>
      </c>
      <c r="L496" s="167" t="s">
        <v>53</v>
      </c>
      <c r="M496" s="167">
        <v>737</v>
      </c>
      <c r="N496" s="147">
        <v>49.285714285714285</v>
      </c>
      <c r="O496" s="148" t="s">
        <v>1086</v>
      </c>
      <c r="P496" s="136" t="s">
        <v>46</v>
      </c>
      <c r="Q496" s="136" t="s">
        <v>46</v>
      </c>
      <c r="R496" s="136" t="s">
        <v>46</v>
      </c>
      <c r="S496" s="136" t="s">
        <v>46</v>
      </c>
      <c r="T496" s="149" t="s">
        <v>46</v>
      </c>
      <c r="U496" s="136" t="s">
        <v>1082</v>
      </c>
      <c r="V496" s="150" t="s">
        <v>46</v>
      </c>
      <c r="W496" s="151"/>
    </row>
    <row r="497" spans="1:23" ht="165.75" x14ac:dyDescent="0.25">
      <c r="A497" s="145">
        <v>1079</v>
      </c>
      <c r="B497" s="135">
        <v>43434</v>
      </c>
      <c r="C497" s="136" t="s">
        <v>42</v>
      </c>
      <c r="D497" s="136">
        <v>210</v>
      </c>
      <c r="E497" s="136" t="s">
        <v>43</v>
      </c>
      <c r="F497" s="135" t="s">
        <v>44</v>
      </c>
      <c r="G497" s="135" t="s">
        <v>1789</v>
      </c>
      <c r="H497" s="146" t="s">
        <v>46</v>
      </c>
      <c r="I497" s="166" t="s">
        <v>46</v>
      </c>
      <c r="J497" s="166" t="s">
        <v>48</v>
      </c>
      <c r="K497" s="166" t="s">
        <v>49</v>
      </c>
      <c r="L497" s="167" t="s">
        <v>53</v>
      </c>
      <c r="M497" s="167">
        <v>1275</v>
      </c>
      <c r="N497" s="147">
        <v>49.285714285714285</v>
      </c>
      <c r="O497" s="148" t="s">
        <v>1079</v>
      </c>
      <c r="P497" s="136" t="s">
        <v>1129</v>
      </c>
      <c r="Q497" s="136" t="s">
        <v>1148</v>
      </c>
      <c r="R497" s="136" t="s">
        <v>1082</v>
      </c>
      <c r="S497" s="136" t="s">
        <v>1083</v>
      </c>
      <c r="T497" s="149" t="s">
        <v>1084</v>
      </c>
      <c r="U497" s="136" t="s">
        <v>1095</v>
      </c>
      <c r="V497" s="150" t="s">
        <v>1224</v>
      </c>
      <c r="W497" s="151"/>
    </row>
    <row r="498" spans="1:23" ht="45" x14ac:dyDescent="0.25">
      <c r="A498" s="145">
        <v>1078</v>
      </c>
      <c r="B498" s="135">
        <v>43434</v>
      </c>
      <c r="C498" s="136" t="s">
        <v>42</v>
      </c>
      <c r="D498" s="136">
        <v>503</v>
      </c>
      <c r="E498" s="136" t="s">
        <v>43</v>
      </c>
      <c r="F498" s="135" t="s">
        <v>76</v>
      </c>
      <c r="G498" s="135" t="s">
        <v>1788</v>
      </c>
      <c r="H498" s="146" t="s">
        <v>46</v>
      </c>
      <c r="I498" s="166" t="s">
        <v>46</v>
      </c>
      <c r="J498" s="166" t="s">
        <v>48</v>
      </c>
      <c r="K498" s="166" t="s">
        <v>49</v>
      </c>
      <c r="L498" s="167" t="s">
        <v>53</v>
      </c>
      <c r="M498" s="167">
        <v>1131</v>
      </c>
      <c r="N498" s="147">
        <v>49.285714285714285</v>
      </c>
      <c r="O498" s="148" t="s">
        <v>1079</v>
      </c>
      <c r="P498" s="136" t="s">
        <v>1094</v>
      </c>
      <c r="Q498" s="136" t="s">
        <v>1091</v>
      </c>
      <c r="R498" s="136" t="s">
        <v>1082</v>
      </c>
      <c r="S498" s="136" t="s">
        <v>1083</v>
      </c>
      <c r="T498" s="149" t="s">
        <v>1118</v>
      </c>
      <c r="U498" s="136" t="s">
        <v>1082</v>
      </c>
      <c r="V498" s="150" t="s">
        <v>1141</v>
      </c>
      <c r="W498" s="151"/>
    </row>
    <row r="499" spans="1:23" ht="45" x14ac:dyDescent="0.25">
      <c r="A499" s="145">
        <v>1077</v>
      </c>
      <c r="B499" s="135">
        <v>43433</v>
      </c>
      <c r="C499" s="136" t="s">
        <v>42</v>
      </c>
      <c r="D499" s="136">
        <v>401</v>
      </c>
      <c r="E499" s="136" t="s">
        <v>43</v>
      </c>
      <c r="F499" s="135" t="s">
        <v>44</v>
      </c>
      <c r="G499" s="135" t="s">
        <v>1787</v>
      </c>
      <c r="H499" s="146" t="s">
        <v>46</v>
      </c>
      <c r="I499" s="166" t="s">
        <v>46</v>
      </c>
      <c r="J499" s="166" t="s">
        <v>48</v>
      </c>
      <c r="K499" s="166" t="s">
        <v>49</v>
      </c>
      <c r="L499" s="167" t="s">
        <v>53</v>
      </c>
      <c r="M499" s="167">
        <v>1250</v>
      </c>
      <c r="N499" s="147">
        <v>49.285714285714285</v>
      </c>
      <c r="O499" s="148" t="s">
        <v>1086</v>
      </c>
      <c r="P499" s="136" t="s">
        <v>46</v>
      </c>
      <c r="Q499" s="136" t="s">
        <v>46</v>
      </c>
      <c r="R499" s="136" t="s">
        <v>46</v>
      </c>
      <c r="S499" s="136" t="s">
        <v>46</v>
      </c>
      <c r="T499" s="149" t="s">
        <v>46</v>
      </c>
      <c r="U499" s="136" t="s">
        <v>46</v>
      </c>
      <c r="V499" s="150" t="s">
        <v>46</v>
      </c>
      <c r="W499" s="151"/>
    </row>
    <row r="500" spans="1:23" ht="45" x14ac:dyDescent="0.25">
      <c r="A500" s="145">
        <v>1076</v>
      </c>
      <c r="B500" s="135">
        <v>43432</v>
      </c>
      <c r="C500" s="136" t="s">
        <v>42</v>
      </c>
      <c r="D500" s="136">
        <v>410</v>
      </c>
      <c r="E500" s="136" t="s">
        <v>43</v>
      </c>
      <c r="F500" s="135" t="s">
        <v>66</v>
      </c>
      <c r="G500" s="135" t="s">
        <v>1786</v>
      </c>
      <c r="H500" s="146" t="s">
        <v>46</v>
      </c>
      <c r="I500" s="166" t="s">
        <v>46</v>
      </c>
      <c r="J500" s="166" t="s">
        <v>48</v>
      </c>
      <c r="K500" s="166" t="s">
        <v>49</v>
      </c>
      <c r="L500" s="167" t="s">
        <v>53</v>
      </c>
      <c r="M500" s="167">
        <v>504</v>
      </c>
      <c r="N500" s="147">
        <v>49.285714285714285</v>
      </c>
      <c r="O500" s="148" t="s">
        <v>1079</v>
      </c>
      <c r="P500" s="136" t="s">
        <v>1090</v>
      </c>
      <c r="Q500" s="136" t="s">
        <v>1091</v>
      </c>
      <c r="R500" s="136" t="s">
        <v>1082</v>
      </c>
      <c r="S500" s="136" t="s">
        <v>1083</v>
      </c>
      <c r="T500" s="149" t="s">
        <v>1084</v>
      </c>
      <c r="U500" s="136" t="s">
        <v>1082</v>
      </c>
      <c r="V500" s="150" t="s">
        <v>1105</v>
      </c>
      <c r="W500" s="151"/>
    </row>
    <row r="501" spans="1:23" ht="45" x14ac:dyDescent="0.25">
      <c r="A501" s="145">
        <v>1075</v>
      </c>
      <c r="B501" s="135">
        <v>43431</v>
      </c>
      <c r="C501" s="136" t="s">
        <v>42</v>
      </c>
      <c r="D501" s="136">
        <v>801</v>
      </c>
      <c r="E501" s="136" t="s">
        <v>43</v>
      </c>
      <c r="F501" s="135" t="s">
        <v>44</v>
      </c>
      <c r="G501" s="135" t="s">
        <v>1784</v>
      </c>
      <c r="H501" s="146" t="s">
        <v>1785</v>
      </c>
      <c r="I501" s="166" t="s">
        <v>46</v>
      </c>
      <c r="J501" s="166" t="s">
        <v>48</v>
      </c>
      <c r="K501" s="166" t="s">
        <v>49</v>
      </c>
      <c r="L501" s="167" t="s">
        <v>53</v>
      </c>
      <c r="M501" s="167">
        <v>1229</v>
      </c>
      <c r="N501" s="147">
        <v>49.285714285714285</v>
      </c>
      <c r="O501" s="148" t="s">
        <v>1079</v>
      </c>
      <c r="P501" s="136" t="s">
        <v>1110</v>
      </c>
      <c r="Q501" s="136" t="s">
        <v>1088</v>
      </c>
      <c r="R501" s="136" t="s">
        <v>1082</v>
      </c>
      <c r="S501" s="136" t="s">
        <v>1083</v>
      </c>
      <c r="T501" s="149" t="s">
        <v>1084</v>
      </c>
      <c r="U501" s="136" t="s">
        <v>1095</v>
      </c>
      <c r="V501" s="150" t="s">
        <v>44</v>
      </c>
      <c r="W501" s="151"/>
    </row>
    <row r="502" spans="1:23" ht="153" x14ac:dyDescent="0.25">
      <c r="A502" s="145">
        <v>1073</v>
      </c>
      <c r="B502" s="135">
        <v>43430</v>
      </c>
      <c r="C502" s="136" t="s">
        <v>42</v>
      </c>
      <c r="D502" s="136">
        <v>509</v>
      </c>
      <c r="E502" s="136" t="s">
        <v>43</v>
      </c>
      <c r="F502" s="135" t="s">
        <v>51</v>
      </c>
      <c r="G502" s="135" t="s">
        <v>1771</v>
      </c>
      <c r="H502" s="146" t="s">
        <v>1772</v>
      </c>
      <c r="I502" s="166" t="s">
        <v>46</v>
      </c>
      <c r="J502" s="166" t="s">
        <v>48</v>
      </c>
      <c r="K502" s="166" t="s">
        <v>49</v>
      </c>
      <c r="L502" s="167" t="s">
        <v>65</v>
      </c>
      <c r="M502" s="167" t="s">
        <v>46</v>
      </c>
      <c r="N502" s="147">
        <v>49.285714285714285</v>
      </c>
      <c r="O502" s="148" t="s">
        <v>1079</v>
      </c>
      <c r="P502" s="136" t="s">
        <v>1102</v>
      </c>
      <c r="Q502" s="136" t="s">
        <v>50</v>
      </c>
      <c r="R502" s="136" t="s">
        <v>1082</v>
      </c>
      <c r="S502" s="136" t="s">
        <v>1083</v>
      </c>
      <c r="T502" s="149" t="s">
        <v>1084</v>
      </c>
      <c r="U502" s="136" t="s">
        <v>1082</v>
      </c>
      <c r="V502" s="150" t="s">
        <v>1319</v>
      </c>
      <c r="W502" s="151"/>
    </row>
    <row r="503" spans="1:23" ht="153" x14ac:dyDescent="0.25">
      <c r="A503" s="145">
        <v>1073</v>
      </c>
      <c r="B503" s="135">
        <v>43430</v>
      </c>
      <c r="C503" s="136" t="s">
        <v>42</v>
      </c>
      <c r="D503" s="136">
        <v>509</v>
      </c>
      <c r="E503" s="136" t="s">
        <v>43</v>
      </c>
      <c r="F503" s="135" t="s">
        <v>51</v>
      </c>
      <c r="G503" s="135" t="s">
        <v>1771</v>
      </c>
      <c r="H503" s="146" t="s">
        <v>1772</v>
      </c>
      <c r="I503" s="166" t="s">
        <v>46</v>
      </c>
      <c r="J503" s="166" t="s">
        <v>48</v>
      </c>
      <c r="K503" s="166" t="s">
        <v>49</v>
      </c>
      <c r="L503" s="167" t="s">
        <v>65</v>
      </c>
      <c r="M503" s="167" t="s">
        <v>46</v>
      </c>
      <c r="N503" s="147">
        <v>48</v>
      </c>
      <c r="O503" s="148" t="s">
        <v>1114</v>
      </c>
      <c r="P503" s="136" t="s">
        <v>1102</v>
      </c>
      <c r="Q503" s="136" t="s">
        <v>50</v>
      </c>
      <c r="R503" s="136" t="s">
        <v>1082</v>
      </c>
      <c r="S503" s="136" t="s">
        <v>1083</v>
      </c>
      <c r="T503" s="149" t="s">
        <v>1095</v>
      </c>
      <c r="U503" s="136" t="s">
        <v>1082</v>
      </c>
      <c r="V503" s="183" t="s">
        <v>1136</v>
      </c>
      <c r="W503" s="151"/>
    </row>
    <row r="504" spans="1:23" ht="120" x14ac:dyDescent="0.25">
      <c r="A504" s="145">
        <v>1074</v>
      </c>
      <c r="B504" s="135">
        <v>43430</v>
      </c>
      <c r="C504" s="136" t="s">
        <v>42</v>
      </c>
      <c r="D504" s="136">
        <v>307</v>
      </c>
      <c r="E504" s="136" t="s">
        <v>43</v>
      </c>
      <c r="F504" s="135" t="s">
        <v>44</v>
      </c>
      <c r="G504" s="135" t="s">
        <v>1773</v>
      </c>
      <c r="H504" s="146" t="s">
        <v>1775</v>
      </c>
      <c r="I504" s="166" t="s">
        <v>1774</v>
      </c>
      <c r="J504" s="166" t="s">
        <v>48</v>
      </c>
      <c r="K504" s="166" t="s">
        <v>49</v>
      </c>
      <c r="L504" s="167" t="s">
        <v>1603</v>
      </c>
      <c r="M504" s="167" t="s">
        <v>46</v>
      </c>
      <c r="N504" s="147">
        <v>48</v>
      </c>
      <c r="O504" s="148" t="s">
        <v>1114</v>
      </c>
      <c r="P504" s="136" t="s">
        <v>1102</v>
      </c>
      <c r="Q504" s="136" t="s">
        <v>50</v>
      </c>
      <c r="R504" s="136" t="s">
        <v>1082</v>
      </c>
      <c r="S504" s="136" t="s">
        <v>1083</v>
      </c>
      <c r="T504" s="149" t="s">
        <v>1095</v>
      </c>
      <c r="U504" s="136" t="s">
        <v>1082</v>
      </c>
      <c r="V504" s="183" t="s">
        <v>1136</v>
      </c>
      <c r="W504" s="151"/>
    </row>
    <row r="505" spans="1:23" ht="165" x14ac:dyDescent="0.25">
      <c r="A505" s="145">
        <v>1071</v>
      </c>
      <c r="B505" s="135">
        <v>43430</v>
      </c>
      <c r="C505" s="136" t="s">
        <v>42</v>
      </c>
      <c r="D505" s="136">
        <v>509</v>
      </c>
      <c r="E505" s="136" t="s">
        <v>43</v>
      </c>
      <c r="F505" s="135" t="s">
        <v>44</v>
      </c>
      <c r="G505" s="135" t="s">
        <v>1766</v>
      </c>
      <c r="H505" s="146" t="s">
        <v>1767</v>
      </c>
      <c r="I505" s="166" t="s">
        <v>1768</v>
      </c>
      <c r="J505" s="166" t="s">
        <v>48</v>
      </c>
      <c r="K505" s="166" t="s">
        <v>49</v>
      </c>
      <c r="L505" s="167" t="s">
        <v>50</v>
      </c>
      <c r="M505" s="167" t="s">
        <v>46</v>
      </c>
      <c r="N505" s="147">
        <v>48</v>
      </c>
      <c r="O505" s="148" t="s">
        <v>1079</v>
      </c>
      <c r="P505" s="136" t="s">
        <v>1102</v>
      </c>
      <c r="Q505" s="136" t="s">
        <v>50</v>
      </c>
      <c r="R505" s="136" t="s">
        <v>1082</v>
      </c>
      <c r="S505" s="136" t="s">
        <v>1083</v>
      </c>
      <c r="T505" s="149" t="s">
        <v>1095</v>
      </c>
      <c r="U505" s="136" t="s">
        <v>1082</v>
      </c>
      <c r="V505" s="183" t="s">
        <v>1136</v>
      </c>
      <c r="W505" s="151"/>
    </row>
    <row r="506" spans="1:23" ht="102" x14ac:dyDescent="0.25">
      <c r="A506" s="145">
        <v>1072</v>
      </c>
      <c r="B506" s="135">
        <v>43430</v>
      </c>
      <c r="C506" s="136" t="s">
        <v>87</v>
      </c>
      <c r="D506" s="136" t="s">
        <v>46</v>
      </c>
      <c r="E506" s="136" t="s">
        <v>46</v>
      </c>
      <c r="F506" s="135" t="s">
        <v>1769</v>
      </c>
      <c r="G506" s="135" t="s">
        <v>1770</v>
      </c>
      <c r="H506" s="146" t="s">
        <v>46</v>
      </c>
      <c r="I506" s="166" t="s">
        <v>46</v>
      </c>
      <c r="J506" s="166" t="s">
        <v>48</v>
      </c>
      <c r="K506" s="166" t="s">
        <v>49</v>
      </c>
      <c r="L506" s="167" t="s">
        <v>65</v>
      </c>
      <c r="M506" s="167" t="s">
        <v>46</v>
      </c>
      <c r="N506" s="147">
        <v>48</v>
      </c>
      <c r="O506" s="148" t="s">
        <v>1114</v>
      </c>
      <c r="P506" s="136" t="s">
        <v>1110</v>
      </c>
      <c r="Q506" s="136" t="s">
        <v>1171</v>
      </c>
      <c r="R506" s="136" t="s">
        <v>1131</v>
      </c>
      <c r="S506" s="136" t="s">
        <v>1106</v>
      </c>
      <c r="T506" s="149" t="s">
        <v>1095</v>
      </c>
      <c r="U506" s="136" t="s">
        <v>1082</v>
      </c>
      <c r="V506" s="150" t="s">
        <v>1098</v>
      </c>
      <c r="W506" s="151"/>
    </row>
    <row r="507" spans="1:23" ht="105" x14ac:dyDescent="0.25">
      <c r="A507" s="145">
        <v>1069</v>
      </c>
      <c r="B507" s="135">
        <v>43429</v>
      </c>
      <c r="C507" s="136" t="s">
        <v>42</v>
      </c>
      <c r="D507" s="136">
        <v>404</v>
      </c>
      <c r="E507" s="136" t="s">
        <v>43</v>
      </c>
      <c r="F507" s="135" t="s">
        <v>44</v>
      </c>
      <c r="G507" s="135" t="s">
        <v>1761</v>
      </c>
      <c r="H507" s="146" t="s">
        <v>46</v>
      </c>
      <c r="I507" s="166" t="s">
        <v>1762</v>
      </c>
      <c r="J507" s="166" t="s">
        <v>48</v>
      </c>
      <c r="K507" s="166" t="s">
        <v>49</v>
      </c>
      <c r="L507" s="167" t="s">
        <v>50</v>
      </c>
      <c r="M507" s="167" t="s">
        <v>46</v>
      </c>
      <c r="N507" s="147">
        <v>48</v>
      </c>
      <c r="O507" s="148" t="s">
        <v>1079</v>
      </c>
      <c r="P507" s="136" t="s">
        <v>1110</v>
      </c>
      <c r="Q507" s="136" t="s">
        <v>1779</v>
      </c>
      <c r="R507" s="136" t="s">
        <v>1131</v>
      </c>
      <c r="S507" s="136" t="s">
        <v>1083</v>
      </c>
      <c r="T507" s="149" t="s">
        <v>1095</v>
      </c>
      <c r="U507" s="136" t="s">
        <v>1082</v>
      </c>
      <c r="V507" s="150" t="s">
        <v>1089</v>
      </c>
      <c r="W507" s="151"/>
    </row>
    <row r="508" spans="1:23" ht="210" x14ac:dyDescent="0.25">
      <c r="A508" s="145">
        <v>1070</v>
      </c>
      <c r="B508" s="135">
        <v>43430</v>
      </c>
      <c r="C508" s="136" t="s">
        <v>42</v>
      </c>
      <c r="D508" s="136">
        <v>509</v>
      </c>
      <c r="E508" s="136" t="s">
        <v>43</v>
      </c>
      <c r="F508" s="135" t="s">
        <v>44</v>
      </c>
      <c r="G508" s="135" t="s">
        <v>1764</v>
      </c>
      <c r="H508" s="146" t="s">
        <v>1763</v>
      </c>
      <c r="I508" s="166" t="s">
        <v>1765</v>
      </c>
      <c r="J508" s="166" t="s">
        <v>48</v>
      </c>
      <c r="K508" s="166" t="s">
        <v>49</v>
      </c>
      <c r="L508" s="167" t="s">
        <v>50</v>
      </c>
      <c r="M508" s="167" t="s">
        <v>46</v>
      </c>
      <c r="N508" s="147">
        <v>48</v>
      </c>
      <c r="O508" s="148" t="s">
        <v>1079</v>
      </c>
      <c r="P508" s="136" t="s">
        <v>1129</v>
      </c>
      <c r="Q508" s="136" t="s">
        <v>1776</v>
      </c>
      <c r="R508" s="136" t="s">
        <v>1131</v>
      </c>
      <c r="S508" s="136" t="s">
        <v>1083</v>
      </c>
      <c r="T508" s="149" t="s">
        <v>1095</v>
      </c>
      <c r="U508" s="136" t="s">
        <v>1131</v>
      </c>
      <c r="V508" s="150" t="s">
        <v>1121</v>
      </c>
      <c r="W508" s="151"/>
    </row>
    <row r="509" spans="1:23" ht="63.75" x14ac:dyDescent="0.25">
      <c r="A509" s="145">
        <v>1067</v>
      </c>
      <c r="B509" s="135">
        <v>43429</v>
      </c>
      <c r="C509" s="136" t="s">
        <v>42</v>
      </c>
      <c r="D509" s="136">
        <v>102</v>
      </c>
      <c r="E509" s="136" t="s">
        <v>43</v>
      </c>
      <c r="F509" s="135" t="s">
        <v>50</v>
      </c>
      <c r="G509" s="135" t="s">
        <v>1757</v>
      </c>
      <c r="H509" s="146" t="s">
        <v>46</v>
      </c>
      <c r="I509" s="166" t="s">
        <v>46</v>
      </c>
      <c r="J509" s="166" t="s">
        <v>48</v>
      </c>
      <c r="K509" s="166" t="s">
        <v>49</v>
      </c>
      <c r="L509" s="167" t="s">
        <v>53</v>
      </c>
      <c r="M509" s="167">
        <v>1208</v>
      </c>
      <c r="N509" s="147">
        <v>48</v>
      </c>
      <c r="O509" s="148" t="s">
        <v>1079</v>
      </c>
      <c r="P509" s="136" t="s">
        <v>1102</v>
      </c>
      <c r="Q509" s="136" t="s">
        <v>50</v>
      </c>
      <c r="R509" s="136" t="s">
        <v>1082</v>
      </c>
      <c r="S509" s="136" t="s">
        <v>1083</v>
      </c>
      <c r="T509" s="149" t="s">
        <v>1095</v>
      </c>
      <c r="U509" s="136" t="s">
        <v>1131</v>
      </c>
      <c r="V509" s="183" t="s">
        <v>1136</v>
      </c>
      <c r="W509" s="151"/>
    </row>
    <row r="510" spans="1:23" ht="409.5" x14ac:dyDescent="0.25">
      <c r="A510" s="145">
        <v>1068</v>
      </c>
      <c r="B510" s="135">
        <v>43429</v>
      </c>
      <c r="C510" s="136" t="s">
        <v>42</v>
      </c>
      <c r="D510" s="136">
        <v>205</v>
      </c>
      <c r="E510" s="136" t="s">
        <v>43</v>
      </c>
      <c r="F510" s="135" t="s">
        <v>44</v>
      </c>
      <c r="G510" s="135" t="s">
        <v>1759</v>
      </c>
      <c r="H510" s="146" t="s">
        <v>1758</v>
      </c>
      <c r="I510" s="166" t="s">
        <v>1760</v>
      </c>
      <c r="J510" s="166" t="s">
        <v>48</v>
      </c>
      <c r="K510" s="166" t="s">
        <v>49</v>
      </c>
      <c r="L510" s="167" t="s">
        <v>65</v>
      </c>
      <c r="M510" s="167" t="s">
        <v>46</v>
      </c>
      <c r="N510" s="147">
        <v>48</v>
      </c>
      <c r="O510" s="148" t="s">
        <v>1086</v>
      </c>
      <c r="P510" s="136" t="s">
        <v>46</v>
      </c>
      <c r="Q510" s="136" t="s">
        <v>46</v>
      </c>
      <c r="R510" s="136" t="s">
        <v>1217</v>
      </c>
      <c r="S510" s="136" t="s">
        <v>46</v>
      </c>
      <c r="T510" s="149" t="s">
        <v>46</v>
      </c>
      <c r="U510" s="136" t="s">
        <v>46</v>
      </c>
      <c r="V510" s="150" t="s">
        <v>46</v>
      </c>
      <c r="W510" s="151"/>
    </row>
    <row r="511" spans="1:23" ht="127.5" x14ac:dyDescent="0.25">
      <c r="A511" s="145">
        <v>1065</v>
      </c>
      <c r="B511" s="135">
        <v>43428</v>
      </c>
      <c r="C511" s="136" t="s">
        <v>42</v>
      </c>
      <c r="D511" s="136">
        <v>404</v>
      </c>
      <c r="E511" s="136" t="s">
        <v>43</v>
      </c>
      <c r="F511" s="135" t="s">
        <v>44</v>
      </c>
      <c r="G511" s="135" t="s">
        <v>1753</v>
      </c>
      <c r="H511" s="146" t="s">
        <v>1754</v>
      </c>
      <c r="I511" s="166" t="s">
        <v>1755</v>
      </c>
      <c r="J511" s="166" t="s">
        <v>48</v>
      </c>
      <c r="K511" s="166" t="s">
        <v>49</v>
      </c>
      <c r="L511" s="167" t="s">
        <v>65</v>
      </c>
      <c r="M511" s="167" t="s">
        <v>46</v>
      </c>
      <c r="N511" s="147">
        <v>48</v>
      </c>
      <c r="O511" s="148" t="s">
        <v>1079</v>
      </c>
      <c r="P511" s="136" t="s">
        <v>1107</v>
      </c>
      <c r="Q511" s="136" t="s">
        <v>1778</v>
      </c>
      <c r="R511" s="136" t="s">
        <v>1082</v>
      </c>
      <c r="S511" s="136" t="s">
        <v>1083</v>
      </c>
      <c r="T511" s="149" t="s">
        <v>1095</v>
      </c>
      <c r="U511" s="136" t="s">
        <v>1131</v>
      </c>
      <c r="V511" s="150" t="s">
        <v>1173</v>
      </c>
      <c r="W511" s="151"/>
    </row>
    <row r="512" spans="1:23" ht="63.75" x14ac:dyDescent="0.25">
      <c r="A512" s="145">
        <v>1064</v>
      </c>
      <c r="B512" s="135">
        <v>43427</v>
      </c>
      <c r="C512" s="136" t="s">
        <v>42</v>
      </c>
      <c r="D512" s="136">
        <v>904</v>
      </c>
      <c r="E512" s="136" t="s">
        <v>43</v>
      </c>
      <c r="F512" s="135" t="s">
        <v>44</v>
      </c>
      <c r="G512" s="135" t="s">
        <v>1752</v>
      </c>
      <c r="H512" s="146" t="s">
        <v>46</v>
      </c>
      <c r="I512" s="166" t="s">
        <v>46</v>
      </c>
      <c r="J512" s="166" t="s">
        <v>48</v>
      </c>
      <c r="K512" s="166" t="s">
        <v>49</v>
      </c>
      <c r="L512" s="167" t="s">
        <v>53</v>
      </c>
      <c r="M512" s="167">
        <v>1257</v>
      </c>
      <c r="N512" s="147">
        <v>48</v>
      </c>
      <c r="O512" s="148" t="s">
        <v>1079</v>
      </c>
      <c r="P512" s="136" t="s">
        <v>1102</v>
      </c>
      <c r="Q512" s="136" t="s">
        <v>50</v>
      </c>
      <c r="R512" s="136" t="s">
        <v>1082</v>
      </c>
      <c r="S512" s="136" t="s">
        <v>1083</v>
      </c>
      <c r="T512" s="149" t="s">
        <v>1095</v>
      </c>
      <c r="U512" s="136" t="s">
        <v>1131</v>
      </c>
      <c r="V512" s="183" t="s">
        <v>1136</v>
      </c>
      <c r="W512" s="151"/>
    </row>
    <row r="513" spans="1:23" ht="45" x14ac:dyDescent="0.25">
      <c r="A513" s="145">
        <v>1063</v>
      </c>
      <c r="B513" s="135">
        <v>43428</v>
      </c>
      <c r="C513" s="136" t="s">
        <v>42</v>
      </c>
      <c r="D513" s="136">
        <v>410</v>
      </c>
      <c r="E513" s="136" t="s">
        <v>43</v>
      </c>
      <c r="F513" s="135" t="s">
        <v>66</v>
      </c>
      <c r="G513" s="135" t="s">
        <v>1751</v>
      </c>
      <c r="H513" s="146" t="s">
        <v>46</v>
      </c>
      <c r="I513" s="166" t="s">
        <v>46</v>
      </c>
      <c r="J513" s="166" t="s">
        <v>48</v>
      </c>
      <c r="K513" s="166" t="s">
        <v>49</v>
      </c>
      <c r="L513" s="167" t="s">
        <v>53</v>
      </c>
      <c r="M513" s="167">
        <v>1238</v>
      </c>
      <c r="N513" s="147">
        <v>48</v>
      </c>
      <c r="O513" s="148" t="s">
        <v>1079</v>
      </c>
      <c r="P513" s="136" t="s">
        <v>1094</v>
      </c>
      <c r="Q513" s="136" t="s">
        <v>1091</v>
      </c>
      <c r="R513" s="136" t="s">
        <v>1082</v>
      </c>
      <c r="S513" s="136" t="s">
        <v>1083</v>
      </c>
      <c r="T513" s="149">
        <v>43445</v>
      </c>
      <c r="U513" s="136" t="s">
        <v>1082</v>
      </c>
      <c r="V513" s="150" t="s">
        <v>1178</v>
      </c>
      <c r="W513" s="151"/>
    </row>
    <row r="514" spans="1:23" ht="60" x14ac:dyDescent="0.25">
      <c r="A514" s="145">
        <v>1062</v>
      </c>
      <c r="B514" s="135">
        <v>43428</v>
      </c>
      <c r="C514" s="136" t="s">
        <v>42</v>
      </c>
      <c r="D514" s="136">
        <v>606</v>
      </c>
      <c r="E514" s="136" t="s">
        <v>43</v>
      </c>
      <c r="F514" s="135" t="s">
        <v>44</v>
      </c>
      <c r="G514" s="135" t="s">
        <v>1749</v>
      </c>
      <c r="H514" s="146" t="s">
        <v>46</v>
      </c>
      <c r="I514" s="166" t="s">
        <v>1750</v>
      </c>
      <c r="J514" s="166" t="s">
        <v>48</v>
      </c>
      <c r="K514" s="166" t="s">
        <v>49</v>
      </c>
      <c r="L514" s="167" t="s">
        <v>50</v>
      </c>
      <c r="M514" s="167" t="s">
        <v>46</v>
      </c>
      <c r="N514" s="147">
        <v>48</v>
      </c>
      <c r="O514" s="148" t="s">
        <v>1079</v>
      </c>
      <c r="P514" s="136" t="s">
        <v>1665</v>
      </c>
      <c r="Q514" s="136" t="s">
        <v>1175</v>
      </c>
      <c r="R514" s="136" t="s">
        <v>1082</v>
      </c>
      <c r="S514" s="136" t="s">
        <v>1083</v>
      </c>
      <c r="T514" s="149" t="s">
        <v>1095</v>
      </c>
      <c r="U514" s="136" t="s">
        <v>1118</v>
      </c>
      <c r="V514" s="150" t="s">
        <v>1198</v>
      </c>
      <c r="W514" s="151"/>
    </row>
    <row r="515" spans="1:23" ht="60" x14ac:dyDescent="0.25">
      <c r="A515" s="145">
        <v>1061</v>
      </c>
      <c r="B515" s="135">
        <v>43428</v>
      </c>
      <c r="C515" s="136" t="s">
        <v>42</v>
      </c>
      <c r="D515" s="136">
        <v>102</v>
      </c>
      <c r="E515" s="136" t="s">
        <v>43</v>
      </c>
      <c r="F515" s="135" t="s">
        <v>44</v>
      </c>
      <c r="G515" s="135" t="s">
        <v>1746</v>
      </c>
      <c r="H515" s="146" t="s">
        <v>1747</v>
      </c>
      <c r="I515" s="166" t="s">
        <v>1748</v>
      </c>
      <c r="J515" s="166" t="s">
        <v>48</v>
      </c>
      <c r="K515" s="166" t="s">
        <v>49</v>
      </c>
      <c r="L515" s="167" t="s">
        <v>50</v>
      </c>
      <c r="M515" s="167" t="s">
        <v>46</v>
      </c>
      <c r="N515" s="147">
        <v>48</v>
      </c>
      <c r="O515" s="148" t="s">
        <v>1079</v>
      </c>
      <c r="P515" s="136" t="s">
        <v>1665</v>
      </c>
      <c r="Q515" s="136" t="s">
        <v>1175</v>
      </c>
      <c r="R515" s="136" t="s">
        <v>1082</v>
      </c>
      <c r="S515" s="136" t="s">
        <v>1083</v>
      </c>
      <c r="T515" s="149" t="s">
        <v>1095</v>
      </c>
      <c r="U515" s="136" t="s">
        <v>1082</v>
      </c>
      <c r="V515" s="150" t="s">
        <v>1198</v>
      </c>
      <c r="W515" s="151"/>
    </row>
    <row r="516" spans="1:23" ht="76.5" x14ac:dyDescent="0.25">
      <c r="A516" s="145">
        <v>1060</v>
      </c>
      <c r="B516" s="135">
        <v>43428</v>
      </c>
      <c r="C516" s="136" t="s">
        <v>42</v>
      </c>
      <c r="D516" s="136">
        <v>208</v>
      </c>
      <c r="E516" s="136" t="s">
        <v>43</v>
      </c>
      <c r="F516" s="135" t="s">
        <v>44</v>
      </c>
      <c r="G516" s="135" t="s">
        <v>1744</v>
      </c>
      <c r="H516" s="146" t="s">
        <v>1745</v>
      </c>
      <c r="I516" s="166" t="s">
        <v>46</v>
      </c>
      <c r="J516" s="166" t="s">
        <v>48</v>
      </c>
      <c r="K516" s="166" t="s">
        <v>49</v>
      </c>
      <c r="L516" s="167" t="s">
        <v>50</v>
      </c>
      <c r="M516" s="167" t="s">
        <v>46</v>
      </c>
      <c r="N516" s="147">
        <v>48</v>
      </c>
      <c r="O516" s="148" t="s">
        <v>1079</v>
      </c>
      <c r="P516" s="136" t="s">
        <v>1665</v>
      </c>
      <c r="Q516" s="136" t="s">
        <v>1175</v>
      </c>
      <c r="R516" s="136" t="s">
        <v>1082</v>
      </c>
      <c r="S516" s="136" t="s">
        <v>1083</v>
      </c>
      <c r="T516" s="149" t="s">
        <v>1095</v>
      </c>
      <c r="U516" s="136" t="s">
        <v>1082</v>
      </c>
      <c r="V516" s="150" t="s">
        <v>1198</v>
      </c>
      <c r="W516" s="151"/>
    </row>
    <row r="517" spans="1:23" ht="135" x14ac:dyDescent="0.25">
      <c r="A517" s="145">
        <v>1059</v>
      </c>
      <c r="B517" s="135">
        <v>43428</v>
      </c>
      <c r="C517" s="136" t="s">
        <v>42</v>
      </c>
      <c r="D517" s="136">
        <v>703</v>
      </c>
      <c r="E517" s="136" t="s">
        <v>43</v>
      </c>
      <c r="F517" s="135" t="s">
        <v>44</v>
      </c>
      <c r="G517" s="135" t="s">
        <v>1741</v>
      </c>
      <c r="H517" s="146" t="s">
        <v>1742</v>
      </c>
      <c r="I517" s="166" t="s">
        <v>1743</v>
      </c>
      <c r="J517" s="166" t="s">
        <v>48</v>
      </c>
      <c r="K517" s="166" t="s">
        <v>49</v>
      </c>
      <c r="L517" s="167" t="s">
        <v>125</v>
      </c>
      <c r="M517" s="167" t="s">
        <v>46</v>
      </c>
      <c r="N517" s="147">
        <v>48</v>
      </c>
      <c r="O517" s="148" t="s">
        <v>1079</v>
      </c>
      <c r="P517" s="136" t="s">
        <v>1123</v>
      </c>
      <c r="Q517" s="136" t="s">
        <v>1091</v>
      </c>
      <c r="R517" s="136" t="s">
        <v>1082</v>
      </c>
      <c r="S517" s="136" t="s">
        <v>1083</v>
      </c>
      <c r="T517" s="149" t="s">
        <v>1095</v>
      </c>
      <c r="U517" s="136" t="s">
        <v>1082</v>
      </c>
      <c r="V517" s="150" t="s">
        <v>1141</v>
      </c>
      <c r="W517" s="151"/>
    </row>
    <row r="518" spans="1:23" ht="76.5" x14ac:dyDescent="0.25">
      <c r="A518" s="145">
        <v>1058</v>
      </c>
      <c r="B518" s="135">
        <v>43426</v>
      </c>
      <c r="C518" s="136" t="s">
        <v>87</v>
      </c>
      <c r="D518" s="136">
        <v>102</v>
      </c>
      <c r="E518" s="136" t="s">
        <v>43</v>
      </c>
      <c r="F518" s="135" t="s">
        <v>44</v>
      </c>
      <c r="G518" s="135" t="s">
        <v>1740</v>
      </c>
      <c r="H518" s="146" t="s">
        <v>46</v>
      </c>
      <c r="I518" s="166" t="s">
        <v>46</v>
      </c>
      <c r="J518" s="166" t="s">
        <v>48</v>
      </c>
      <c r="K518" s="166" t="s">
        <v>49</v>
      </c>
      <c r="L518" s="167" t="s">
        <v>50</v>
      </c>
      <c r="M518" s="167" t="s">
        <v>46</v>
      </c>
      <c r="N518" s="147">
        <v>48</v>
      </c>
      <c r="O518" s="148" t="s">
        <v>1079</v>
      </c>
      <c r="P518" s="136" t="s">
        <v>1129</v>
      </c>
      <c r="Q518" s="136" t="s">
        <v>1776</v>
      </c>
      <c r="R518" s="136" t="s">
        <v>1082</v>
      </c>
      <c r="S518" s="136" t="s">
        <v>1083</v>
      </c>
      <c r="T518" s="149" t="s">
        <v>1095</v>
      </c>
      <c r="U518" s="136" t="s">
        <v>1095</v>
      </c>
      <c r="V518" s="150" t="s">
        <v>1224</v>
      </c>
      <c r="W518" s="151"/>
    </row>
    <row r="519" spans="1:23" ht="165" x14ac:dyDescent="0.25">
      <c r="A519" s="145">
        <v>1057</v>
      </c>
      <c r="B519" s="135">
        <v>43426</v>
      </c>
      <c r="C519" s="136" t="s">
        <v>42</v>
      </c>
      <c r="D519" s="136">
        <v>110</v>
      </c>
      <c r="E519" s="136" t="s">
        <v>43</v>
      </c>
      <c r="F519" s="135" t="s">
        <v>44</v>
      </c>
      <c r="G519" s="135" t="s">
        <v>1738</v>
      </c>
      <c r="H519" s="146" t="s">
        <v>46</v>
      </c>
      <c r="I519" s="166" t="s">
        <v>1739</v>
      </c>
      <c r="J519" s="166" t="s">
        <v>48</v>
      </c>
      <c r="K519" s="166" t="s">
        <v>49</v>
      </c>
      <c r="L519" s="167" t="s">
        <v>65</v>
      </c>
      <c r="M519" s="167" t="s">
        <v>46</v>
      </c>
      <c r="N519" s="147">
        <v>48</v>
      </c>
      <c r="O519" s="148" t="s">
        <v>1079</v>
      </c>
      <c r="P519" s="136" t="s">
        <v>1110</v>
      </c>
      <c r="Q519" s="136" t="s">
        <v>1171</v>
      </c>
      <c r="R519" s="136" t="s">
        <v>1082</v>
      </c>
      <c r="S519" s="136" t="s">
        <v>1083</v>
      </c>
      <c r="T519" s="149" t="s">
        <v>1095</v>
      </c>
      <c r="U519" s="136" t="s">
        <v>1082</v>
      </c>
      <c r="V519" s="150" t="s">
        <v>1172</v>
      </c>
      <c r="W519" s="151"/>
    </row>
    <row r="520" spans="1:23" ht="375" x14ac:dyDescent="0.25">
      <c r="A520" s="145">
        <v>1056</v>
      </c>
      <c r="B520" s="135">
        <v>43426</v>
      </c>
      <c r="C520" s="136" t="s">
        <v>42</v>
      </c>
      <c r="D520" s="136">
        <v>514</v>
      </c>
      <c r="E520" s="136" t="s">
        <v>43</v>
      </c>
      <c r="F520" s="135" t="s">
        <v>44</v>
      </c>
      <c r="G520" s="135" t="s">
        <v>1736</v>
      </c>
      <c r="H520" s="146" t="s">
        <v>1735</v>
      </c>
      <c r="I520" s="166" t="s">
        <v>1737</v>
      </c>
      <c r="J520" s="166" t="s">
        <v>48</v>
      </c>
      <c r="K520" s="166" t="s">
        <v>49</v>
      </c>
      <c r="L520" s="167" t="s">
        <v>65</v>
      </c>
      <c r="M520" s="167" t="s">
        <v>46</v>
      </c>
      <c r="N520" s="147">
        <v>48</v>
      </c>
      <c r="O520" s="148" t="s">
        <v>1079</v>
      </c>
      <c r="P520" s="136" t="s">
        <v>1110</v>
      </c>
      <c r="Q520" s="136" t="s">
        <v>1171</v>
      </c>
      <c r="R520" s="136" t="s">
        <v>1095</v>
      </c>
      <c r="S520" s="136" t="s">
        <v>1083</v>
      </c>
      <c r="T520" s="149" t="s">
        <v>1095</v>
      </c>
      <c r="U520" s="136" t="s">
        <v>1082</v>
      </c>
      <c r="V520" s="150" t="s">
        <v>1089</v>
      </c>
      <c r="W520" s="151"/>
    </row>
    <row r="521" spans="1:23" ht="75" x14ac:dyDescent="0.25">
      <c r="A521" s="145">
        <v>1055</v>
      </c>
      <c r="B521" s="135">
        <v>43426</v>
      </c>
      <c r="C521" s="136" t="s">
        <v>42</v>
      </c>
      <c r="D521" s="136">
        <v>514</v>
      </c>
      <c r="E521" s="136" t="s">
        <v>43</v>
      </c>
      <c r="F521" s="135" t="s">
        <v>44</v>
      </c>
      <c r="G521" s="135" t="s">
        <v>1734</v>
      </c>
      <c r="H521" s="146" t="s">
        <v>1732</v>
      </c>
      <c r="I521" s="166" t="s">
        <v>1733</v>
      </c>
      <c r="J521" s="166" t="s">
        <v>48</v>
      </c>
      <c r="K521" s="166" t="s">
        <v>49</v>
      </c>
      <c r="L521" s="167" t="s">
        <v>50</v>
      </c>
      <c r="M521" s="167" t="s">
        <v>46</v>
      </c>
      <c r="N521" s="147">
        <v>48</v>
      </c>
      <c r="O521" s="148" t="s">
        <v>1079</v>
      </c>
      <c r="P521" s="136" t="s">
        <v>1129</v>
      </c>
      <c r="Q521" s="136" t="s">
        <v>1776</v>
      </c>
      <c r="R521" s="136" t="s">
        <v>1082</v>
      </c>
      <c r="S521" s="136" t="s">
        <v>1083</v>
      </c>
      <c r="T521" s="149" t="s">
        <v>1095</v>
      </c>
      <c r="U521" s="136" t="s">
        <v>1131</v>
      </c>
      <c r="V521" s="150" t="s">
        <v>1224</v>
      </c>
      <c r="W521" s="151"/>
    </row>
    <row r="522" spans="1:23" ht="76.5" x14ac:dyDescent="0.25">
      <c r="A522" s="145">
        <v>1054</v>
      </c>
      <c r="B522" s="135">
        <v>43425</v>
      </c>
      <c r="C522" s="136" t="s">
        <v>42</v>
      </c>
      <c r="D522" s="136">
        <v>110</v>
      </c>
      <c r="E522" s="136" t="s">
        <v>43</v>
      </c>
      <c r="F522" s="135" t="s">
        <v>51</v>
      </c>
      <c r="G522" s="135" t="s">
        <v>1731</v>
      </c>
      <c r="H522" s="146" t="s">
        <v>46</v>
      </c>
      <c r="I522" s="166" t="s">
        <v>46</v>
      </c>
      <c r="J522" s="166" t="s">
        <v>48</v>
      </c>
      <c r="K522" s="166" t="s">
        <v>49</v>
      </c>
      <c r="L522" s="167" t="s">
        <v>53</v>
      </c>
      <c r="M522" s="167">
        <v>1051</v>
      </c>
      <c r="N522" s="147">
        <v>48</v>
      </c>
      <c r="O522" s="148" t="s">
        <v>1079</v>
      </c>
      <c r="P522" s="136" t="s">
        <v>1665</v>
      </c>
      <c r="Q522" s="136" t="s">
        <v>1175</v>
      </c>
      <c r="R522" s="136" t="s">
        <v>1131</v>
      </c>
      <c r="S522" s="136" t="s">
        <v>1083</v>
      </c>
      <c r="T522" s="149" t="s">
        <v>1095</v>
      </c>
      <c r="U522" s="136" t="s">
        <v>1217</v>
      </c>
      <c r="V522" s="150" t="s">
        <v>1181</v>
      </c>
      <c r="W522" s="151"/>
    </row>
    <row r="523" spans="1:23" ht="45" x14ac:dyDescent="0.25">
      <c r="A523" s="145">
        <v>1053</v>
      </c>
      <c r="B523" s="135">
        <v>43425</v>
      </c>
      <c r="C523" s="136" t="s">
        <v>42</v>
      </c>
      <c r="D523" s="136">
        <v>415</v>
      </c>
      <c r="E523" s="136" t="s">
        <v>43</v>
      </c>
      <c r="F523" s="135" t="s">
        <v>76</v>
      </c>
      <c r="G523" s="135" t="s">
        <v>1730</v>
      </c>
      <c r="H523" s="146" t="s">
        <v>46</v>
      </c>
      <c r="I523" s="166" t="s">
        <v>46</v>
      </c>
      <c r="J523" s="166" t="s">
        <v>48</v>
      </c>
      <c r="K523" s="166" t="s">
        <v>49</v>
      </c>
      <c r="L523" s="167" t="s">
        <v>53</v>
      </c>
      <c r="M523" s="167" t="s">
        <v>46</v>
      </c>
      <c r="N523" s="147">
        <v>48</v>
      </c>
      <c r="O523" s="148" t="s">
        <v>1079</v>
      </c>
      <c r="P523" s="136" t="s">
        <v>1129</v>
      </c>
      <c r="Q523" s="136" t="s">
        <v>1777</v>
      </c>
      <c r="R523" s="136" t="s">
        <v>1131</v>
      </c>
      <c r="S523" s="136" t="s">
        <v>1083</v>
      </c>
      <c r="T523" s="149" t="s">
        <v>1095</v>
      </c>
      <c r="U523" s="136" t="s">
        <v>1131</v>
      </c>
      <c r="V523" s="150" t="s">
        <v>268</v>
      </c>
      <c r="W523" s="151"/>
    </row>
    <row r="524" spans="1:23" ht="76.5" x14ac:dyDescent="0.25">
      <c r="A524" s="145">
        <v>1052</v>
      </c>
      <c r="B524" s="135">
        <v>43424</v>
      </c>
      <c r="C524" s="136" t="s">
        <v>42</v>
      </c>
      <c r="D524" s="136">
        <v>205</v>
      </c>
      <c r="E524" s="136" t="s">
        <v>43</v>
      </c>
      <c r="F524" s="135" t="s">
        <v>44</v>
      </c>
      <c r="G524" s="135" t="s">
        <v>1729</v>
      </c>
      <c r="H524" s="146" t="s">
        <v>46</v>
      </c>
      <c r="I524" s="166" t="s">
        <v>46</v>
      </c>
      <c r="J524" s="166" t="s">
        <v>48</v>
      </c>
      <c r="K524" s="166" t="s">
        <v>49</v>
      </c>
      <c r="L524" s="167" t="s">
        <v>53</v>
      </c>
      <c r="M524" s="167">
        <v>1085</v>
      </c>
      <c r="N524" s="147">
        <v>48</v>
      </c>
      <c r="O524" s="148" t="s">
        <v>1079</v>
      </c>
      <c r="P524" s="136" t="s">
        <v>1129</v>
      </c>
      <c r="Q524" s="136" t="s">
        <v>1776</v>
      </c>
      <c r="R524" s="136" t="s">
        <v>1082</v>
      </c>
      <c r="S524" s="136" t="s">
        <v>1083</v>
      </c>
      <c r="T524" s="149" t="s">
        <v>1095</v>
      </c>
      <c r="U524" s="136" t="s">
        <v>1095</v>
      </c>
      <c r="V524" s="150" t="s">
        <v>1224</v>
      </c>
      <c r="W524" s="151"/>
    </row>
    <row r="525" spans="1:23" ht="45" x14ac:dyDescent="0.25">
      <c r="A525" s="145">
        <v>1051</v>
      </c>
      <c r="B525" s="135">
        <v>43424</v>
      </c>
      <c r="C525" s="136" t="s">
        <v>42</v>
      </c>
      <c r="D525" s="136">
        <v>205</v>
      </c>
      <c r="E525" s="136" t="s">
        <v>43</v>
      </c>
      <c r="F525" s="135" t="s">
        <v>66</v>
      </c>
      <c r="G525" s="135" t="s">
        <v>1728</v>
      </c>
      <c r="H525" s="146" t="s">
        <v>46</v>
      </c>
      <c r="I525" s="166" t="s">
        <v>46</v>
      </c>
      <c r="J525" s="166" t="s">
        <v>48</v>
      </c>
      <c r="K525" s="166" t="s">
        <v>49</v>
      </c>
      <c r="L525" s="167" t="s">
        <v>53</v>
      </c>
      <c r="M525" s="167">
        <v>1085</v>
      </c>
      <c r="N525" s="147">
        <v>48</v>
      </c>
      <c r="O525" s="148" t="s">
        <v>1079</v>
      </c>
      <c r="P525" s="136" t="s">
        <v>1094</v>
      </c>
      <c r="Q525" s="136" t="s">
        <v>1091</v>
      </c>
      <c r="R525" s="136" t="s">
        <v>1082</v>
      </c>
      <c r="S525" s="136" t="s">
        <v>1083</v>
      </c>
      <c r="T525" s="149">
        <v>43445</v>
      </c>
      <c r="U525" s="136" t="s">
        <v>1082</v>
      </c>
      <c r="V525" s="150" t="s">
        <v>1092</v>
      </c>
      <c r="W525" s="151"/>
    </row>
    <row r="526" spans="1:23" ht="45" x14ac:dyDescent="0.25">
      <c r="A526" s="145">
        <v>1050</v>
      </c>
      <c r="B526" s="135">
        <v>43424</v>
      </c>
      <c r="C526" s="136" t="s">
        <v>42</v>
      </c>
      <c r="D526" s="136">
        <v>205</v>
      </c>
      <c r="E526" s="136" t="s">
        <v>43</v>
      </c>
      <c r="F526" s="135" t="s">
        <v>44</v>
      </c>
      <c r="G526" s="135" t="s">
        <v>1727</v>
      </c>
      <c r="H526" s="146" t="s">
        <v>46</v>
      </c>
      <c r="I526" s="166" t="s">
        <v>46</v>
      </c>
      <c r="J526" s="166" t="s">
        <v>48</v>
      </c>
      <c r="K526" s="166" t="s">
        <v>49</v>
      </c>
      <c r="L526" s="167" t="s">
        <v>53</v>
      </c>
      <c r="M526" s="167">
        <v>1085</v>
      </c>
      <c r="N526" s="147">
        <v>48</v>
      </c>
      <c r="O526" s="148" t="s">
        <v>1079</v>
      </c>
      <c r="P526" s="136" t="s">
        <v>1129</v>
      </c>
      <c r="Q526" s="136" t="s">
        <v>1776</v>
      </c>
      <c r="R526" s="136" t="s">
        <v>1082</v>
      </c>
      <c r="S526" s="136" t="s">
        <v>1083</v>
      </c>
      <c r="T526" s="149" t="s">
        <v>1095</v>
      </c>
      <c r="U526" s="136" t="s">
        <v>1082</v>
      </c>
      <c r="V526" s="150" t="s">
        <v>1224</v>
      </c>
      <c r="W526" s="151"/>
    </row>
    <row r="527" spans="1:23" ht="89.25" x14ac:dyDescent="0.25">
      <c r="A527" s="145">
        <v>1049</v>
      </c>
      <c r="B527" s="135">
        <v>43424</v>
      </c>
      <c r="C527" s="136" t="s">
        <v>42</v>
      </c>
      <c r="D527" s="136">
        <v>710</v>
      </c>
      <c r="E527" s="136" t="s">
        <v>43</v>
      </c>
      <c r="F527" s="135" t="s">
        <v>51</v>
      </c>
      <c r="G527" s="135" t="s">
        <v>1724</v>
      </c>
      <c r="H527" s="146" t="s">
        <v>1725</v>
      </c>
      <c r="I527" s="166" t="s">
        <v>1726</v>
      </c>
      <c r="J527" s="166" t="s">
        <v>48</v>
      </c>
      <c r="K527" s="166" t="s">
        <v>49</v>
      </c>
      <c r="L527" s="167" t="s">
        <v>65</v>
      </c>
      <c r="M527" s="167" t="s">
        <v>46</v>
      </c>
      <c r="N527" s="147">
        <v>48</v>
      </c>
      <c r="O527" s="148" t="s">
        <v>1079</v>
      </c>
      <c r="P527" s="136" t="s">
        <v>1665</v>
      </c>
      <c r="Q527" s="136" t="s">
        <v>1175</v>
      </c>
      <c r="R527" s="136" t="s">
        <v>1082</v>
      </c>
      <c r="S527" s="136" t="s">
        <v>1083</v>
      </c>
      <c r="T527" s="149" t="s">
        <v>1095</v>
      </c>
      <c r="U527" s="136" t="s">
        <v>1082</v>
      </c>
      <c r="V527" s="150" t="s">
        <v>1119</v>
      </c>
      <c r="W527" s="151"/>
    </row>
    <row r="528" spans="1:23" ht="63.75" x14ac:dyDescent="0.25">
      <c r="A528" s="145">
        <v>1048</v>
      </c>
      <c r="B528" s="135">
        <v>43423</v>
      </c>
      <c r="C528" s="136" t="s">
        <v>42</v>
      </c>
      <c r="D528" s="136">
        <v>708</v>
      </c>
      <c r="E528" s="136" t="s">
        <v>43</v>
      </c>
      <c r="F528" s="135" t="s">
        <v>51</v>
      </c>
      <c r="G528" s="135" t="s">
        <v>1721</v>
      </c>
      <c r="H528" s="146" t="s">
        <v>1722</v>
      </c>
      <c r="I528" s="166" t="s">
        <v>1723</v>
      </c>
      <c r="J528" s="166" t="s">
        <v>48</v>
      </c>
      <c r="K528" s="166" t="s">
        <v>49</v>
      </c>
      <c r="L528" s="167" t="s">
        <v>65</v>
      </c>
      <c r="M528" s="167" t="s">
        <v>46</v>
      </c>
      <c r="N528" s="147">
        <v>48</v>
      </c>
      <c r="O528" s="148" t="s">
        <v>1079</v>
      </c>
      <c r="P528" s="136" t="s">
        <v>1665</v>
      </c>
      <c r="Q528" s="136" t="s">
        <v>1175</v>
      </c>
      <c r="R528" s="136" t="s">
        <v>1082</v>
      </c>
      <c r="S528" s="136" t="s">
        <v>1083</v>
      </c>
      <c r="T528" s="149" t="s">
        <v>1095</v>
      </c>
      <c r="U528" s="136" t="s">
        <v>1082</v>
      </c>
      <c r="V528" s="150" t="s">
        <v>1119</v>
      </c>
      <c r="W528" s="151"/>
    </row>
    <row r="529" spans="1:23" ht="76.5" x14ac:dyDescent="0.25">
      <c r="A529" s="145">
        <v>1047</v>
      </c>
      <c r="B529" s="135">
        <v>43423</v>
      </c>
      <c r="C529" s="136" t="s">
        <v>42</v>
      </c>
      <c r="D529" s="136">
        <v>512</v>
      </c>
      <c r="E529" s="136" t="s">
        <v>43</v>
      </c>
      <c r="F529" s="135" t="s">
        <v>44</v>
      </c>
      <c r="G529" s="135" t="s">
        <v>1720</v>
      </c>
      <c r="H529" s="146" t="s">
        <v>46</v>
      </c>
      <c r="I529" s="166" t="s">
        <v>46</v>
      </c>
      <c r="J529" s="166" t="s">
        <v>48</v>
      </c>
      <c r="K529" s="166" t="s">
        <v>49</v>
      </c>
      <c r="L529" s="167" t="s">
        <v>65</v>
      </c>
      <c r="M529" s="167" t="s">
        <v>46</v>
      </c>
      <c r="N529" s="147">
        <v>48</v>
      </c>
      <c r="O529" s="148" t="s">
        <v>1079</v>
      </c>
      <c r="P529" s="136" t="s">
        <v>1110</v>
      </c>
      <c r="Q529" s="136" t="s">
        <v>1088</v>
      </c>
      <c r="R529" s="136" t="s">
        <v>1082</v>
      </c>
      <c r="S529" s="136" t="s">
        <v>1083</v>
      </c>
      <c r="T529" s="149" t="s">
        <v>1095</v>
      </c>
      <c r="U529" s="136" t="s">
        <v>1082</v>
      </c>
      <c r="V529" s="150" t="s">
        <v>1122</v>
      </c>
      <c r="W529" s="151"/>
    </row>
    <row r="530" spans="1:23" ht="114.75" x14ac:dyDescent="0.25">
      <c r="A530" s="145">
        <v>1046</v>
      </c>
      <c r="B530" s="135">
        <v>43423</v>
      </c>
      <c r="C530" s="136" t="s">
        <v>42</v>
      </c>
      <c r="D530" s="136">
        <v>601</v>
      </c>
      <c r="E530" s="136" t="s">
        <v>43</v>
      </c>
      <c r="F530" s="135" t="s">
        <v>44</v>
      </c>
      <c r="G530" s="135" t="s">
        <v>1716</v>
      </c>
      <c r="H530" s="146" t="s">
        <v>46</v>
      </c>
      <c r="I530" s="166" t="s">
        <v>46</v>
      </c>
      <c r="J530" s="166" t="s">
        <v>48</v>
      </c>
      <c r="K530" s="166" t="s">
        <v>49</v>
      </c>
      <c r="L530" s="167" t="s">
        <v>65</v>
      </c>
      <c r="M530" s="167" t="s">
        <v>46</v>
      </c>
      <c r="N530" s="147">
        <v>47</v>
      </c>
      <c r="O530" s="148" t="s">
        <v>1079</v>
      </c>
      <c r="P530" s="136" t="s">
        <v>1129</v>
      </c>
      <c r="Q530" s="136" t="s">
        <v>1148</v>
      </c>
      <c r="R530" s="136" t="s">
        <v>1082</v>
      </c>
      <c r="S530" s="136" t="s">
        <v>1083</v>
      </c>
      <c r="T530" s="149" t="s">
        <v>1082</v>
      </c>
      <c r="U530" s="136"/>
      <c r="V530" s="150" t="s">
        <v>44</v>
      </c>
      <c r="W530" s="151"/>
    </row>
    <row r="531" spans="1:23" ht="51" x14ac:dyDescent="0.25">
      <c r="A531" s="145">
        <v>1045</v>
      </c>
      <c r="B531" s="135">
        <v>43422</v>
      </c>
      <c r="C531" s="136" t="s">
        <v>42</v>
      </c>
      <c r="D531" s="136">
        <v>710</v>
      </c>
      <c r="E531" s="136" t="s">
        <v>43</v>
      </c>
      <c r="F531" s="135" t="s">
        <v>44</v>
      </c>
      <c r="G531" s="135" t="s">
        <v>1715</v>
      </c>
      <c r="H531" s="146" t="s">
        <v>46</v>
      </c>
      <c r="I531" s="166" t="s">
        <v>46</v>
      </c>
      <c r="J531" s="166" t="s">
        <v>48</v>
      </c>
      <c r="K531" s="166" t="s">
        <v>49</v>
      </c>
      <c r="L531" s="167" t="s">
        <v>53</v>
      </c>
      <c r="M531" s="167">
        <v>1081</v>
      </c>
      <c r="N531" s="147">
        <v>47</v>
      </c>
      <c r="O531" s="148" t="s">
        <v>1086</v>
      </c>
      <c r="P531" s="136" t="s">
        <v>46</v>
      </c>
      <c r="Q531" s="136" t="s">
        <v>46</v>
      </c>
      <c r="R531" s="136" t="s">
        <v>1084</v>
      </c>
      <c r="S531" s="136" t="s">
        <v>46</v>
      </c>
      <c r="T531" s="149" t="s">
        <v>46</v>
      </c>
      <c r="U531" s="136" t="s">
        <v>1095</v>
      </c>
      <c r="V531" s="150" t="s">
        <v>46</v>
      </c>
      <c r="W531" s="151"/>
    </row>
    <row r="532" spans="1:23" ht="102" x14ac:dyDescent="0.25">
      <c r="A532" s="145">
        <v>1044</v>
      </c>
      <c r="B532" s="135">
        <v>43421</v>
      </c>
      <c r="C532" s="136" t="s">
        <v>42</v>
      </c>
      <c r="D532" s="136">
        <v>703</v>
      </c>
      <c r="E532" s="136" t="s">
        <v>43</v>
      </c>
      <c r="F532" s="135" t="s">
        <v>44</v>
      </c>
      <c r="G532" s="135" t="s">
        <v>1714</v>
      </c>
      <c r="H532" s="146" t="s">
        <v>46</v>
      </c>
      <c r="I532" s="166" t="s">
        <v>46</v>
      </c>
      <c r="J532" s="166" t="s">
        <v>48</v>
      </c>
      <c r="K532" s="166" t="s">
        <v>49</v>
      </c>
      <c r="L532" s="167" t="s">
        <v>53</v>
      </c>
      <c r="M532" s="167">
        <v>1130</v>
      </c>
      <c r="N532" s="147">
        <v>47</v>
      </c>
      <c r="O532" s="148" t="s">
        <v>1079</v>
      </c>
      <c r="P532" s="136" t="s">
        <v>1665</v>
      </c>
      <c r="Q532" s="136" t="s">
        <v>1081</v>
      </c>
      <c r="R532" s="136" t="s">
        <v>1082</v>
      </c>
      <c r="S532" s="136" t="s">
        <v>1083</v>
      </c>
      <c r="T532" s="149" t="s">
        <v>1095</v>
      </c>
      <c r="U532" s="136" t="s">
        <v>1082</v>
      </c>
      <c r="V532" s="150" t="s">
        <v>44</v>
      </c>
      <c r="W532" s="151"/>
    </row>
    <row r="533" spans="1:23" ht="409.5" x14ac:dyDescent="0.25">
      <c r="A533" s="145">
        <v>1043</v>
      </c>
      <c r="B533" s="135">
        <v>43422</v>
      </c>
      <c r="C533" s="136" t="s">
        <v>42</v>
      </c>
      <c r="D533" s="136">
        <v>205</v>
      </c>
      <c r="E533" s="136" t="s">
        <v>43</v>
      </c>
      <c r="F533" s="135" t="s">
        <v>44</v>
      </c>
      <c r="G533" s="135" t="s">
        <v>1712</v>
      </c>
      <c r="H533" s="146">
        <v>0</v>
      </c>
      <c r="I533" s="166" t="s">
        <v>1713</v>
      </c>
      <c r="J533" s="166" t="s">
        <v>48</v>
      </c>
      <c r="K533" s="166" t="s">
        <v>49</v>
      </c>
      <c r="L533" s="167" t="s">
        <v>65</v>
      </c>
      <c r="M533" s="167" t="s">
        <v>46</v>
      </c>
      <c r="N533" s="147">
        <v>47</v>
      </c>
      <c r="O533" s="148" t="s">
        <v>1079</v>
      </c>
      <c r="P533" s="136" t="s">
        <v>1145</v>
      </c>
      <c r="Q533" s="136" t="s">
        <v>1120</v>
      </c>
      <c r="R533" s="136" t="s">
        <v>1082</v>
      </c>
      <c r="S533" s="136" t="s">
        <v>1083</v>
      </c>
      <c r="T533" s="149" t="s">
        <v>1095</v>
      </c>
      <c r="U533" s="136" t="s">
        <v>1095</v>
      </c>
      <c r="V533" s="150" t="s">
        <v>44</v>
      </c>
      <c r="W533" s="151"/>
    </row>
    <row r="534" spans="1:23" ht="390" x14ac:dyDescent="0.25">
      <c r="A534" s="145">
        <v>1042</v>
      </c>
      <c r="B534" s="135">
        <v>43422</v>
      </c>
      <c r="C534" s="136" t="s">
        <v>42</v>
      </c>
      <c r="D534" s="136">
        <v>901</v>
      </c>
      <c r="E534" s="136" t="s">
        <v>97</v>
      </c>
      <c r="F534" s="135" t="s">
        <v>44</v>
      </c>
      <c r="G534" s="135" t="s">
        <v>1709</v>
      </c>
      <c r="H534" s="146" t="s">
        <v>1710</v>
      </c>
      <c r="I534" s="166" t="s">
        <v>1711</v>
      </c>
      <c r="J534" s="166" t="s">
        <v>48</v>
      </c>
      <c r="K534" s="166" t="s">
        <v>49</v>
      </c>
      <c r="L534" s="167">
        <v>0</v>
      </c>
      <c r="M534" s="167">
        <v>0</v>
      </c>
      <c r="N534" s="147">
        <v>47</v>
      </c>
      <c r="O534" s="148" t="s">
        <v>1079</v>
      </c>
      <c r="P534" s="136" t="s">
        <v>1110</v>
      </c>
      <c r="Q534" s="136" t="s">
        <v>1088</v>
      </c>
      <c r="R534" s="136" t="s">
        <v>1118</v>
      </c>
      <c r="S534" s="136" t="s">
        <v>1083</v>
      </c>
      <c r="T534" s="149" t="s">
        <v>1095</v>
      </c>
      <c r="U534" s="136" t="s">
        <v>1082</v>
      </c>
      <c r="V534" s="150" t="s">
        <v>1089</v>
      </c>
      <c r="W534" s="151"/>
    </row>
    <row r="535" spans="1:23" ht="63.75" x14ac:dyDescent="0.25">
      <c r="A535" s="145">
        <v>1041</v>
      </c>
      <c r="B535" s="135">
        <v>43421</v>
      </c>
      <c r="C535" s="136" t="s">
        <v>87</v>
      </c>
      <c r="D535" s="136">
        <v>711</v>
      </c>
      <c r="E535" s="136" t="s">
        <v>46</v>
      </c>
      <c r="F535" s="135" t="s">
        <v>44</v>
      </c>
      <c r="G535" s="135" t="s">
        <v>1708</v>
      </c>
      <c r="H535" s="146" t="s">
        <v>46</v>
      </c>
      <c r="I535" s="166" t="s">
        <v>46</v>
      </c>
      <c r="J535" s="166" t="s">
        <v>48</v>
      </c>
      <c r="K535" s="166" t="s">
        <v>49</v>
      </c>
      <c r="L535" s="167" t="s">
        <v>50</v>
      </c>
      <c r="M535" s="167" t="s">
        <v>46</v>
      </c>
      <c r="N535" s="147">
        <v>47</v>
      </c>
      <c r="O535" s="148" t="s">
        <v>1079</v>
      </c>
      <c r="P535" s="136" t="s">
        <v>1129</v>
      </c>
      <c r="Q535" s="136" t="s">
        <v>1148</v>
      </c>
      <c r="R535" s="136" t="s">
        <v>1118</v>
      </c>
      <c r="S535" s="136" t="s">
        <v>1083</v>
      </c>
      <c r="T535" s="149" t="s">
        <v>1095</v>
      </c>
      <c r="U535" s="136" t="s">
        <v>1082</v>
      </c>
      <c r="V535" s="150" t="s">
        <v>44</v>
      </c>
      <c r="W535" s="151"/>
    </row>
    <row r="536" spans="1:23" ht="140.25" x14ac:dyDescent="0.25">
      <c r="A536" s="145">
        <v>1040</v>
      </c>
      <c r="B536" s="135">
        <v>43422</v>
      </c>
      <c r="C536" s="136" t="s">
        <v>87</v>
      </c>
      <c r="D536" s="136">
        <v>111</v>
      </c>
      <c r="E536" s="136" t="s">
        <v>46</v>
      </c>
      <c r="F536" s="135" t="s">
        <v>44</v>
      </c>
      <c r="G536" s="135" t="s">
        <v>1707</v>
      </c>
      <c r="H536" s="146" t="s">
        <v>1705</v>
      </c>
      <c r="I536" s="166" t="s">
        <v>1706</v>
      </c>
      <c r="J536" s="166" t="s">
        <v>48</v>
      </c>
      <c r="K536" s="166" t="s">
        <v>49</v>
      </c>
      <c r="L536" s="167" t="s">
        <v>50</v>
      </c>
      <c r="M536" s="167" t="s">
        <v>46</v>
      </c>
      <c r="N536" s="147">
        <v>47</v>
      </c>
      <c r="O536" s="148" t="s">
        <v>1079</v>
      </c>
      <c r="P536" s="136" t="s">
        <v>1129</v>
      </c>
      <c r="Q536" s="136" t="s">
        <v>1148</v>
      </c>
      <c r="R536" s="136" t="s">
        <v>1082</v>
      </c>
      <c r="S536" s="136" t="s">
        <v>1083</v>
      </c>
      <c r="T536" s="149" t="s">
        <v>1095</v>
      </c>
      <c r="U536" s="136" t="s">
        <v>1082</v>
      </c>
      <c r="V536" s="150" t="s">
        <v>44</v>
      </c>
      <c r="W536" s="151"/>
    </row>
    <row r="537" spans="1:23" ht="15.75" x14ac:dyDescent="0.25">
      <c r="A537" s="145">
        <v>1039</v>
      </c>
      <c r="B537" s="135">
        <v>43422</v>
      </c>
      <c r="C537" s="136">
        <v>0</v>
      </c>
      <c r="D537" s="136">
        <v>0</v>
      </c>
      <c r="E537" s="136">
        <v>0</v>
      </c>
      <c r="F537" s="135">
        <v>0</v>
      </c>
      <c r="G537" s="135">
        <v>0</v>
      </c>
      <c r="H537" s="146">
        <v>0</v>
      </c>
      <c r="I537" s="166">
        <v>0</v>
      </c>
      <c r="J537" s="166">
        <v>0</v>
      </c>
      <c r="K537" s="166">
        <v>0</v>
      </c>
      <c r="L537" s="167">
        <v>0</v>
      </c>
      <c r="M537" s="167">
        <v>0</v>
      </c>
      <c r="N537" s="147">
        <v>47</v>
      </c>
      <c r="O537" s="148" t="s">
        <v>1086</v>
      </c>
      <c r="P537" s="136"/>
      <c r="Q537" s="136"/>
      <c r="R537" s="136"/>
      <c r="S537" s="136"/>
      <c r="T537" s="149"/>
      <c r="U537" s="136"/>
      <c r="V537" s="150" t="s">
        <v>46</v>
      </c>
      <c r="W537" s="151"/>
    </row>
    <row r="538" spans="1:23" ht="127.5" x14ac:dyDescent="0.25">
      <c r="A538" s="145">
        <v>1038</v>
      </c>
      <c r="B538" s="135">
        <v>43420</v>
      </c>
      <c r="C538" s="136" t="s">
        <v>42</v>
      </c>
      <c r="D538" s="136">
        <v>602</v>
      </c>
      <c r="E538" s="136" t="s">
        <v>43</v>
      </c>
      <c r="F538" s="135" t="s">
        <v>50</v>
      </c>
      <c r="G538" s="135" t="s">
        <v>1704</v>
      </c>
      <c r="H538" s="146" t="s">
        <v>46</v>
      </c>
      <c r="I538" s="166" t="s">
        <v>46</v>
      </c>
      <c r="J538" s="166" t="s">
        <v>48</v>
      </c>
      <c r="K538" s="166" t="s">
        <v>49</v>
      </c>
      <c r="L538" s="167" t="s">
        <v>53</v>
      </c>
      <c r="M538" s="167">
        <v>1226</v>
      </c>
      <c r="N538" s="147">
        <v>47</v>
      </c>
      <c r="O538" s="148" t="s">
        <v>1079</v>
      </c>
      <c r="P538" s="136" t="s">
        <v>1102</v>
      </c>
      <c r="Q538" s="136" t="s">
        <v>1103</v>
      </c>
      <c r="R538" s="136" t="s">
        <v>1082</v>
      </c>
      <c r="S538" s="136" t="s">
        <v>1083</v>
      </c>
      <c r="T538" s="149" t="s">
        <v>1095</v>
      </c>
      <c r="U538" s="136" t="s">
        <v>1095</v>
      </c>
      <c r="V538" s="183" t="s">
        <v>1136</v>
      </c>
      <c r="W538" s="151"/>
    </row>
    <row r="539" spans="1:23" ht="45" x14ac:dyDescent="0.25">
      <c r="A539" s="145">
        <v>1037</v>
      </c>
      <c r="B539" s="135">
        <v>43421</v>
      </c>
      <c r="C539" s="136" t="s">
        <v>42</v>
      </c>
      <c r="D539" s="136">
        <v>504</v>
      </c>
      <c r="E539" s="136" t="s">
        <v>43</v>
      </c>
      <c r="F539" s="135" t="s">
        <v>66</v>
      </c>
      <c r="G539" s="135" t="s">
        <v>1703</v>
      </c>
      <c r="H539" s="146" t="s">
        <v>46</v>
      </c>
      <c r="I539" s="166" t="s">
        <v>46</v>
      </c>
      <c r="J539" s="166" t="s">
        <v>48</v>
      </c>
      <c r="K539" s="166" t="s">
        <v>49</v>
      </c>
      <c r="L539" s="167" t="s">
        <v>53</v>
      </c>
      <c r="M539" s="167">
        <v>1129</v>
      </c>
      <c r="N539" s="147">
        <v>47</v>
      </c>
      <c r="O539" s="148" t="s">
        <v>1086</v>
      </c>
      <c r="P539" s="136" t="s">
        <v>46</v>
      </c>
      <c r="Q539" s="136" t="s">
        <v>46</v>
      </c>
      <c r="R539" s="136" t="s">
        <v>1084</v>
      </c>
      <c r="S539" s="136" t="s">
        <v>46</v>
      </c>
      <c r="T539" s="149" t="s">
        <v>46</v>
      </c>
      <c r="U539" s="136" t="s">
        <v>1084</v>
      </c>
      <c r="V539" s="150" t="s">
        <v>46</v>
      </c>
      <c r="W539" s="151"/>
    </row>
    <row r="540" spans="1:23" ht="45" x14ac:dyDescent="0.25">
      <c r="A540" s="145">
        <v>1036</v>
      </c>
      <c r="B540" s="135">
        <v>43421</v>
      </c>
      <c r="C540" s="136" t="s">
        <v>42</v>
      </c>
      <c r="D540" s="136">
        <v>301</v>
      </c>
      <c r="E540" s="136" t="s">
        <v>43</v>
      </c>
      <c r="F540" s="135" t="s">
        <v>44</v>
      </c>
      <c r="G540" s="135" t="s">
        <v>1702</v>
      </c>
      <c r="H540" s="146" t="s">
        <v>46</v>
      </c>
      <c r="I540" s="166" t="s">
        <v>46</v>
      </c>
      <c r="J540" s="166" t="s">
        <v>48</v>
      </c>
      <c r="K540" s="166" t="s">
        <v>49</v>
      </c>
      <c r="L540" s="167" t="s">
        <v>53</v>
      </c>
      <c r="M540" s="167">
        <v>926</v>
      </c>
      <c r="N540" s="147">
        <v>47</v>
      </c>
      <c r="O540" s="148" t="s">
        <v>1114</v>
      </c>
      <c r="P540" s="136" t="s">
        <v>1129</v>
      </c>
      <c r="Q540" s="136" t="s">
        <v>1148</v>
      </c>
      <c r="R540" s="136" t="s">
        <v>1118</v>
      </c>
      <c r="S540" s="136" t="s">
        <v>1083</v>
      </c>
      <c r="T540" s="149" t="s">
        <v>1095</v>
      </c>
      <c r="U540" s="136" t="s">
        <v>1095</v>
      </c>
      <c r="V540" s="150" t="s">
        <v>44</v>
      </c>
      <c r="W540" s="151"/>
    </row>
    <row r="541" spans="1:23" ht="45" x14ac:dyDescent="0.25">
      <c r="A541" s="145">
        <v>1035</v>
      </c>
      <c r="B541" s="135">
        <v>43414</v>
      </c>
      <c r="C541" s="136" t="s">
        <v>42</v>
      </c>
      <c r="D541" s="136">
        <v>305</v>
      </c>
      <c r="E541" s="136" t="s">
        <v>43</v>
      </c>
      <c r="F541" s="135" t="s">
        <v>51</v>
      </c>
      <c r="G541" s="135" t="s">
        <v>1701</v>
      </c>
      <c r="H541" s="146" t="s">
        <v>46</v>
      </c>
      <c r="I541" s="166" t="s">
        <v>46</v>
      </c>
      <c r="J541" s="166" t="s">
        <v>48</v>
      </c>
      <c r="K541" s="166" t="s">
        <v>49</v>
      </c>
      <c r="L541" s="167" t="s">
        <v>53</v>
      </c>
      <c r="M541" s="167">
        <v>1274</v>
      </c>
      <c r="N541" s="147">
        <v>47</v>
      </c>
      <c r="O541" s="148" t="s">
        <v>1086</v>
      </c>
      <c r="P541" s="136" t="s">
        <v>46</v>
      </c>
      <c r="Q541" s="136" t="s">
        <v>46</v>
      </c>
      <c r="R541" s="136" t="s">
        <v>1084</v>
      </c>
      <c r="S541" s="136" t="s">
        <v>46</v>
      </c>
      <c r="T541" s="149" t="s">
        <v>46</v>
      </c>
      <c r="U541" s="136" t="s">
        <v>1084</v>
      </c>
      <c r="V541" s="150" t="s">
        <v>46</v>
      </c>
      <c r="W541" s="151"/>
    </row>
    <row r="542" spans="1:23" ht="76.5" x14ac:dyDescent="0.25">
      <c r="A542" s="145">
        <v>1034</v>
      </c>
      <c r="B542" s="135">
        <v>43421</v>
      </c>
      <c r="C542" s="136" t="s">
        <v>42</v>
      </c>
      <c r="D542" s="136">
        <v>606</v>
      </c>
      <c r="E542" s="136" t="s">
        <v>43</v>
      </c>
      <c r="F542" s="135" t="s">
        <v>44</v>
      </c>
      <c r="G542" s="135" t="s">
        <v>1700</v>
      </c>
      <c r="H542" s="146" t="s">
        <v>46</v>
      </c>
      <c r="I542" s="166" t="s">
        <v>46</v>
      </c>
      <c r="J542" s="166" t="s">
        <v>48</v>
      </c>
      <c r="K542" s="166" t="s">
        <v>49</v>
      </c>
      <c r="L542" s="167" t="s">
        <v>53</v>
      </c>
      <c r="M542" s="167">
        <v>274</v>
      </c>
      <c r="N542" s="147">
        <v>47</v>
      </c>
      <c r="O542" s="148" t="s">
        <v>1079</v>
      </c>
      <c r="P542" s="136" t="s">
        <v>1129</v>
      </c>
      <c r="Q542" s="136" t="s">
        <v>1148</v>
      </c>
      <c r="R542" s="136" t="s">
        <v>1082</v>
      </c>
      <c r="S542" s="136" t="s">
        <v>1083</v>
      </c>
      <c r="T542" s="149" t="s">
        <v>1095</v>
      </c>
      <c r="U542" s="136" t="s">
        <v>1082</v>
      </c>
      <c r="V542" s="150" t="s">
        <v>44</v>
      </c>
      <c r="W542" s="151"/>
    </row>
    <row r="543" spans="1:23" ht="45" x14ac:dyDescent="0.25">
      <c r="A543" s="145">
        <v>1033</v>
      </c>
      <c r="B543" s="135">
        <v>43420</v>
      </c>
      <c r="C543" s="136" t="s">
        <v>42</v>
      </c>
      <c r="D543" s="136">
        <v>207</v>
      </c>
      <c r="E543" s="136" t="s">
        <v>43</v>
      </c>
      <c r="F543" s="135" t="s">
        <v>44</v>
      </c>
      <c r="G543" s="135" t="s">
        <v>1699</v>
      </c>
      <c r="H543" s="146" t="s">
        <v>46</v>
      </c>
      <c r="I543" s="166" t="s">
        <v>46</v>
      </c>
      <c r="J543" s="166" t="s">
        <v>48</v>
      </c>
      <c r="K543" s="166" t="s">
        <v>49</v>
      </c>
      <c r="L543" s="167" t="s">
        <v>53</v>
      </c>
      <c r="M543" s="167">
        <v>1041</v>
      </c>
      <c r="N543" s="147">
        <v>47</v>
      </c>
      <c r="O543" s="148" t="s">
        <v>1114</v>
      </c>
      <c r="P543" s="136" t="s">
        <v>1129</v>
      </c>
      <c r="Q543" s="136" t="s">
        <v>1148</v>
      </c>
      <c r="R543" s="136" t="s">
        <v>1118</v>
      </c>
      <c r="S543" s="136" t="s">
        <v>1083</v>
      </c>
      <c r="T543" s="149" t="s">
        <v>1095</v>
      </c>
      <c r="U543" s="136" t="s">
        <v>1095</v>
      </c>
      <c r="V543" s="150" t="s">
        <v>44</v>
      </c>
      <c r="W543" s="151"/>
    </row>
    <row r="544" spans="1:23" ht="51" x14ac:dyDescent="0.25">
      <c r="A544" s="145">
        <v>1032</v>
      </c>
      <c r="B544" s="135">
        <v>43420</v>
      </c>
      <c r="C544" s="136" t="s">
        <v>42</v>
      </c>
      <c r="D544" s="136">
        <v>201</v>
      </c>
      <c r="E544" s="136" t="s">
        <v>43</v>
      </c>
      <c r="F544" s="135" t="s">
        <v>66</v>
      </c>
      <c r="G544" s="135" t="s">
        <v>1698</v>
      </c>
      <c r="H544" s="146" t="s">
        <v>46</v>
      </c>
      <c r="I544" s="166" t="s">
        <v>46</v>
      </c>
      <c r="J544" s="166" t="s">
        <v>48</v>
      </c>
      <c r="K544" s="166" t="s">
        <v>49</v>
      </c>
      <c r="L544" s="167" t="s">
        <v>53</v>
      </c>
      <c r="M544" s="167">
        <v>787</v>
      </c>
      <c r="N544" s="147">
        <v>47</v>
      </c>
      <c r="O544" s="148" t="s">
        <v>1079</v>
      </c>
      <c r="P544" s="136" t="s">
        <v>1123</v>
      </c>
      <c r="Q544" s="136" t="s">
        <v>1091</v>
      </c>
      <c r="R544" s="136" t="s">
        <v>1118</v>
      </c>
      <c r="S544" s="136" t="s">
        <v>1083</v>
      </c>
      <c r="T544" s="149" t="s">
        <v>1084</v>
      </c>
      <c r="U544" s="136" t="s">
        <v>1118</v>
      </c>
      <c r="V544" s="150" t="s">
        <v>1141</v>
      </c>
      <c r="W544" s="151"/>
    </row>
    <row r="545" spans="1:23" ht="90" x14ac:dyDescent="0.25">
      <c r="A545" s="145">
        <v>1031</v>
      </c>
      <c r="B545" s="135">
        <v>43419</v>
      </c>
      <c r="C545" s="136" t="s">
        <v>42</v>
      </c>
      <c r="D545" s="136">
        <v>708</v>
      </c>
      <c r="E545" s="136" t="s">
        <v>43</v>
      </c>
      <c r="F545" s="135" t="s">
        <v>44</v>
      </c>
      <c r="G545" s="135" t="s">
        <v>1696</v>
      </c>
      <c r="H545" s="146" t="s">
        <v>46</v>
      </c>
      <c r="I545" s="166" t="s">
        <v>1697</v>
      </c>
      <c r="J545" s="166" t="s">
        <v>48</v>
      </c>
      <c r="K545" s="166" t="s">
        <v>49</v>
      </c>
      <c r="L545" s="167" t="s">
        <v>53</v>
      </c>
      <c r="M545" s="167">
        <v>1089</v>
      </c>
      <c r="N545" s="147">
        <v>47</v>
      </c>
      <c r="O545" s="148" t="s">
        <v>1079</v>
      </c>
      <c r="P545" s="136" t="s">
        <v>1110</v>
      </c>
      <c r="Q545" s="136" t="s">
        <v>1088</v>
      </c>
      <c r="R545" s="136" t="s">
        <v>1082</v>
      </c>
      <c r="S545" s="136" t="s">
        <v>1083</v>
      </c>
      <c r="T545" s="149" t="s">
        <v>1095</v>
      </c>
      <c r="U545" s="136" t="s">
        <v>1082</v>
      </c>
      <c r="V545" s="150" t="s">
        <v>1089</v>
      </c>
      <c r="W545" s="151"/>
    </row>
    <row r="546" spans="1:23" ht="51" x14ac:dyDescent="0.25">
      <c r="A546" s="145">
        <v>1030</v>
      </c>
      <c r="B546" s="135">
        <v>43419</v>
      </c>
      <c r="C546" s="136" t="s">
        <v>42</v>
      </c>
      <c r="D546" s="136">
        <v>802</v>
      </c>
      <c r="E546" s="136" t="s">
        <v>43</v>
      </c>
      <c r="F546" s="135" t="s">
        <v>56</v>
      </c>
      <c r="G546" s="135" t="s">
        <v>1695</v>
      </c>
      <c r="H546" s="146" t="s">
        <v>46</v>
      </c>
      <c r="I546" s="166" t="s">
        <v>46</v>
      </c>
      <c r="J546" s="166" t="s">
        <v>48</v>
      </c>
      <c r="K546" s="166" t="s">
        <v>49</v>
      </c>
      <c r="L546" s="167" t="s">
        <v>53</v>
      </c>
      <c r="M546" s="167">
        <v>417</v>
      </c>
      <c r="N546" s="147">
        <v>47</v>
      </c>
      <c r="O546" s="148" t="s">
        <v>1079</v>
      </c>
      <c r="P546" s="136" t="s">
        <v>1094</v>
      </c>
      <c r="Q546" s="136" t="s">
        <v>1091</v>
      </c>
      <c r="R546" s="136" t="s">
        <v>1118</v>
      </c>
      <c r="S546" s="136" t="s">
        <v>1083</v>
      </c>
      <c r="T546" s="149" t="s">
        <v>1084</v>
      </c>
      <c r="U546" s="136" t="s">
        <v>1082</v>
      </c>
      <c r="V546" s="150" t="s">
        <v>1168</v>
      </c>
      <c r="W546" s="151"/>
    </row>
    <row r="547" spans="1:23" ht="90" x14ac:dyDescent="0.25">
      <c r="A547" s="145">
        <v>1029</v>
      </c>
      <c r="B547" s="135">
        <v>43419</v>
      </c>
      <c r="C547" s="136" t="s">
        <v>42</v>
      </c>
      <c r="D547" s="136">
        <v>802</v>
      </c>
      <c r="E547" s="136" t="s">
        <v>43</v>
      </c>
      <c r="F547" s="135" t="s">
        <v>44</v>
      </c>
      <c r="G547" s="135" t="s">
        <v>1693</v>
      </c>
      <c r="H547" s="146" t="s">
        <v>46</v>
      </c>
      <c r="I547" s="166" t="s">
        <v>1694</v>
      </c>
      <c r="J547" s="166" t="s">
        <v>48</v>
      </c>
      <c r="K547" s="166" t="s">
        <v>49</v>
      </c>
      <c r="L547" s="167" t="s">
        <v>53</v>
      </c>
      <c r="M547" s="167">
        <v>417</v>
      </c>
      <c r="N547" s="147">
        <v>47</v>
      </c>
      <c r="O547" s="148" t="s">
        <v>1086</v>
      </c>
      <c r="P547" s="136" t="s">
        <v>46</v>
      </c>
      <c r="Q547" s="136" t="s">
        <v>46</v>
      </c>
      <c r="R547" s="136" t="s">
        <v>1084</v>
      </c>
      <c r="S547" s="136" t="s">
        <v>46</v>
      </c>
      <c r="T547" s="149" t="s">
        <v>46</v>
      </c>
      <c r="U547" s="136" t="s">
        <v>1118</v>
      </c>
      <c r="V547" s="150" t="s">
        <v>1152</v>
      </c>
      <c r="W547" s="151"/>
    </row>
    <row r="548" spans="1:23" ht="63.75" x14ac:dyDescent="0.25">
      <c r="A548" s="145">
        <v>1028</v>
      </c>
      <c r="B548" s="135">
        <v>43419</v>
      </c>
      <c r="C548" s="136" t="s">
        <v>42</v>
      </c>
      <c r="D548" s="136">
        <v>801</v>
      </c>
      <c r="E548" s="136" t="s">
        <v>43</v>
      </c>
      <c r="F548" s="135" t="s">
        <v>56</v>
      </c>
      <c r="G548" s="135" t="s">
        <v>1692</v>
      </c>
      <c r="H548" s="146" t="s">
        <v>46</v>
      </c>
      <c r="I548" s="166" t="s">
        <v>46</v>
      </c>
      <c r="J548" s="166" t="s">
        <v>48</v>
      </c>
      <c r="K548" s="166" t="s">
        <v>49</v>
      </c>
      <c r="L548" s="167" t="s">
        <v>53</v>
      </c>
      <c r="M548" s="167">
        <v>1225</v>
      </c>
      <c r="N548" s="147">
        <v>47</v>
      </c>
      <c r="O548" s="148" t="s">
        <v>1079</v>
      </c>
      <c r="P548" s="136" t="s">
        <v>1094</v>
      </c>
      <c r="Q548" s="136" t="s">
        <v>1091</v>
      </c>
      <c r="R548" s="136" t="s">
        <v>1082</v>
      </c>
      <c r="S548" s="136" t="s">
        <v>1083</v>
      </c>
      <c r="T548" s="149" t="s">
        <v>1225</v>
      </c>
      <c r="U548" s="136" t="s">
        <v>1095</v>
      </c>
      <c r="V548" s="150" t="s">
        <v>1168</v>
      </c>
      <c r="W548" s="151"/>
    </row>
    <row r="549" spans="1:23" ht="45" x14ac:dyDescent="0.25">
      <c r="A549" s="145">
        <v>1027</v>
      </c>
      <c r="B549" s="135">
        <v>43419</v>
      </c>
      <c r="C549" s="136" t="s">
        <v>42</v>
      </c>
      <c r="D549" s="136">
        <v>601</v>
      </c>
      <c r="E549" s="136" t="s">
        <v>43</v>
      </c>
      <c r="F549" s="135" t="s">
        <v>50</v>
      </c>
      <c r="G549" s="135" t="s">
        <v>1691</v>
      </c>
      <c r="H549" s="146" t="s">
        <v>46</v>
      </c>
      <c r="I549" s="166" t="s">
        <v>46</v>
      </c>
      <c r="J549" s="166" t="s">
        <v>48</v>
      </c>
      <c r="K549" s="166" t="s">
        <v>49</v>
      </c>
      <c r="L549" s="167" t="s">
        <v>53</v>
      </c>
      <c r="M549" s="167">
        <v>1231</v>
      </c>
      <c r="N549" s="147">
        <v>47</v>
      </c>
      <c r="O549" s="148" t="s">
        <v>1079</v>
      </c>
      <c r="P549" s="136" t="s">
        <v>1102</v>
      </c>
      <c r="Q549" s="136" t="s">
        <v>1103</v>
      </c>
      <c r="R549" s="136" t="s">
        <v>1082</v>
      </c>
      <c r="S549" s="136" t="s">
        <v>1083</v>
      </c>
      <c r="T549" s="149" t="s">
        <v>1082</v>
      </c>
      <c r="U549" s="136" t="s">
        <v>1095</v>
      </c>
      <c r="V549" s="183" t="s">
        <v>1136</v>
      </c>
      <c r="W549" s="151"/>
    </row>
    <row r="550" spans="1:23" ht="210" x14ac:dyDescent="0.25">
      <c r="A550" s="145">
        <v>1026</v>
      </c>
      <c r="B550" s="135">
        <v>43417</v>
      </c>
      <c r="C550" s="136" t="s">
        <v>42</v>
      </c>
      <c r="D550" s="136">
        <v>408</v>
      </c>
      <c r="E550" s="136" t="s">
        <v>43</v>
      </c>
      <c r="F550" s="135" t="s">
        <v>44</v>
      </c>
      <c r="G550" s="135" t="s">
        <v>1688</v>
      </c>
      <c r="H550" s="146" t="s">
        <v>1690</v>
      </c>
      <c r="I550" s="166" t="s">
        <v>1689</v>
      </c>
      <c r="J550" s="166" t="s">
        <v>48</v>
      </c>
      <c r="K550" s="166" t="s">
        <v>49</v>
      </c>
      <c r="L550" s="167" t="s">
        <v>125</v>
      </c>
      <c r="M550" s="167" t="s">
        <v>46</v>
      </c>
      <c r="N550" s="147">
        <v>47</v>
      </c>
      <c r="O550" s="148" t="s">
        <v>1079</v>
      </c>
      <c r="P550" s="136" t="s">
        <v>1110</v>
      </c>
      <c r="Q550" s="136" t="s">
        <v>1088</v>
      </c>
      <c r="R550" s="136" t="s">
        <v>1082</v>
      </c>
      <c r="S550" s="136" t="s">
        <v>1083</v>
      </c>
      <c r="T550" s="149" t="s">
        <v>1084</v>
      </c>
      <c r="U550" s="136" t="s">
        <v>1082</v>
      </c>
      <c r="V550" s="150" t="s">
        <v>1198</v>
      </c>
      <c r="W550" s="151"/>
    </row>
    <row r="551" spans="1:23" ht="89.25" x14ac:dyDescent="0.25">
      <c r="A551" s="145">
        <v>1025</v>
      </c>
      <c r="B551" s="135">
        <v>43418</v>
      </c>
      <c r="C551" s="136" t="s">
        <v>87</v>
      </c>
      <c r="D551" s="136">
        <v>415</v>
      </c>
      <c r="E551" s="136" t="s">
        <v>46</v>
      </c>
      <c r="F551" s="135" t="s">
        <v>44</v>
      </c>
      <c r="G551" s="135" t="s">
        <v>1687</v>
      </c>
      <c r="H551" s="146" t="s">
        <v>46</v>
      </c>
      <c r="I551" s="166" t="s">
        <v>2014</v>
      </c>
      <c r="J551" s="166" t="s">
        <v>48</v>
      </c>
      <c r="K551" s="166" t="s">
        <v>49</v>
      </c>
      <c r="L551" s="167" t="s">
        <v>65</v>
      </c>
      <c r="M551" s="167" t="s">
        <v>46</v>
      </c>
      <c r="N551" s="147">
        <v>47</v>
      </c>
      <c r="O551" s="148" t="s">
        <v>1079</v>
      </c>
      <c r="P551" s="136" t="s">
        <v>1665</v>
      </c>
      <c r="Q551" s="136" t="s">
        <v>1081</v>
      </c>
      <c r="R551" s="136" t="s">
        <v>1082</v>
      </c>
      <c r="S551" s="136" t="s">
        <v>1083</v>
      </c>
      <c r="T551" s="149" t="s">
        <v>1217</v>
      </c>
      <c r="U551" s="136" t="s">
        <v>1082</v>
      </c>
      <c r="V551" s="150" t="s">
        <v>1122</v>
      </c>
      <c r="W551" s="151"/>
    </row>
    <row r="552" spans="1:23" ht="45" x14ac:dyDescent="0.25">
      <c r="A552" s="145">
        <v>1024</v>
      </c>
      <c r="B552" s="135">
        <v>43416</v>
      </c>
      <c r="C552" s="136" t="s">
        <v>42</v>
      </c>
      <c r="D552" s="136">
        <v>709</v>
      </c>
      <c r="E552" s="136" t="s">
        <v>43</v>
      </c>
      <c r="F552" s="135" t="s">
        <v>58</v>
      </c>
      <c r="G552" s="135" t="s">
        <v>1657</v>
      </c>
      <c r="H552" s="146" t="s">
        <v>1658</v>
      </c>
      <c r="I552" s="166" t="s">
        <v>46</v>
      </c>
      <c r="J552" s="166" t="s">
        <v>48</v>
      </c>
      <c r="K552" s="166" t="s">
        <v>49</v>
      </c>
      <c r="L552" s="167" t="s">
        <v>53</v>
      </c>
      <c r="M552" s="167">
        <v>1088</v>
      </c>
      <c r="N552" s="147">
        <v>46</v>
      </c>
      <c r="O552" s="148" t="s">
        <v>1079</v>
      </c>
      <c r="P552" s="136" t="s">
        <v>1094</v>
      </c>
      <c r="Q552" s="136" t="s">
        <v>1091</v>
      </c>
      <c r="R552" s="136" t="s">
        <v>1082</v>
      </c>
      <c r="S552" s="136" t="s">
        <v>1083</v>
      </c>
      <c r="T552" s="149" t="s">
        <v>1084</v>
      </c>
      <c r="U552" s="136" t="s">
        <v>1082</v>
      </c>
      <c r="V552" s="150" t="s">
        <v>1184</v>
      </c>
      <c r="W552" s="151"/>
    </row>
    <row r="553" spans="1:23" ht="38.25" x14ac:dyDescent="0.25">
      <c r="A553" s="145">
        <v>1023</v>
      </c>
      <c r="B553" s="135">
        <v>43416</v>
      </c>
      <c r="C553" s="136" t="s">
        <v>42</v>
      </c>
      <c r="D553" s="136" t="s">
        <v>46</v>
      </c>
      <c r="E553" s="136" t="s">
        <v>43</v>
      </c>
      <c r="F553" s="135" t="s">
        <v>66</v>
      </c>
      <c r="G553" s="135" t="s">
        <v>1656</v>
      </c>
      <c r="H553" s="146" t="s">
        <v>46</v>
      </c>
      <c r="I553" s="166" t="s">
        <v>46</v>
      </c>
      <c r="J553" s="166" t="s">
        <v>48</v>
      </c>
      <c r="K553" s="166" t="s">
        <v>49</v>
      </c>
      <c r="L553" s="167" t="s">
        <v>333</v>
      </c>
      <c r="M553" s="167" t="s">
        <v>46</v>
      </c>
      <c r="N553" s="147">
        <v>46</v>
      </c>
      <c r="O553" s="148" t="s">
        <v>1079</v>
      </c>
      <c r="P553" s="136" t="s">
        <v>1090</v>
      </c>
      <c r="Q553" s="136" t="s">
        <v>1091</v>
      </c>
      <c r="R553" s="136" t="s">
        <v>1082</v>
      </c>
      <c r="S553" s="136" t="s">
        <v>1083</v>
      </c>
      <c r="T553" s="149">
        <v>43445</v>
      </c>
      <c r="U553" s="136" t="s">
        <v>1082</v>
      </c>
      <c r="V553" s="150" t="s">
        <v>1104</v>
      </c>
      <c r="W553" s="151"/>
    </row>
    <row r="554" spans="1:23" ht="38.25" x14ac:dyDescent="0.25">
      <c r="A554" s="145">
        <v>1022</v>
      </c>
      <c r="B554" s="135">
        <v>43416</v>
      </c>
      <c r="C554" s="136" t="s">
        <v>42</v>
      </c>
      <c r="D554" s="136" t="s">
        <v>46</v>
      </c>
      <c r="E554" s="136" t="s">
        <v>43</v>
      </c>
      <c r="F554" s="135" t="s">
        <v>56</v>
      </c>
      <c r="G554" s="135" t="s">
        <v>1655</v>
      </c>
      <c r="H554" s="146" t="s">
        <v>46</v>
      </c>
      <c r="I554" s="166" t="s">
        <v>46</v>
      </c>
      <c r="J554" s="166" t="s">
        <v>48</v>
      </c>
      <c r="K554" s="166" t="s">
        <v>49</v>
      </c>
      <c r="L554" s="167" t="s">
        <v>333</v>
      </c>
      <c r="M554" s="167" t="s">
        <v>46</v>
      </c>
      <c r="N554" s="147">
        <v>46</v>
      </c>
      <c r="O554" s="148" t="s">
        <v>1079</v>
      </c>
      <c r="P554" s="136" t="s">
        <v>1090</v>
      </c>
      <c r="Q554" s="136" t="s">
        <v>1091</v>
      </c>
      <c r="R554" s="136" t="s">
        <v>1082</v>
      </c>
      <c r="S554" s="136" t="s">
        <v>1083</v>
      </c>
      <c r="T554" s="149">
        <v>43445</v>
      </c>
      <c r="U554" s="136" t="s">
        <v>1082</v>
      </c>
      <c r="V554" s="150" t="s">
        <v>1104</v>
      </c>
      <c r="W554" s="151"/>
    </row>
    <row r="555" spans="1:23" ht="76.5" x14ac:dyDescent="0.25">
      <c r="A555" s="145">
        <v>1021</v>
      </c>
      <c r="B555" s="135">
        <v>43415</v>
      </c>
      <c r="C555" s="136" t="s">
        <v>42</v>
      </c>
      <c r="D555" s="136">
        <v>903</v>
      </c>
      <c r="E555" s="136" t="s">
        <v>1001</v>
      </c>
      <c r="F555" s="135" t="s">
        <v>66</v>
      </c>
      <c r="G555" s="135" t="s">
        <v>1653</v>
      </c>
      <c r="H555" s="146" t="s">
        <v>1654</v>
      </c>
      <c r="I555" s="166">
        <v>0</v>
      </c>
      <c r="J555" s="166" t="s">
        <v>89</v>
      </c>
      <c r="K555" s="166" t="s">
        <v>90</v>
      </c>
      <c r="L555" s="167" t="s">
        <v>65</v>
      </c>
      <c r="M555" s="167">
        <v>0</v>
      </c>
      <c r="N555" s="147">
        <v>46</v>
      </c>
      <c r="O555" s="148" t="s">
        <v>1079</v>
      </c>
      <c r="P555" s="136" t="s">
        <v>1123</v>
      </c>
      <c r="Q555" s="136" t="s">
        <v>1091</v>
      </c>
      <c r="R555" s="136" t="s">
        <v>1082</v>
      </c>
      <c r="S555" s="136" t="s">
        <v>1083</v>
      </c>
      <c r="T555" s="149" t="s">
        <v>1084</v>
      </c>
      <c r="U555" s="136" t="s">
        <v>1082</v>
      </c>
      <c r="V555" s="150" t="s">
        <v>1141</v>
      </c>
      <c r="W555" s="151"/>
    </row>
    <row r="556" spans="1:23" ht="75" x14ac:dyDescent="0.25">
      <c r="A556" s="145">
        <v>1020</v>
      </c>
      <c r="B556" s="135">
        <v>43415</v>
      </c>
      <c r="C556" s="136" t="s">
        <v>42</v>
      </c>
      <c r="D556" s="136">
        <v>208</v>
      </c>
      <c r="E556" s="136" t="s">
        <v>187</v>
      </c>
      <c r="F556" s="135" t="s">
        <v>44</v>
      </c>
      <c r="G556" s="135" t="s">
        <v>1651</v>
      </c>
      <c r="H556" s="146">
        <v>0</v>
      </c>
      <c r="I556" s="166" t="s">
        <v>1652</v>
      </c>
      <c r="J556" s="166" t="s">
        <v>89</v>
      </c>
      <c r="K556" s="166" t="s">
        <v>90</v>
      </c>
      <c r="L556" s="167" t="s">
        <v>1603</v>
      </c>
      <c r="M556" s="167">
        <v>0</v>
      </c>
      <c r="N556" s="147">
        <v>46</v>
      </c>
      <c r="O556" s="148" t="s">
        <v>1079</v>
      </c>
      <c r="P556" s="136" t="s">
        <v>1110</v>
      </c>
      <c r="Q556" s="136" t="s">
        <v>1088</v>
      </c>
      <c r="R556" s="136" t="s">
        <v>1082</v>
      </c>
      <c r="S556" s="136" t="s">
        <v>1083</v>
      </c>
      <c r="T556" s="149" t="s">
        <v>1084</v>
      </c>
      <c r="U556" s="136"/>
      <c r="V556" s="150" t="s">
        <v>1150</v>
      </c>
      <c r="W556" s="151"/>
    </row>
    <row r="557" spans="1:23" ht="165" x14ac:dyDescent="0.25">
      <c r="A557" s="145">
        <v>1019</v>
      </c>
      <c r="B557" s="135">
        <v>43412</v>
      </c>
      <c r="C557" s="136" t="s">
        <v>42</v>
      </c>
      <c r="D557" s="136">
        <v>609</v>
      </c>
      <c r="E557" s="136" t="s">
        <v>43</v>
      </c>
      <c r="F557" s="135" t="s">
        <v>44</v>
      </c>
      <c r="G557" s="135" t="s">
        <v>1648</v>
      </c>
      <c r="H557" s="146" t="s">
        <v>1649</v>
      </c>
      <c r="I557" s="166" t="s">
        <v>1650</v>
      </c>
      <c r="J557" s="166" t="s">
        <v>48</v>
      </c>
      <c r="K557" s="166" t="s">
        <v>49</v>
      </c>
      <c r="L557" s="167" t="s">
        <v>125</v>
      </c>
      <c r="M557" s="167" t="s">
        <v>46</v>
      </c>
      <c r="N557" s="147">
        <v>46</v>
      </c>
      <c r="O557" s="148" t="s">
        <v>1079</v>
      </c>
      <c r="P557" s="136" t="s">
        <v>1110</v>
      </c>
      <c r="Q557" s="136" t="s">
        <v>1088</v>
      </c>
      <c r="R557" s="136" t="s">
        <v>1082</v>
      </c>
      <c r="S557" s="136" t="s">
        <v>1083</v>
      </c>
      <c r="T557" s="149" t="s">
        <v>1095</v>
      </c>
      <c r="U557" s="136" t="s">
        <v>1082</v>
      </c>
      <c r="V557" s="150" t="s">
        <v>1150</v>
      </c>
      <c r="W557" s="151"/>
    </row>
    <row r="558" spans="1:23" ht="63.75" x14ac:dyDescent="0.25">
      <c r="A558" s="145">
        <v>1018</v>
      </c>
      <c r="B558" s="135">
        <v>43412</v>
      </c>
      <c r="C558" s="136" t="s">
        <v>42</v>
      </c>
      <c r="D558" s="136">
        <v>212</v>
      </c>
      <c r="E558" s="136" t="s">
        <v>43</v>
      </c>
      <c r="F558" s="135" t="s">
        <v>44</v>
      </c>
      <c r="G558" s="135" t="s">
        <v>1647</v>
      </c>
      <c r="H558" s="146" t="s">
        <v>46</v>
      </c>
      <c r="I558" s="166" t="s">
        <v>46</v>
      </c>
      <c r="J558" s="166" t="s">
        <v>48</v>
      </c>
      <c r="K558" s="166" t="s">
        <v>49</v>
      </c>
      <c r="L558" s="167" t="s">
        <v>125</v>
      </c>
      <c r="M558" s="167" t="s">
        <v>46</v>
      </c>
      <c r="N558" s="147">
        <v>46</v>
      </c>
      <c r="O558" s="148" t="s">
        <v>1079</v>
      </c>
      <c r="P558" s="136" t="s">
        <v>1110</v>
      </c>
      <c r="Q558" s="136" t="s">
        <v>1088</v>
      </c>
      <c r="R558" s="136" t="s">
        <v>1082</v>
      </c>
      <c r="S558" s="136" t="s">
        <v>1083</v>
      </c>
      <c r="T558" s="149" t="s">
        <v>1664</v>
      </c>
      <c r="U558" s="136" t="s">
        <v>1082</v>
      </c>
      <c r="V558" s="150" t="s">
        <v>1150</v>
      </c>
      <c r="W558" s="151"/>
    </row>
    <row r="559" spans="1:23" ht="45" x14ac:dyDescent="0.25">
      <c r="A559" s="145">
        <v>1017</v>
      </c>
      <c r="B559" s="135">
        <v>43411</v>
      </c>
      <c r="C559" s="136" t="s">
        <v>42</v>
      </c>
      <c r="D559" s="136">
        <v>701</v>
      </c>
      <c r="E559" s="136" t="s">
        <v>43</v>
      </c>
      <c r="F559" s="135" t="s">
        <v>44</v>
      </c>
      <c r="G559" s="135" t="s">
        <v>1646</v>
      </c>
      <c r="H559" s="146" t="s">
        <v>46</v>
      </c>
      <c r="I559" s="166" t="s">
        <v>46</v>
      </c>
      <c r="J559" s="166" t="s">
        <v>48</v>
      </c>
      <c r="K559" s="166" t="s">
        <v>49</v>
      </c>
      <c r="L559" s="167" t="s">
        <v>53</v>
      </c>
      <c r="M559" s="167">
        <v>814</v>
      </c>
      <c r="N559" s="147">
        <v>46</v>
      </c>
      <c r="O559" s="148" t="s">
        <v>1079</v>
      </c>
      <c r="P559" s="136" t="s">
        <v>1107</v>
      </c>
      <c r="Q559" s="136" t="s">
        <v>1108</v>
      </c>
      <c r="R559" s="136" t="s">
        <v>1082</v>
      </c>
      <c r="S559" s="136" t="s">
        <v>1083</v>
      </c>
      <c r="T559" s="149" t="s">
        <v>1082</v>
      </c>
      <c r="U559" s="136" t="s">
        <v>1082</v>
      </c>
      <c r="V559" s="150" t="s">
        <v>1127</v>
      </c>
      <c r="W559" s="151"/>
    </row>
    <row r="560" spans="1:23" ht="76.5" x14ac:dyDescent="0.25">
      <c r="A560" s="145">
        <v>1016</v>
      </c>
      <c r="B560" s="135">
        <v>43408</v>
      </c>
      <c r="C560" s="136" t="s">
        <v>42</v>
      </c>
      <c r="D560" s="136">
        <v>205</v>
      </c>
      <c r="E560" s="136" t="s">
        <v>43</v>
      </c>
      <c r="F560" s="135" t="s">
        <v>66</v>
      </c>
      <c r="G560" s="135" t="s">
        <v>1645</v>
      </c>
      <c r="H560" s="146" t="s">
        <v>46</v>
      </c>
      <c r="I560" s="166" t="s">
        <v>46</v>
      </c>
      <c r="J560" s="166" t="s">
        <v>48</v>
      </c>
      <c r="K560" s="166" t="s">
        <v>49</v>
      </c>
      <c r="L560" s="167" t="s">
        <v>53</v>
      </c>
      <c r="M560" s="167">
        <v>1042</v>
      </c>
      <c r="N560" s="147">
        <v>46</v>
      </c>
      <c r="O560" s="148" t="s">
        <v>1079</v>
      </c>
      <c r="P560" s="136" t="s">
        <v>1094</v>
      </c>
      <c r="Q560" s="136" t="s">
        <v>1091</v>
      </c>
      <c r="R560" s="136" t="s">
        <v>1082</v>
      </c>
      <c r="S560" s="136" t="s">
        <v>1083</v>
      </c>
      <c r="T560" s="149">
        <v>43445</v>
      </c>
      <c r="U560" s="136" t="s">
        <v>1082</v>
      </c>
      <c r="V560" s="150" t="s">
        <v>1097</v>
      </c>
      <c r="W560" s="151"/>
    </row>
    <row r="561" spans="1:23" ht="45" x14ac:dyDescent="0.25">
      <c r="A561" s="145">
        <v>1015</v>
      </c>
      <c r="B561" s="135">
        <v>43410</v>
      </c>
      <c r="C561" s="136" t="s">
        <v>42</v>
      </c>
      <c r="D561" s="136">
        <v>415</v>
      </c>
      <c r="E561" s="136" t="s">
        <v>43</v>
      </c>
      <c r="F561" s="135" t="s">
        <v>44</v>
      </c>
      <c r="G561" s="135" t="s">
        <v>1644</v>
      </c>
      <c r="H561" s="146" t="s">
        <v>46</v>
      </c>
      <c r="I561" s="166" t="s">
        <v>46</v>
      </c>
      <c r="J561" s="166" t="s">
        <v>48</v>
      </c>
      <c r="K561" s="166" t="s">
        <v>49</v>
      </c>
      <c r="L561" s="167" t="s">
        <v>53</v>
      </c>
      <c r="M561" s="167">
        <v>278</v>
      </c>
      <c r="N561" s="147">
        <v>46</v>
      </c>
      <c r="O561" s="148" t="s">
        <v>1086</v>
      </c>
      <c r="P561" s="136" t="s">
        <v>46</v>
      </c>
      <c r="Q561" s="136" t="s">
        <v>46</v>
      </c>
      <c r="R561" s="136" t="s">
        <v>1095</v>
      </c>
      <c r="S561" s="136" t="s">
        <v>46</v>
      </c>
      <c r="T561" s="149" t="s">
        <v>1663</v>
      </c>
      <c r="U561" s="136" t="s">
        <v>1095</v>
      </c>
      <c r="V561" s="150" t="s">
        <v>46</v>
      </c>
      <c r="W561" s="151"/>
    </row>
    <row r="562" spans="1:23" ht="45" x14ac:dyDescent="0.25">
      <c r="A562" s="145">
        <v>1014</v>
      </c>
      <c r="B562" s="135">
        <v>43410</v>
      </c>
      <c r="C562" s="136" t="s">
        <v>42</v>
      </c>
      <c r="D562" s="136">
        <v>414</v>
      </c>
      <c r="E562" s="136" t="s">
        <v>43</v>
      </c>
      <c r="F562" s="135" t="s">
        <v>44</v>
      </c>
      <c r="G562" s="135" t="s">
        <v>1643</v>
      </c>
      <c r="H562" s="146" t="s">
        <v>46</v>
      </c>
      <c r="I562" s="166" t="s">
        <v>46</v>
      </c>
      <c r="J562" s="166" t="s">
        <v>48</v>
      </c>
      <c r="K562" s="166" t="s">
        <v>49</v>
      </c>
      <c r="L562" s="167" t="s">
        <v>53</v>
      </c>
      <c r="M562" s="167">
        <v>278</v>
      </c>
      <c r="N562" s="147">
        <v>46</v>
      </c>
      <c r="O562" s="148" t="s">
        <v>1086</v>
      </c>
      <c r="P562" s="136" t="s">
        <v>46</v>
      </c>
      <c r="Q562" s="136" t="s">
        <v>46</v>
      </c>
      <c r="R562" s="136" t="s">
        <v>1095</v>
      </c>
      <c r="S562" s="136" t="s">
        <v>46</v>
      </c>
      <c r="T562" s="149" t="s">
        <v>46</v>
      </c>
      <c r="U562" s="136" t="s">
        <v>1095</v>
      </c>
      <c r="V562" s="150" t="s">
        <v>46</v>
      </c>
      <c r="W562" s="151"/>
    </row>
    <row r="563" spans="1:23" ht="51" x14ac:dyDescent="0.25">
      <c r="A563" s="145">
        <v>1013</v>
      </c>
      <c r="B563" s="135">
        <v>43408</v>
      </c>
      <c r="C563" s="136" t="s">
        <v>42</v>
      </c>
      <c r="D563" s="136">
        <v>403</v>
      </c>
      <c r="E563" s="136" t="s">
        <v>43</v>
      </c>
      <c r="F563" s="135" t="s">
        <v>101</v>
      </c>
      <c r="G563" s="135" t="s">
        <v>1619</v>
      </c>
      <c r="H563" s="146" t="s">
        <v>46</v>
      </c>
      <c r="I563" s="166" t="s">
        <v>46</v>
      </c>
      <c r="J563" s="166" t="s">
        <v>48</v>
      </c>
      <c r="K563" s="166" t="s">
        <v>49</v>
      </c>
      <c r="L563" s="167" t="s">
        <v>53</v>
      </c>
      <c r="M563" s="167">
        <v>1026</v>
      </c>
      <c r="N563" s="147">
        <v>45</v>
      </c>
      <c r="O563" s="148" t="s">
        <v>1079</v>
      </c>
      <c r="P563" s="136" t="s">
        <v>1102</v>
      </c>
      <c r="Q563" s="136" t="s">
        <v>1103</v>
      </c>
      <c r="R563" s="136" t="s">
        <v>1082</v>
      </c>
      <c r="S563" s="136" t="s">
        <v>1083</v>
      </c>
      <c r="T563" s="149" t="s">
        <v>1084</v>
      </c>
      <c r="U563" s="136" t="s">
        <v>1095</v>
      </c>
      <c r="V563" s="150" t="s">
        <v>101</v>
      </c>
      <c r="W563" s="151"/>
    </row>
    <row r="564" spans="1:23" ht="102" x14ac:dyDescent="0.25">
      <c r="A564" s="145">
        <v>1012</v>
      </c>
      <c r="B564" s="135">
        <v>43409</v>
      </c>
      <c r="C564" s="136" t="s">
        <v>42</v>
      </c>
      <c r="D564" s="136">
        <v>209</v>
      </c>
      <c r="E564" s="136" t="s">
        <v>43</v>
      </c>
      <c r="F564" s="135" t="s">
        <v>44</v>
      </c>
      <c r="G564" s="135" t="s">
        <v>1618</v>
      </c>
      <c r="H564" s="146" t="s">
        <v>46</v>
      </c>
      <c r="I564" s="166" t="s">
        <v>46</v>
      </c>
      <c r="J564" s="166" t="s">
        <v>48</v>
      </c>
      <c r="K564" s="166" t="s">
        <v>49</v>
      </c>
      <c r="L564" s="167" t="s">
        <v>53</v>
      </c>
      <c r="M564" s="167">
        <v>1038</v>
      </c>
      <c r="N564" s="147">
        <v>45</v>
      </c>
      <c r="O564" s="148" t="s">
        <v>1079</v>
      </c>
      <c r="P564" s="136" t="s">
        <v>1110</v>
      </c>
      <c r="Q564" s="136" t="s">
        <v>1088</v>
      </c>
      <c r="R564" s="136" t="s">
        <v>1082</v>
      </c>
      <c r="S564" s="136" t="s">
        <v>1083</v>
      </c>
      <c r="T564" s="149" t="s">
        <v>1084</v>
      </c>
      <c r="U564" s="136" t="s">
        <v>1082</v>
      </c>
      <c r="V564" s="150" t="s">
        <v>1089</v>
      </c>
      <c r="W564" s="151"/>
    </row>
    <row r="565" spans="1:23" ht="45" x14ac:dyDescent="0.25">
      <c r="A565" s="145">
        <v>1011</v>
      </c>
      <c r="B565" s="135">
        <v>43407</v>
      </c>
      <c r="C565" s="136" t="s">
        <v>42</v>
      </c>
      <c r="D565" s="136">
        <v>109</v>
      </c>
      <c r="E565" s="136" t="s">
        <v>43</v>
      </c>
      <c r="F565" s="135" t="s">
        <v>56</v>
      </c>
      <c r="G565" s="135" t="s">
        <v>1617</v>
      </c>
      <c r="H565" s="146" t="s">
        <v>46</v>
      </c>
      <c r="I565" s="166" t="s">
        <v>46</v>
      </c>
      <c r="J565" s="166" t="s">
        <v>48</v>
      </c>
      <c r="K565" s="166" t="s">
        <v>49</v>
      </c>
      <c r="L565" s="167" t="s">
        <v>53</v>
      </c>
      <c r="M565" s="167">
        <v>778</v>
      </c>
      <c r="N565" s="147">
        <v>45</v>
      </c>
      <c r="O565" s="148" t="s">
        <v>1079</v>
      </c>
      <c r="P565" s="136" t="s">
        <v>1123</v>
      </c>
      <c r="Q565" s="136" t="s">
        <v>1091</v>
      </c>
      <c r="R565" s="136" t="s">
        <v>1082</v>
      </c>
      <c r="S565" s="136" t="s">
        <v>1083</v>
      </c>
      <c r="T565" s="149" t="s">
        <v>1084</v>
      </c>
      <c r="U565" s="136" t="s">
        <v>1082</v>
      </c>
      <c r="V565" s="150" t="s">
        <v>1141</v>
      </c>
      <c r="W565" s="151"/>
    </row>
    <row r="566" spans="1:23" ht="45" x14ac:dyDescent="0.25">
      <c r="A566" s="145">
        <v>1010</v>
      </c>
      <c r="B566" s="135">
        <v>43408</v>
      </c>
      <c r="C566" s="136" t="s">
        <v>42</v>
      </c>
      <c r="D566" s="136">
        <v>507</v>
      </c>
      <c r="E566" s="136" t="s">
        <v>43</v>
      </c>
      <c r="F566" s="135" t="s">
        <v>50</v>
      </c>
      <c r="G566" s="135" t="s">
        <v>1615</v>
      </c>
      <c r="H566" s="146" t="s">
        <v>1616</v>
      </c>
      <c r="I566" s="166" t="s">
        <v>46</v>
      </c>
      <c r="J566" s="166" t="s">
        <v>48</v>
      </c>
      <c r="K566" s="166" t="s">
        <v>49</v>
      </c>
      <c r="L566" s="167" t="s">
        <v>53</v>
      </c>
      <c r="M566" s="167">
        <v>888</v>
      </c>
      <c r="N566" s="147">
        <v>45</v>
      </c>
      <c r="O566" s="148" t="s">
        <v>1086</v>
      </c>
      <c r="P566" s="136" t="s">
        <v>46</v>
      </c>
      <c r="Q566" s="136" t="s">
        <v>46</v>
      </c>
      <c r="R566" s="136" t="s">
        <v>46</v>
      </c>
      <c r="S566" s="136" t="s">
        <v>1106</v>
      </c>
      <c r="T566" s="149" t="s">
        <v>46</v>
      </c>
      <c r="U566" s="136" t="s">
        <v>1082</v>
      </c>
      <c r="V566" s="150" t="s">
        <v>46</v>
      </c>
      <c r="W566" s="151"/>
    </row>
    <row r="567" spans="1:23" ht="240" x14ac:dyDescent="0.25">
      <c r="A567" s="145">
        <v>1009</v>
      </c>
      <c r="B567" s="135">
        <v>43408</v>
      </c>
      <c r="C567" s="136" t="s">
        <v>42</v>
      </c>
      <c r="D567" s="136">
        <v>903</v>
      </c>
      <c r="E567" s="136" t="s">
        <v>43</v>
      </c>
      <c r="F567" s="135" t="s">
        <v>44</v>
      </c>
      <c r="G567" s="135" t="s">
        <v>45</v>
      </c>
      <c r="H567" s="146" t="s">
        <v>46</v>
      </c>
      <c r="I567" s="166" t="s">
        <v>47</v>
      </c>
      <c r="J567" s="166" t="s">
        <v>48</v>
      </c>
      <c r="K567" s="166" t="s">
        <v>49</v>
      </c>
      <c r="L567" s="167" t="s">
        <v>50</v>
      </c>
      <c r="M567" s="167" t="s">
        <v>46</v>
      </c>
      <c r="N567" s="147">
        <v>45</v>
      </c>
      <c r="O567" s="148" t="s">
        <v>1079</v>
      </c>
      <c r="P567" s="136" t="s">
        <v>1110</v>
      </c>
      <c r="Q567" s="136" t="s">
        <v>1088</v>
      </c>
      <c r="R567" s="136" t="s">
        <v>1082</v>
      </c>
      <c r="S567" s="136" t="s">
        <v>1083</v>
      </c>
      <c r="T567" s="149" t="s">
        <v>1084</v>
      </c>
      <c r="U567" s="136" t="s">
        <v>1082</v>
      </c>
      <c r="V567" s="150" t="s">
        <v>1172</v>
      </c>
      <c r="W567" s="151"/>
    </row>
    <row r="568" spans="1:23" ht="51" x14ac:dyDescent="0.25">
      <c r="A568" s="145">
        <v>1008</v>
      </c>
      <c r="B568" s="135">
        <v>43408</v>
      </c>
      <c r="C568" s="136" t="s">
        <v>42</v>
      </c>
      <c r="D568" s="136">
        <v>304</v>
      </c>
      <c r="E568" s="136" t="s">
        <v>43</v>
      </c>
      <c r="F568" s="135" t="s">
        <v>51</v>
      </c>
      <c r="G568" s="135" t="s">
        <v>52</v>
      </c>
      <c r="H568" s="146" t="s">
        <v>46</v>
      </c>
      <c r="I568" s="166" t="s">
        <v>46</v>
      </c>
      <c r="J568" s="166" t="s">
        <v>48</v>
      </c>
      <c r="K568" s="166" t="s">
        <v>49</v>
      </c>
      <c r="L568" s="167" t="s">
        <v>53</v>
      </c>
      <c r="M568" s="167">
        <v>1015</v>
      </c>
      <c r="N568" s="147">
        <v>45</v>
      </c>
      <c r="O568" s="148" t="s">
        <v>1079</v>
      </c>
      <c r="P568" s="136" t="s">
        <v>1080</v>
      </c>
      <c r="Q568" s="136" t="s">
        <v>1081</v>
      </c>
      <c r="R568" s="136" t="s">
        <v>1082</v>
      </c>
      <c r="S568" s="136" t="s">
        <v>1083</v>
      </c>
      <c r="T568" s="149" t="s">
        <v>1084</v>
      </c>
      <c r="U568" s="136" t="s">
        <v>1082</v>
      </c>
      <c r="V568" s="150" t="s">
        <v>1163</v>
      </c>
      <c r="W568" s="151"/>
    </row>
    <row r="569" spans="1:23" ht="204" x14ac:dyDescent="0.25">
      <c r="A569" s="145">
        <v>1007</v>
      </c>
      <c r="B569" s="135">
        <v>43408</v>
      </c>
      <c r="C569" s="136" t="s">
        <v>42</v>
      </c>
      <c r="D569" s="136">
        <v>207</v>
      </c>
      <c r="E569" s="136" t="s">
        <v>43</v>
      </c>
      <c r="F569" s="135" t="s">
        <v>50</v>
      </c>
      <c r="G569" s="135" t="s">
        <v>54</v>
      </c>
      <c r="H569" s="146" t="s">
        <v>46</v>
      </c>
      <c r="I569" s="166" t="s">
        <v>46</v>
      </c>
      <c r="J569" s="166" t="s">
        <v>48</v>
      </c>
      <c r="K569" s="166" t="s">
        <v>49</v>
      </c>
      <c r="L569" s="167" t="s">
        <v>50</v>
      </c>
      <c r="M569" s="167" t="s">
        <v>46</v>
      </c>
      <c r="N569" s="147">
        <v>45</v>
      </c>
      <c r="O569" s="148" t="s">
        <v>1079</v>
      </c>
      <c r="P569" s="136" t="s">
        <v>1080</v>
      </c>
      <c r="Q569" s="136" t="s">
        <v>1081</v>
      </c>
      <c r="R569" s="136" t="s">
        <v>1082</v>
      </c>
      <c r="S569" s="136" t="s">
        <v>1083</v>
      </c>
      <c r="T569" s="149" t="s">
        <v>46</v>
      </c>
      <c r="U569" s="136" t="s">
        <v>46</v>
      </c>
      <c r="V569" s="150" t="s">
        <v>101</v>
      </c>
      <c r="W569" s="151"/>
    </row>
    <row r="570" spans="1:23" ht="63.75" x14ac:dyDescent="0.25">
      <c r="A570" s="145">
        <v>1006</v>
      </c>
      <c r="B570" s="135">
        <v>43405</v>
      </c>
      <c r="C570" s="136" t="s">
        <v>42</v>
      </c>
      <c r="D570" s="136">
        <v>608</v>
      </c>
      <c r="E570" s="136" t="s">
        <v>43</v>
      </c>
      <c r="F570" s="135" t="s">
        <v>44</v>
      </c>
      <c r="G570" s="135" t="s">
        <v>55</v>
      </c>
      <c r="H570" s="146" t="s">
        <v>46</v>
      </c>
      <c r="I570" s="166" t="s">
        <v>46</v>
      </c>
      <c r="J570" s="166" t="s">
        <v>48</v>
      </c>
      <c r="K570" s="166" t="s">
        <v>49</v>
      </c>
      <c r="L570" s="167" t="s">
        <v>53</v>
      </c>
      <c r="M570" s="167">
        <v>606</v>
      </c>
      <c r="N570" s="147">
        <v>45</v>
      </c>
      <c r="O570" s="148" t="s">
        <v>1079</v>
      </c>
      <c r="P570" s="136" t="s">
        <v>1286</v>
      </c>
      <c r="Q570" s="136" t="s">
        <v>1088</v>
      </c>
      <c r="R570" s="136" t="s">
        <v>1082</v>
      </c>
      <c r="S570" s="136" t="s">
        <v>1083</v>
      </c>
      <c r="T570" s="149" t="s">
        <v>1084</v>
      </c>
      <c r="U570" s="136" t="s">
        <v>1082</v>
      </c>
      <c r="V570" s="33" t="s">
        <v>1316</v>
      </c>
      <c r="W570" s="151"/>
    </row>
    <row r="571" spans="1:23" ht="63.75" x14ac:dyDescent="0.25">
      <c r="A571" s="145">
        <v>1005</v>
      </c>
      <c r="B571" s="135">
        <v>43405</v>
      </c>
      <c r="C571" s="136" t="s">
        <v>42</v>
      </c>
      <c r="D571" s="136">
        <v>404</v>
      </c>
      <c r="E571" s="136" t="s">
        <v>43</v>
      </c>
      <c r="F571" s="135" t="s">
        <v>56</v>
      </c>
      <c r="G571" s="135" t="s">
        <v>57</v>
      </c>
      <c r="H571" s="146" t="s">
        <v>46</v>
      </c>
      <c r="I571" s="166" t="s">
        <v>46</v>
      </c>
      <c r="J571" s="166" t="s">
        <v>48</v>
      </c>
      <c r="K571" s="166" t="s">
        <v>49</v>
      </c>
      <c r="L571" s="167" t="s">
        <v>53</v>
      </c>
      <c r="M571" s="167">
        <v>614</v>
      </c>
      <c r="N571" s="147">
        <v>45</v>
      </c>
      <c r="O571" s="148" t="s">
        <v>1079</v>
      </c>
      <c r="P571" s="136" t="s">
        <v>1094</v>
      </c>
      <c r="Q571" s="136" t="s">
        <v>1091</v>
      </c>
      <c r="R571" s="136" t="s">
        <v>1082</v>
      </c>
      <c r="S571" s="136" t="s">
        <v>1083</v>
      </c>
      <c r="T571" s="149" t="s">
        <v>1084</v>
      </c>
      <c r="U571" s="136" t="s">
        <v>1082</v>
      </c>
      <c r="V571" s="150" t="s">
        <v>1104</v>
      </c>
      <c r="W571" s="151"/>
    </row>
    <row r="572" spans="1:23" ht="45" x14ac:dyDescent="0.25">
      <c r="A572" s="145">
        <v>1004</v>
      </c>
      <c r="B572" s="135">
        <v>43400</v>
      </c>
      <c r="C572" s="136" t="s">
        <v>42</v>
      </c>
      <c r="D572" s="136">
        <v>902</v>
      </c>
      <c r="E572" s="136" t="s">
        <v>43</v>
      </c>
      <c r="F572" s="135" t="s">
        <v>58</v>
      </c>
      <c r="G572" s="135" t="s">
        <v>59</v>
      </c>
      <c r="H572" s="146" t="s">
        <v>46</v>
      </c>
      <c r="I572" s="166" t="s">
        <v>46</v>
      </c>
      <c r="J572" s="166" t="s">
        <v>48</v>
      </c>
      <c r="K572" s="166" t="s">
        <v>49</v>
      </c>
      <c r="L572" s="167" t="s">
        <v>53</v>
      </c>
      <c r="M572" s="167">
        <v>720</v>
      </c>
      <c r="N572" s="147">
        <v>45</v>
      </c>
      <c r="O572" s="148" t="s">
        <v>1086</v>
      </c>
      <c r="P572" s="136" t="s">
        <v>46</v>
      </c>
      <c r="Q572" s="136" t="s">
        <v>46</v>
      </c>
      <c r="R572" s="136" t="s">
        <v>46</v>
      </c>
      <c r="S572" s="136" t="s">
        <v>46</v>
      </c>
      <c r="T572" s="149" t="s">
        <v>46</v>
      </c>
      <c r="U572" s="136" t="s">
        <v>46</v>
      </c>
      <c r="V572" s="150" t="s">
        <v>1184</v>
      </c>
      <c r="W572" s="151"/>
    </row>
    <row r="573" spans="1:23" ht="51" x14ac:dyDescent="0.25">
      <c r="A573" s="145">
        <v>1003</v>
      </c>
      <c r="B573" s="135">
        <v>43403</v>
      </c>
      <c r="C573" s="136" t="s">
        <v>42</v>
      </c>
      <c r="D573" s="136">
        <v>208</v>
      </c>
      <c r="E573" s="136" t="s">
        <v>43</v>
      </c>
      <c r="F573" s="135" t="s">
        <v>58</v>
      </c>
      <c r="G573" s="135" t="s">
        <v>60</v>
      </c>
      <c r="H573" s="146" t="s">
        <v>46</v>
      </c>
      <c r="I573" s="166" t="s">
        <v>46</v>
      </c>
      <c r="J573" s="166" t="s">
        <v>48</v>
      </c>
      <c r="K573" s="166" t="s">
        <v>49</v>
      </c>
      <c r="L573" s="167" t="s">
        <v>53</v>
      </c>
      <c r="M573" s="167">
        <v>532</v>
      </c>
      <c r="N573" s="147">
        <v>44.285714285714285</v>
      </c>
      <c r="O573" s="148" t="s">
        <v>1079</v>
      </c>
      <c r="P573" s="136" t="s">
        <v>1080</v>
      </c>
      <c r="Q573" s="136" t="s">
        <v>1081</v>
      </c>
      <c r="R573" s="136" t="s">
        <v>1082</v>
      </c>
      <c r="S573" s="136" t="s">
        <v>1083</v>
      </c>
      <c r="T573" s="149" t="s">
        <v>1084</v>
      </c>
      <c r="U573" s="136" t="s">
        <v>1082</v>
      </c>
      <c r="V573" s="150" t="s">
        <v>1085</v>
      </c>
      <c r="W573" s="151"/>
    </row>
    <row r="574" spans="1:23" ht="45" x14ac:dyDescent="0.25">
      <c r="A574" s="145">
        <v>1002</v>
      </c>
      <c r="B574" s="135">
        <v>43403</v>
      </c>
      <c r="C574" s="136" t="s">
        <v>42</v>
      </c>
      <c r="D574" s="136">
        <v>208</v>
      </c>
      <c r="E574" s="136" t="s">
        <v>43</v>
      </c>
      <c r="F574" s="135" t="s">
        <v>44</v>
      </c>
      <c r="G574" s="135" t="s">
        <v>61</v>
      </c>
      <c r="H574" s="146" t="s">
        <v>46</v>
      </c>
      <c r="I574" s="166" t="s">
        <v>46</v>
      </c>
      <c r="J574" s="166" t="s">
        <v>48</v>
      </c>
      <c r="K574" s="166" t="s">
        <v>49</v>
      </c>
      <c r="L574" s="167" t="s">
        <v>53</v>
      </c>
      <c r="M574" s="167">
        <v>532</v>
      </c>
      <c r="N574" s="147">
        <v>44.285714285714285</v>
      </c>
      <c r="O574" s="148" t="s">
        <v>1086</v>
      </c>
      <c r="P574" s="136" t="s">
        <v>46</v>
      </c>
      <c r="Q574" s="136" t="s">
        <v>46</v>
      </c>
      <c r="R574" s="136" t="s">
        <v>46</v>
      </c>
      <c r="S574" s="136" t="s">
        <v>46</v>
      </c>
      <c r="T574" s="149" t="s">
        <v>46</v>
      </c>
      <c r="U574" s="136" t="s">
        <v>46</v>
      </c>
      <c r="V574" s="150" t="s">
        <v>46</v>
      </c>
      <c r="W574" s="151"/>
    </row>
    <row r="575" spans="1:23" ht="195" x14ac:dyDescent="0.25">
      <c r="A575" s="145">
        <v>1001</v>
      </c>
      <c r="B575" s="135">
        <v>43403</v>
      </c>
      <c r="C575" s="136" t="s">
        <v>42</v>
      </c>
      <c r="D575" s="136">
        <v>301</v>
      </c>
      <c r="E575" s="136" t="s">
        <v>43</v>
      </c>
      <c r="F575" s="135" t="s">
        <v>44</v>
      </c>
      <c r="G575" s="135" t="s">
        <v>62</v>
      </c>
      <c r="H575" s="146" t="s">
        <v>63</v>
      </c>
      <c r="I575" s="166" t="s">
        <v>64</v>
      </c>
      <c r="J575" s="166" t="s">
        <v>48</v>
      </c>
      <c r="K575" s="166" t="s">
        <v>49</v>
      </c>
      <c r="L575" s="167" t="s">
        <v>65</v>
      </c>
      <c r="M575" s="167" t="s">
        <v>46</v>
      </c>
      <c r="N575" s="147">
        <v>44.285714285714285</v>
      </c>
      <c r="O575" s="148" t="s">
        <v>1079</v>
      </c>
      <c r="P575" s="141" t="s">
        <v>1087</v>
      </c>
      <c r="Q575" s="136" t="s">
        <v>1088</v>
      </c>
      <c r="R575" s="136" t="s">
        <v>1082</v>
      </c>
      <c r="S575" s="136" t="s">
        <v>1083</v>
      </c>
      <c r="T575" s="149" t="s">
        <v>1084</v>
      </c>
      <c r="U575" s="136" t="s">
        <v>1082</v>
      </c>
      <c r="V575" s="150" t="s">
        <v>1089</v>
      </c>
      <c r="W575" s="151"/>
    </row>
    <row r="576" spans="1:23" ht="45" x14ac:dyDescent="0.25">
      <c r="A576" s="145">
        <v>1000</v>
      </c>
      <c r="B576" s="135">
        <v>43402</v>
      </c>
      <c r="C576" s="136" t="s">
        <v>42</v>
      </c>
      <c r="D576" s="136">
        <v>506</v>
      </c>
      <c r="E576" s="136" t="s">
        <v>43</v>
      </c>
      <c r="F576" s="135" t="s">
        <v>66</v>
      </c>
      <c r="G576" s="135" t="s">
        <v>67</v>
      </c>
      <c r="H576" s="146" t="s">
        <v>46</v>
      </c>
      <c r="I576" s="166" t="s">
        <v>46</v>
      </c>
      <c r="J576" s="166" t="s">
        <v>48</v>
      </c>
      <c r="K576" s="166" t="s">
        <v>49</v>
      </c>
      <c r="L576" s="167" t="s">
        <v>53</v>
      </c>
      <c r="M576" s="167">
        <v>887</v>
      </c>
      <c r="N576" s="147">
        <v>44.285714285714285</v>
      </c>
      <c r="O576" s="148" t="s">
        <v>1079</v>
      </c>
      <c r="P576" s="136" t="s">
        <v>1090</v>
      </c>
      <c r="Q576" s="136" t="s">
        <v>1091</v>
      </c>
      <c r="R576" s="136" t="s">
        <v>1082</v>
      </c>
      <c r="S576" s="136" t="s">
        <v>1083</v>
      </c>
      <c r="T576" s="149" t="s">
        <v>1084</v>
      </c>
      <c r="U576" s="136" t="s">
        <v>1082</v>
      </c>
      <c r="V576" s="150" t="s">
        <v>1092</v>
      </c>
      <c r="W576" s="151"/>
    </row>
    <row r="577" spans="1:23" ht="51" x14ac:dyDescent="0.25">
      <c r="A577" s="145">
        <v>999</v>
      </c>
      <c r="B577" s="135">
        <v>43402</v>
      </c>
      <c r="C577" s="136" t="s">
        <v>42</v>
      </c>
      <c r="D577" s="136">
        <v>106</v>
      </c>
      <c r="E577" s="136" t="s">
        <v>43</v>
      </c>
      <c r="F577" s="135" t="s">
        <v>44</v>
      </c>
      <c r="G577" s="135" t="s">
        <v>68</v>
      </c>
      <c r="H577" s="146" t="s">
        <v>46</v>
      </c>
      <c r="I577" s="166" t="s">
        <v>46</v>
      </c>
      <c r="J577" s="166" t="s">
        <v>48</v>
      </c>
      <c r="K577" s="166" t="s">
        <v>49</v>
      </c>
      <c r="L577" s="167" t="s">
        <v>53</v>
      </c>
      <c r="M577" s="167">
        <v>909</v>
      </c>
      <c r="N577" s="147">
        <v>44.285714285714285</v>
      </c>
      <c r="O577" s="148" t="s">
        <v>1086</v>
      </c>
      <c r="P577" s="136" t="s">
        <v>46</v>
      </c>
      <c r="Q577" s="136" t="s">
        <v>46</v>
      </c>
      <c r="R577" s="136" t="s">
        <v>46</v>
      </c>
      <c r="S577" s="136" t="s">
        <v>46</v>
      </c>
      <c r="T577" s="149" t="s">
        <v>1093</v>
      </c>
      <c r="U577" s="136" t="s">
        <v>46</v>
      </c>
      <c r="V577" s="33" t="s">
        <v>1141</v>
      </c>
      <c r="W577" s="151"/>
    </row>
    <row r="578" spans="1:23" ht="45" x14ac:dyDescent="0.25">
      <c r="A578" s="145">
        <v>998</v>
      </c>
      <c r="B578" s="135">
        <v>43401</v>
      </c>
      <c r="C578" s="136" t="s">
        <v>42</v>
      </c>
      <c r="D578" s="136">
        <v>211</v>
      </c>
      <c r="E578" s="136" t="s">
        <v>43</v>
      </c>
      <c r="F578" s="135" t="s">
        <v>44</v>
      </c>
      <c r="G578" s="135" t="s">
        <v>69</v>
      </c>
      <c r="H578" s="146" t="s">
        <v>70</v>
      </c>
      <c r="I578" s="166" t="s">
        <v>46</v>
      </c>
      <c r="J578" s="166" t="s">
        <v>48</v>
      </c>
      <c r="K578" s="166" t="s">
        <v>49</v>
      </c>
      <c r="L578" s="167" t="s">
        <v>53</v>
      </c>
      <c r="M578" s="167">
        <v>710</v>
      </c>
      <c r="N578" s="147">
        <v>44.285714285714285</v>
      </c>
      <c r="O578" s="148" t="s">
        <v>1086</v>
      </c>
      <c r="P578" s="136" t="s">
        <v>46</v>
      </c>
      <c r="Q578" s="136" t="s">
        <v>46</v>
      </c>
      <c r="R578" s="136" t="s">
        <v>46</v>
      </c>
      <c r="S578" s="136" t="s">
        <v>46</v>
      </c>
      <c r="T578" s="149" t="s">
        <v>46</v>
      </c>
      <c r="U578" s="136" t="s">
        <v>46</v>
      </c>
      <c r="V578" s="150" t="s">
        <v>46</v>
      </c>
      <c r="W578" s="151"/>
    </row>
    <row r="579" spans="1:23" ht="45" x14ac:dyDescent="0.25">
      <c r="A579" s="145">
        <v>997</v>
      </c>
      <c r="B579" s="135">
        <v>43402</v>
      </c>
      <c r="C579" s="136" t="s">
        <v>42</v>
      </c>
      <c r="D579" s="136">
        <v>503</v>
      </c>
      <c r="E579" s="136" t="s">
        <v>43</v>
      </c>
      <c r="F579" s="135" t="s">
        <v>71</v>
      </c>
      <c r="G579" s="135" t="s">
        <v>72</v>
      </c>
      <c r="H579" s="146" t="s">
        <v>73</v>
      </c>
      <c r="I579" s="166" t="s">
        <v>46</v>
      </c>
      <c r="J579" s="166" t="s">
        <v>48</v>
      </c>
      <c r="K579" s="166" t="s">
        <v>49</v>
      </c>
      <c r="L579" s="167" t="s">
        <v>53</v>
      </c>
      <c r="M579" s="167">
        <v>1022</v>
      </c>
      <c r="N579" s="147">
        <v>44.285714285714285</v>
      </c>
      <c r="O579" s="148" t="s">
        <v>1079</v>
      </c>
      <c r="P579" s="136" t="s">
        <v>1094</v>
      </c>
      <c r="Q579" s="136" t="s">
        <v>1091</v>
      </c>
      <c r="R579" s="136" t="s">
        <v>1082</v>
      </c>
      <c r="S579" s="136" t="s">
        <v>1083</v>
      </c>
      <c r="T579" s="149" t="s">
        <v>1095</v>
      </c>
      <c r="U579" s="136" t="s">
        <v>1082</v>
      </c>
      <c r="V579" s="150" t="s">
        <v>1096</v>
      </c>
      <c r="W579" s="151"/>
    </row>
    <row r="580" spans="1:23" ht="51" x14ac:dyDescent="0.25">
      <c r="A580" s="145">
        <v>996</v>
      </c>
      <c r="B580" s="135">
        <v>43402</v>
      </c>
      <c r="C580" s="136" t="s">
        <v>42</v>
      </c>
      <c r="D580" s="136">
        <v>205</v>
      </c>
      <c r="E580" s="136" t="s">
        <v>43</v>
      </c>
      <c r="F580" s="135" t="s">
        <v>66</v>
      </c>
      <c r="G580" s="135" t="s">
        <v>74</v>
      </c>
      <c r="H580" s="146" t="s">
        <v>46</v>
      </c>
      <c r="I580" s="166" t="s">
        <v>46</v>
      </c>
      <c r="J580" s="166" t="s">
        <v>48</v>
      </c>
      <c r="K580" s="166" t="s">
        <v>49</v>
      </c>
      <c r="L580" s="167" t="s">
        <v>53</v>
      </c>
      <c r="M580" s="167">
        <v>138</v>
      </c>
      <c r="N580" s="147">
        <v>44.285714285714285</v>
      </c>
      <c r="O580" s="148" t="s">
        <v>1079</v>
      </c>
      <c r="P580" s="136" t="s">
        <v>1090</v>
      </c>
      <c r="Q580" s="136" t="s">
        <v>1091</v>
      </c>
      <c r="R580" s="136" t="s">
        <v>1082</v>
      </c>
      <c r="S580" s="136" t="s">
        <v>1083</v>
      </c>
      <c r="T580" s="149" t="s">
        <v>1084</v>
      </c>
      <c r="U580" s="136" t="s">
        <v>1082</v>
      </c>
      <c r="V580" s="150" t="s">
        <v>1097</v>
      </c>
      <c r="W580" s="151"/>
    </row>
    <row r="581" spans="1:23" ht="76.5" x14ac:dyDescent="0.25">
      <c r="A581" s="145">
        <v>995</v>
      </c>
      <c r="B581" s="135">
        <v>43399</v>
      </c>
      <c r="C581" s="136" t="s">
        <v>42</v>
      </c>
      <c r="D581" s="136">
        <v>411</v>
      </c>
      <c r="E581" s="136" t="s">
        <v>43</v>
      </c>
      <c r="F581" s="135" t="s">
        <v>51</v>
      </c>
      <c r="G581" s="135" t="s">
        <v>75</v>
      </c>
      <c r="H581" s="146" t="s">
        <v>46</v>
      </c>
      <c r="I581" s="166" t="s">
        <v>46</v>
      </c>
      <c r="J581" s="166" t="s">
        <v>48</v>
      </c>
      <c r="K581" s="166" t="s">
        <v>49</v>
      </c>
      <c r="L581" s="167" t="s">
        <v>53</v>
      </c>
      <c r="M581" s="167">
        <v>719</v>
      </c>
      <c r="N581" s="147">
        <v>44.285714285714285</v>
      </c>
      <c r="O581" s="148" t="s">
        <v>1079</v>
      </c>
      <c r="P581" s="136" t="s">
        <v>1080</v>
      </c>
      <c r="Q581" s="136" t="s">
        <v>1081</v>
      </c>
      <c r="R581" s="136" t="s">
        <v>1082</v>
      </c>
      <c r="S581" s="136" t="s">
        <v>1083</v>
      </c>
      <c r="T581" s="149" t="s">
        <v>1095</v>
      </c>
      <c r="U581" s="136" t="s">
        <v>1082</v>
      </c>
      <c r="V581" s="150" t="s">
        <v>1098</v>
      </c>
      <c r="W581" s="151"/>
    </row>
    <row r="582" spans="1:23" ht="114.75" x14ac:dyDescent="0.25">
      <c r="A582" s="145">
        <v>994</v>
      </c>
      <c r="B582" s="135">
        <v>43398</v>
      </c>
      <c r="C582" s="136" t="s">
        <v>42</v>
      </c>
      <c r="D582" s="136">
        <v>209</v>
      </c>
      <c r="E582" s="136" t="s">
        <v>43</v>
      </c>
      <c r="F582" s="135" t="s">
        <v>76</v>
      </c>
      <c r="G582" s="135" t="s">
        <v>77</v>
      </c>
      <c r="H582" s="146" t="s">
        <v>46</v>
      </c>
      <c r="I582" s="166" t="s">
        <v>46</v>
      </c>
      <c r="J582" s="166" t="s">
        <v>48</v>
      </c>
      <c r="K582" s="166" t="s">
        <v>49</v>
      </c>
      <c r="L582" s="167" t="s">
        <v>53</v>
      </c>
      <c r="M582" s="167">
        <v>837</v>
      </c>
      <c r="N582" s="147">
        <v>44.285714285714285</v>
      </c>
      <c r="O582" s="148" t="s">
        <v>1079</v>
      </c>
      <c r="P582" s="136" t="s">
        <v>1090</v>
      </c>
      <c r="Q582" s="136" t="s">
        <v>1091</v>
      </c>
      <c r="R582" s="136" t="s">
        <v>1082</v>
      </c>
      <c r="S582" s="136" t="s">
        <v>1083</v>
      </c>
      <c r="T582" s="149" t="s">
        <v>1095</v>
      </c>
      <c r="U582" s="136" t="s">
        <v>1082</v>
      </c>
      <c r="V582" s="150" t="s">
        <v>1099</v>
      </c>
      <c r="W582" s="151"/>
    </row>
    <row r="583" spans="1:23" ht="45" x14ac:dyDescent="0.25">
      <c r="A583" s="145">
        <v>993</v>
      </c>
      <c r="B583" s="135">
        <v>43400</v>
      </c>
      <c r="C583" s="136" t="s">
        <v>42</v>
      </c>
      <c r="D583" s="136">
        <v>208</v>
      </c>
      <c r="E583" s="136" t="s">
        <v>43</v>
      </c>
      <c r="F583" s="135" t="s">
        <v>66</v>
      </c>
      <c r="G583" s="135" t="s">
        <v>78</v>
      </c>
      <c r="H583" s="146" t="s">
        <v>46</v>
      </c>
      <c r="I583" s="166" t="s">
        <v>46</v>
      </c>
      <c r="J583" s="166" t="s">
        <v>48</v>
      </c>
      <c r="K583" s="166" t="s">
        <v>49</v>
      </c>
      <c r="L583" s="167" t="s">
        <v>53</v>
      </c>
      <c r="M583" s="167">
        <v>1034</v>
      </c>
      <c r="N583" s="147">
        <v>44.285714285714285</v>
      </c>
      <c r="O583" s="148" t="s">
        <v>1079</v>
      </c>
      <c r="P583" s="136" t="s">
        <v>1090</v>
      </c>
      <c r="Q583" s="136" t="s">
        <v>1091</v>
      </c>
      <c r="R583" s="136" t="s">
        <v>1082</v>
      </c>
      <c r="S583" s="136" t="s">
        <v>1083</v>
      </c>
      <c r="T583" s="149" t="s">
        <v>1084</v>
      </c>
      <c r="U583" s="136" t="s">
        <v>1082</v>
      </c>
      <c r="V583" s="150" t="s">
        <v>1100</v>
      </c>
      <c r="W583" s="151"/>
    </row>
    <row r="584" spans="1:23" ht="60" x14ac:dyDescent="0.25">
      <c r="A584" s="145">
        <v>992</v>
      </c>
      <c r="B584" s="135">
        <v>43400</v>
      </c>
      <c r="C584" s="136" t="s">
        <v>42</v>
      </c>
      <c r="D584" s="136">
        <v>208</v>
      </c>
      <c r="E584" s="136" t="s">
        <v>43</v>
      </c>
      <c r="F584" s="135" t="s">
        <v>58</v>
      </c>
      <c r="G584" s="135" t="s">
        <v>79</v>
      </c>
      <c r="H584" s="146" t="s">
        <v>46</v>
      </c>
      <c r="I584" s="166" t="s">
        <v>2024</v>
      </c>
      <c r="J584" s="166" t="s">
        <v>48</v>
      </c>
      <c r="K584" s="166" t="s">
        <v>49</v>
      </c>
      <c r="L584" s="167" t="s">
        <v>53</v>
      </c>
      <c r="M584" s="167">
        <v>1034</v>
      </c>
      <c r="N584" s="147">
        <v>44.285714285714285</v>
      </c>
      <c r="O584" s="148" t="s">
        <v>1079</v>
      </c>
      <c r="P584" s="136" t="s">
        <v>1094</v>
      </c>
      <c r="Q584" s="136" t="s">
        <v>1091</v>
      </c>
      <c r="R584" s="136" t="s">
        <v>1082</v>
      </c>
      <c r="S584" s="136" t="s">
        <v>1083</v>
      </c>
      <c r="T584" s="149" t="s">
        <v>1118</v>
      </c>
      <c r="U584" s="136" t="s">
        <v>1095</v>
      </c>
      <c r="V584" s="150" t="s">
        <v>1085</v>
      </c>
      <c r="W584" s="151"/>
    </row>
    <row r="585" spans="1:23" ht="45" x14ac:dyDescent="0.25">
      <c r="A585" s="145">
        <v>991</v>
      </c>
      <c r="B585" s="135">
        <v>43400</v>
      </c>
      <c r="C585" s="136" t="s">
        <v>42</v>
      </c>
      <c r="D585" s="136">
        <v>208</v>
      </c>
      <c r="E585" s="136" t="s">
        <v>43</v>
      </c>
      <c r="F585" s="135" t="s">
        <v>66</v>
      </c>
      <c r="G585" s="135" t="s">
        <v>80</v>
      </c>
      <c r="H585" s="146" t="s">
        <v>46</v>
      </c>
      <c r="I585" s="166" t="s">
        <v>46</v>
      </c>
      <c r="J585" s="166" t="s">
        <v>48</v>
      </c>
      <c r="K585" s="166" t="s">
        <v>49</v>
      </c>
      <c r="L585" s="167" t="s">
        <v>53</v>
      </c>
      <c r="M585" s="167">
        <v>1034</v>
      </c>
      <c r="N585" s="147">
        <v>44.285714285714285</v>
      </c>
      <c r="O585" s="148" t="s">
        <v>1079</v>
      </c>
      <c r="P585" s="136" t="s">
        <v>1090</v>
      </c>
      <c r="Q585" s="136" t="s">
        <v>1091</v>
      </c>
      <c r="R585" s="136" t="s">
        <v>1082</v>
      </c>
      <c r="S585" s="136" t="s">
        <v>1083</v>
      </c>
      <c r="T585" s="149" t="s">
        <v>1084</v>
      </c>
      <c r="U585" s="136" t="s">
        <v>1082</v>
      </c>
      <c r="V585" s="150" t="s">
        <v>1101</v>
      </c>
      <c r="W585" s="151"/>
    </row>
    <row r="586" spans="1:23" ht="89.25" x14ac:dyDescent="0.25">
      <c r="A586" s="145">
        <v>990</v>
      </c>
      <c r="B586" s="135">
        <v>43397</v>
      </c>
      <c r="C586" s="136" t="s">
        <v>42</v>
      </c>
      <c r="D586" s="136">
        <v>904</v>
      </c>
      <c r="E586" s="136" t="s">
        <v>43</v>
      </c>
      <c r="F586" s="135" t="s">
        <v>50</v>
      </c>
      <c r="G586" s="135" t="s">
        <v>81</v>
      </c>
      <c r="H586" s="146" t="s">
        <v>46</v>
      </c>
      <c r="I586" s="166" t="s">
        <v>46</v>
      </c>
      <c r="J586" s="166" t="s">
        <v>48</v>
      </c>
      <c r="K586" s="166" t="s">
        <v>49</v>
      </c>
      <c r="L586" s="167" t="s">
        <v>53</v>
      </c>
      <c r="M586" s="167">
        <v>768</v>
      </c>
      <c r="N586" s="147">
        <v>44.285714285714285</v>
      </c>
      <c r="O586" s="148" t="s">
        <v>1079</v>
      </c>
      <c r="P586" s="136" t="s">
        <v>1102</v>
      </c>
      <c r="Q586" s="136" t="s">
        <v>1103</v>
      </c>
      <c r="R586" s="136" t="s">
        <v>1082</v>
      </c>
      <c r="S586" s="136" t="s">
        <v>1083</v>
      </c>
      <c r="T586" s="149" t="s">
        <v>1084</v>
      </c>
      <c r="U586" s="136" t="s">
        <v>1095</v>
      </c>
      <c r="V586" s="150" t="s">
        <v>1104</v>
      </c>
      <c r="W586" s="151"/>
    </row>
    <row r="587" spans="1:23" ht="45" x14ac:dyDescent="0.25">
      <c r="A587" s="145">
        <v>989</v>
      </c>
      <c r="B587" s="135">
        <v>43398</v>
      </c>
      <c r="C587" s="136" t="s">
        <v>42</v>
      </c>
      <c r="D587" s="136">
        <v>108</v>
      </c>
      <c r="E587" s="136" t="s">
        <v>43</v>
      </c>
      <c r="F587" s="135" t="s">
        <v>50</v>
      </c>
      <c r="G587" s="135" t="s">
        <v>82</v>
      </c>
      <c r="H587" s="146" t="s">
        <v>46</v>
      </c>
      <c r="I587" s="166" t="s">
        <v>46</v>
      </c>
      <c r="J587" s="166" t="s">
        <v>48</v>
      </c>
      <c r="K587" s="166" t="s">
        <v>49</v>
      </c>
      <c r="L587" s="167" t="s">
        <v>53</v>
      </c>
      <c r="M587" s="167">
        <v>849</v>
      </c>
      <c r="N587" s="147">
        <v>44.285714285714285</v>
      </c>
      <c r="O587" s="148" t="s">
        <v>1086</v>
      </c>
      <c r="P587" s="136" t="s">
        <v>46</v>
      </c>
      <c r="Q587" s="136" t="s">
        <v>46</v>
      </c>
      <c r="R587" s="136" t="s">
        <v>46</v>
      </c>
      <c r="S587" s="136" t="s">
        <v>46</v>
      </c>
      <c r="T587" s="149" t="s">
        <v>46</v>
      </c>
      <c r="U587" s="136" t="s">
        <v>46</v>
      </c>
      <c r="V587" s="150" t="s">
        <v>46</v>
      </c>
      <c r="W587" s="151"/>
    </row>
    <row r="588" spans="1:23" ht="45" x14ac:dyDescent="0.25">
      <c r="A588" s="145">
        <v>988</v>
      </c>
      <c r="B588" s="135">
        <v>43398</v>
      </c>
      <c r="C588" s="136" t="s">
        <v>42</v>
      </c>
      <c r="D588" s="136">
        <v>108</v>
      </c>
      <c r="E588" s="136" t="s">
        <v>43</v>
      </c>
      <c r="F588" s="135" t="s">
        <v>66</v>
      </c>
      <c r="G588" s="135" t="s">
        <v>83</v>
      </c>
      <c r="H588" s="146" t="s">
        <v>46</v>
      </c>
      <c r="I588" s="166" t="s">
        <v>84</v>
      </c>
      <c r="J588" s="166" t="s">
        <v>48</v>
      </c>
      <c r="K588" s="166" t="s">
        <v>49</v>
      </c>
      <c r="L588" s="167" t="s">
        <v>53</v>
      </c>
      <c r="M588" s="167">
        <v>849</v>
      </c>
      <c r="N588" s="147">
        <v>44.285714285714285</v>
      </c>
      <c r="O588" s="148" t="s">
        <v>1079</v>
      </c>
      <c r="P588" s="136" t="s">
        <v>1090</v>
      </c>
      <c r="Q588" s="136" t="s">
        <v>1091</v>
      </c>
      <c r="R588" s="136" t="s">
        <v>1082</v>
      </c>
      <c r="S588" s="136" t="s">
        <v>1083</v>
      </c>
      <c r="T588" s="149" t="s">
        <v>1084</v>
      </c>
      <c r="U588" s="136" t="s">
        <v>1082</v>
      </c>
      <c r="V588" s="150" t="s">
        <v>1105</v>
      </c>
      <c r="W588" s="151"/>
    </row>
    <row r="589" spans="1:23" ht="45" x14ac:dyDescent="0.25">
      <c r="A589" s="145">
        <v>987</v>
      </c>
      <c r="B589" s="135">
        <v>43396</v>
      </c>
      <c r="C589" s="136" t="s">
        <v>42</v>
      </c>
      <c r="D589" s="136">
        <v>504</v>
      </c>
      <c r="E589" s="136" t="s">
        <v>43</v>
      </c>
      <c r="F589" s="135" t="s">
        <v>51</v>
      </c>
      <c r="G589" s="135" t="s">
        <v>85</v>
      </c>
      <c r="H589" s="146" t="s">
        <v>46</v>
      </c>
      <c r="I589" s="166" t="s">
        <v>46</v>
      </c>
      <c r="J589" s="166" t="s">
        <v>48</v>
      </c>
      <c r="K589" s="166" t="s">
        <v>49</v>
      </c>
      <c r="L589" s="167" t="s">
        <v>53</v>
      </c>
      <c r="M589" s="167">
        <v>1028</v>
      </c>
      <c r="N589" s="147">
        <v>44.285714285714285</v>
      </c>
      <c r="O589" s="148" t="s">
        <v>1086</v>
      </c>
      <c r="P589" s="136" t="s">
        <v>46</v>
      </c>
      <c r="Q589" s="136" t="s">
        <v>46</v>
      </c>
      <c r="R589" s="136" t="s">
        <v>1095</v>
      </c>
      <c r="S589" s="136" t="s">
        <v>1106</v>
      </c>
      <c r="T589" s="149" t="s">
        <v>46</v>
      </c>
      <c r="U589" s="136" t="s">
        <v>46</v>
      </c>
      <c r="V589" s="150" t="s">
        <v>46</v>
      </c>
      <c r="W589" s="151"/>
    </row>
    <row r="590" spans="1:23" ht="45" x14ac:dyDescent="0.25">
      <c r="A590" s="145">
        <v>986</v>
      </c>
      <c r="B590" s="135">
        <v>43396</v>
      </c>
      <c r="C590" s="136" t="s">
        <v>42</v>
      </c>
      <c r="D590" s="136">
        <v>504</v>
      </c>
      <c r="E590" s="136" t="s">
        <v>43</v>
      </c>
      <c r="F590" s="135" t="s">
        <v>56</v>
      </c>
      <c r="G590" s="135" t="s">
        <v>86</v>
      </c>
      <c r="H590" s="146" t="s">
        <v>46</v>
      </c>
      <c r="I590" s="166" t="s">
        <v>46</v>
      </c>
      <c r="J590" s="166" t="s">
        <v>48</v>
      </c>
      <c r="K590" s="166" t="s">
        <v>49</v>
      </c>
      <c r="L590" s="167" t="s">
        <v>53</v>
      </c>
      <c r="M590" s="167">
        <v>1028</v>
      </c>
      <c r="N590" s="147">
        <v>44.285714285714285</v>
      </c>
      <c r="O590" s="148" t="s">
        <v>1086</v>
      </c>
      <c r="P590" s="136" t="s">
        <v>46</v>
      </c>
      <c r="Q590" s="136" t="s">
        <v>46</v>
      </c>
      <c r="R590" s="136" t="s">
        <v>1095</v>
      </c>
      <c r="S590" s="136" t="s">
        <v>1106</v>
      </c>
      <c r="T590" s="149" t="s">
        <v>46</v>
      </c>
      <c r="U590" s="136" t="s">
        <v>1082</v>
      </c>
      <c r="V590" s="150" t="s">
        <v>1104</v>
      </c>
      <c r="W590" s="151"/>
    </row>
    <row r="591" spans="1:23" ht="51" x14ac:dyDescent="0.25">
      <c r="A591" s="145">
        <v>985</v>
      </c>
      <c r="B591" s="135">
        <v>43401</v>
      </c>
      <c r="C591" s="136" t="s">
        <v>87</v>
      </c>
      <c r="D591" s="136">
        <v>202</v>
      </c>
      <c r="E591" s="136" t="s">
        <v>43</v>
      </c>
      <c r="F591" s="135" t="s">
        <v>44</v>
      </c>
      <c r="G591" s="135" t="s">
        <v>88</v>
      </c>
      <c r="H591" s="146" t="s">
        <v>46</v>
      </c>
      <c r="I591" s="166" t="s">
        <v>46</v>
      </c>
      <c r="J591" s="166" t="s">
        <v>89</v>
      </c>
      <c r="K591" s="166" t="s">
        <v>90</v>
      </c>
      <c r="L591" s="167" t="s">
        <v>50</v>
      </c>
      <c r="M591" s="167" t="s">
        <v>46</v>
      </c>
      <c r="N591" s="147">
        <v>44.285714285714285</v>
      </c>
      <c r="O591" s="148" t="s">
        <v>1079</v>
      </c>
      <c r="P591" s="136" t="s">
        <v>1107</v>
      </c>
      <c r="Q591" s="136" t="s">
        <v>1108</v>
      </c>
      <c r="R591" s="136" t="s">
        <v>1082</v>
      </c>
      <c r="S591" s="136" t="s">
        <v>1083</v>
      </c>
      <c r="T591" s="149" t="s">
        <v>1095</v>
      </c>
      <c r="U591" s="136" t="s">
        <v>1095</v>
      </c>
      <c r="V591" s="150" t="s">
        <v>1109</v>
      </c>
      <c r="W591" s="151"/>
    </row>
    <row r="592" spans="1:23" ht="409.5" x14ac:dyDescent="0.25">
      <c r="A592" s="145">
        <v>984</v>
      </c>
      <c r="B592" s="135">
        <v>43401</v>
      </c>
      <c r="C592" s="136" t="s">
        <v>87</v>
      </c>
      <c r="D592" s="136" t="s">
        <v>46</v>
      </c>
      <c r="E592" s="136" t="s">
        <v>46</v>
      </c>
      <c r="F592" s="135" t="s">
        <v>76</v>
      </c>
      <c r="G592" s="135" t="s">
        <v>91</v>
      </c>
      <c r="H592" s="146" t="s">
        <v>46</v>
      </c>
      <c r="I592" s="166" t="s">
        <v>46</v>
      </c>
      <c r="J592" s="166" t="s">
        <v>48</v>
      </c>
      <c r="K592" s="166" t="s">
        <v>49</v>
      </c>
      <c r="L592" s="167" t="s">
        <v>65</v>
      </c>
      <c r="M592" s="167" t="s">
        <v>46</v>
      </c>
      <c r="N592" s="147">
        <v>44.285714285714285</v>
      </c>
      <c r="O592" s="148" t="s">
        <v>1079</v>
      </c>
      <c r="P592" s="136" t="s">
        <v>1110</v>
      </c>
      <c r="Q592" s="136" t="s">
        <v>1088</v>
      </c>
      <c r="R592" s="136" t="s">
        <v>1082</v>
      </c>
      <c r="S592" s="136" t="s">
        <v>1083</v>
      </c>
      <c r="T592" s="149" t="s">
        <v>1095</v>
      </c>
      <c r="U592" s="136" t="s">
        <v>1082</v>
      </c>
      <c r="V592" s="150" t="s">
        <v>1111</v>
      </c>
      <c r="W592" s="151"/>
    </row>
    <row r="593" spans="1:23" ht="51" x14ac:dyDescent="0.25">
      <c r="A593" s="145">
        <v>983</v>
      </c>
      <c r="B593" s="135">
        <v>43394</v>
      </c>
      <c r="C593" s="136" t="s">
        <v>42</v>
      </c>
      <c r="D593" s="136">
        <v>111</v>
      </c>
      <c r="E593" s="136" t="s">
        <v>43</v>
      </c>
      <c r="F593" s="135" t="s">
        <v>76</v>
      </c>
      <c r="G593" s="135" t="s">
        <v>92</v>
      </c>
      <c r="H593" s="146" t="s">
        <v>46</v>
      </c>
      <c r="I593" s="166" t="s">
        <v>46</v>
      </c>
      <c r="J593" s="166" t="s">
        <v>48</v>
      </c>
      <c r="K593" s="166" t="s">
        <v>49</v>
      </c>
      <c r="L593" s="167" t="s">
        <v>53</v>
      </c>
      <c r="M593" s="167">
        <v>845</v>
      </c>
      <c r="N593" s="147">
        <v>44.285714285714285</v>
      </c>
      <c r="O593" s="148" t="s">
        <v>1112</v>
      </c>
      <c r="P593" s="136" t="s">
        <v>1080</v>
      </c>
      <c r="Q593" s="136" t="s">
        <v>1081</v>
      </c>
      <c r="R593" s="136" t="s">
        <v>1082</v>
      </c>
      <c r="S593" s="136" t="s">
        <v>1083</v>
      </c>
      <c r="T593" s="149" t="s">
        <v>1095</v>
      </c>
      <c r="U593" s="136" t="s">
        <v>1095</v>
      </c>
      <c r="V593" s="150" t="s">
        <v>1113</v>
      </c>
      <c r="W593" s="151"/>
    </row>
    <row r="594" spans="1:23" ht="51" x14ac:dyDescent="0.25">
      <c r="A594" s="145">
        <v>982</v>
      </c>
      <c r="B594" s="135">
        <v>43393</v>
      </c>
      <c r="C594" s="136" t="s">
        <v>42</v>
      </c>
      <c r="D594" s="136">
        <v>701</v>
      </c>
      <c r="E594" s="136" t="s">
        <v>43</v>
      </c>
      <c r="F594" s="135" t="s">
        <v>44</v>
      </c>
      <c r="G594" s="135" t="s">
        <v>93</v>
      </c>
      <c r="H594" s="146" t="s">
        <v>46</v>
      </c>
      <c r="I594" s="166" t="s">
        <v>46</v>
      </c>
      <c r="J594" s="166" t="s">
        <v>48</v>
      </c>
      <c r="K594" s="166" t="s">
        <v>49</v>
      </c>
      <c r="L594" s="167" t="s">
        <v>53</v>
      </c>
      <c r="M594" s="167">
        <v>844</v>
      </c>
      <c r="N594" s="147">
        <v>43</v>
      </c>
      <c r="O594" s="148" t="s">
        <v>1114</v>
      </c>
      <c r="P594" s="136" t="s">
        <v>1107</v>
      </c>
      <c r="Q594" s="136" t="s">
        <v>1108</v>
      </c>
      <c r="R594" s="136" t="s">
        <v>1082</v>
      </c>
      <c r="S594" s="136" t="s">
        <v>1106</v>
      </c>
      <c r="T594" s="149" t="s">
        <v>1084</v>
      </c>
      <c r="U594" s="136" t="s">
        <v>1084</v>
      </c>
      <c r="V594" s="150" t="s">
        <v>1115</v>
      </c>
      <c r="W594" s="151"/>
    </row>
    <row r="595" spans="1:23" ht="45" x14ac:dyDescent="0.25">
      <c r="A595" s="145">
        <v>981</v>
      </c>
      <c r="B595" s="135">
        <v>43390</v>
      </c>
      <c r="C595" s="136" t="s">
        <v>42</v>
      </c>
      <c r="D595" s="136">
        <v>505</v>
      </c>
      <c r="E595" s="136" t="s">
        <v>43</v>
      </c>
      <c r="F595" s="135" t="s">
        <v>58</v>
      </c>
      <c r="G595" s="135" t="s">
        <v>94</v>
      </c>
      <c r="H595" s="146" t="s">
        <v>46</v>
      </c>
      <c r="I595" s="166" t="s">
        <v>46</v>
      </c>
      <c r="J595" s="166" t="s">
        <v>48</v>
      </c>
      <c r="K595" s="166" t="s">
        <v>49</v>
      </c>
      <c r="L595" s="167" t="s">
        <v>53</v>
      </c>
      <c r="M595" s="167">
        <v>480</v>
      </c>
      <c r="N595" s="147">
        <v>43</v>
      </c>
      <c r="O595" s="148" t="s">
        <v>1114</v>
      </c>
      <c r="P595" s="136" t="s">
        <v>1094</v>
      </c>
      <c r="Q595" s="136" t="s">
        <v>1116</v>
      </c>
      <c r="R595" s="136"/>
      <c r="S595" s="136" t="s">
        <v>1083</v>
      </c>
      <c r="T595" s="149" t="s">
        <v>1084</v>
      </c>
      <c r="U595" s="136" t="s">
        <v>1084</v>
      </c>
      <c r="V595" s="150" t="s">
        <v>1117</v>
      </c>
      <c r="W595" s="151"/>
    </row>
    <row r="596" spans="1:23" ht="45" x14ac:dyDescent="0.25">
      <c r="A596" s="145">
        <v>980</v>
      </c>
      <c r="B596" s="135">
        <v>43390</v>
      </c>
      <c r="C596" s="136" t="s">
        <v>42</v>
      </c>
      <c r="D596" s="136">
        <v>505</v>
      </c>
      <c r="E596" s="136" t="s">
        <v>43</v>
      </c>
      <c r="F596" s="135" t="s">
        <v>66</v>
      </c>
      <c r="G596" s="135" t="s">
        <v>95</v>
      </c>
      <c r="H596" s="146" t="s">
        <v>46</v>
      </c>
      <c r="I596" s="166" t="s">
        <v>46</v>
      </c>
      <c r="J596" s="166" t="s">
        <v>48</v>
      </c>
      <c r="K596" s="166" t="s">
        <v>49</v>
      </c>
      <c r="L596" s="167" t="s">
        <v>53</v>
      </c>
      <c r="M596" s="167">
        <v>480</v>
      </c>
      <c r="N596" s="147">
        <v>43</v>
      </c>
      <c r="O596" s="148" t="s">
        <v>1079</v>
      </c>
      <c r="P596" s="136" t="s">
        <v>1094</v>
      </c>
      <c r="Q596" s="136" t="s">
        <v>1091</v>
      </c>
      <c r="R596" s="136" t="s">
        <v>1118</v>
      </c>
      <c r="S596" s="136" t="s">
        <v>1083</v>
      </c>
      <c r="T596" s="149" t="s">
        <v>1084</v>
      </c>
      <c r="U596" s="136" t="s">
        <v>1118</v>
      </c>
      <c r="V596" s="150" t="s">
        <v>1092</v>
      </c>
      <c r="W596" s="151"/>
    </row>
    <row r="597" spans="1:23" ht="76.5" x14ac:dyDescent="0.25">
      <c r="A597" s="145">
        <v>979</v>
      </c>
      <c r="B597" s="135">
        <v>43392</v>
      </c>
      <c r="C597" s="136" t="s">
        <v>42</v>
      </c>
      <c r="D597" s="136">
        <v>705</v>
      </c>
      <c r="E597" s="136" t="s">
        <v>43</v>
      </c>
      <c r="F597" s="135" t="s">
        <v>51</v>
      </c>
      <c r="G597" s="135" t="s">
        <v>96</v>
      </c>
      <c r="H597" s="146" t="s">
        <v>46</v>
      </c>
      <c r="I597" s="166" t="s">
        <v>46</v>
      </c>
      <c r="J597" s="166" t="s">
        <v>48</v>
      </c>
      <c r="K597" s="166" t="s">
        <v>49</v>
      </c>
      <c r="L597" s="167" t="s">
        <v>53</v>
      </c>
      <c r="M597" s="167">
        <v>231</v>
      </c>
      <c r="N597" s="147">
        <v>43</v>
      </c>
      <c r="O597" s="148" t="s">
        <v>1086</v>
      </c>
      <c r="P597" s="136"/>
      <c r="Q597" s="136" t="s">
        <v>46</v>
      </c>
      <c r="R597" s="136" t="s">
        <v>46</v>
      </c>
      <c r="S597" s="136" t="s">
        <v>46</v>
      </c>
      <c r="T597" s="149" t="s">
        <v>46</v>
      </c>
      <c r="U597" s="136" t="s">
        <v>1118</v>
      </c>
      <c r="V597" s="150" t="s">
        <v>1119</v>
      </c>
      <c r="W597" s="151"/>
    </row>
    <row r="598" spans="1:23" ht="331.5" x14ac:dyDescent="0.25">
      <c r="A598" s="145">
        <v>978</v>
      </c>
      <c r="B598" s="135">
        <v>43394</v>
      </c>
      <c r="C598" s="136" t="s">
        <v>42</v>
      </c>
      <c r="D598" s="136">
        <v>512</v>
      </c>
      <c r="E598" s="136" t="s">
        <v>97</v>
      </c>
      <c r="F598" s="135" t="s">
        <v>44</v>
      </c>
      <c r="G598" s="135" t="s">
        <v>98</v>
      </c>
      <c r="H598" s="146" t="s">
        <v>84</v>
      </c>
      <c r="I598" s="166" t="s">
        <v>99</v>
      </c>
      <c r="J598" s="166" t="s">
        <v>89</v>
      </c>
      <c r="K598" s="166" t="s">
        <v>90</v>
      </c>
      <c r="L598" s="167" t="s">
        <v>100</v>
      </c>
      <c r="M598" s="167" t="s">
        <v>46</v>
      </c>
      <c r="N598" s="147">
        <v>43</v>
      </c>
      <c r="O598" s="148" t="s">
        <v>1079</v>
      </c>
      <c r="P598" s="136" t="s">
        <v>1107</v>
      </c>
      <c r="Q598" s="136" t="s">
        <v>1120</v>
      </c>
      <c r="R598" s="136" t="s">
        <v>1082</v>
      </c>
      <c r="S598" s="136" t="s">
        <v>1083</v>
      </c>
      <c r="T598" s="149" t="s">
        <v>1084</v>
      </c>
      <c r="U598" s="136" t="s">
        <v>1084</v>
      </c>
      <c r="V598" s="150" t="s">
        <v>1121</v>
      </c>
      <c r="W598" s="151"/>
    </row>
    <row r="599" spans="1:23" ht="51" x14ac:dyDescent="0.25">
      <c r="A599" s="145">
        <v>977</v>
      </c>
      <c r="B599" s="135">
        <v>43391</v>
      </c>
      <c r="C599" s="136" t="s">
        <v>87</v>
      </c>
      <c r="D599" s="136" t="s">
        <v>46</v>
      </c>
      <c r="E599" s="136" t="s">
        <v>46</v>
      </c>
      <c r="F599" s="135" t="s">
        <v>101</v>
      </c>
      <c r="G599" s="135" t="s">
        <v>102</v>
      </c>
      <c r="H599" s="146" t="s">
        <v>46</v>
      </c>
      <c r="I599" s="166" t="s">
        <v>46</v>
      </c>
      <c r="J599" s="166" t="s">
        <v>103</v>
      </c>
      <c r="K599" s="166" t="s">
        <v>50</v>
      </c>
      <c r="L599" s="167" t="s">
        <v>50</v>
      </c>
      <c r="M599" s="167" t="s">
        <v>46</v>
      </c>
      <c r="N599" s="147">
        <v>43</v>
      </c>
      <c r="O599" s="148" t="s">
        <v>1114</v>
      </c>
      <c r="P599" s="136" t="s">
        <v>1102</v>
      </c>
      <c r="Q599" s="136" t="s">
        <v>1103</v>
      </c>
      <c r="R599" s="136" t="s">
        <v>1082</v>
      </c>
      <c r="S599" s="136" t="s">
        <v>1083</v>
      </c>
      <c r="T599" s="149" t="s">
        <v>1084</v>
      </c>
      <c r="U599" s="136" t="s">
        <v>1084</v>
      </c>
      <c r="V599" s="150" t="s">
        <v>101</v>
      </c>
      <c r="W599" s="151"/>
    </row>
    <row r="600" spans="1:23" ht="45" x14ac:dyDescent="0.25">
      <c r="A600" s="145">
        <v>976</v>
      </c>
      <c r="B600" s="135">
        <v>43391</v>
      </c>
      <c r="C600" s="136" t="s">
        <v>42</v>
      </c>
      <c r="D600" s="136">
        <v>402</v>
      </c>
      <c r="E600" s="136" t="s">
        <v>43</v>
      </c>
      <c r="F600" s="135" t="s">
        <v>104</v>
      </c>
      <c r="G600" s="135" t="s">
        <v>105</v>
      </c>
      <c r="H600" s="146" t="s">
        <v>46</v>
      </c>
      <c r="I600" s="166" t="s">
        <v>46</v>
      </c>
      <c r="J600" s="166" t="s">
        <v>48</v>
      </c>
      <c r="K600" s="166" t="s">
        <v>49</v>
      </c>
      <c r="L600" s="167" t="s">
        <v>53</v>
      </c>
      <c r="M600" s="167">
        <v>753</v>
      </c>
      <c r="N600" s="147">
        <v>43</v>
      </c>
      <c r="O600" s="148" t="s">
        <v>1079</v>
      </c>
      <c r="P600" s="136" t="s">
        <v>1110</v>
      </c>
      <c r="Q600" s="136" t="s">
        <v>1088</v>
      </c>
      <c r="R600" s="136" t="s">
        <v>1118</v>
      </c>
      <c r="S600" s="136" t="s">
        <v>1083</v>
      </c>
      <c r="T600" s="149" t="s">
        <v>1084</v>
      </c>
      <c r="U600" s="136" t="s">
        <v>1118</v>
      </c>
      <c r="V600" s="150" t="s">
        <v>1122</v>
      </c>
      <c r="W600" s="151"/>
    </row>
    <row r="601" spans="1:23" ht="51" x14ac:dyDescent="0.25">
      <c r="A601" s="145">
        <v>975</v>
      </c>
      <c r="B601" s="135">
        <v>43390</v>
      </c>
      <c r="C601" s="136" t="s">
        <v>42</v>
      </c>
      <c r="D601" s="136">
        <v>608</v>
      </c>
      <c r="E601" s="136" t="s">
        <v>43</v>
      </c>
      <c r="F601" s="135" t="s">
        <v>66</v>
      </c>
      <c r="G601" s="135" t="s">
        <v>106</v>
      </c>
      <c r="H601" s="146" t="s">
        <v>46</v>
      </c>
      <c r="I601" s="166" t="s">
        <v>46</v>
      </c>
      <c r="J601" s="166" t="s">
        <v>48</v>
      </c>
      <c r="K601" s="166" t="s">
        <v>49</v>
      </c>
      <c r="L601" s="167" t="s">
        <v>53</v>
      </c>
      <c r="M601" s="167">
        <v>804</v>
      </c>
      <c r="N601" s="147">
        <v>43</v>
      </c>
      <c r="O601" s="148" t="s">
        <v>1086</v>
      </c>
      <c r="P601" s="136"/>
      <c r="Q601" s="136" t="s">
        <v>46</v>
      </c>
      <c r="R601" s="136" t="s">
        <v>46</v>
      </c>
      <c r="S601" s="136" t="s">
        <v>46</v>
      </c>
      <c r="T601" s="149" t="s">
        <v>46</v>
      </c>
      <c r="U601" s="136" t="s">
        <v>1084</v>
      </c>
      <c r="V601" s="150" t="s">
        <v>1141</v>
      </c>
      <c r="W601" s="151"/>
    </row>
    <row r="602" spans="1:23" ht="63.75" x14ac:dyDescent="0.25">
      <c r="A602" s="145">
        <v>974</v>
      </c>
      <c r="B602" s="135">
        <v>43391</v>
      </c>
      <c r="C602" s="136" t="s">
        <v>42</v>
      </c>
      <c r="D602" s="136">
        <v>306</v>
      </c>
      <c r="E602" s="136" t="s">
        <v>43</v>
      </c>
      <c r="F602" s="135" t="s">
        <v>58</v>
      </c>
      <c r="G602" s="135" t="s">
        <v>107</v>
      </c>
      <c r="H602" s="146" t="s">
        <v>46</v>
      </c>
      <c r="I602" s="166" t="s">
        <v>46</v>
      </c>
      <c r="J602" s="166" t="s">
        <v>48</v>
      </c>
      <c r="K602" s="166" t="s">
        <v>49</v>
      </c>
      <c r="L602" s="167" t="s">
        <v>53</v>
      </c>
      <c r="M602" s="167">
        <v>538</v>
      </c>
      <c r="N602" s="147">
        <v>43</v>
      </c>
      <c r="O602" s="148" t="s">
        <v>1114</v>
      </c>
      <c r="P602" s="136" t="s">
        <v>1094</v>
      </c>
      <c r="Q602" s="136" t="s">
        <v>1116</v>
      </c>
      <c r="R602" s="136" t="s">
        <v>1082</v>
      </c>
      <c r="S602" s="136" t="s">
        <v>1083</v>
      </c>
      <c r="T602" s="149" t="s">
        <v>1084</v>
      </c>
      <c r="U602" s="136" t="s">
        <v>1084</v>
      </c>
      <c r="V602" s="150" t="s">
        <v>1085</v>
      </c>
      <c r="W602" s="151"/>
    </row>
    <row r="603" spans="1:23" ht="45" x14ac:dyDescent="0.25">
      <c r="A603" s="145">
        <v>973</v>
      </c>
      <c r="B603" s="135">
        <v>43390</v>
      </c>
      <c r="C603" s="136" t="s">
        <v>42</v>
      </c>
      <c r="D603" s="136">
        <v>312</v>
      </c>
      <c r="E603" s="136" t="s">
        <v>43</v>
      </c>
      <c r="F603" s="135" t="s">
        <v>71</v>
      </c>
      <c r="G603" s="135" t="s">
        <v>108</v>
      </c>
      <c r="H603" s="146" t="s">
        <v>109</v>
      </c>
      <c r="I603" s="166" t="s">
        <v>46</v>
      </c>
      <c r="J603" s="166" t="s">
        <v>48</v>
      </c>
      <c r="K603" s="166" t="s">
        <v>49</v>
      </c>
      <c r="L603" s="167" t="s">
        <v>53</v>
      </c>
      <c r="M603" s="167">
        <v>520</v>
      </c>
      <c r="N603" s="147">
        <v>43</v>
      </c>
      <c r="O603" s="148" t="s">
        <v>1079</v>
      </c>
      <c r="P603" s="136" t="s">
        <v>1123</v>
      </c>
      <c r="Q603" s="136" t="s">
        <v>1091</v>
      </c>
      <c r="R603" s="136" t="s">
        <v>1082</v>
      </c>
      <c r="S603" s="136" t="s">
        <v>1083</v>
      </c>
      <c r="T603" s="149" t="s">
        <v>1084</v>
      </c>
      <c r="U603" s="136" t="s">
        <v>1118</v>
      </c>
      <c r="V603" s="150" t="s">
        <v>1124</v>
      </c>
      <c r="W603" s="151"/>
    </row>
    <row r="604" spans="1:23" ht="51" x14ac:dyDescent="0.25">
      <c r="A604" s="145">
        <v>972</v>
      </c>
      <c r="B604" s="135">
        <v>43390</v>
      </c>
      <c r="C604" s="136" t="s">
        <v>42</v>
      </c>
      <c r="D604" s="136">
        <v>109</v>
      </c>
      <c r="E604" s="136" t="s">
        <v>43</v>
      </c>
      <c r="F604" s="135" t="s">
        <v>44</v>
      </c>
      <c r="G604" s="135" t="s">
        <v>110</v>
      </c>
      <c r="H604" s="146" t="s">
        <v>111</v>
      </c>
      <c r="I604" s="166" t="s">
        <v>46</v>
      </c>
      <c r="J604" s="166" t="s">
        <v>48</v>
      </c>
      <c r="K604" s="166" t="s">
        <v>49</v>
      </c>
      <c r="L604" s="167" t="s">
        <v>53</v>
      </c>
      <c r="M604" s="167">
        <v>901</v>
      </c>
      <c r="N604" s="147">
        <v>43</v>
      </c>
      <c r="O604" s="148" t="s">
        <v>1086</v>
      </c>
      <c r="P604" s="136"/>
      <c r="Q604" s="136" t="s">
        <v>46</v>
      </c>
      <c r="R604" s="136"/>
      <c r="S604" s="136" t="s">
        <v>46</v>
      </c>
      <c r="T604" s="149" t="s">
        <v>46</v>
      </c>
      <c r="U604" s="136" t="s">
        <v>1084</v>
      </c>
      <c r="V604" s="150" t="s">
        <v>1125</v>
      </c>
      <c r="W604" s="151"/>
    </row>
    <row r="605" spans="1:23" ht="76.5" x14ac:dyDescent="0.25">
      <c r="A605" s="145">
        <v>971</v>
      </c>
      <c r="B605" s="135">
        <v>43390</v>
      </c>
      <c r="C605" s="136" t="s">
        <v>42</v>
      </c>
      <c r="D605" s="136">
        <v>109</v>
      </c>
      <c r="E605" s="136" t="s">
        <v>43</v>
      </c>
      <c r="F605" s="135" t="s">
        <v>76</v>
      </c>
      <c r="G605" s="135" t="s">
        <v>112</v>
      </c>
      <c r="H605" s="146" t="s">
        <v>113</v>
      </c>
      <c r="I605" s="166" t="s">
        <v>46</v>
      </c>
      <c r="J605" s="166" t="s">
        <v>48</v>
      </c>
      <c r="K605" s="166" t="s">
        <v>49</v>
      </c>
      <c r="L605" s="167" t="s">
        <v>53</v>
      </c>
      <c r="M605" s="167">
        <v>901</v>
      </c>
      <c r="N605" s="147">
        <v>43</v>
      </c>
      <c r="O605" s="148" t="s">
        <v>1079</v>
      </c>
      <c r="P605" s="136" t="s">
        <v>1090</v>
      </c>
      <c r="Q605" s="136" t="s">
        <v>1091</v>
      </c>
      <c r="R605" s="136" t="s">
        <v>1082</v>
      </c>
      <c r="S605" s="136" t="s">
        <v>1083</v>
      </c>
      <c r="T605" s="149" t="s">
        <v>1084</v>
      </c>
      <c r="U605" s="136" t="s">
        <v>1118</v>
      </c>
      <c r="V605" s="150" t="s">
        <v>1126</v>
      </c>
      <c r="W605" s="151"/>
    </row>
    <row r="606" spans="1:23" ht="76.5" x14ac:dyDescent="0.25">
      <c r="A606" s="145">
        <v>970</v>
      </c>
      <c r="B606" s="135">
        <v>43390</v>
      </c>
      <c r="C606" s="136" t="s">
        <v>42</v>
      </c>
      <c r="D606" s="136">
        <v>103</v>
      </c>
      <c r="E606" s="136" t="s">
        <v>43</v>
      </c>
      <c r="F606" s="135" t="s">
        <v>44</v>
      </c>
      <c r="G606" s="135" t="s">
        <v>114</v>
      </c>
      <c r="H606" s="146" t="s">
        <v>46</v>
      </c>
      <c r="I606" s="166" t="s">
        <v>46</v>
      </c>
      <c r="J606" s="166" t="s">
        <v>48</v>
      </c>
      <c r="K606" s="166" t="s">
        <v>49</v>
      </c>
      <c r="L606" s="167" t="s">
        <v>53</v>
      </c>
      <c r="M606" s="167">
        <v>841</v>
      </c>
      <c r="N606" s="147">
        <v>43</v>
      </c>
      <c r="O606" s="148" t="s">
        <v>1086</v>
      </c>
      <c r="P606" s="136"/>
      <c r="Q606" s="136" t="s">
        <v>46</v>
      </c>
      <c r="R606" s="136" t="s">
        <v>46</v>
      </c>
      <c r="S606" s="136" t="s">
        <v>46</v>
      </c>
      <c r="T606" s="149" t="s">
        <v>46</v>
      </c>
      <c r="U606" s="136" t="s">
        <v>46</v>
      </c>
      <c r="V606" s="150" t="s">
        <v>1119</v>
      </c>
      <c r="W606" s="151"/>
    </row>
    <row r="607" spans="1:23" ht="51" x14ac:dyDescent="0.25">
      <c r="A607" s="145">
        <v>969</v>
      </c>
      <c r="B607" s="135">
        <v>43390</v>
      </c>
      <c r="C607" s="136" t="s">
        <v>42</v>
      </c>
      <c r="D607" s="136">
        <v>501</v>
      </c>
      <c r="E607" s="136" t="s">
        <v>43</v>
      </c>
      <c r="F607" s="135" t="s">
        <v>44</v>
      </c>
      <c r="G607" s="135" t="s">
        <v>115</v>
      </c>
      <c r="H607" s="146" t="s">
        <v>116</v>
      </c>
      <c r="I607" s="166" t="s">
        <v>46</v>
      </c>
      <c r="J607" s="166" t="s">
        <v>48</v>
      </c>
      <c r="K607" s="166" t="s">
        <v>49</v>
      </c>
      <c r="L607" s="167" t="s">
        <v>53</v>
      </c>
      <c r="M607" s="167">
        <v>290</v>
      </c>
      <c r="N607" s="147">
        <v>43</v>
      </c>
      <c r="O607" s="148" t="s">
        <v>1079</v>
      </c>
      <c r="P607" s="136" t="s">
        <v>1107</v>
      </c>
      <c r="Q607" s="136" t="s">
        <v>1120</v>
      </c>
      <c r="R607" s="136" t="s">
        <v>1082</v>
      </c>
      <c r="S607" s="136" t="s">
        <v>1083</v>
      </c>
      <c r="T607" s="149" t="s">
        <v>1084</v>
      </c>
      <c r="U607" s="136" t="s">
        <v>1118</v>
      </c>
      <c r="V607" s="150" t="s">
        <v>1127</v>
      </c>
      <c r="W607" s="151"/>
    </row>
    <row r="608" spans="1:23" ht="105" x14ac:dyDescent="0.25">
      <c r="A608" s="145">
        <v>968</v>
      </c>
      <c r="B608" s="135">
        <v>43391</v>
      </c>
      <c r="C608" s="136" t="s">
        <v>117</v>
      </c>
      <c r="D608" s="136">
        <v>125</v>
      </c>
      <c r="E608" s="136" t="s">
        <v>46</v>
      </c>
      <c r="F608" s="135" t="s">
        <v>44</v>
      </c>
      <c r="G608" s="135" t="s">
        <v>118</v>
      </c>
      <c r="H608" s="146" t="s">
        <v>119</v>
      </c>
      <c r="I608" s="166" t="s">
        <v>120</v>
      </c>
      <c r="J608" s="166" t="s">
        <v>121</v>
      </c>
      <c r="K608" s="166" t="s">
        <v>50</v>
      </c>
      <c r="L608" s="167" t="s">
        <v>50</v>
      </c>
      <c r="M608" s="167" t="s">
        <v>46</v>
      </c>
      <c r="N608" s="147">
        <v>43</v>
      </c>
      <c r="O608" s="148" t="s">
        <v>1079</v>
      </c>
      <c r="P608" s="136" t="s">
        <v>1110</v>
      </c>
      <c r="Q608" s="136" t="s">
        <v>1088</v>
      </c>
      <c r="R608" s="136" t="s">
        <v>1082</v>
      </c>
      <c r="S608" s="136" t="s">
        <v>1083</v>
      </c>
      <c r="T608" s="149" t="s">
        <v>1084</v>
      </c>
      <c r="U608" s="136" t="s">
        <v>1118</v>
      </c>
      <c r="V608" s="150" t="s">
        <v>1128</v>
      </c>
      <c r="W608" s="151"/>
    </row>
    <row r="609" spans="1:23" ht="105" x14ac:dyDescent="0.25">
      <c r="A609" s="145">
        <v>967</v>
      </c>
      <c r="B609" s="135">
        <v>43391</v>
      </c>
      <c r="C609" s="136" t="s">
        <v>42</v>
      </c>
      <c r="D609" s="136">
        <v>605</v>
      </c>
      <c r="E609" s="136" t="s">
        <v>43</v>
      </c>
      <c r="F609" s="135" t="s">
        <v>44</v>
      </c>
      <c r="G609" s="135" t="s">
        <v>122</v>
      </c>
      <c r="H609" s="146" t="s">
        <v>123</v>
      </c>
      <c r="I609" s="166" t="s">
        <v>124</v>
      </c>
      <c r="J609" s="166" t="s">
        <v>48</v>
      </c>
      <c r="K609" s="166" t="s">
        <v>49</v>
      </c>
      <c r="L609" s="167" t="s">
        <v>125</v>
      </c>
      <c r="M609" s="167" t="s">
        <v>46</v>
      </c>
      <c r="N609" s="147">
        <v>43</v>
      </c>
      <c r="O609" s="148" t="s">
        <v>1079</v>
      </c>
      <c r="P609" s="136" t="s">
        <v>1129</v>
      </c>
      <c r="Q609" s="136" t="s">
        <v>1130</v>
      </c>
      <c r="R609" s="136" t="s">
        <v>1131</v>
      </c>
      <c r="S609" s="136" t="s">
        <v>1132</v>
      </c>
      <c r="T609" s="149" t="s">
        <v>1084</v>
      </c>
      <c r="U609" s="136" t="s">
        <v>1118</v>
      </c>
      <c r="V609" s="150" t="s">
        <v>1121</v>
      </c>
      <c r="W609" s="151"/>
    </row>
    <row r="610" spans="1:23" ht="63.75" x14ac:dyDescent="0.25">
      <c r="A610" s="145">
        <v>966</v>
      </c>
      <c r="B610" s="135">
        <v>43389</v>
      </c>
      <c r="C610" s="136" t="s">
        <v>117</v>
      </c>
      <c r="D610" s="136">
        <v>602</v>
      </c>
      <c r="E610" s="136" t="s">
        <v>43</v>
      </c>
      <c r="F610" s="135" t="s">
        <v>126</v>
      </c>
      <c r="G610" s="135" t="s">
        <v>127</v>
      </c>
      <c r="H610" s="146" t="s">
        <v>128</v>
      </c>
      <c r="I610" s="95" t="s">
        <v>2022</v>
      </c>
      <c r="J610" s="95" t="s">
        <v>48</v>
      </c>
      <c r="K610" s="95" t="s">
        <v>49</v>
      </c>
      <c r="L610" s="137" t="s">
        <v>65</v>
      </c>
      <c r="M610" s="137" t="s">
        <v>46</v>
      </c>
      <c r="N610" s="147">
        <v>42.285714285714285</v>
      </c>
      <c r="O610" s="148" t="s">
        <v>1079</v>
      </c>
      <c r="P610" s="136" t="s">
        <v>1107</v>
      </c>
      <c r="Q610" s="136" t="s">
        <v>1108</v>
      </c>
      <c r="R610" s="136" t="s">
        <v>1082</v>
      </c>
      <c r="S610" s="136" t="s">
        <v>1083</v>
      </c>
      <c r="T610" s="149" t="s">
        <v>1118</v>
      </c>
      <c r="U610" s="136" t="s">
        <v>1084</v>
      </c>
      <c r="V610" s="150" t="s">
        <v>1133</v>
      </c>
      <c r="W610" s="151"/>
    </row>
    <row r="611" spans="1:23" ht="45" x14ac:dyDescent="0.25">
      <c r="A611" s="145">
        <v>965</v>
      </c>
      <c r="B611" s="135">
        <v>43388</v>
      </c>
      <c r="C611" s="136" t="s">
        <v>42</v>
      </c>
      <c r="D611" s="136">
        <v>611</v>
      </c>
      <c r="E611" s="136" t="s">
        <v>43</v>
      </c>
      <c r="F611" s="135" t="s">
        <v>71</v>
      </c>
      <c r="G611" s="135" t="s">
        <v>129</v>
      </c>
      <c r="H611" s="146" t="s">
        <v>46</v>
      </c>
      <c r="I611" s="95" t="s">
        <v>46</v>
      </c>
      <c r="J611" s="95" t="s">
        <v>48</v>
      </c>
      <c r="K611" s="95" t="s">
        <v>49</v>
      </c>
      <c r="L611" s="137" t="s">
        <v>53</v>
      </c>
      <c r="M611" s="137">
        <v>603</v>
      </c>
      <c r="N611" s="147">
        <v>42.285714285714285</v>
      </c>
      <c r="O611" s="148" t="s">
        <v>1079</v>
      </c>
      <c r="P611" s="136" t="s">
        <v>1090</v>
      </c>
      <c r="Q611" s="136" t="s">
        <v>1091</v>
      </c>
      <c r="R611" s="136" t="s">
        <v>1082</v>
      </c>
      <c r="S611" s="136" t="s">
        <v>1083</v>
      </c>
      <c r="T611" s="149" t="s">
        <v>1084</v>
      </c>
      <c r="U611" s="136" t="s">
        <v>1082</v>
      </c>
      <c r="V611" s="150" t="s">
        <v>1134</v>
      </c>
      <c r="W611" s="151"/>
    </row>
    <row r="612" spans="1:23" ht="45" x14ac:dyDescent="0.25">
      <c r="A612" s="145">
        <v>964</v>
      </c>
      <c r="B612" s="135">
        <v>43388</v>
      </c>
      <c r="C612" s="136" t="s">
        <v>42</v>
      </c>
      <c r="D612" s="136">
        <v>507</v>
      </c>
      <c r="E612" s="136" t="s">
        <v>43</v>
      </c>
      <c r="F612" s="135" t="s">
        <v>76</v>
      </c>
      <c r="G612" s="135" t="s">
        <v>130</v>
      </c>
      <c r="H612" s="146" t="s">
        <v>46</v>
      </c>
      <c r="I612" s="95" t="s">
        <v>46</v>
      </c>
      <c r="J612" s="95" t="s">
        <v>48</v>
      </c>
      <c r="K612" s="95" t="s">
        <v>49</v>
      </c>
      <c r="L612" s="137" t="s">
        <v>53</v>
      </c>
      <c r="M612" s="137">
        <v>483</v>
      </c>
      <c r="N612" s="147">
        <v>42.285714285714285</v>
      </c>
      <c r="O612" s="148" t="s">
        <v>1079</v>
      </c>
      <c r="P612" s="136" t="s">
        <v>1090</v>
      </c>
      <c r="Q612" s="136" t="s">
        <v>1091</v>
      </c>
      <c r="R612" s="136" t="s">
        <v>1082</v>
      </c>
      <c r="S612" s="136" t="s">
        <v>1083</v>
      </c>
      <c r="T612" s="149" t="s">
        <v>1084</v>
      </c>
      <c r="U612" s="136" t="s">
        <v>1118</v>
      </c>
      <c r="V612" s="150" t="s">
        <v>1126</v>
      </c>
      <c r="W612" s="151"/>
    </row>
    <row r="613" spans="1:23" ht="45" x14ac:dyDescent="0.25">
      <c r="A613" s="145">
        <v>963</v>
      </c>
      <c r="B613" s="135">
        <v>43386</v>
      </c>
      <c r="C613" s="136" t="s">
        <v>42</v>
      </c>
      <c r="D613" s="136">
        <v>204</v>
      </c>
      <c r="E613" s="136" t="s">
        <v>43</v>
      </c>
      <c r="F613" s="135" t="s">
        <v>50</v>
      </c>
      <c r="G613" s="135" t="s">
        <v>131</v>
      </c>
      <c r="H613" s="146" t="s">
        <v>46</v>
      </c>
      <c r="I613" s="95" t="s">
        <v>46</v>
      </c>
      <c r="J613" s="95" t="s">
        <v>48</v>
      </c>
      <c r="K613" s="95" t="s">
        <v>49</v>
      </c>
      <c r="L613" s="137" t="s">
        <v>53</v>
      </c>
      <c r="M613" s="137">
        <v>282</v>
      </c>
      <c r="N613" s="147">
        <v>42.285714285714285</v>
      </c>
      <c r="O613" s="148" t="s">
        <v>1079</v>
      </c>
      <c r="P613" s="136" t="s">
        <v>1135</v>
      </c>
      <c r="Q613" s="136" t="s">
        <v>1103</v>
      </c>
      <c r="R613" s="136" t="s">
        <v>1082</v>
      </c>
      <c r="S613" s="136" t="s">
        <v>1083</v>
      </c>
      <c r="T613" s="149" t="s">
        <v>1084</v>
      </c>
      <c r="U613" s="136" t="s">
        <v>1095</v>
      </c>
      <c r="V613" s="183" t="s">
        <v>1136</v>
      </c>
      <c r="W613" s="151"/>
    </row>
    <row r="614" spans="1:23" ht="45" x14ac:dyDescent="0.25">
      <c r="A614" s="145">
        <v>962</v>
      </c>
      <c r="B614" s="135">
        <v>43386</v>
      </c>
      <c r="C614" s="136" t="s">
        <v>42</v>
      </c>
      <c r="D614" s="136">
        <v>206</v>
      </c>
      <c r="E614" s="136" t="s">
        <v>43</v>
      </c>
      <c r="F614" s="135" t="s">
        <v>44</v>
      </c>
      <c r="G614" s="135" t="s">
        <v>132</v>
      </c>
      <c r="H614" s="146" t="s">
        <v>46</v>
      </c>
      <c r="I614" s="95" t="s">
        <v>46</v>
      </c>
      <c r="J614" s="95" t="s">
        <v>48</v>
      </c>
      <c r="K614" s="95" t="s">
        <v>49</v>
      </c>
      <c r="L614" s="137" t="s">
        <v>53</v>
      </c>
      <c r="M614" s="137">
        <v>897</v>
      </c>
      <c r="N614" s="147">
        <v>42.285714285714285</v>
      </c>
      <c r="O614" s="148" t="s">
        <v>1079</v>
      </c>
      <c r="P614" s="136" t="s">
        <v>1129</v>
      </c>
      <c r="Q614" s="136" t="s">
        <v>1130</v>
      </c>
      <c r="R614" s="136" t="s">
        <v>1082</v>
      </c>
      <c r="S614" s="136" t="s">
        <v>1083</v>
      </c>
      <c r="T614" s="149" t="s">
        <v>1084</v>
      </c>
      <c r="U614" s="136" t="s">
        <v>1118</v>
      </c>
      <c r="V614" s="150" t="s">
        <v>44</v>
      </c>
      <c r="W614" s="151"/>
    </row>
    <row r="615" spans="1:23" ht="45" x14ac:dyDescent="0.25">
      <c r="A615" s="145">
        <v>961</v>
      </c>
      <c r="B615" s="135">
        <v>43387</v>
      </c>
      <c r="C615" s="136" t="s">
        <v>42</v>
      </c>
      <c r="D615" s="136">
        <v>107</v>
      </c>
      <c r="E615" s="136" t="s">
        <v>43</v>
      </c>
      <c r="F615" s="135" t="s">
        <v>66</v>
      </c>
      <c r="G615" s="135" t="s">
        <v>133</v>
      </c>
      <c r="H615" s="146" t="s">
        <v>46</v>
      </c>
      <c r="I615" s="95" t="s">
        <v>46</v>
      </c>
      <c r="J615" s="95" t="s">
        <v>48</v>
      </c>
      <c r="K615" s="95" t="s">
        <v>49</v>
      </c>
      <c r="L615" s="137" t="s">
        <v>53</v>
      </c>
      <c r="M615" s="137">
        <v>848</v>
      </c>
      <c r="N615" s="147">
        <v>42.285714285714285</v>
      </c>
      <c r="O615" s="148" t="s">
        <v>1079</v>
      </c>
      <c r="P615" s="136" t="s">
        <v>1094</v>
      </c>
      <c r="Q615" s="136" t="s">
        <v>1091</v>
      </c>
      <c r="R615" s="136" t="s">
        <v>1082</v>
      </c>
      <c r="S615" s="136" t="s">
        <v>1083</v>
      </c>
      <c r="T615" s="149" t="s">
        <v>1084</v>
      </c>
      <c r="U615" s="136" t="s">
        <v>1082</v>
      </c>
      <c r="V615" s="150" t="s">
        <v>1105</v>
      </c>
      <c r="W615" s="151"/>
    </row>
    <row r="616" spans="1:23" ht="51" x14ac:dyDescent="0.25">
      <c r="A616" s="145">
        <v>960</v>
      </c>
      <c r="B616" s="135">
        <v>43387</v>
      </c>
      <c r="C616" s="136" t="s">
        <v>42</v>
      </c>
      <c r="D616" s="136">
        <v>107</v>
      </c>
      <c r="E616" s="136" t="s">
        <v>43</v>
      </c>
      <c r="F616" s="135" t="s">
        <v>104</v>
      </c>
      <c r="G616" s="135" t="s">
        <v>134</v>
      </c>
      <c r="H616" s="146" t="s">
        <v>46</v>
      </c>
      <c r="I616" s="95" t="s">
        <v>46</v>
      </c>
      <c r="J616" s="95" t="s">
        <v>48</v>
      </c>
      <c r="K616" s="95" t="s">
        <v>49</v>
      </c>
      <c r="L616" s="137" t="s">
        <v>53</v>
      </c>
      <c r="M616" s="137">
        <v>848</v>
      </c>
      <c r="N616" s="147">
        <v>42.285714285714285</v>
      </c>
      <c r="O616" s="148" t="s">
        <v>1114</v>
      </c>
      <c r="P616" s="136" t="s">
        <v>1107</v>
      </c>
      <c r="Q616" s="136" t="s">
        <v>1108</v>
      </c>
      <c r="R616" s="136" t="s">
        <v>1082</v>
      </c>
      <c r="S616" s="136" t="s">
        <v>1106</v>
      </c>
      <c r="T616" s="149" t="s">
        <v>1084</v>
      </c>
      <c r="U616" s="136" t="s">
        <v>1084</v>
      </c>
      <c r="V616" s="150" t="s">
        <v>703</v>
      </c>
      <c r="W616" s="151"/>
    </row>
    <row r="617" spans="1:23" ht="45" x14ac:dyDescent="0.25">
      <c r="A617" s="145">
        <v>959</v>
      </c>
      <c r="B617" s="135">
        <v>43387</v>
      </c>
      <c r="C617" s="136" t="s">
        <v>42</v>
      </c>
      <c r="D617" s="136">
        <v>107</v>
      </c>
      <c r="E617" s="136" t="s">
        <v>43</v>
      </c>
      <c r="F617" s="135" t="s">
        <v>51</v>
      </c>
      <c r="G617" s="135" t="s">
        <v>135</v>
      </c>
      <c r="H617" s="146" t="s">
        <v>46</v>
      </c>
      <c r="I617" s="95" t="s">
        <v>46</v>
      </c>
      <c r="J617" s="95" t="s">
        <v>48</v>
      </c>
      <c r="K617" s="95" t="s">
        <v>49</v>
      </c>
      <c r="L617" s="137" t="s">
        <v>53</v>
      </c>
      <c r="M617" s="137">
        <v>848</v>
      </c>
      <c r="N617" s="147">
        <v>42.285714285714285</v>
      </c>
      <c r="O617" s="148" t="s">
        <v>1079</v>
      </c>
      <c r="P617" s="136" t="s">
        <v>1102</v>
      </c>
      <c r="Q617" s="136" t="s">
        <v>1103</v>
      </c>
      <c r="R617" s="136" t="s">
        <v>1082</v>
      </c>
      <c r="S617" s="136" t="s">
        <v>1083</v>
      </c>
      <c r="T617" s="149" t="s">
        <v>1138</v>
      </c>
      <c r="U617" s="136" t="s">
        <v>1118</v>
      </c>
      <c r="V617" s="150" t="s">
        <v>1139</v>
      </c>
      <c r="W617" s="151"/>
    </row>
    <row r="618" spans="1:23" ht="45" x14ac:dyDescent="0.25">
      <c r="A618" s="145">
        <v>958</v>
      </c>
      <c r="B618" s="135">
        <v>43387</v>
      </c>
      <c r="C618" s="136" t="s">
        <v>42</v>
      </c>
      <c r="D618" s="136">
        <v>701</v>
      </c>
      <c r="E618" s="136" t="s">
        <v>43</v>
      </c>
      <c r="F618" s="135" t="s">
        <v>71</v>
      </c>
      <c r="G618" s="135" t="s">
        <v>136</v>
      </c>
      <c r="H618" s="146" t="s">
        <v>46</v>
      </c>
      <c r="I618" s="95" t="s">
        <v>46</v>
      </c>
      <c r="J618" s="95" t="s">
        <v>48</v>
      </c>
      <c r="K618" s="95" t="s">
        <v>49</v>
      </c>
      <c r="L618" s="137" t="s">
        <v>53</v>
      </c>
      <c r="M618" s="137">
        <v>418</v>
      </c>
      <c r="N618" s="147">
        <v>42.285714285714285</v>
      </c>
      <c r="O618" s="148" t="s">
        <v>1079</v>
      </c>
      <c r="P618" s="136" t="s">
        <v>1090</v>
      </c>
      <c r="Q618" s="136" t="s">
        <v>1091</v>
      </c>
      <c r="R618" s="136" t="s">
        <v>1118</v>
      </c>
      <c r="S618" s="136" t="s">
        <v>1083</v>
      </c>
      <c r="T618" s="149" t="s">
        <v>1118</v>
      </c>
      <c r="U618" s="136" t="s">
        <v>1118</v>
      </c>
      <c r="V618" s="150" t="s">
        <v>1134</v>
      </c>
      <c r="W618" s="151"/>
    </row>
    <row r="619" spans="1:23" ht="45" x14ac:dyDescent="0.25">
      <c r="A619" s="145">
        <v>957</v>
      </c>
      <c r="B619" s="135">
        <v>43387</v>
      </c>
      <c r="C619" s="136" t="s">
        <v>42</v>
      </c>
      <c r="D619" s="136">
        <v>409</v>
      </c>
      <c r="E619" s="136" t="s">
        <v>43</v>
      </c>
      <c r="F619" s="135" t="s">
        <v>66</v>
      </c>
      <c r="G619" s="135" t="s">
        <v>137</v>
      </c>
      <c r="H619" s="146" t="s">
        <v>46</v>
      </c>
      <c r="I619" s="95" t="s">
        <v>46</v>
      </c>
      <c r="J619" s="95" t="s">
        <v>48</v>
      </c>
      <c r="K619" s="95" t="s">
        <v>49</v>
      </c>
      <c r="L619" s="137" t="s">
        <v>53</v>
      </c>
      <c r="M619" s="137">
        <v>534</v>
      </c>
      <c r="N619" s="147">
        <v>42.285714285714285</v>
      </c>
      <c r="O619" s="148" t="s">
        <v>1079</v>
      </c>
      <c r="P619" s="136" t="s">
        <v>1094</v>
      </c>
      <c r="Q619" s="136" t="s">
        <v>1091</v>
      </c>
      <c r="R619" s="136" t="s">
        <v>1082</v>
      </c>
      <c r="S619" s="136" t="s">
        <v>1083</v>
      </c>
      <c r="T619" s="149" t="s">
        <v>1084</v>
      </c>
      <c r="U619" s="136" t="s">
        <v>1118</v>
      </c>
      <c r="V619" s="150" t="s">
        <v>1092</v>
      </c>
      <c r="W619" s="151"/>
    </row>
    <row r="620" spans="1:23" ht="51" x14ac:dyDescent="0.25">
      <c r="A620" s="145">
        <v>956</v>
      </c>
      <c r="B620" s="135">
        <v>43387</v>
      </c>
      <c r="C620" s="136" t="s">
        <v>42</v>
      </c>
      <c r="D620" s="136">
        <v>204</v>
      </c>
      <c r="E620" s="136" t="s">
        <v>43</v>
      </c>
      <c r="F620" s="135" t="s">
        <v>44</v>
      </c>
      <c r="G620" s="135" t="s">
        <v>138</v>
      </c>
      <c r="H620" s="146" t="s">
        <v>46</v>
      </c>
      <c r="I620" s="95" t="s">
        <v>46</v>
      </c>
      <c r="J620" s="95" t="s">
        <v>48</v>
      </c>
      <c r="K620" s="95" t="s">
        <v>49</v>
      </c>
      <c r="L620" s="137" t="s">
        <v>53</v>
      </c>
      <c r="M620" s="137">
        <v>900</v>
      </c>
      <c r="N620" s="147">
        <v>42.285714285714285</v>
      </c>
      <c r="O620" s="148" t="s">
        <v>1112</v>
      </c>
      <c r="P620" s="136" t="s">
        <v>1087</v>
      </c>
      <c r="Q620" s="136" t="s">
        <v>1130</v>
      </c>
      <c r="R620" s="136" t="s">
        <v>1082</v>
      </c>
      <c r="S620" s="136" t="s">
        <v>1106</v>
      </c>
      <c r="T620" s="149" t="s">
        <v>1084</v>
      </c>
      <c r="U620" s="136" t="s">
        <v>1084</v>
      </c>
      <c r="V620" s="150" t="s">
        <v>44</v>
      </c>
      <c r="W620" s="151"/>
    </row>
    <row r="621" spans="1:23" ht="45" x14ac:dyDescent="0.25">
      <c r="A621" s="145">
        <v>955</v>
      </c>
      <c r="B621" s="135">
        <v>43387</v>
      </c>
      <c r="C621" s="136" t="s">
        <v>42</v>
      </c>
      <c r="D621" s="136">
        <v>403</v>
      </c>
      <c r="E621" s="136" t="s">
        <v>43</v>
      </c>
      <c r="F621" s="135" t="s">
        <v>44</v>
      </c>
      <c r="G621" s="135" t="s">
        <v>139</v>
      </c>
      <c r="H621" s="146" t="s">
        <v>46</v>
      </c>
      <c r="I621" s="95" t="s">
        <v>46</v>
      </c>
      <c r="J621" s="95" t="s">
        <v>48</v>
      </c>
      <c r="K621" s="95" t="s">
        <v>49</v>
      </c>
      <c r="L621" s="137" t="s">
        <v>53</v>
      </c>
      <c r="M621" s="137">
        <v>717</v>
      </c>
      <c r="N621" s="147">
        <v>42.285714285714285</v>
      </c>
      <c r="O621" s="148" t="s">
        <v>1079</v>
      </c>
      <c r="P621" s="136" t="s">
        <v>1129</v>
      </c>
      <c r="Q621" s="136" t="s">
        <v>1130</v>
      </c>
      <c r="R621" s="136" t="s">
        <v>1082</v>
      </c>
      <c r="S621" s="136" t="s">
        <v>1083</v>
      </c>
      <c r="T621" s="149" t="s">
        <v>1084</v>
      </c>
      <c r="U621" s="136" t="s">
        <v>1118</v>
      </c>
      <c r="V621" s="150" t="s">
        <v>1140</v>
      </c>
      <c r="W621" s="151"/>
    </row>
    <row r="622" spans="1:23" ht="63.75" x14ac:dyDescent="0.25">
      <c r="A622" s="145">
        <v>954</v>
      </c>
      <c r="B622" s="135">
        <v>43387</v>
      </c>
      <c r="C622" s="136" t="s">
        <v>42</v>
      </c>
      <c r="D622" s="136">
        <v>403</v>
      </c>
      <c r="E622" s="136" t="s">
        <v>43</v>
      </c>
      <c r="F622" s="135" t="s">
        <v>66</v>
      </c>
      <c r="G622" s="135" t="s">
        <v>140</v>
      </c>
      <c r="H622" s="146" t="s">
        <v>141</v>
      </c>
      <c r="I622" s="95" t="s">
        <v>46</v>
      </c>
      <c r="J622" s="95" t="s">
        <v>48</v>
      </c>
      <c r="K622" s="95" t="s">
        <v>49</v>
      </c>
      <c r="L622" s="137" t="s">
        <v>53</v>
      </c>
      <c r="M622" s="137">
        <v>717</v>
      </c>
      <c r="N622" s="147">
        <v>42.285714285714285</v>
      </c>
      <c r="O622" s="148" t="s">
        <v>1079</v>
      </c>
      <c r="P622" s="136" t="s">
        <v>1094</v>
      </c>
      <c r="Q622" s="136" t="s">
        <v>1091</v>
      </c>
      <c r="R622" s="136" t="s">
        <v>1082</v>
      </c>
      <c r="S622" s="136" t="s">
        <v>1083</v>
      </c>
      <c r="T622" s="149" t="s">
        <v>1084</v>
      </c>
      <c r="U622" s="136" t="s">
        <v>1118</v>
      </c>
      <c r="V622" s="150" t="s">
        <v>1105</v>
      </c>
      <c r="W622" s="151"/>
    </row>
    <row r="623" spans="1:23" ht="105" x14ac:dyDescent="0.25">
      <c r="A623" s="145">
        <v>953</v>
      </c>
      <c r="B623" s="135">
        <v>43388</v>
      </c>
      <c r="C623" s="136" t="s">
        <v>87</v>
      </c>
      <c r="D623" s="136">
        <v>305</v>
      </c>
      <c r="E623" s="136" t="s">
        <v>46</v>
      </c>
      <c r="F623" s="135" t="s">
        <v>44</v>
      </c>
      <c r="G623" s="135" t="s">
        <v>142</v>
      </c>
      <c r="H623" s="146" t="s">
        <v>46</v>
      </c>
      <c r="I623" s="95" t="s">
        <v>143</v>
      </c>
      <c r="J623" s="95" t="s">
        <v>48</v>
      </c>
      <c r="K623" s="95" t="s">
        <v>49</v>
      </c>
      <c r="L623" s="137" t="s">
        <v>65</v>
      </c>
      <c r="M623" s="137" t="s">
        <v>46</v>
      </c>
      <c r="N623" s="147">
        <v>42.285714285714285</v>
      </c>
      <c r="O623" s="148" t="s">
        <v>1079</v>
      </c>
      <c r="P623" s="136" t="s">
        <v>1129</v>
      </c>
      <c r="Q623" s="136" t="s">
        <v>1130</v>
      </c>
      <c r="R623" s="136" t="s">
        <v>1082</v>
      </c>
      <c r="S623" s="136" t="s">
        <v>1083</v>
      </c>
      <c r="T623" s="149" t="s">
        <v>1084</v>
      </c>
      <c r="U623" s="136" t="s">
        <v>1118</v>
      </c>
      <c r="V623" s="150" t="s">
        <v>1121</v>
      </c>
      <c r="W623" s="151"/>
    </row>
    <row r="624" spans="1:23" ht="409.5" x14ac:dyDescent="0.25">
      <c r="A624" s="145">
        <v>952</v>
      </c>
      <c r="B624" s="135">
        <v>43388</v>
      </c>
      <c r="C624" s="136" t="s">
        <v>42</v>
      </c>
      <c r="D624" s="136">
        <v>602</v>
      </c>
      <c r="E624" s="136" t="s">
        <v>43</v>
      </c>
      <c r="F624" s="135" t="s">
        <v>44</v>
      </c>
      <c r="G624" s="135" t="s">
        <v>144</v>
      </c>
      <c r="H624" s="146" t="s">
        <v>145</v>
      </c>
      <c r="I624" s="95" t="s">
        <v>146</v>
      </c>
      <c r="J624" s="95" t="s">
        <v>48</v>
      </c>
      <c r="K624" s="95" t="s">
        <v>49</v>
      </c>
      <c r="L624" s="137" t="s">
        <v>125</v>
      </c>
      <c r="M624" s="137" t="s">
        <v>46</v>
      </c>
      <c r="N624" s="147">
        <v>42.285714285714285</v>
      </c>
      <c r="O624" s="148" t="s">
        <v>1079</v>
      </c>
      <c r="P624" s="136" t="s">
        <v>1129</v>
      </c>
      <c r="Q624" s="136" t="s">
        <v>1130</v>
      </c>
      <c r="R624" s="136" t="s">
        <v>1082</v>
      </c>
      <c r="S624" s="136" t="s">
        <v>1083</v>
      </c>
      <c r="T624" s="149" t="s">
        <v>1084</v>
      </c>
      <c r="U624" s="136" t="s">
        <v>1118</v>
      </c>
      <c r="V624" s="150" t="s">
        <v>1119</v>
      </c>
      <c r="W624" s="151"/>
    </row>
    <row r="625" spans="1:23" ht="178.5" x14ac:dyDescent="0.25">
      <c r="A625" s="145">
        <v>951</v>
      </c>
      <c r="B625" s="135">
        <v>43387</v>
      </c>
      <c r="C625" s="136" t="s">
        <v>117</v>
      </c>
      <c r="D625" s="136">
        <v>121</v>
      </c>
      <c r="E625" s="136" t="s">
        <v>43</v>
      </c>
      <c r="F625" s="135" t="s">
        <v>66</v>
      </c>
      <c r="G625" s="135" t="s">
        <v>147</v>
      </c>
      <c r="H625" s="146" t="s">
        <v>2023</v>
      </c>
      <c r="I625" s="95" t="s">
        <v>46</v>
      </c>
      <c r="J625" s="95" t="s">
        <v>89</v>
      </c>
      <c r="K625" s="95" t="s">
        <v>90</v>
      </c>
      <c r="L625" s="137" t="s">
        <v>50</v>
      </c>
      <c r="M625" s="137" t="s">
        <v>46</v>
      </c>
      <c r="N625" s="147">
        <v>42.285714285714285</v>
      </c>
      <c r="O625" s="148" t="s">
        <v>1079</v>
      </c>
      <c r="P625" s="136" t="s">
        <v>1094</v>
      </c>
      <c r="Q625" s="136" t="s">
        <v>1091</v>
      </c>
      <c r="R625" s="136" t="s">
        <v>1082</v>
      </c>
      <c r="S625" s="136" t="s">
        <v>1083</v>
      </c>
      <c r="T625" s="149" t="s">
        <v>1084</v>
      </c>
      <c r="U625" s="136" t="s">
        <v>1084</v>
      </c>
      <c r="V625" s="150" t="s">
        <v>1141</v>
      </c>
      <c r="W625" s="151"/>
    </row>
    <row r="626" spans="1:23" ht="51" x14ac:dyDescent="0.25">
      <c r="A626" s="145">
        <v>950</v>
      </c>
      <c r="B626" s="135">
        <v>43388</v>
      </c>
      <c r="C626" s="136" t="s">
        <v>42</v>
      </c>
      <c r="D626" s="136">
        <v>503</v>
      </c>
      <c r="E626" s="136" t="s">
        <v>43</v>
      </c>
      <c r="F626" s="135" t="s">
        <v>44</v>
      </c>
      <c r="G626" s="135" t="s">
        <v>148</v>
      </c>
      <c r="H626" s="146" t="s">
        <v>46</v>
      </c>
      <c r="I626" s="95" t="s">
        <v>149</v>
      </c>
      <c r="J626" s="95" t="s">
        <v>48</v>
      </c>
      <c r="K626" s="95" t="s">
        <v>49</v>
      </c>
      <c r="L626" s="137" t="s">
        <v>50</v>
      </c>
      <c r="M626" s="137" t="s">
        <v>46</v>
      </c>
      <c r="N626" s="147">
        <v>42.285714285714285</v>
      </c>
      <c r="O626" s="148" t="s">
        <v>1079</v>
      </c>
      <c r="P626" s="136" t="s">
        <v>1110</v>
      </c>
      <c r="Q626" s="136" t="s">
        <v>1088</v>
      </c>
      <c r="R626" s="136" t="s">
        <v>1082</v>
      </c>
      <c r="S626" s="136" t="s">
        <v>1083</v>
      </c>
      <c r="T626" s="149" t="s">
        <v>1084</v>
      </c>
      <c r="U626" s="136" t="s">
        <v>1118</v>
      </c>
      <c r="V626" s="150" t="s">
        <v>1089</v>
      </c>
      <c r="W626" s="151"/>
    </row>
    <row r="627" spans="1:23" ht="45" x14ac:dyDescent="0.25">
      <c r="A627" s="145">
        <v>949</v>
      </c>
      <c r="B627" s="135">
        <v>43386</v>
      </c>
      <c r="C627" s="136" t="s">
        <v>42</v>
      </c>
      <c r="D627" s="136">
        <v>410</v>
      </c>
      <c r="E627" s="136" t="s">
        <v>43</v>
      </c>
      <c r="F627" s="135" t="s">
        <v>44</v>
      </c>
      <c r="G627" s="135" t="s">
        <v>150</v>
      </c>
      <c r="H627" s="146" t="s">
        <v>46</v>
      </c>
      <c r="I627" s="95" t="s">
        <v>151</v>
      </c>
      <c r="J627" s="95" t="s">
        <v>48</v>
      </c>
      <c r="K627" s="95" t="s">
        <v>49</v>
      </c>
      <c r="L627" s="137" t="s">
        <v>50</v>
      </c>
      <c r="M627" s="137" t="s">
        <v>46</v>
      </c>
      <c r="N627" s="147">
        <v>42.285714285714285</v>
      </c>
      <c r="O627" s="148" t="s">
        <v>1079</v>
      </c>
      <c r="P627" s="136" t="s">
        <v>1110</v>
      </c>
      <c r="Q627" s="136" t="s">
        <v>1088</v>
      </c>
      <c r="R627" s="136" t="s">
        <v>1082</v>
      </c>
      <c r="S627" s="136" t="s">
        <v>1083</v>
      </c>
      <c r="T627" s="149" t="s">
        <v>1084</v>
      </c>
      <c r="U627" s="136" t="s">
        <v>1118</v>
      </c>
      <c r="V627" s="150" t="s">
        <v>1089</v>
      </c>
      <c r="W627" s="151"/>
    </row>
    <row r="628" spans="1:23" ht="30" x14ac:dyDescent="0.25">
      <c r="A628" s="145">
        <v>948</v>
      </c>
      <c r="B628" s="135">
        <v>43386</v>
      </c>
      <c r="C628" s="136" t="s">
        <v>42</v>
      </c>
      <c r="D628" s="136">
        <v>705</v>
      </c>
      <c r="E628" s="136" t="s">
        <v>43</v>
      </c>
      <c r="F628" s="135" t="s">
        <v>51</v>
      </c>
      <c r="G628" s="135" t="s">
        <v>152</v>
      </c>
      <c r="H628" s="146" t="s">
        <v>46</v>
      </c>
      <c r="I628" s="95" t="s">
        <v>153</v>
      </c>
      <c r="J628" s="95" t="s">
        <v>48</v>
      </c>
      <c r="K628" s="95" t="s">
        <v>49</v>
      </c>
      <c r="L628" s="137" t="s">
        <v>50</v>
      </c>
      <c r="M628" s="137" t="s">
        <v>46</v>
      </c>
      <c r="N628" s="147">
        <v>42.285714285714285</v>
      </c>
      <c r="O628" s="148" t="s">
        <v>1086</v>
      </c>
      <c r="P628" s="136" t="s">
        <v>1142</v>
      </c>
      <c r="Q628" s="136" t="s">
        <v>1088</v>
      </c>
      <c r="R628" s="136" t="s">
        <v>1095</v>
      </c>
      <c r="S628" s="136" t="s">
        <v>46</v>
      </c>
      <c r="T628" s="149" t="s">
        <v>46</v>
      </c>
      <c r="U628" s="136" t="s">
        <v>46</v>
      </c>
      <c r="V628" s="150" t="s">
        <v>1143</v>
      </c>
      <c r="W628" s="151"/>
    </row>
    <row r="629" spans="1:23" ht="38.25" x14ac:dyDescent="0.25">
      <c r="A629" s="145">
        <v>947</v>
      </c>
      <c r="B629" s="135">
        <v>43387</v>
      </c>
      <c r="C629" s="136" t="s">
        <v>42</v>
      </c>
      <c r="D629" s="136">
        <v>602</v>
      </c>
      <c r="E629" s="136" t="s">
        <v>43</v>
      </c>
      <c r="F629" s="135" t="s">
        <v>44</v>
      </c>
      <c r="G629" s="135" t="s">
        <v>154</v>
      </c>
      <c r="H629" s="146" t="s">
        <v>155</v>
      </c>
      <c r="I629" s="95" t="s">
        <v>156</v>
      </c>
      <c r="J629" s="95" t="s">
        <v>48</v>
      </c>
      <c r="K629" s="95" t="s">
        <v>49</v>
      </c>
      <c r="L629" s="137" t="s">
        <v>50</v>
      </c>
      <c r="M629" s="137" t="s">
        <v>46</v>
      </c>
      <c r="N629" s="147">
        <v>42.285714285714285</v>
      </c>
      <c r="O629" s="148" t="s">
        <v>1079</v>
      </c>
      <c r="P629" s="136" t="s">
        <v>1110</v>
      </c>
      <c r="Q629" s="136" t="s">
        <v>1088</v>
      </c>
      <c r="R629" s="136" t="s">
        <v>1118</v>
      </c>
      <c r="S629" s="136" t="s">
        <v>1083</v>
      </c>
      <c r="T629" s="149" t="s">
        <v>1084</v>
      </c>
      <c r="U629" s="136" t="s">
        <v>1118</v>
      </c>
      <c r="V629" s="150" t="s">
        <v>1089</v>
      </c>
      <c r="W629" s="151"/>
    </row>
    <row r="630" spans="1:23" ht="395.25" x14ac:dyDescent="0.25">
      <c r="A630" s="145">
        <v>946</v>
      </c>
      <c r="B630" s="135">
        <v>43387</v>
      </c>
      <c r="C630" s="136" t="s">
        <v>42</v>
      </c>
      <c r="D630" s="136">
        <v>903</v>
      </c>
      <c r="E630" s="136" t="s">
        <v>97</v>
      </c>
      <c r="F630" s="135" t="s">
        <v>76</v>
      </c>
      <c r="G630" s="135" t="s">
        <v>157</v>
      </c>
      <c r="H630" s="146" t="s">
        <v>46</v>
      </c>
      <c r="I630" s="95" t="s">
        <v>158</v>
      </c>
      <c r="J630" s="95" t="s">
        <v>159</v>
      </c>
      <c r="K630" s="95" t="s">
        <v>160</v>
      </c>
      <c r="L630" s="137" t="s">
        <v>65</v>
      </c>
      <c r="M630" s="137" t="s">
        <v>46</v>
      </c>
      <c r="N630" s="147">
        <v>42.285714285714285</v>
      </c>
      <c r="O630" s="148" t="s">
        <v>1079</v>
      </c>
      <c r="P630" s="136" t="s">
        <v>1090</v>
      </c>
      <c r="Q630" s="136" t="s">
        <v>1091</v>
      </c>
      <c r="R630" s="136" t="s">
        <v>1082</v>
      </c>
      <c r="S630" s="136" t="s">
        <v>1083</v>
      </c>
      <c r="T630" s="149" t="s">
        <v>1084</v>
      </c>
      <c r="U630" s="136" t="s">
        <v>1084</v>
      </c>
      <c r="V630" s="150" t="s">
        <v>1144</v>
      </c>
      <c r="W630" s="151"/>
    </row>
    <row r="631" spans="1:23" ht="409.5" x14ac:dyDescent="0.25">
      <c r="A631" s="145">
        <v>945</v>
      </c>
      <c r="B631" s="135">
        <v>43385</v>
      </c>
      <c r="C631" s="136" t="s">
        <v>42</v>
      </c>
      <c r="D631" s="136">
        <v>205</v>
      </c>
      <c r="E631" s="136" t="s">
        <v>97</v>
      </c>
      <c r="F631" s="135" t="s">
        <v>50</v>
      </c>
      <c r="G631" s="135" t="s">
        <v>161</v>
      </c>
      <c r="H631" s="146" t="s">
        <v>46</v>
      </c>
      <c r="I631" s="95" t="s">
        <v>46</v>
      </c>
      <c r="J631" s="95" t="s">
        <v>162</v>
      </c>
      <c r="K631" s="95" t="s">
        <v>50</v>
      </c>
      <c r="L631" s="137" t="s">
        <v>100</v>
      </c>
      <c r="M631" s="137" t="s">
        <v>46</v>
      </c>
      <c r="N631" s="147">
        <v>42.285714285714285</v>
      </c>
      <c r="O631" s="148" t="s">
        <v>1079</v>
      </c>
      <c r="P631" s="136" t="s">
        <v>1102</v>
      </c>
      <c r="Q631" s="136" t="s">
        <v>1103</v>
      </c>
      <c r="R631" s="136" t="s">
        <v>1082</v>
      </c>
      <c r="S631" s="136" t="s">
        <v>1083</v>
      </c>
      <c r="T631" s="149" t="s">
        <v>1118</v>
      </c>
      <c r="U631" s="136" t="s">
        <v>1084</v>
      </c>
      <c r="V631" s="183" t="s">
        <v>1136</v>
      </c>
      <c r="W631" s="151"/>
    </row>
    <row r="632" spans="1:23" ht="45" x14ac:dyDescent="0.25">
      <c r="A632" s="145">
        <v>944</v>
      </c>
      <c r="B632" s="135">
        <v>43381</v>
      </c>
      <c r="C632" s="136" t="s">
        <v>42</v>
      </c>
      <c r="D632" s="136">
        <v>901</v>
      </c>
      <c r="E632" s="136" t="s">
        <v>43</v>
      </c>
      <c r="F632" s="135" t="s">
        <v>44</v>
      </c>
      <c r="G632" s="135" t="s">
        <v>163</v>
      </c>
      <c r="H632" s="146" t="s">
        <v>164</v>
      </c>
      <c r="I632" s="95" t="s">
        <v>46</v>
      </c>
      <c r="J632" s="95" t="s">
        <v>48</v>
      </c>
      <c r="K632" s="95" t="s">
        <v>49</v>
      </c>
      <c r="L632" s="137" t="s">
        <v>53</v>
      </c>
      <c r="M632" s="137">
        <v>723</v>
      </c>
      <c r="N632" s="147">
        <v>41.285714285714285</v>
      </c>
      <c r="O632" s="148" t="s">
        <v>1079</v>
      </c>
      <c r="P632" s="136" t="s">
        <v>1107</v>
      </c>
      <c r="Q632" s="136" t="s">
        <v>1108</v>
      </c>
      <c r="R632" s="136" t="s">
        <v>1082</v>
      </c>
      <c r="S632" s="136" t="s">
        <v>1083</v>
      </c>
      <c r="T632" s="149" t="s">
        <v>1095</v>
      </c>
      <c r="U632" s="136" t="s">
        <v>1082</v>
      </c>
      <c r="V632" s="150" t="s">
        <v>1140</v>
      </c>
      <c r="W632" s="151"/>
    </row>
    <row r="633" spans="1:23" ht="45" x14ac:dyDescent="0.25">
      <c r="A633" s="145">
        <v>943</v>
      </c>
      <c r="B633" s="135">
        <v>43381</v>
      </c>
      <c r="C633" s="136" t="s">
        <v>42</v>
      </c>
      <c r="D633" s="136">
        <v>405</v>
      </c>
      <c r="E633" s="136" t="s">
        <v>43</v>
      </c>
      <c r="F633" s="135" t="s">
        <v>66</v>
      </c>
      <c r="G633" s="135" t="s">
        <v>165</v>
      </c>
      <c r="H633" s="146" t="s">
        <v>46</v>
      </c>
      <c r="I633" s="95" t="s">
        <v>46</v>
      </c>
      <c r="J633" s="95" t="s">
        <v>48</v>
      </c>
      <c r="K633" s="95" t="s">
        <v>49</v>
      </c>
      <c r="L633" s="137" t="s">
        <v>53</v>
      </c>
      <c r="M633" s="137">
        <v>507</v>
      </c>
      <c r="N633" s="147">
        <v>41.285714285714285</v>
      </c>
      <c r="O633" s="148" t="s">
        <v>1079</v>
      </c>
      <c r="P633" s="136" t="s">
        <v>1107</v>
      </c>
      <c r="Q633" s="136" t="s">
        <v>1108</v>
      </c>
      <c r="R633" s="136" t="s">
        <v>1082</v>
      </c>
      <c r="S633" s="136" t="s">
        <v>1083</v>
      </c>
      <c r="T633" s="149" t="s">
        <v>1095</v>
      </c>
      <c r="U633" s="136" t="s">
        <v>1082</v>
      </c>
      <c r="V633" s="150" t="s">
        <v>1111</v>
      </c>
      <c r="W633" s="151"/>
    </row>
    <row r="634" spans="1:23" ht="45" x14ac:dyDescent="0.25">
      <c r="A634" s="145">
        <v>942</v>
      </c>
      <c r="B634" s="135">
        <v>43379</v>
      </c>
      <c r="C634" s="136" t="s">
        <v>42</v>
      </c>
      <c r="D634" s="136">
        <v>206</v>
      </c>
      <c r="E634" s="136" t="s">
        <v>43</v>
      </c>
      <c r="F634" s="135" t="s">
        <v>44</v>
      </c>
      <c r="G634" s="135" t="s">
        <v>166</v>
      </c>
      <c r="H634" s="146" t="s">
        <v>46</v>
      </c>
      <c r="I634" s="95" t="s">
        <v>46</v>
      </c>
      <c r="J634" s="95" t="s">
        <v>48</v>
      </c>
      <c r="K634" s="95" t="s">
        <v>49</v>
      </c>
      <c r="L634" s="137" t="s">
        <v>53</v>
      </c>
      <c r="M634" s="137">
        <v>496</v>
      </c>
      <c r="N634" s="147">
        <v>41.285714285714285</v>
      </c>
      <c r="O634" s="148" t="s">
        <v>1079</v>
      </c>
      <c r="P634" s="136" t="s">
        <v>1145</v>
      </c>
      <c r="Q634" s="136" t="s">
        <v>1120</v>
      </c>
      <c r="R634" s="136" t="s">
        <v>1082</v>
      </c>
      <c r="S634" s="136" t="s">
        <v>1083</v>
      </c>
      <c r="T634" s="149" t="s">
        <v>1095</v>
      </c>
      <c r="U634" s="136" t="s">
        <v>1082</v>
      </c>
      <c r="V634" s="150" t="s">
        <v>1146</v>
      </c>
      <c r="W634" s="151"/>
    </row>
    <row r="635" spans="1:23" ht="140.25" x14ac:dyDescent="0.25">
      <c r="A635" s="145">
        <v>941</v>
      </c>
      <c r="B635" s="135">
        <v>43372</v>
      </c>
      <c r="C635" s="136" t="s">
        <v>167</v>
      </c>
      <c r="D635" s="136">
        <v>201</v>
      </c>
      <c r="E635" s="136" t="s">
        <v>43</v>
      </c>
      <c r="F635" s="135" t="s">
        <v>44</v>
      </c>
      <c r="G635" s="135" t="s">
        <v>168</v>
      </c>
      <c r="H635" s="146" t="s">
        <v>46</v>
      </c>
      <c r="I635" s="95" t="s">
        <v>46</v>
      </c>
      <c r="J635" s="95" t="s">
        <v>48</v>
      </c>
      <c r="K635" s="95" t="s">
        <v>49</v>
      </c>
      <c r="L635" s="137" t="s">
        <v>169</v>
      </c>
      <c r="M635" s="137" t="s">
        <v>46</v>
      </c>
      <c r="N635" s="147">
        <v>41.285714285714285</v>
      </c>
      <c r="O635" s="148" t="s">
        <v>1086</v>
      </c>
      <c r="P635" s="136" t="s">
        <v>46</v>
      </c>
      <c r="Q635" s="136" t="s">
        <v>46</v>
      </c>
      <c r="R635" s="136" t="s">
        <v>1095</v>
      </c>
      <c r="S635" s="136" t="s">
        <v>46</v>
      </c>
      <c r="T635" s="149" t="s">
        <v>46</v>
      </c>
      <c r="U635" s="136" t="s">
        <v>1095</v>
      </c>
      <c r="V635" s="150" t="s">
        <v>46</v>
      </c>
      <c r="W635" s="151"/>
    </row>
    <row r="636" spans="1:23" ht="191.25" x14ac:dyDescent="0.25">
      <c r="A636" s="145">
        <v>940</v>
      </c>
      <c r="B636" s="135">
        <v>43372</v>
      </c>
      <c r="C636" s="136" t="s">
        <v>167</v>
      </c>
      <c r="D636" s="136">
        <v>201</v>
      </c>
      <c r="E636" s="136" t="s">
        <v>43</v>
      </c>
      <c r="F636" s="135" t="s">
        <v>56</v>
      </c>
      <c r="G636" s="135" t="s">
        <v>170</v>
      </c>
      <c r="H636" s="146" t="s">
        <v>46</v>
      </c>
      <c r="I636" s="95" t="s">
        <v>46</v>
      </c>
      <c r="J636" s="95" t="s">
        <v>48</v>
      </c>
      <c r="K636" s="95" t="s">
        <v>49</v>
      </c>
      <c r="L636" s="137" t="s">
        <v>169</v>
      </c>
      <c r="M636" s="137" t="s">
        <v>46</v>
      </c>
      <c r="N636" s="147">
        <v>41.285714285714285</v>
      </c>
      <c r="O636" s="148" t="s">
        <v>1114</v>
      </c>
      <c r="P636" s="136" t="s">
        <v>1087</v>
      </c>
      <c r="Q636" s="136" t="s">
        <v>1081</v>
      </c>
      <c r="R636" s="136" t="s">
        <v>1082</v>
      </c>
      <c r="S636" s="136" t="s">
        <v>1106</v>
      </c>
      <c r="T636" s="149" t="s">
        <v>1095</v>
      </c>
      <c r="U636" s="136" t="s">
        <v>1095</v>
      </c>
      <c r="V636" s="150" t="s">
        <v>1147</v>
      </c>
      <c r="W636" s="151"/>
    </row>
    <row r="637" spans="1:23" ht="105" x14ac:dyDescent="0.25">
      <c r="A637" s="145">
        <v>939</v>
      </c>
      <c r="B637" s="135">
        <v>43381</v>
      </c>
      <c r="C637" s="136" t="s">
        <v>42</v>
      </c>
      <c r="D637" s="136">
        <v>211</v>
      </c>
      <c r="E637" s="136" t="s">
        <v>43</v>
      </c>
      <c r="F637" s="135" t="s">
        <v>44</v>
      </c>
      <c r="G637" s="135" t="s">
        <v>171</v>
      </c>
      <c r="H637" s="146" t="s">
        <v>172</v>
      </c>
      <c r="I637" s="95" t="s">
        <v>173</v>
      </c>
      <c r="J637" s="95" t="s">
        <v>48</v>
      </c>
      <c r="K637" s="95" t="s">
        <v>49</v>
      </c>
      <c r="L637" s="137" t="s">
        <v>65</v>
      </c>
      <c r="M637" s="137" t="s">
        <v>46</v>
      </c>
      <c r="N637" s="147">
        <v>41.285714285714285</v>
      </c>
      <c r="O637" s="148" t="s">
        <v>1079</v>
      </c>
      <c r="P637" s="136" t="s">
        <v>1129</v>
      </c>
      <c r="Q637" s="136" t="s">
        <v>1148</v>
      </c>
      <c r="R637" s="136" t="s">
        <v>1082</v>
      </c>
      <c r="S637" s="136" t="s">
        <v>1083</v>
      </c>
      <c r="T637" s="149" t="s">
        <v>1095</v>
      </c>
      <c r="U637" s="136" t="s">
        <v>1095</v>
      </c>
      <c r="V637" s="150" t="s">
        <v>1149</v>
      </c>
      <c r="W637" s="151"/>
    </row>
    <row r="638" spans="1:23" ht="45" x14ac:dyDescent="0.25">
      <c r="A638" s="145">
        <v>938</v>
      </c>
      <c r="B638" s="135">
        <v>43380</v>
      </c>
      <c r="C638" s="136" t="s">
        <v>42</v>
      </c>
      <c r="D638" s="136">
        <v>201</v>
      </c>
      <c r="E638" s="136" t="s">
        <v>43</v>
      </c>
      <c r="F638" s="135" t="s">
        <v>44</v>
      </c>
      <c r="G638" s="135" t="s">
        <v>174</v>
      </c>
      <c r="H638" s="146" t="s">
        <v>175</v>
      </c>
      <c r="I638" s="95" t="s">
        <v>46</v>
      </c>
      <c r="J638" s="95" t="s">
        <v>48</v>
      </c>
      <c r="K638" s="95" t="s">
        <v>49</v>
      </c>
      <c r="L638" s="137" t="s">
        <v>53</v>
      </c>
      <c r="M638" s="137">
        <v>761</v>
      </c>
      <c r="N638" s="147">
        <v>41.285714285714285</v>
      </c>
      <c r="O638" s="148" t="s">
        <v>1079</v>
      </c>
      <c r="P638" s="136" t="s">
        <v>1129</v>
      </c>
      <c r="Q638" s="136" t="s">
        <v>1130</v>
      </c>
      <c r="R638" s="136" t="s">
        <v>1082</v>
      </c>
      <c r="S638" s="136" t="s">
        <v>1083</v>
      </c>
      <c r="T638" s="149" t="s">
        <v>1095</v>
      </c>
      <c r="U638" s="136" t="s">
        <v>1082</v>
      </c>
      <c r="V638" s="150" t="s">
        <v>1150</v>
      </c>
      <c r="W638" s="151"/>
    </row>
    <row r="639" spans="1:23" ht="60" x14ac:dyDescent="0.25">
      <c r="A639" s="145">
        <v>937</v>
      </c>
      <c r="B639" s="135">
        <v>43378</v>
      </c>
      <c r="C639" s="136" t="s">
        <v>42</v>
      </c>
      <c r="D639" s="136">
        <v>101</v>
      </c>
      <c r="E639" s="136" t="s">
        <v>43</v>
      </c>
      <c r="F639" s="135" t="s">
        <v>44</v>
      </c>
      <c r="G639" s="135" t="s">
        <v>176</v>
      </c>
      <c r="H639" s="146" t="s">
        <v>177</v>
      </c>
      <c r="I639" s="95" t="s">
        <v>178</v>
      </c>
      <c r="J639" s="95" t="s">
        <v>179</v>
      </c>
      <c r="K639" s="95" t="s">
        <v>50</v>
      </c>
      <c r="L639" s="137" t="s">
        <v>50</v>
      </c>
      <c r="M639" s="137" t="s">
        <v>180</v>
      </c>
      <c r="N639" s="147">
        <v>41.285714285714285</v>
      </c>
      <c r="O639" s="148" t="s">
        <v>1079</v>
      </c>
      <c r="P639" s="136" t="s">
        <v>1151</v>
      </c>
      <c r="Q639" s="136" t="s">
        <v>1088</v>
      </c>
      <c r="R639" s="136" t="s">
        <v>1082</v>
      </c>
      <c r="S639" s="136" t="s">
        <v>1083</v>
      </c>
      <c r="T639" s="149" t="s">
        <v>1095</v>
      </c>
      <c r="U639" s="136" t="s">
        <v>1082</v>
      </c>
      <c r="V639" s="150" t="s">
        <v>1152</v>
      </c>
      <c r="W639" s="151"/>
    </row>
    <row r="640" spans="1:23" ht="63.75" x14ac:dyDescent="0.25">
      <c r="A640" s="145">
        <v>936</v>
      </c>
      <c r="B640" s="135">
        <v>43376</v>
      </c>
      <c r="C640" s="136" t="s">
        <v>42</v>
      </c>
      <c r="D640" s="136">
        <v>409</v>
      </c>
      <c r="E640" s="136" t="s">
        <v>43</v>
      </c>
      <c r="F640" s="135" t="s">
        <v>66</v>
      </c>
      <c r="G640" s="135" t="s">
        <v>181</v>
      </c>
      <c r="H640" s="146" t="s">
        <v>182</v>
      </c>
      <c r="I640" s="95" t="s">
        <v>46</v>
      </c>
      <c r="J640" s="95" t="s">
        <v>183</v>
      </c>
      <c r="K640" s="95" t="s">
        <v>49</v>
      </c>
      <c r="L640" s="137" t="s">
        <v>65</v>
      </c>
      <c r="M640" s="137" t="s">
        <v>46</v>
      </c>
      <c r="N640" s="147">
        <v>41.285714285714285</v>
      </c>
      <c r="O640" s="148" t="s">
        <v>1079</v>
      </c>
      <c r="P640" s="136" t="s">
        <v>1123</v>
      </c>
      <c r="Q640" s="136" t="s">
        <v>1091</v>
      </c>
      <c r="R640" s="136" t="s">
        <v>1082</v>
      </c>
      <c r="S640" s="136" t="s">
        <v>1083</v>
      </c>
      <c r="T640" s="149" t="s">
        <v>1095</v>
      </c>
      <c r="U640" s="136" t="s">
        <v>1095</v>
      </c>
      <c r="V640" s="150" t="s">
        <v>1153</v>
      </c>
      <c r="W640" s="151"/>
    </row>
    <row r="641" spans="1:23" ht="315" x14ac:dyDescent="0.25">
      <c r="A641" s="145">
        <v>935</v>
      </c>
      <c r="B641" s="135">
        <v>43376</v>
      </c>
      <c r="C641" s="136" t="s">
        <v>42</v>
      </c>
      <c r="D641" s="136">
        <v>410</v>
      </c>
      <c r="E641" s="136" t="s">
        <v>43</v>
      </c>
      <c r="F641" s="135" t="s">
        <v>44</v>
      </c>
      <c r="G641" s="135" t="s">
        <v>184</v>
      </c>
      <c r="H641" s="146" t="s">
        <v>185</v>
      </c>
      <c r="I641" s="95" t="s">
        <v>186</v>
      </c>
      <c r="J641" s="95" t="s">
        <v>48</v>
      </c>
      <c r="K641" s="95" t="s">
        <v>49</v>
      </c>
      <c r="L641" s="137" t="s">
        <v>125</v>
      </c>
      <c r="M641" s="137" t="s">
        <v>46</v>
      </c>
      <c r="N641" s="147">
        <v>40.285714285714285</v>
      </c>
      <c r="O641" s="148" t="s">
        <v>1079</v>
      </c>
      <c r="P641" s="136" t="s">
        <v>1110</v>
      </c>
      <c r="Q641" s="136" t="s">
        <v>1088</v>
      </c>
      <c r="R641" s="136" t="s">
        <v>1082</v>
      </c>
      <c r="S641" s="136" t="s">
        <v>1083</v>
      </c>
      <c r="T641" s="149" t="s">
        <v>1084</v>
      </c>
      <c r="U641" s="136" t="s">
        <v>1084</v>
      </c>
      <c r="V641" s="150" t="s">
        <v>44</v>
      </c>
      <c r="W641" s="151"/>
    </row>
    <row r="642" spans="1:23" ht="153" x14ac:dyDescent="0.25">
      <c r="A642" s="145">
        <v>934</v>
      </c>
      <c r="B642" s="135">
        <v>43375</v>
      </c>
      <c r="C642" s="136" t="s">
        <v>117</v>
      </c>
      <c r="D642" s="136">
        <v>121</v>
      </c>
      <c r="E642" s="136" t="s">
        <v>187</v>
      </c>
      <c r="F642" s="135" t="s">
        <v>66</v>
      </c>
      <c r="G642" s="135" t="s">
        <v>188</v>
      </c>
      <c r="H642" s="146" t="s">
        <v>46</v>
      </c>
      <c r="I642" s="95" t="s">
        <v>46</v>
      </c>
      <c r="J642" s="95" t="s">
        <v>48</v>
      </c>
      <c r="K642" s="95" t="s">
        <v>49</v>
      </c>
      <c r="L642" s="137" t="s">
        <v>50</v>
      </c>
      <c r="M642" s="137" t="s">
        <v>46</v>
      </c>
      <c r="N642" s="147">
        <v>40.285714285714285</v>
      </c>
      <c r="O642" s="148" t="s">
        <v>1079</v>
      </c>
      <c r="P642" s="136" t="s">
        <v>1094</v>
      </c>
      <c r="Q642" s="136" t="s">
        <v>1091</v>
      </c>
      <c r="R642" s="136" t="s">
        <v>1082</v>
      </c>
      <c r="S642" s="136" t="s">
        <v>1083</v>
      </c>
      <c r="T642" s="149" t="s">
        <v>1084</v>
      </c>
      <c r="U642" s="136" t="s">
        <v>1095</v>
      </c>
      <c r="V642" s="150" t="s">
        <v>1141</v>
      </c>
      <c r="W642" s="151"/>
    </row>
    <row r="643" spans="1:23" ht="45" x14ac:dyDescent="0.25">
      <c r="A643" s="145">
        <v>933</v>
      </c>
      <c r="B643" s="135">
        <v>43366</v>
      </c>
      <c r="C643" s="136" t="s">
        <v>42</v>
      </c>
      <c r="D643" s="136">
        <v>207</v>
      </c>
      <c r="E643" s="136" t="s">
        <v>43</v>
      </c>
      <c r="F643" s="135" t="s">
        <v>44</v>
      </c>
      <c r="G643" s="135" t="s">
        <v>189</v>
      </c>
      <c r="H643" s="146" t="s">
        <v>46</v>
      </c>
      <c r="I643" s="95" t="s">
        <v>46</v>
      </c>
      <c r="J643" s="95" t="s">
        <v>183</v>
      </c>
      <c r="K643" s="95" t="s">
        <v>49</v>
      </c>
      <c r="L643" s="137" t="s">
        <v>53</v>
      </c>
      <c r="M643" s="137">
        <v>546</v>
      </c>
      <c r="N643" s="147">
        <v>40.285714285714285</v>
      </c>
      <c r="O643" s="148" t="s">
        <v>1079</v>
      </c>
      <c r="P643" s="136" t="s">
        <v>1107</v>
      </c>
      <c r="Q643" s="136" t="s">
        <v>1108</v>
      </c>
      <c r="R643" s="136" t="s">
        <v>1082</v>
      </c>
      <c r="S643" s="136" t="s">
        <v>1083</v>
      </c>
      <c r="T643" s="149">
        <v>43391</v>
      </c>
      <c r="U643" s="136" t="s">
        <v>1082</v>
      </c>
      <c r="V643" s="150" t="s">
        <v>1127</v>
      </c>
      <c r="W643" s="151"/>
    </row>
    <row r="644" spans="1:23" ht="45" x14ac:dyDescent="0.25">
      <c r="A644" s="145">
        <v>932</v>
      </c>
      <c r="B644" s="135">
        <v>43369</v>
      </c>
      <c r="C644" s="136" t="s">
        <v>42</v>
      </c>
      <c r="D644" s="136">
        <v>102</v>
      </c>
      <c r="E644" s="136" t="s">
        <v>43</v>
      </c>
      <c r="F644" s="135" t="s">
        <v>44</v>
      </c>
      <c r="G644" s="135" t="s">
        <v>190</v>
      </c>
      <c r="H644" s="146" t="s">
        <v>180</v>
      </c>
      <c r="I644" s="95" t="s">
        <v>180</v>
      </c>
      <c r="J644" s="95" t="s">
        <v>183</v>
      </c>
      <c r="K644" s="95" t="s">
        <v>49</v>
      </c>
      <c r="L644" s="137" t="s">
        <v>53</v>
      </c>
      <c r="M644" s="137">
        <v>460</v>
      </c>
      <c r="N644" s="147">
        <v>40.285714285714285</v>
      </c>
      <c r="O644" s="148" t="s">
        <v>1086</v>
      </c>
      <c r="P644" s="136" t="s">
        <v>46</v>
      </c>
      <c r="Q644" s="136" t="s">
        <v>46</v>
      </c>
      <c r="R644" s="136" t="s">
        <v>46</v>
      </c>
      <c r="S644" s="136" t="s">
        <v>46</v>
      </c>
      <c r="T644" s="149" t="s">
        <v>46</v>
      </c>
      <c r="U644" s="136" t="s">
        <v>46</v>
      </c>
      <c r="V644" s="150" t="s">
        <v>44</v>
      </c>
      <c r="W644" s="151"/>
    </row>
    <row r="645" spans="1:23" ht="45" x14ac:dyDescent="0.25">
      <c r="A645" s="145">
        <v>931</v>
      </c>
      <c r="B645" s="135">
        <v>43369</v>
      </c>
      <c r="C645" s="136" t="s">
        <v>42</v>
      </c>
      <c r="D645" s="136">
        <v>102</v>
      </c>
      <c r="E645" s="136" t="s">
        <v>43</v>
      </c>
      <c r="F645" s="135" t="s">
        <v>51</v>
      </c>
      <c r="G645" s="135" t="s">
        <v>191</v>
      </c>
      <c r="H645" s="146" t="s">
        <v>192</v>
      </c>
      <c r="I645" s="95" t="s">
        <v>46</v>
      </c>
      <c r="J645" s="95" t="s">
        <v>183</v>
      </c>
      <c r="K645" s="95" t="s">
        <v>49</v>
      </c>
      <c r="L645" s="137" t="s">
        <v>53</v>
      </c>
      <c r="M645" s="137">
        <v>460</v>
      </c>
      <c r="N645" s="147">
        <v>40.285714285714285</v>
      </c>
      <c r="O645" s="148" t="s">
        <v>1086</v>
      </c>
      <c r="P645" s="136" t="s">
        <v>46</v>
      </c>
      <c r="Q645" s="136" t="s">
        <v>46</v>
      </c>
      <c r="R645" s="136"/>
      <c r="S645" s="136" t="s">
        <v>46</v>
      </c>
      <c r="T645" s="149"/>
      <c r="U645" s="136" t="s">
        <v>46</v>
      </c>
      <c r="V645" s="150" t="s">
        <v>1154</v>
      </c>
      <c r="W645" s="151"/>
    </row>
    <row r="646" spans="1:23" ht="114.75" x14ac:dyDescent="0.25">
      <c r="A646" s="145">
        <v>930</v>
      </c>
      <c r="B646" s="135">
        <v>43368</v>
      </c>
      <c r="C646" s="136" t="s">
        <v>42</v>
      </c>
      <c r="D646" s="136">
        <v>104</v>
      </c>
      <c r="E646" s="136" t="s">
        <v>43</v>
      </c>
      <c r="F646" s="135" t="s">
        <v>50</v>
      </c>
      <c r="G646" s="135" t="s">
        <v>193</v>
      </c>
      <c r="H646" s="146" t="s">
        <v>194</v>
      </c>
      <c r="I646" s="95" t="s">
        <v>46</v>
      </c>
      <c r="J646" s="95" t="s">
        <v>183</v>
      </c>
      <c r="K646" s="95" t="s">
        <v>49</v>
      </c>
      <c r="L646" s="137" t="s">
        <v>53</v>
      </c>
      <c r="M646" s="137">
        <v>573</v>
      </c>
      <c r="N646" s="147">
        <v>40.285714285714285</v>
      </c>
      <c r="O646" s="148" t="s">
        <v>1079</v>
      </c>
      <c r="P646" s="136" t="s">
        <v>1102</v>
      </c>
      <c r="Q646" s="136" t="s">
        <v>1103</v>
      </c>
      <c r="R646" s="136" t="s">
        <v>1082</v>
      </c>
      <c r="S646" s="136" t="s">
        <v>1083</v>
      </c>
      <c r="T646" s="149" t="s">
        <v>1084</v>
      </c>
      <c r="U646" s="136" t="s">
        <v>1095</v>
      </c>
      <c r="V646" s="183" t="s">
        <v>1136</v>
      </c>
      <c r="W646" s="151"/>
    </row>
    <row r="647" spans="1:23" ht="51" x14ac:dyDescent="0.25">
      <c r="A647" s="145">
        <v>929</v>
      </c>
      <c r="B647" s="135">
        <v>43368</v>
      </c>
      <c r="C647" s="136" t="s">
        <v>42</v>
      </c>
      <c r="D647" s="136">
        <v>104</v>
      </c>
      <c r="E647" s="136" t="s">
        <v>43</v>
      </c>
      <c r="F647" s="135" t="s">
        <v>44</v>
      </c>
      <c r="G647" s="135" t="s">
        <v>195</v>
      </c>
      <c r="H647" s="146" t="s">
        <v>196</v>
      </c>
      <c r="I647" s="95" t="s">
        <v>46</v>
      </c>
      <c r="J647" s="95" t="s">
        <v>183</v>
      </c>
      <c r="K647" s="95" t="s">
        <v>49</v>
      </c>
      <c r="L647" s="137" t="s">
        <v>53</v>
      </c>
      <c r="M647" s="137">
        <v>573</v>
      </c>
      <c r="N647" s="147">
        <v>40.285714285714285</v>
      </c>
      <c r="O647" s="148" t="s">
        <v>1079</v>
      </c>
      <c r="P647" s="136" t="s">
        <v>1110</v>
      </c>
      <c r="Q647" s="136" t="s">
        <v>1088</v>
      </c>
      <c r="R647" s="136" t="s">
        <v>1082</v>
      </c>
      <c r="S647" s="136" t="s">
        <v>1083</v>
      </c>
      <c r="T647" s="149" t="s">
        <v>1084</v>
      </c>
      <c r="U647" s="136" t="s">
        <v>1082</v>
      </c>
      <c r="V647" s="150" t="s">
        <v>1089</v>
      </c>
      <c r="W647" s="151"/>
    </row>
    <row r="648" spans="1:23" ht="360" x14ac:dyDescent="0.25">
      <c r="A648" s="145">
        <v>928</v>
      </c>
      <c r="B648" s="135">
        <v>43367</v>
      </c>
      <c r="C648" s="136" t="s">
        <v>42</v>
      </c>
      <c r="D648" s="136">
        <v>101</v>
      </c>
      <c r="E648" s="136" t="s">
        <v>43</v>
      </c>
      <c r="F648" s="135" t="s">
        <v>44</v>
      </c>
      <c r="G648" s="135" t="s">
        <v>197</v>
      </c>
      <c r="H648" s="146" t="s">
        <v>198</v>
      </c>
      <c r="I648" s="95" t="s">
        <v>199</v>
      </c>
      <c r="J648" s="95" t="s">
        <v>48</v>
      </c>
      <c r="K648" s="95" t="s">
        <v>49</v>
      </c>
      <c r="L648" s="137" t="s">
        <v>125</v>
      </c>
      <c r="M648" s="137" t="s">
        <v>46</v>
      </c>
      <c r="N648" s="147">
        <v>40.285714285714285</v>
      </c>
      <c r="O648" s="148" t="s">
        <v>1086</v>
      </c>
      <c r="P648" s="136" t="s">
        <v>46</v>
      </c>
      <c r="Q648" s="136" t="s">
        <v>46</v>
      </c>
      <c r="R648" s="136" t="s">
        <v>46</v>
      </c>
      <c r="S648" s="136" t="s">
        <v>46</v>
      </c>
      <c r="T648" s="149" t="s">
        <v>1118</v>
      </c>
      <c r="U648" s="136" t="s">
        <v>46</v>
      </c>
      <c r="V648" s="150" t="s">
        <v>1155</v>
      </c>
      <c r="W648" s="151"/>
    </row>
    <row r="649" spans="1:23" ht="45" x14ac:dyDescent="0.25">
      <c r="A649" s="145">
        <v>927</v>
      </c>
      <c r="B649" s="135">
        <v>43365</v>
      </c>
      <c r="C649" s="136" t="s">
        <v>42</v>
      </c>
      <c r="D649" s="136">
        <v>304</v>
      </c>
      <c r="E649" s="136" t="s">
        <v>43</v>
      </c>
      <c r="F649" s="135" t="s">
        <v>44</v>
      </c>
      <c r="G649" s="135" t="s">
        <v>200</v>
      </c>
      <c r="H649" s="146" t="s">
        <v>46</v>
      </c>
      <c r="I649" s="95" t="s">
        <v>46</v>
      </c>
      <c r="J649" s="95" t="s">
        <v>48</v>
      </c>
      <c r="K649" s="95" t="s">
        <v>49</v>
      </c>
      <c r="L649" s="137" t="s">
        <v>53</v>
      </c>
      <c r="M649" s="137">
        <v>539</v>
      </c>
      <c r="N649" s="147">
        <v>40.285714285714285</v>
      </c>
      <c r="O649" s="148" t="s">
        <v>1079</v>
      </c>
      <c r="P649" s="136" t="s">
        <v>1129</v>
      </c>
      <c r="Q649" s="136" t="s">
        <v>1130</v>
      </c>
      <c r="R649" s="136" t="s">
        <v>1082</v>
      </c>
      <c r="S649" s="136" t="s">
        <v>1083</v>
      </c>
      <c r="T649" s="149" t="s">
        <v>1084</v>
      </c>
      <c r="U649" s="136" t="s">
        <v>1118</v>
      </c>
      <c r="V649" s="150" t="s">
        <v>1089</v>
      </c>
      <c r="W649" s="151"/>
    </row>
    <row r="650" spans="1:23" ht="114.75" x14ac:dyDescent="0.25">
      <c r="A650" s="145">
        <v>926</v>
      </c>
      <c r="B650" s="135">
        <v>43366</v>
      </c>
      <c r="C650" s="136" t="s">
        <v>42</v>
      </c>
      <c r="D650" s="136">
        <v>204</v>
      </c>
      <c r="E650" s="136" t="s">
        <v>43</v>
      </c>
      <c r="F650" s="135" t="s">
        <v>44</v>
      </c>
      <c r="G650" s="135" t="s">
        <v>201</v>
      </c>
      <c r="H650" s="146" t="s">
        <v>46</v>
      </c>
      <c r="I650" s="95" t="s">
        <v>46</v>
      </c>
      <c r="J650" s="95" t="s">
        <v>48</v>
      </c>
      <c r="K650" s="95" t="s">
        <v>49</v>
      </c>
      <c r="L650" s="137" t="s">
        <v>53</v>
      </c>
      <c r="M650" s="137">
        <v>245</v>
      </c>
      <c r="N650" s="147">
        <v>40.285714285714285</v>
      </c>
      <c r="O650" s="148" t="s">
        <v>1079</v>
      </c>
      <c r="P650" s="136" t="s">
        <v>1129</v>
      </c>
      <c r="Q650" s="136" t="s">
        <v>1130</v>
      </c>
      <c r="R650" s="136" t="s">
        <v>1082</v>
      </c>
      <c r="S650" s="136" t="s">
        <v>1083</v>
      </c>
      <c r="T650" s="149" t="s">
        <v>1084</v>
      </c>
      <c r="U650" s="136" t="s">
        <v>1118</v>
      </c>
      <c r="V650" s="150" t="s">
        <v>44</v>
      </c>
      <c r="W650" s="151"/>
    </row>
    <row r="651" spans="1:23" ht="51" x14ac:dyDescent="0.25">
      <c r="A651" s="145">
        <v>925</v>
      </c>
      <c r="B651" s="135">
        <v>43366</v>
      </c>
      <c r="C651" s="136" t="s">
        <v>42</v>
      </c>
      <c r="D651" s="136">
        <v>308</v>
      </c>
      <c r="E651" s="136" t="s">
        <v>43</v>
      </c>
      <c r="F651" s="135" t="s">
        <v>44</v>
      </c>
      <c r="G651" s="135" t="s">
        <v>202</v>
      </c>
      <c r="H651" s="146" t="s">
        <v>46</v>
      </c>
      <c r="I651" s="95" t="s">
        <v>203</v>
      </c>
      <c r="J651" s="95" t="s">
        <v>183</v>
      </c>
      <c r="K651" s="95" t="s">
        <v>49</v>
      </c>
      <c r="L651" s="137" t="s">
        <v>53</v>
      </c>
      <c r="M651" s="137">
        <v>544</v>
      </c>
      <c r="N651" s="147">
        <v>40.285714285714285</v>
      </c>
      <c r="O651" s="148" t="s">
        <v>1086</v>
      </c>
      <c r="P651" s="136" t="s">
        <v>46</v>
      </c>
      <c r="Q651" s="136" t="s">
        <v>46</v>
      </c>
      <c r="R651" s="136" t="s">
        <v>1095</v>
      </c>
      <c r="S651" s="136" t="s">
        <v>46</v>
      </c>
      <c r="T651" s="149"/>
      <c r="U651" s="136" t="s">
        <v>46</v>
      </c>
      <c r="V651" s="150" t="s">
        <v>44</v>
      </c>
      <c r="W651" s="151"/>
    </row>
    <row r="652" spans="1:23" ht="405" x14ac:dyDescent="0.25">
      <c r="A652" s="145">
        <v>924</v>
      </c>
      <c r="B652" s="135">
        <v>43364</v>
      </c>
      <c r="C652" s="136" t="s">
        <v>204</v>
      </c>
      <c r="D652" s="136">
        <v>312</v>
      </c>
      <c r="E652" s="136" t="s">
        <v>187</v>
      </c>
      <c r="F652" s="135" t="s">
        <v>44</v>
      </c>
      <c r="G652" s="135" t="s">
        <v>205</v>
      </c>
      <c r="H652" s="146" t="s">
        <v>206</v>
      </c>
      <c r="I652" s="95" t="s">
        <v>207</v>
      </c>
      <c r="J652" s="95" t="s">
        <v>48</v>
      </c>
      <c r="K652" s="95" t="s">
        <v>49</v>
      </c>
      <c r="L652" s="137" t="s">
        <v>65</v>
      </c>
      <c r="M652" s="137" t="s">
        <v>46</v>
      </c>
      <c r="N652" s="147">
        <v>40.285714285714285</v>
      </c>
      <c r="O652" s="148" t="s">
        <v>1079</v>
      </c>
      <c r="P652" s="136" t="s">
        <v>1129</v>
      </c>
      <c r="Q652" s="136" t="s">
        <v>1148</v>
      </c>
      <c r="R652" s="136" t="s">
        <v>1082</v>
      </c>
      <c r="S652" s="136" t="s">
        <v>1083</v>
      </c>
      <c r="T652" s="149" t="s">
        <v>1084</v>
      </c>
      <c r="U652" s="136" t="s">
        <v>1084</v>
      </c>
      <c r="V652" s="150" t="s">
        <v>1128</v>
      </c>
      <c r="W652" s="151"/>
    </row>
    <row r="653" spans="1:23" ht="89.25" x14ac:dyDescent="0.25">
      <c r="A653" s="145">
        <v>923</v>
      </c>
      <c r="B653" s="135">
        <v>43362</v>
      </c>
      <c r="C653" s="136" t="s">
        <v>204</v>
      </c>
      <c r="D653" s="136">
        <v>410</v>
      </c>
      <c r="E653" s="136" t="s">
        <v>43</v>
      </c>
      <c r="F653" s="135" t="s">
        <v>66</v>
      </c>
      <c r="G653" s="135" t="s">
        <v>208</v>
      </c>
      <c r="H653" s="146" t="s">
        <v>46</v>
      </c>
      <c r="I653" s="95" t="s">
        <v>46</v>
      </c>
      <c r="J653" s="95" t="s">
        <v>48</v>
      </c>
      <c r="K653" s="95" t="s">
        <v>49</v>
      </c>
      <c r="L653" s="137" t="s">
        <v>53</v>
      </c>
      <c r="M653" s="137">
        <v>292</v>
      </c>
      <c r="N653" s="147">
        <v>40.285714285714285</v>
      </c>
      <c r="O653" s="148" t="s">
        <v>1079</v>
      </c>
      <c r="P653" s="136" t="s">
        <v>1094</v>
      </c>
      <c r="Q653" s="136" t="s">
        <v>1091</v>
      </c>
      <c r="R653" s="136" t="s">
        <v>1082</v>
      </c>
      <c r="S653" s="136" t="s">
        <v>1083</v>
      </c>
      <c r="T653" s="149" t="s">
        <v>1084</v>
      </c>
      <c r="U653" s="136" t="s">
        <v>1118</v>
      </c>
      <c r="V653" s="150" t="s">
        <v>1141</v>
      </c>
      <c r="W653" s="151"/>
    </row>
    <row r="654" spans="1:23" ht="51" x14ac:dyDescent="0.25">
      <c r="A654" s="145">
        <v>922</v>
      </c>
      <c r="B654" s="135">
        <v>43361</v>
      </c>
      <c r="C654" s="136" t="s">
        <v>204</v>
      </c>
      <c r="D654" s="136" t="s">
        <v>46</v>
      </c>
      <c r="E654" s="136" t="s">
        <v>43</v>
      </c>
      <c r="F654" s="135" t="s">
        <v>66</v>
      </c>
      <c r="G654" s="135" t="s">
        <v>209</v>
      </c>
      <c r="H654" s="146" t="s">
        <v>210</v>
      </c>
      <c r="I654" s="95" t="s">
        <v>46</v>
      </c>
      <c r="J654" s="95" t="s">
        <v>48</v>
      </c>
      <c r="K654" s="95" t="s">
        <v>49</v>
      </c>
      <c r="L654" s="137" t="s">
        <v>53</v>
      </c>
      <c r="M654" s="137">
        <v>512</v>
      </c>
      <c r="N654" s="147">
        <v>39.857142857142854</v>
      </c>
      <c r="O654" s="148" t="s">
        <v>1079</v>
      </c>
      <c r="P654" s="136" t="s">
        <v>1123</v>
      </c>
      <c r="Q654" s="136" t="s">
        <v>1091</v>
      </c>
      <c r="R654" s="136" t="s">
        <v>1082</v>
      </c>
      <c r="S654" s="136" t="s">
        <v>1083</v>
      </c>
      <c r="T654" s="149" t="s">
        <v>1084</v>
      </c>
      <c r="U654" s="136" t="s">
        <v>1082</v>
      </c>
      <c r="V654" s="150" t="s">
        <v>1141</v>
      </c>
      <c r="W654" s="151"/>
    </row>
    <row r="655" spans="1:23" ht="45" x14ac:dyDescent="0.25">
      <c r="A655" s="145">
        <v>921</v>
      </c>
      <c r="B655" s="135">
        <v>43361</v>
      </c>
      <c r="C655" s="136" t="s">
        <v>204</v>
      </c>
      <c r="D655" s="136">
        <v>403</v>
      </c>
      <c r="E655" s="136" t="s">
        <v>43</v>
      </c>
      <c r="F655" s="135" t="s">
        <v>66</v>
      </c>
      <c r="G655" s="135" t="s">
        <v>211</v>
      </c>
      <c r="H655" s="146" t="s">
        <v>46</v>
      </c>
      <c r="I655" s="95" t="s">
        <v>46</v>
      </c>
      <c r="J655" s="95" t="s">
        <v>48</v>
      </c>
      <c r="K655" s="95" t="s">
        <v>49</v>
      </c>
      <c r="L655" s="137" t="s">
        <v>53</v>
      </c>
      <c r="M655" s="137">
        <v>260</v>
      </c>
      <c r="N655" s="147">
        <v>39.857142857142854</v>
      </c>
      <c r="O655" s="148" t="s">
        <v>1079</v>
      </c>
      <c r="P655" s="136" t="s">
        <v>1094</v>
      </c>
      <c r="Q655" s="136" t="s">
        <v>1091</v>
      </c>
      <c r="R655" s="136" t="s">
        <v>1082</v>
      </c>
      <c r="S655" s="136" t="s">
        <v>1083</v>
      </c>
      <c r="T655" s="149" t="s">
        <v>1084</v>
      </c>
      <c r="U655" s="136" t="s">
        <v>1118</v>
      </c>
      <c r="V655" s="150" t="s">
        <v>1101</v>
      </c>
      <c r="W655" s="151"/>
    </row>
    <row r="656" spans="1:23" ht="30" x14ac:dyDescent="0.25">
      <c r="A656" s="145">
        <v>920</v>
      </c>
      <c r="B656" s="135">
        <v>43362</v>
      </c>
      <c r="C656" s="136" t="s">
        <v>87</v>
      </c>
      <c r="D656" s="136" t="s">
        <v>46</v>
      </c>
      <c r="E656" s="136" t="s">
        <v>46</v>
      </c>
      <c r="F656" s="135" t="s">
        <v>50</v>
      </c>
      <c r="G656" s="135" t="s">
        <v>212</v>
      </c>
      <c r="H656" s="146" t="s">
        <v>46</v>
      </c>
      <c r="I656" s="95" t="s">
        <v>46</v>
      </c>
      <c r="J656" s="95" t="s">
        <v>48</v>
      </c>
      <c r="K656" s="95" t="s">
        <v>49</v>
      </c>
      <c r="L656" s="137" t="s">
        <v>50</v>
      </c>
      <c r="M656" s="137" t="s">
        <v>46</v>
      </c>
      <c r="N656" s="147">
        <v>38.285714285714285</v>
      </c>
      <c r="O656" s="148" t="s">
        <v>1079</v>
      </c>
      <c r="P656" s="136" t="s">
        <v>1107</v>
      </c>
      <c r="Q656" s="136" t="s">
        <v>1108</v>
      </c>
      <c r="R656" s="136" t="s">
        <v>1082</v>
      </c>
      <c r="S656" s="136" t="s">
        <v>1083</v>
      </c>
      <c r="T656" s="149" t="s">
        <v>1095</v>
      </c>
      <c r="U656" s="136" t="s">
        <v>1095</v>
      </c>
      <c r="V656" t="s">
        <v>1156</v>
      </c>
      <c r="W656" s="151"/>
    </row>
    <row r="657" spans="1:23" ht="51" x14ac:dyDescent="0.25">
      <c r="A657" s="145">
        <v>919</v>
      </c>
      <c r="B657" s="135">
        <v>43361</v>
      </c>
      <c r="C657" s="136" t="s">
        <v>204</v>
      </c>
      <c r="D657" s="136">
        <v>802</v>
      </c>
      <c r="E657" s="136" t="s">
        <v>43</v>
      </c>
      <c r="F657" s="135" t="s">
        <v>104</v>
      </c>
      <c r="G657" s="135" t="s">
        <v>213</v>
      </c>
      <c r="H657" s="146" t="s">
        <v>46</v>
      </c>
      <c r="I657" s="95" t="s">
        <v>214</v>
      </c>
      <c r="J657" s="95" t="s">
        <v>48</v>
      </c>
      <c r="K657" s="95" t="s">
        <v>49</v>
      </c>
      <c r="L657" s="137" t="s">
        <v>65</v>
      </c>
      <c r="M657" s="137" t="s">
        <v>46</v>
      </c>
      <c r="N657" s="147">
        <v>38.285714285714285</v>
      </c>
      <c r="O657" s="148" t="s">
        <v>1079</v>
      </c>
      <c r="P657" s="136" t="s">
        <v>1110</v>
      </c>
      <c r="Q657" s="136" t="s">
        <v>1088</v>
      </c>
      <c r="R657" s="136" t="s">
        <v>1082</v>
      </c>
      <c r="S657" s="136" t="s">
        <v>1083</v>
      </c>
      <c r="T657" s="149" t="s">
        <v>1095</v>
      </c>
      <c r="U657" s="136" t="s">
        <v>1118</v>
      </c>
      <c r="V657" s="150" t="s">
        <v>1157</v>
      </c>
      <c r="W657" s="151"/>
    </row>
    <row r="658" spans="1:23" ht="127.5" x14ac:dyDescent="0.25">
      <c r="A658" s="145">
        <v>918</v>
      </c>
      <c r="B658" s="135">
        <v>43361</v>
      </c>
      <c r="C658" s="136" t="s">
        <v>204</v>
      </c>
      <c r="D658" s="136">
        <v>801</v>
      </c>
      <c r="E658" s="136" t="s">
        <v>43</v>
      </c>
      <c r="F658" s="135" t="s">
        <v>104</v>
      </c>
      <c r="G658" s="135" t="s">
        <v>215</v>
      </c>
      <c r="H658" s="146" t="s">
        <v>216</v>
      </c>
      <c r="I658" s="95" t="s">
        <v>217</v>
      </c>
      <c r="J658" s="95" t="s">
        <v>48</v>
      </c>
      <c r="K658" s="95" t="s">
        <v>49</v>
      </c>
      <c r="L658" s="137" t="s">
        <v>65</v>
      </c>
      <c r="M658" s="137" t="s">
        <v>46</v>
      </c>
      <c r="N658" s="147">
        <v>38.285714285714285</v>
      </c>
      <c r="O658" s="148" t="s">
        <v>1079</v>
      </c>
      <c r="P658" s="136" t="s">
        <v>1110</v>
      </c>
      <c r="Q658" s="136" t="s">
        <v>1088</v>
      </c>
      <c r="R658" s="136" t="s">
        <v>1082</v>
      </c>
      <c r="S658" s="136" t="s">
        <v>1083</v>
      </c>
      <c r="T658" s="149" t="s">
        <v>1095</v>
      </c>
      <c r="U658" s="136" t="s">
        <v>1095</v>
      </c>
      <c r="V658" s="150" t="s">
        <v>1157</v>
      </c>
      <c r="W658" s="151"/>
    </row>
    <row r="659" spans="1:23" ht="127.5" x14ac:dyDescent="0.25">
      <c r="A659" s="145">
        <v>917</v>
      </c>
      <c r="B659" s="135">
        <v>43361</v>
      </c>
      <c r="C659" s="136" t="s">
        <v>204</v>
      </c>
      <c r="D659" s="136">
        <v>405</v>
      </c>
      <c r="E659" s="136" t="s">
        <v>97</v>
      </c>
      <c r="F659" s="135" t="s">
        <v>218</v>
      </c>
      <c r="G659" s="135" t="s">
        <v>219</v>
      </c>
      <c r="H659" s="146" t="s">
        <v>220</v>
      </c>
      <c r="I659" s="95" t="s">
        <v>46</v>
      </c>
      <c r="J659" s="95" t="s">
        <v>48</v>
      </c>
      <c r="K659" s="95" t="s">
        <v>49</v>
      </c>
      <c r="L659" s="137" t="s">
        <v>50</v>
      </c>
      <c r="M659" s="137" t="s">
        <v>46</v>
      </c>
      <c r="N659" s="147">
        <v>38.285714285714285</v>
      </c>
      <c r="O659" s="148" t="s">
        <v>1079</v>
      </c>
      <c r="P659" s="136" t="s">
        <v>1102</v>
      </c>
      <c r="Q659" s="136" t="s">
        <v>1103</v>
      </c>
      <c r="R659" s="136" t="s">
        <v>1082</v>
      </c>
      <c r="S659" s="136" t="s">
        <v>1083</v>
      </c>
      <c r="T659" s="149" t="s">
        <v>1095</v>
      </c>
      <c r="U659" s="136" t="s">
        <v>1084</v>
      </c>
      <c r="V659" s="150" t="s">
        <v>1158</v>
      </c>
      <c r="W659" s="151"/>
    </row>
    <row r="660" spans="1:23" ht="409.5" x14ac:dyDescent="0.25">
      <c r="A660" s="145">
        <v>916</v>
      </c>
      <c r="B660" s="135">
        <v>43361</v>
      </c>
      <c r="C660" s="136" t="s">
        <v>204</v>
      </c>
      <c r="D660" s="136">
        <v>108</v>
      </c>
      <c r="E660" s="136" t="s">
        <v>43</v>
      </c>
      <c r="F660" s="135" t="s">
        <v>51</v>
      </c>
      <c r="G660" s="135" t="s">
        <v>221</v>
      </c>
      <c r="H660" s="146" t="s">
        <v>222</v>
      </c>
      <c r="I660" s="95" t="s">
        <v>223</v>
      </c>
      <c r="J660" s="95" t="s">
        <v>48</v>
      </c>
      <c r="K660" s="95" t="s">
        <v>49</v>
      </c>
      <c r="L660" s="137" t="s">
        <v>65</v>
      </c>
      <c r="M660" s="137" t="s">
        <v>46</v>
      </c>
      <c r="N660" s="147">
        <v>38.285714285714285</v>
      </c>
      <c r="O660" s="148" t="s">
        <v>1079</v>
      </c>
      <c r="P660" s="136" t="s">
        <v>1129</v>
      </c>
      <c r="Q660" s="136" t="s">
        <v>1130</v>
      </c>
      <c r="R660" s="136" t="s">
        <v>1082</v>
      </c>
      <c r="S660" s="136" t="s">
        <v>1083</v>
      </c>
      <c r="T660" s="149" t="s">
        <v>1095</v>
      </c>
      <c r="U660" s="136" t="s">
        <v>1095</v>
      </c>
      <c r="V660" s="150" t="s">
        <v>1121</v>
      </c>
      <c r="W660" s="151"/>
    </row>
    <row r="661" spans="1:23" ht="38.25" x14ac:dyDescent="0.25">
      <c r="A661" s="145">
        <v>915</v>
      </c>
      <c r="B661" s="135">
        <v>43361</v>
      </c>
      <c r="C661" s="136" t="s">
        <v>204</v>
      </c>
      <c r="D661" s="136">
        <v>312</v>
      </c>
      <c r="E661" s="136" t="s">
        <v>97</v>
      </c>
      <c r="F661" s="135" t="s">
        <v>44</v>
      </c>
      <c r="G661" s="135" t="s">
        <v>224</v>
      </c>
      <c r="H661" s="146" t="s">
        <v>225</v>
      </c>
      <c r="I661" s="95" t="s">
        <v>46</v>
      </c>
      <c r="J661" s="95" t="s">
        <v>162</v>
      </c>
      <c r="K661" s="95" t="s">
        <v>50</v>
      </c>
      <c r="L661" s="137" t="s">
        <v>125</v>
      </c>
      <c r="M661" s="137" t="s">
        <v>46</v>
      </c>
      <c r="N661" s="147">
        <v>38.285714285714285</v>
      </c>
      <c r="O661" s="148" t="s">
        <v>1079</v>
      </c>
      <c r="P661" s="136" t="s">
        <v>1110</v>
      </c>
      <c r="Q661" s="136" t="s">
        <v>1088</v>
      </c>
      <c r="R661" s="136" t="s">
        <v>1082</v>
      </c>
      <c r="S661" s="136" t="s">
        <v>1083</v>
      </c>
      <c r="T661" s="149" t="s">
        <v>1084</v>
      </c>
      <c r="U661" s="136" t="s">
        <v>1082</v>
      </c>
      <c r="V661" s="150" t="s">
        <v>1128</v>
      </c>
      <c r="W661" s="151"/>
    </row>
    <row r="662" spans="1:23" ht="51" x14ac:dyDescent="0.25">
      <c r="A662" s="145">
        <v>914</v>
      </c>
      <c r="B662" s="135">
        <v>43361</v>
      </c>
      <c r="C662" s="136" t="s">
        <v>204</v>
      </c>
      <c r="D662" s="136">
        <v>602</v>
      </c>
      <c r="E662" s="136" t="s">
        <v>43</v>
      </c>
      <c r="F662" s="135" t="s">
        <v>56</v>
      </c>
      <c r="G662" s="135" t="s">
        <v>226</v>
      </c>
      <c r="H662" s="146" t="s">
        <v>46</v>
      </c>
      <c r="I662" s="95" t="s">
        <v>46</v>
      </c>
      <c r="J662" s="95" t="s">
        <v>227</v>
      </c>
      <c r="K662" s="95" t="s">
        <v>49</v>
      </c>
      <c r="L662" s="137" t="s">
        <v>53</v>
      </c>
      <c r="M662" s="137">
        <v>430</v>
      </c>
      <c r="N662" s="147">
        <v>38.285714285714285</v>
      </c>
      <c r="O662" s="148" t="s">
        <v>1086</v>
      </c>
      <c r="P662" s="136" t="s">
        <v>46</v>
      </c>
      <c r="Q662" s="136" t="s">
        <v>46</v>
      </c>
      <c r="R662" s="136" t="s">
        <v>1084</v>
      </c>
      <c r="S662" s="136" t="s">
        <v>46</v>
      </c>
      <c r="T662" s="149" t="s">
        <v>1159</v>
      </c>
      <c r="U662" s="136" t="s">
        <v>1095</v>
      </c>
      <c r="V662" s="150" t="s">
        <v>46</v>
      </c>
      <c r="W662" s="151"/>
    </row>
    <row r="663" spans="1:23" ht="90" x14ac:dyDescent="0.25">
      <c r="A663" s="145">
        <v>913</v>
      </c>
      <c r="B663" s="135">
        <v>43360</v>
      </c>
      <c r="C663" s="136" t="s">
        <v>204</v>
      </c>
      <c r="D663" s="136">
        <v>902</v>
      </c>
      <c r="E663" s="136" t="s">
        <v>43</v>
      </c>
      <c r="F663" s="135" t="s">
        <v>44</v>
      </c>
      <c r="G663" s="135" t="s">
        <v>228</v>
      </c>
      <c r="H663" s="146" t="s">
        <v>229</v>
      </c>
      <c r="I663" s="95" t="s">
        <v>230</v>
      </c>
      <c r="J663" s="95" t="s">
        <v>48</v>
      </c>
      <c r="K663" s="95" t="s">
        <v>49</v>
      </c>
      <c r="L663" s="137" t="s">
        <v>125</v>
      </c>
      <c r="M663" s="137" t="s">
        <v>46</v>
      </c>
      <c r="N663" s="147">
        <v>38.285714285714285</v>
      </c>
      <c r="O663" s="148" t="s">
        <v>1079</v>
      </c>
      <c r="P663" s="136" t="s">
        <v>1110</v>
      </c>
      <c r="Q663" s="136" t="s">
        <v>1088</v>
      </c>
      <c r="R663" s="136" t="s">
        <v>1082</v>
      </c>
      <c r="S663" s="136" t="s">
        <v>1083</v>
      </c>
      <c r="T663" s="149" t="s">
        <v>1095</v>
      </c>
      <c r="U663" s="136" t="s">
        <v>1118</v>
      </c>
      <c r="V663" s="150" t="s">
        <v>1089</v>
      </c>
      <c r="W663" s="151"/>
    </row>
    <row r="664" spans="1:23" ht="76.5" x14ac:dyDescent="0.25">
      <c r="A664" s="145">
        <v>912</v>
      </c>
      <c r="B664" s="135">
        <v>43359</v>
      </c>
      <c r="C664" s="136" t="s">
        <v>204</v>
      </c>
      <c r="D664" s="136">
        <v>801</v>
      </c>
      <c r="E664" s="136" t="s">
        <v>43</v>
      </c>
      <c r="F664" s="135" t="s">
        <v>104</v>
      </c>
      <c r="G664" s="135" t="s">
        <v>231</v>
      </c>
      <c r="H664" s="146" t="s">
        <v>46</v>
      </c>
      <c r="I664" s="95" t="s">
        <v>46</v>
      </c>
      <c r="J664" s="95" t="s">
        <v>48</v>
      </c>
      <c r="K664" s="95" t="s">
        <v>49</v>
      </c>
      <c r="L664" s="137" t="s">
        <v>53</v>
      </c>
      <c r="M664" s="137">
        <v>422</v>
      </c>
      <c r="N664" s="147">
        <v>38.285714285714285</v>
      </c>
      <c r="O664" s="148" t="s">
        <v>1086</v>
      </c>
      <c r="P664" s="136" t="s">
        <v>46</v>
      </c>
      <c r="Q664" s="136" t="s">
        <v>46</v>
      </c>
      <c r="R664" s="136" t="s">
        <v>1095</v>
      </c>
      <c r="S664" s="136" t="s">
        <v>1106</v>
      </c>
      <c r="T664" s="149" t="s">
        <v>1160</v>
      </c>
      <c r="U664" s="136" t="s">
        <v>1095</v>
      </c>
      <c r="V664" s="150" t="s">
        <v>46</v>
      </c>
      <c r="W664" s="151"/>
    </row>
    <row r="665" spans="1:23" ht="51" x14ac:dyDescent="0.25">
      <c r="A665" s="145">
        <v>911</v>
      </c>
      <c r="B665" s="135">
        <v>43360</v>
      </c>
      <c r="C665" s="136" t="s">
        <v>204</v>
      </c>
      <c r="D665" s="136">
        <v>307</v>
      </c>
      <c r="E665" s="136" t="s">
        <v>43</v>
      </c>
      <c r="F665" s="135" t="s">
        <v>44</v>
      </c>
      <c r="G665" s="135" t="s">
        <v>232</v>
      </c>
      <c r="H665" s="146" t="s">
        <v>233</v>
      </c>
      <c r="I665" s="95" t="s">
        <v>46</v>
      </c>
      <c r="J665" s="95" t="s">
        <v>227</v>
      </c>
      <c r="K665" s="95" t="s">
        <v>49</v>
      </c>
      <c r="L665" s="137" t="s">
        <v>53</v>
      </c>
      <c r="M665" s="137">
        <v>174</v>
      </c>
      <c r="N665" s="147">
        <v>38.285714285714285</v>
      </c>
      <c r="O665" s="148" t="s">
        <v>1086</v>
      </c>
      <c r="P665" s="136" t="s">
        <v>46</v>
      </c>
      <c r="Q665" s="136" t="s">
        <v>46</v>
      </c>
      <c r="R665" s="136" t="s">
        <v>1095</v>
      </c>
      <c r="S665" s="136" t="s">
        <v>1106</v>
      </c>
      <c r="T665" s="149" t="s">
        <v>1161</v>
      </c>
      <c r="U665" s="136" t="s">
        <v>1095</v>
      </c>
      <c r="V665" s="150" t="s">
        <v>46</v>
      </c>
      <c r="W665" s="151"/>
    </row>
    <row r="666" spans="1:23" ht="191.25" x14ac:dyDescent="0.25">
      <c r="A666" s="145">
        <v>910</v>
      </c>
      <c r="B666" s="135">
        <v>43360</v>
      </c>
      <c r="C666" s="136" t="s">
        <v>204</v>
      </c>
      <c r="D666" s="136">
        <v>104</v>
      </c>
      <c r="E666" s="136" t="s">
        <v>187</v>
      </c>
      <c r="F666" s="135" t="s">
        <v>66</v>
      </c>
      <c r="G666" s="135" t="s">
        <v>234</v>
      </c>
      <c r="H666" s="146" t="s">
        <v>235</v>
      </c>
      <c r="I666" s="95" t="s">
        <v>46</v>
      </c>
      <c r="J666" s="95" t="s">
        <v>48</v>
      </c>
      <c r="K666" s="95" t="s">
        <v>49</v>
      </c>
      <c r="L666" s="137" t="s">
        <v>100</v>
      </c>
      <c r="M666" s="137" t="s">
        <v>46</v>
      </c>
      <c r="N666" s="147">
        <v>38.285714285714285</v>
      </c>
      <c r="O666" s="148" t="s">
        <v>1079</v>
      </c>
      <c r="P666" s="136" t="s">
        <v>1094</v>
      </c>
      <c r="Q666" s="136" t="s">
        <v>1091</v>
      </c>
      <c r="R666" s="136" t="s">
        <v>1082</v>
      </c>
      <c r="S666" s="136" t="s">
        <v>1083</v>
      </c>
      <c r="T666" s="149" t="s">
        <v>1095</v>
      </c>
      <c r="U666" s="136" t="s">
        <v>1095</v>
      </c>
      <c r="V666" s="150" t="s">
        <v>1141</v>
      </c>
      <c r="W666" s="151"/>
    </row>
    <row r="667" spans="1:23" ht="51" x14ac:dyDescent="0.25">
      <c r="A667" s="145">
        <v>909</v>
      </c>
      <c r="B667" s="135">
        <v>43359</v>
      </c>
      <c r="C667" s="136" t="s">
        <v>204</v>
      </c>
      <c r="D667" s="136">
        <v>302</v>
      </c>
      <c r="E667" s="136" t="s">
        <v>43</v>
      </c>
      <c r="F667" s="135" t="s">
        <v>66</v>
      </c>
      <c r="G667" s="135" t="s">
        <v>236</v>
      </c>
      <c r="H667" s="146" t="s">
        <v>46</v>
      </c>
      <c r="I667" s="95" t="s">
        <v>46</v>
      </c>
      <c r="J667" s="95" t="s">
        <v>48</v>
      </c>
      <c r="K667" s="95" t="s">
        <v>49</v>
      </c>
      <c r="L667" s="137" t="s">
        <v>53</v>
      </c>
      <c r="M667" s="137">
        <v>457</v>
      </c>
      <c r="N667" s="147">
        <v>38.285714285714285</v>
      </c>
      <c r="O667" s="148" t="s">
        <v>1079</v>
      </c>
      <c r="P667" s="136" t="s">
        <v>1094</v>
      </c>
      <c r="Q667" s="136" t="s">
        <v>1091</v>
      </c>
      <c r="R667" s="136" t="s">
        <v>1082</v>
      </c>
      <c r="S667" s="136" t="s">
        <v>1083</v>
      </c>
      <c r="T667" s="149" t="s">
        <v>1162</v>
      </c>
      <c r="U667" s="136" t="s">
        <v>1095</v>
      </c>
      <c r="V667" s="150" t="s">
        <v>1141</v>
      </c>
      <c r="W667" s="151"/>
    </row>
    <row r="668" spans="1:23" ht="45" x14ac:dyDescent="0.25">
      <c r="A668" s="145">
        <v>908</v>
      </c>
      <c r="B668" s="135">
        <v>43359</v>
      </c>
      <c r="C668" s="136" t="s">
        <v>204</v>
      </c>
      <c r="D668" s="136">
        <v>901</v>
      </c>
      <c r="E668" s="136" t="s">
        <v>43</v>
      </c>
      <c r="F668" s="135" t="s">
        <v>51</v>
      </c>
      <c r="G668" s="135" t="s">
        <v>237</v>
      </c>
      <c r="H668" s="146" t="s">
        <v>238</v>
      </c>
      <c r="I668" s="95" t="s">
        <v>46</v>
      </c>
      <c r="J668" s="95" t="s">
        <v>48</v>
      </c>
      <c r="K668" s="95" t="s">
        <v>49</v>
      </c>
      <c r="L668" s="137" t="s">
        <v>53</v>
      </c>
      <c r="M668" s="137">
        <v>433</v>
      </c>
      <c r="N668" s="147">
        <v>38.285714285714285</v>
      </c>
      <c r="O668" s="148" t="s">
        <v>1114</v>
      </c>
      <c r="P668" s="136" t="s">
        <v>1087</v>
      </c>
      <c r="Q668" s="136" t="s">
        <v>1081</v>
      </c>
      <c r="R668" s="136" t="s">
        <v>1082</v>
      </c>
      <c r="S668" s="136" t="s">
        <v>1106</v>
      </c>
      <c r="T668" s="149" t="s">
        <v>1095</v>
      </c>
      <c r="U668" s="136" t="s">
        <v>1082</v>
      </c>
      <c r="V668" s="150" t="s">
        <v>1163</v>
      </c>
      <c r="W668" s="151"/>
    </row>
    <row r="669" spans="1:23" ht="45" x14ac:dyDescent="0.25">
      <c r="A669" s="145">
        <v>907</v>
      </c>
      <c r="B669" s="135">
        <v>43359</v>
      </c>
      <c r="C669" s="136" t="s">
        <v>204</v>
      </c>
      <c r="D669" s="136">
        <v>110</v>
      </c>
      <c r="E669" s="136" t="s">
        <v>43</v>
      </c>
      <c r="F669" s="135" t="s">
        <v>66</v>
      </c>
      <c r="G669" s="135" t="s">
        <v>239</v>
      </c>
      <c r="H669" s="146" t="s">
        <v>240</v>
      </c>
      <c r="I669" s="95" t="s">
        <v>46</v>
      </c>
      <c r="J669" s="95" t="s">
        <v>48</v>
      </c>
      <c r="K669" s="95" t="s">
        <v>49</v>
      </c>
      <c r="L669" s="137" t="s">
        <v>53</v>
      </c>
      <c r="M669" s="137">
        <v>463</v>
      </c>
      <c r="N669" s="147">
        <v>38.285714285714285</v>
      </c>
      <c r="O669" s="148" t="s">
        <v>1079</v>
      </c>
      <c r="P669" s="136" t="s">
        <v>1094</v>
      </c>
      <c r="Q669" s="136" t="s">
        <v>1091</v>
      </c>
      <c r="R669" s="136" t="s">
        <v>1082</v>
      </c>
      <c r="S669" s="136" t="s">
        <v>1083</v>
      </c>
      <c r="T669" s="149" t="s">
        <v>1095</v>
      </c>
      <c r="U669" s="136" t="s">
        <v>1082</v>
      </c>
      <c r="V669" s="150" t="s">
        <v>1105</v>
      </c>
      <c r="W669" s="151"/>
    </row>
    <row r="670" spans="1:23" ht="45" x14ac:dyDescent="0.25">
      <c r="A670" s="145">
        <v>906</v>
      </c>
      <c r="B670" s="135">
        <v>43358</v>
      </c>
      <c r="C670" s="136" t="s">
        <v>204</v>
      </c>
      <c r="D670" s="136">
        <v>405</v>
      </c>
      <c r="E670" s="136" t="s">
        <v>43</v>
      </c>
      <c r="F670" s="135" t="s">
        <v>66</v>
      </c>
      <c r="G670" s="135" t="s">
        <v>241</v>
      </c>
      <c r="H670" s="146" t="s">
        <v>46</v>
      </c>
      <c r="I670" s="95" t="s">
        <v>46</v>
      </c>
      <c r="J670" s="95" t="s">
        <v>48</v>
      </c>
      <c r="K670" s="95" t="s">
        <v>49</v>
      </c>
      <c r="L670" s="137" t="s">
        <v>53</v>
      </c>
      <c r="M670" s="137">
        <v>646</v>
      </c>
      <c r="N670" s="147">
        <v>38.285714285714285</v>
      </c>
      <c r="O670" s="148" t="s">
        <v>1079</v>
      </c>
      <c r="P670" s="136" t="s">
        <v>1094</v>
      </c>
      <c r="Q670" s="136" t="s">
        <v>1091</v>
      </c>
      <c r="R670" s="136" t="s">
        <v>1082</v>
      </c>
      <c r="S670" s="136" t="s">
        <v>1083</v>
      </c>
      <c r="T670" s="149" t="s">
        <v>1095</v>
      </c>
      <c r="U670" s="136" t="s">
        <v>1082</v>
      </c>
      <c r="V670" s="150" t="s">
        <v>1092</v>
      </c>
      <c r="W670" s="151"/>
    </row>
    <row r="671" spans="1:23" ht="195" x14ac:dyDescent="0.25">
      <c r="A671" s="145">
        <v>905</v>
      </c>
      <c r="B671" s="135">
        <v>43358</v>
      </c>
      <c r="C671" s="136" t="s">
        <v>204</v>
      </c>
      <c r="D671" s="136">
        <v>606</v>
      </c>
      <c r="E671" s="136" t="s">
        <v>43</v>
      </c>
      <c r="F671" s="135" t="s">
        <v>44</v>
      </c>
      <c r="G671" s="135" t="s">
        <v>242</v>
      </c>
      <c r="H671" s="146" t="s">
        <v>243</v>
      </c>
      <c r="I671" s="95" t="s">
        <v>244</v>
      </c>
      <c r="J671" s="95" t="s">
        <v>48</v>
      </c>
      <c r="K671" s="95" t="s">
        <v>49</v>
      </c>
      <c r="L671" s="137" t="s">
        <v>125</v>
      </c>
      <c r="M671" s="137" t="s">
        <v>46</v>
      </c>
      <c r="N671" s="147">
        <v>38.285714285714285</v>
      </c>
      <c r="O671" s="148" t="s">
        <v>1079</v>
      </c>
      <c r="P671" s="136" t="s">
        <v>1110</v>
      </c>
      <c r="Q671" s="136" t="s">
        <v>1088</v>
      </c>
      <c r="R671" s="136" t="s">
        <v>1082</v>
      </c>
      <c r="S671" s="136" t="s">
        <v>1083</v>
      </c>
      <c r="T671" s="149" t="s">
        <v>1095</v>
      </c>
      <c r="U671" s="136" t="s">
        <v>1131</v>
      </c>
      <c r="V671" s="150" t="s">
        <v>1089</v>
      </c>
      <c r="W671" s="151"/>
    </row>
    <row r="672" spans="1:23" ht="102" x14ac:dyDescent="0.25">
      <c r="A672" s="145">
        <v>904</v>
      </c>
      <c r="B672" s="135">
        <v>43359</v>
      </c>
      <c r="C672" s="136" t="s">
        <v>204</v>
      </c>
      <c r="D672" s="136">
        <v>108</v>
      </c>
      <c r="E672" s="136" t="s">
        <v>43</v>
      </c>
      <c r="F672" s="135" t="s">
        <v>51</v>
      </c>
      <c r="G672" s="135" t="s">
        <v>245</v>
      </c>
      <c r="H672" s="146" t="s">
        <v>46</v>
      </c>
      <c r="I672" s="95" t="s">
        <v>46</v>
      </c>
      <c r="J672" s="95" t="s">
        <v>48</v>
      </c>
      <c r="K672" s="95" t="s">
        <v>49</v>
      </c>
      <c r="L672" s="137" t="s">
        <v>53</v>
      </c>
      <c r="M672" s="137">
        <v>556</v>
      </c>
      <c r="N672" s="147">
        <v>38.285714285714285</v>
      </c>
      <c r="O672" s="148" t="s">
        <v>1079</v>
      </c>
      <c r="P672" s="136" t="s">
        <v>1087</v>
      </c>
      <c r="Q672" s="136" t="s">
        <v>1081</v>
      </c>
      <c r="R672" s="136" t="s">
        <v>1082</v>
      </c>
      <c r="S672" s="136" t="s">
        <v>1083</v>
      </c>
      <c r="T672" s="149" t="s">
        <v>1095</v>
      </c>
      <c r="U672" s="136" t="s">
        <v>1082</v>
      </c>
      <c r="V672" s="150" t="s">
        <v>1163</v>
      </c>
      <c r="W672" s="151"/>
    </row>
    <row r="673" spans="1:23" ht="45" x14ac:dyDescent="0.25">
      <c r="A673" s="145">
        <v>903</v>
      </c>
      <c r="B673" s="135">
        <v>43356</v>
      </c>
      <c r="C673" s="136" t="s">
        <v>204</v>
      </c>
      <c r="D673" s="136">
        <v>401</v>
      </c>
      <c r="E673" s="136" t="s">
        <v>43</v>
      </c>
      <c r="F673" s="135" t="s">
        <v>56</v>
      </c>
      <c r="G673" s="135" t="s">
        <v>246</v>
      </c>
      <c r="H673" s="146" t="s">
        <v>46</v>
      </c>
      <c r="I673" s="95" t="s">
        <v>46</v>
      </c>
      <c r="J673" s="95" t="s">
        <v>48</v>
      </c>
      <c r="K673" s="95" t="s">
        <v>49</v>
      </c>
      <c r="L673" s="137" t="s">
        <v>53</v>
      </c>
      <c r="M673" s="137">
        <v>453</v>
      </c>
      <c r="N673" s="147">
        <v>38.285714285714285</v>
      </c>
      <c r="O673" s="148" t="s">
        <v>1079</v>
      </c>
      <c r="P673" s="136" t="s">
        <v>1094</v>
      </c>
      <c r="Q673" s="136" t="s">
        <v>1091</v>
      </c>
      <c r="R673" s="136" t="s">
        <v>1082</v>
      </c>
      <c r="S673" s="136" t="s">
        <v>1083</v>
      </c>
      <c r="T673" s="149" t="s">
        <v>1095</v>
      </c>
      <c r="U673" s="136" t="s">
        <v>1131</v>
      </c>
      <c r="V673" s="150" t="s">
        <v>1164</v>
      </c>
      <c r="W673" s="151"/>
    </row>
    <row r="674" spans="1:23" ht="45" x14ac:dyDescent="0.25">
      <c r="A674" s="145">
        <v>902</v>
      </c>
      <c r="B674" s="135">
        <v>43356</v>
      </c>
      <c r="C674" s="136" t="s">
        <v>204</v>
      </c>
      <c r="D674" s="136">
        <v>101</v>
      </c>
      <c r="E674" s="136" t="s">
        <v>43</v>
      </c>
      <c r="F674" s="135" t="s">
        <v>66</v>
      </c>
      <c r="G674" s="135" t="s">
        <v>247</v>
      </c>
      <c r="H674" s="146" t="s">
        <v>248</v>
      </c>
      <c r="I674" s="95" t="s">
        <v>46</v>
      </c>
      <c r="J674" s="95" t="s">
        <v>48</v>
      </c>
      <c r="K674" s="95" t="s">
        <v>49</v>
      </c>
      <c r="L674" s="137" t="s">
        <v>53</v>
      </c>
      <c r="M674" s="137">
        <v>294</v>
      </c>
      <c r="N674" s="147">
        <v>38.285714285714285</v>
      </c>
      <c r="O674" s="148" t="s">
        <v>1079</v>
      </c>
      <c r="P674" s="136" t="s">
        <v>1094</v>
      </c>
      <c r="Q674" s="136" t="s">
        <v>1091</v>
      </c>
      <c r="R674" s="136" t="s">
        <v>1082</v>
      </c>
      <c r="S674" s="136" t="s">
        <v>1083</v>
      </c>
      <c r="T674" s="149" t="s">
        <v>1095</v>
      </c>
      <c r="U674" s="136" t="s">
        <v>1082</v>
      </c>
      <c r="V674" s="150" t="s">
        <v>1097</v>
      </c>
      <c r="W674" s="151"/>
    </row>
    <row r="675" spans="1:23" ht="45" x14ac:dyDescent="0.25">
      <c r="A675" s="145">
        <v>901</v>
      </c>
      <c r="B675" s="135">
        <v>43355</v>
      </c>
      <c r="C675" s="136" t="s">
        <v>204</v>
      </c>
      <c r="D675" s="136">
        <v>202</v>
      </c>
      <c r="E675" s="136" t="s">
        <v>43</v>
      </c>
      <c r="F675" s="135" t="s">
        <v>44</v>
      </c>
      <c r="G675" s="135" t="s">
        <v>249</v>
      </c>
      <c r="H675" s="146" t="s">
        <v>46</v>
      </c>
      <c r="I675" s="95" t="s">
        <v>46</v>
      </c>
      <c r="J675" s="95" t="s">
        <v>48</v>
      </c>
      <c r="K675" s="95" t="s">
        <v>49</v>
      </c>
      <c r="L675" s="137" t="s">
        <v>53</v>
      </c>
      <c r="M675" s="137">
        <v>688</v>
      </c>
      <c r="N675" s="147">
        <v>38.285714285714285</v>
      </c>
      <c r="O675" s="148" t="s">
        <v>1086</v>
      </c>
      <c r="P675" s="136" t="s">
        <v>46</v>
      </c>
      <c r="Q675" s="136" t="s">
        <v>46</v>
      </c>
      <c r="R675" s="136" t="s">
        <v>1095</v>
      </c>
      <c r="S675" s="136" t="s">
        <v>1106</v>
      </c>
      <c r="T675" s="149" t="s">
        <v>46</v>
      </c>
      <c r="U675" s="136" t="s">
        <v>46</v>
      </c>
      <c r="V675" s="150" t="s">
        <v>46</v>
      </c>
      <c r="W675" s="151"/>
    </row>
    <row r="676" spans="1:23" ht="45" x14ac:dyDescent="0.25">
      <c r="A676" s="145">
        <v>900</v>
      </c>
      <c r="B676" s="135">
        <v>43355</v>
      </c>
      <c r="C676" s="136" t="s">
        <v>204</v>
      </c>
      <c r="D676" s="136">
        <v>202</v>
      </c>
      <c r="E676" s="136" t="s">
        <v>43</v>
      </c>
      <c r="F676" s="135" t="s">
        <v>44</v>
      </c>
      <c r="G676" s="135" t="s">
        <v>250</v>
      </c>
      <c r="H676" s="146" t="s">
        <v>251</v>
      </c>
      <c r="I676" s="95" t="s">
        <v>46</v>
      </c>
      <c r="J676" s="95" t="s">
        <v>48</v>
      </c>
      <c r="K676" s="95" t="s">
        <v>49</v>
      </c>
      <c r="L676" s="137" t="s">
        <v>53</v>
      </c>
      <c r="M676" s="137">
        <v>688</v>
      </c>
      <c r="N676" s="147">
        <v>38.285714285714285</v>
      </c>
      <c r="O676" s="148" t="s">
        <v>1086</v>
      </c>
      <c r="P676" s="136" t="s">
        <v>46</v>
      </c>
      <c r="Q676" s="136" t="s">
        <v>1130</v>
      </c>
      <c r="R676" s="136" t="s">
        <v>1095</v>
      </c>
      <c r="S676" s="136" t="s">
        <v>46</v>
      </c>
      <c r="T676" s="149" t="s">
        <v>46</v>
      </c>
      <c r="U676" s="136" t="s">
        <v>1082</v>
      </c>
      <c r="V676" s="150" t="s">
        <v>1165</v>
      </c>
      <c r="W676" s="151"/>
    </row>
    <row r="677" spans="1:23" ht="45" x14ac:dyDescent="0.25">
      <c r="A677" s="145">
        <v>899</v>
      </c>
      <c r="B677" s="135">
        <v>43354</v>
      </c>
      <c r="C677" s="136" t="s">
        <v>204</v>
      </c>
      <c r="D677" s="136">
        <v>201</v>
      </c>
      <c r="E677" s="136" t="s">
        <v>43</v>
      </c>
      <c r="F677" s="135" t="s">
        <v>66</v>
      </c>
      <c r="G677" s="135" t="s">
        <v>252</v>
      </c>
      <c r="H677" s="146" t="s">
        <v>46</v>
      </c>
      <c r="I677" s="95" t="s">
        <v>46</v>
      </c>
      <c r="J677" s="95" t="s">
        <v>48</v>
      </c>
      <c r="K677" s="95" t="s">
        <v>49</v>
      </c>
      <c r="L677" s="137" t="s">
        <v>53</v>
      </c>
      <c r="M677" s="137">
        <v>287</v>
      </c>
      <c r="N677" s="147">
        <v>38.285714285714285</v>
      </c>
      <c r="O677" s="148" t="s">
        <v>1079</v>
      </c>
      <c r="P677" s="136" t="s">
        <v>1094</v>
      </c>
      <c r="Q677" s="136" t="s">
        <v>1091</v>
      </c>
      <c r="R677" s="136" t="s">
        <v>1082</v>
      </c>
      <c r="S677" s="136" t="s">
        <v>1083</v>
      </c>
      <c r="T677" s="149" t="s">
        <v>1095</v>
      </c>
      <c r="U677" s="136" t="s">
        <v>1082</v>
      </c>
      <c r="V677" s="15" t="s">
        <v>1092</v>
      </c>
      <c r="W677" s="151"/>
    </row>
    <row r="678" spans="1:23" ht="45" x14ac:dyDescent="0.25">
      <c r="A678" s="145">
        <v>898</v>
      </c>
      <c r="B678" s="135">
        <v>43348</v>
      </c>
      <c r="C678" s="136" t="s">
        <v>204</v>
      </c>
      <c r="D678" s="136">
        <v>311</v>
      </c>
      <c r="E678" s="136" t="s">
        <v>43</v>
      </c>
      <c r="F678" s="135" t="s">
        <v>44</v>
      </c>
      <c r="G678" s="135" t="s">
        <v>253</v>
      </c>
      <c r="H678" s="146" t="s">
        <v>46</v>
      </c>
      <c r="I678" s="95" t="s">
        <v>46</v>
      </c>
      <c r="J678" s="95" t="s">
        <v>48</v>
      </c>
      <c r="K678" s="95" t="s">
        <v>49</v>
      </c>
      <c r="L678" s="137" t="s">
        <v>53</v>
      </c>
      <c r="M678" s="137">
        <v>692</v>
      </c>
      <c r="N678" s="147">
        <v>37.285714285714285</v>
      </c>
      <c r="O678" s="148" t="s">
        <v>1079</v>
      </c>
      <c r="P678" s="136" t="s">
        <v>1094</v>
      </c>
      <c r="Q678" s="136" t="s">
        <v>1091</v>
      </c>
      <c r="R678" s="136" t="s">
        <v>1082</v>
      </c>
      <c r="S678" s="136" t="s">
        <v>1083</v>
      </c>
      <c r="T678" s="149" t="s">
        <v>1095</v>
      </c>
      <c r="U678" s="136" t="s">
        <v>1082</v>
      </c>
      <c r="V678" s="150" t="s">
        <v>1167</v>
      </c>
      <c r="W678" s="151"/>
    </row>
    <row r="679" spans="1:23" ht="45" x14ac:dyDescent="0.25">
      <c r="A679" s="145">
        <v>897</v>
      </c>
      <c r="B679" s="135">
        <v>43349</v>
      </c>
      <c r="C679" s="136" t="s">
        <v>204</v>
      </c>
      <c r="D679" s="136">
        <v>303</v>
      </c>
      <c r="E679" s="136" t="s">
        <v>43</v>
      </c>
      <c r="F679" s="135" t="s">
        <v>51</v>
      </c>
      <c r="G679" s="135" t="s">
        <v>254</v>
      </c>
      <c r="H679" s="146" t="s">
        <v>255</v>
      </c>
      <c r="I679" s="95" t="s">
        <v>46</v>
      </c>
      <c r="J679" s="95" t="s">
        <v>48</v>
      </c>
      <c r="K679" s="95" t="s">
        <v>49</v>
      </c>
      <c r="L679" s="137" t="s">
        <v>53</v>
      </c>
      <c r="M679" s="137">
        <v>691</v>
      </c>
      <c r="N679" s="147">
        <v>37.285714285714285</v>
      </c>
      <c r="O679" s="148" t="s">
        <v>1086</v>
      </c>
      <c r="P679" s="136" t="s">
        <v>46</v>
      </c>
      <c r="Q679" s="136" t="s">
        <v>46</v>
      </c>
      <c r="R679" s="136" t="s">
        <v>46</v>
      </c>
      <c r="S679" s="136" t="s">
        <v>1106</v>
      </c>
      <c r="T679" s="149" t="s">
        <v>46</v>
      </c>
      <c r="U679" s="136" t="s">
        <v>1118</v>
      </c>
      <c r="V679" s="150" t="s">
        <v>46</v>
      </c>
      <c r="W679" s="151"/>
    </row>
    <row r="680" spans="1:23" ht="102" x14ac:dyDescent="0.25">
      <c r="A680" s="145">
        <v>896</v>
      </c>
      <c r="B680" s="135">
        <v>43349</v>
      </c>
      <c r="C680" s="136" t="s">
        <v>204</v>
      </c>
      <c r="D680" s="136">
        <v>303</v>
      </c>
      <c r="E680" s="136" t="s">
        <v>43</v>
      </c>
      <c r="F680" s="135" t="s">
        <v>66</v>
      </c>
      <c r="G680" s="135" t="s">
        <v>256</v>
      </c>
      <c r="H680" s="146" t="s">
        <v>46</v>
      </c>
      <c r="I680" s="95" t="s">
        <v>46</v>
      </c>
      <c r="J680" s="95" t="s">
        <v>48</v>
      </c>
      <c r="K680" s="95" t="s">
        <v>49</v>
      </c>
      <c r="L680" s="137" t="s">
        <v>53</v>
      </c>
      <c r="M680" s="137">
        <v>691</v>
      </c>
      <c r="N680" s="147">
        <v>37.285714285714285</v>
      </c>
      <c r="O680" s="148" t="s">
        <v>1079</v>
      </c>
      <c r="P680" s="136" t="s">
        <v>1094</v>
      </c>
      <c r="Q680" s="136" t="s">
        <v>1091</v>
      </c>
      <c r="R680" s="136" t="s">
        <v>1082</v>
      </c>
      <c r="S680" s="136" t="s">
        <v>1083</v>
      </c>
      <c r="T680" s="149" t="s">
        <v>1095</v>
      </c>
      <c r="U680" s="136" t="s">
        <v>1082</v>
      </c>
      <c r="V680" s="150" t="s">
        <v>1099</v>
      </c>
      <c r="W680" s="151"/>
    </row>
    <row r="681" spans="1:23" ht="127.5" x14ac:dyDescent="0.25">
      <c r="A681" s="145">
        <v>895</v>
      </c>
      <c r="B681" s="135">
        <v>43352</v>
      </c>
      <c r="C681" s="136" t="s">
        <v>204</v>
      </c>
      <c r="D681" s="136">
        <v>707</v>
      </c>
      <c r="E681" s="136" t="s">
        <v>43</v>
      </c>
      <c r="F681" s="135" t="s">
        <v>56</v>
      </c>
      <c r="G681" s="135" t="s">
        <v>257</v>
      </c>
      <c r="H681" s="146" t="s">
        <v>46</v>
      </c>
      <c r="I681" s="95" t="s">
        <v>46</v>
      </c>
      <c r="J681" s="95" t="s">
        <v>48</v>
      </c>
      <c r="K681" s="95" t="s">
        <v>49</v>
      </c>
      <c r="L681" s="137" t="s">
        <v>53</v>
      </c>
      <c r="M681" s="137">
        <v>216</v>
      </c>
      <c r="N681" s="147">
        <v>37.285714285714285</v>
      </c>
      <c r="O681" s="148" t="s">
        <v>1079</v>
      </c>
      <c r="P681" s="136" t="s">
        <v>1094</v>
      </c>
      <c r="Q681" s="136" t="s">
        <v>1091</v>
      </c>
      <c r="R681" s="136" t="s">
        <v>1082</v>
      </c>
      <c r="S681" s="136" t="s">
        <v>1083</v>
      </c>
      <c r="T681" s="149" t="s">
        <v>1095</v>
      </c>
      <c r="U681" s="136" t="s">
        <v>1095</v>
      </c>
      <c r="V681" s="150" t="s">
        <v>1168</v>
      </c>
      <c r="W681" s="151"/>
    </row>
    <row r="682" spans="1:23" ht="45" x14ac:dyDescent="0.25">
      <c r="A682" s="145">
        <v>894</v>
      </c>
      <c r="B682" s="135">
        <v>43352</v>
      </c>
      <c r="C682" s="136" t="s">
        <v>204</v>
      </c>
      <c r="D682" s="136">
        <v>106</v>
      </c>
      <c r="E682" s="136" t="s">
        <v>43</v>
      </c>
      <c r="F682" s="135" t="s">
        <v>58</v>
      </c>
      <c r="G682" s="135" t="s">
        <v>258</v>
      </c>
      <c r="H682" s="146" t="s">
        <v>259</v>
      </c>
      <c r="I682" s="95" t="s">
        <v>46</v>
      </c>
      <c r="J682" s="95" t="s">
        <v>48</v>
      </c>
      <c r="K682" s="95" t="s">
        <v>49</v>
      </c>
      <c r="L682" s="137" t="s">
        <v>53</v>
      </c>
      <c r="M682" s="137">
        <v>396</v>
      </c>
      <c r="N682" s="147">
        <v>37.285714285714285</v>
      </c>
      <c r="O682" s="148" t="s">
        <v>1086</v>
      </c>
      <c r="P682" s="136" t="s">
        <v>46</v>
      </c>
      <c r="Q682" s="136" t="s">
        <v>46</v>
      </c>
      <c r="R682" s="136" t="s">
        <v>1082</v>
      </c>
      <c r="S682" s="136" t="s">
        <v>1106</v>
      </c>
      <c r="T682" s="149" t="s">
        <v>46</v>
      </c>
      <c r="U682" s="136" t="s">
        <v>1095</v>
      </c>
      <c r="V682" s="150" t="s">
        <v>46</v>
      </c>
      <c r="W682" s="151"/>
    </row>
    <row r="683" spans="1:23" ht="45" x14ac:dyDescent="0.25">
      <c r="A683" s="145">
        <v>893</v>
      </c>
      <c r="B683" s="135">
        <v>43352</v>
      </c>
      <c r="C683" s="136" t="s">
        <v>204</v>
      </c>
      <c r="D683" s="136">
        <v>212</v>
      </c>
      <c r="E683" s="136" t="s">
        <v>43</v>
      </c>
      <c r="F683" s="135" t="s">
        <v>56</v>
      </c>
      <c r="G683" s="135" t="s">
        <v>260</v>
      </c>
      <c r="H683" s="146" t="s">
        <v>46</v>
      </c>
      <c r="I683" s="95" t="s">
        <v>46</v>
      </c>
      <c r="J683" s="95" t="s">
        <v>48</v>
      </c>
      <c r="K683" s="95" t="s">
        <v>49</v>
      </c>
      <c r="L683" s="137" t="s">
        <v>53</v>
      </c>
      <c r="M683" s="137">
        <v>170</v>
      </c>
      <c r="N683" s="147">
        <v>37.285714285714285</v>
      </c>
      <c r="O683" s="148" t="s">
        <v>1086</v>
      </c>
      <c r="P683" s="136" t="s">
        <v>46</v>
      </c>
      <c r="Q683" s="136" t="s">
        <v>46</v>
      </c>
      <c r="R683" s="136" t="s">
        <v>1095</v>
      </c>
      <c r="S683" s="136" t="s">
        <v>1106</v>
      </c>
      <c r="T683" s="149" t="s">
        <v>46</v>
      </c>
      <c r="U683" s="136" t="s">
        <v>1082</v>
      </c>
      <c r="V683" s="150" t="s">
        <v>46</v>
      </c>
      <c r="W683" s="151"/>
    </row>
    <row r="684" spans="1:23" ht="45" x14ac:dyDescent="0.25">
      <c r="A684" s="145">
        <v>892</v>
      </c>
      <c r="B684" s="135">
        <v>43352</v>
      </c>
      <c r="C684" s="136" t="s">
        <v>204</v>
      </c>
      <c r="D684" s="136">
        <v>106</v>
      </c>
      <c r="E684" s="136" t="s">
        <v>43</v>
      </c>
      <c r="F684" s="135" t="s">
        <v>51</v>
      </c>
      <c r="G684" s="135" t="s">
        <v>261</v>
      </c>
      <c r="H684" s="146" t="s">
        <v>262</v>
      </c>
      <c r="I684" s="95" t="s">
        <v>46</v>
      </c>
      <c r="J684" s="95" t="s">
        <v>48</v>
      </c>
      <c r="K684" s="95" t="s">
        <v>49</v>
      </c>
      <c r="L684" s="137" t="s">
        <v>53</v>
      </c>
      <c r="M684" s="137">
        <v>396</v>
      </c>
      <c r="N684" s="147">
        <v>37.285714285714285</v>
      </c>
      <c r="O684" s="148" t="s">
        <v>1114</v>
      </c>
      <c r="P684" s="136" t="s">
        <v>1087</v>
      </c>
      <c r="Q684" s="136" t="s">
        <v>1081</v>
      </c>
      <c r="R684" s="136" t="s">
        <v>1082</v>
      </c>
      <c r="S684" s="136" t="s">
        <v>1083</v>
      </c>
      <c r="T684" s="149" t="s">
        <v>1095</v>
      </c>
      <c r="U684" s="136" t="s">
        <v>1082</v>
      </c>
      <c r="V684" s="150" t="s">
        <v>1169</v>
      </c>
      <c r="W684" s="151"/>
    </row>
    <row r="685" spans="1:23" ht="76.5" x14ac:dyDescent="0.25">
      <c r="A685" s="145">
        <v>891</v>
      </c>
      <c r="B685" s="135">
        <v>43353</v>
      </c>
      <c r="C685" s="136" t="s">
        <v>204</v>
      </c>
      <c r="D685" s="136">
        <v>210</v>
      </c>
      <c r="E685" s="136" t="s">
        <v>43</v>
      </c>
      <c r="F685" s="135" t="s">
        <v>50</v>
      </c>
      <c r="G685" s="135" t="s">
        <v>263</v>
      </c>
      <c r="H685" s="146" t="s">
        <v>264</v>
      </c>
      <c r="I685" s="95" t="s">
        <v>46</v>
      </c>
      <c r="J685" s="95" t="s">
        <v>48</v>
      </c>
      <c r="K685" s="95" t="s">
        <v>49</v>
      </c>
      <c r="L685" s="137" t="s">
        <v>53</v>
      </c>
      <c r="M685" s="137">
        <v>636</v>
      </c>
      <c r="N685" s="147">
        <v>37.285714285714285</v>
      </c>
      <c r="O685" s="148" t="s">
        <v>1086</v>
      </c>
      <c r="P685" s="136" t="s">
        <v>46</v>
      </c>
      <c r="Q685" s="136" t="s">
        <v>46</v>
      </c>
      <c r="R685" s="136" t="s">
        <v>1095</v>
      </c>
      <c r="S685" s="136" t="s">
        <v>46</v>
      </c>
      <c r="T685" s="149" t="s">
        <v>46</v>
      </c>
      <c r="U685" s="136" t="s">
        <v>1082</v>
      </c>
      <c r="V685" s="150" t="s">
        <v>46</v>
      </c>
      <c r="W685" s="151"/>
    </row>
    <row r="686" spans="1:23" ht="45" x14ac:dyDescent="0.25">
      <c r="A686" s="145">
        <v>890</v>
      </c>
      <c r="B686" s="135">
        <v>43351</v>
      </c>
      <c r="C686" s="136" t="s">
        <v>204</v>
      </c>
      <c r="D686" s="136">
        <v>108</v>
      </c>
      <c r="E686" s="136" t="s">
        <v>43</v>
      </c>
      <c r="F686" s="135" t="s">
        <v>66</v>
      </c>
      <c r="G686" s="135" t="s">
        <v>265</v>
      </c>
      <c r="H686" s="146" t="s">
        <v>46</v>
      </c>
      <c r="I686" s="95" t="s">
        <v>46</v>
      </c>
      <c r="J686" s="95" t="s">
        <v>48</v>
      </c>
      <c r="K686" s="95" t="s">
        <v>49</v>
      </c>
      <c r="L686" s="137" t="s">
        <v>53</v>
      </c>
      <c r="M686" s="137">
        <v>638</v>
      </c>
      <c r="N686" s="147">
        <v>37.285714285714285</v>
      </c>
      <c r="O686" s="148" t="s">
        <v>1079</v>
      </c>
      <c r="P686" s="136" t="s">
        <v>1094</v>
      </c>
      <c r="Q686" s="136" t="s">
        <v>1091</v>
      </c>
      <c r="R686" s="136" t="s">
        <v>1082</v>
      </c>
      <c r="S686" s="136" t="s">
        <v>1083</v>
      </c>
      <c r="T686" s="149" t="s">
        <v>1095</v>
      </c>
      <c r="U686" s="136" t="s">
        <v>1082</v>
      </c>
      <c r="V686" s="15" t="s">
        <v>1092</v>
      </c>
      <c r="W686" s="151"/>
    </row>
    <row r="687" spans="1:23" ht="45" x14ac:dyDescent="0.25">
      <c r="A687" s="145">
        <v>889</v>
      </c>
      <c r="B687" s="135">
        <v>43354</v>
      </c>
      <c r="C687" s="136" t="s">
        <v>204</v>
      </c>
      <c r="D687" s="136">
        <v>212</v>
      </c>
      <c r="E687" s="136" t="s">
        <v>43</v>
      </c>
      <c r="F687" s="135" t="s">
        <v>56</v>
      </c>
      <c r="G687" s="135" t="s">
        <v>266</v>
      </c>
      <c r="H687" s="146" t="s">
        <v>46</v>
      </c>
      <c r="I687" s="95" t="s">
        <v>46</v>
      </c>
      <c r="J687" s="95" t="s">
        <v>267</v>
      </c>
      <c r="K687" s="95" t="s">
        <v>49</v>
      </c>
      <c r="L687" s="137" t="s">
        <v>53</v>
      </c>
      <c r="M687" s="137">
        <v>170</v>
      </c>
      <c r="N687" s="147">
        <v>37.285714285714285</v>
      </c>
      <c r="O687" s="148" t="s">
        <v>1086</v>
      </c>
      <c r="P687" s="136" t="s">
        <v>46</v>
      </c>
      <c r="Q687" s="136" t="s">
        <v>46</v>
      </c>
      <c r="R687" s="136" t="s">
        <v>1095</v>
      </c>
      <c r="S687" s="136" t="s">
        <v>46</v>
      </c>
      <c r="T687" s="149" t="s">
        <v>46</v>
      </c>
      <c r="U687" s="136" t="s">
        <v>1082</v>
      </c>
      <c r="V687" s="150" t="s">
        <v>46</v>
      </c>
      <c r="W687" s="151"/>
    </row>
    <row r="688" spans="1:23" ht="102" x14ac:dyDescent="0.25">
      <c r="A688" s="145">
        <v>888</v>
      </c>
      <c r="B688" s="135">
        <v>43349</v>
      </c>
      <c r="C688" s="136" t="s">
        <v>204</v>
      </c>
      <c r="D688" s="136">
        <v>312</v>
      </c>
      <c r="E688" s="136" t="s">
        <v>43</v>
      </c>
      <c r="F688" s="135" t="s">
        <v>268</v>
      </c>
      <c r="G688" s="135" t="s">
        <v>269</v>
      </c>
      <c r="H688" s="146">
        <v>0</v>
      </c>
      <c r="I688" s="95">
        <v>0</v>
      </c>
      <c r="J688" s="95">
        <v>0</v>
      </c>
      <c r="K688" s="95">
        <v>0</v>
      </c>
      <c r="L688" s="137" t="s">
        <v>270</v>
      </c>
      <c r="M688" s="137">
        <v>693</v>
      </c>
      <c r="N688" s="147">
        <v>37.285714285714285</v>
      </c>
      <c r="O688" s="148" t="s">
        <v>1079</v>
      </c>
      <c r="P688" s="136" t="s">
        <v>1094</v>
      </c>
      <c r="Q688" s="136" t="s">
        <v>1091</v>
      </c>
      <c r="R688" s="136" t="s">
        <v>1082</v>
      </c>
      <c r="S688" s="136" t="s">
        <v>1083</v>
      </c>
      <c r="T688" s="149" t="s">
        <v>1095</v>
      </c>
      <c r="U688" s="136" t="s">
        <v>1095</v>
      </c>
      <c r="V688" s="150" t="s">
        <v>1141</v>
      </c>
      <c r="W688" s="151"/>
    </row>
    <row r="689" spans="1:23" ht="60" x14ac:dyDescent="0.25">
      <c r="A689" s="145">
        <v>887</v>
      </c>
      <c r="B689" s="135">
        <v>43349</v>
      </c>
      <c r="C689" s="136" t="s">
        <v>204</v>
      </c>
      <c r="D689" s="136" t="s">
        <v>272</v>
      </c>
      <c r="E689" s="136" t="s">
        <v>43</v>
      </c>
      <c r="F689" s="135" t="s">
        <v>35</v>
      </c>
      <c r="G689" s="135" t="s">
        <v>273</v>
      </c>
      <c r="H689" s="146">
        <v>0</v>
      </c>
      <c r="I689" s="95" t="s">
        <v>274</v>
      </c>
      <c r="J689" s="95" t="s">
        <v>275</v>
      </c>
      <c r="K689" s="95" t="s">
        <v>49</v>
      </c>
      <c r="L689" s="137">
        <v>0</v>
      </c>
      <c r="M689" s="137">
        <v>0</v>
      </c>
      <c r="N689" s="147">
        <v>37.285714285714285</v>
      </c>
      <c r="O689" s="148" t="s">
        <v>1079</v>
      </c>
      <c r="P689" s="136" t="s">
        <v>1145</v>
      </c>
      <c r="Q689" s="136" t="s">
        <v>1120</v>
      </c>
      <c r="R689" s="136" t="s">
        <v>1082</v>
      </c>
      <c r="S689" s="136" t="s">
        <v>1083</v>
      </c>
      <c r="T689" s="149" t="s">
        <v>1095</v>
      </c>
      <c r="U689" s="136" t="s">
        <v>1082</v>
      </c>
      <c r="V689" s="150" t="s">
        <v>1146</v>
      </c>
      <c r="W689" s="151"/>
    </row>
    <row r="690" spans="1:23" ht="30" x14ac:dyDescent="0.25">
      <c r="A690" s="145">
        <v>886</v>
      </c>
      <c r="B690" s="135">
        <v>43347</v>
      </c>
      <c r="C690" s="136" t="s">
        <v>204</v>
      </c>
      <c r="D690" s="136">
        <v>106</v>
      </c>
      <c r="E690" s="136" t="s">
        <v>43</v>
      </c>
      <c r="F690" s="135" t="s">
        <v>35</v>
      </c>
      <c r="G690" s="135" t="s">
        <v>276</v>
      </c>
      <c r="H690" s="146">
        <v>0</v>
      </c>
      <c r="I690" s="95">
        <v>0</v>
      </c>
      <c r="J690" s="95">
        <v>0</v>
      </c>
      <c r="K690" s="95">
        <v>0</v>
      </c>
      <c r="L690" s="137" t="s">
        <v>270</v>
      </c>
      <c r="M690" s="137">
        <v>363</v>
      </c>
      <c r="N690" s="147">
        <v>37.285714285714285</v>
      </c>
      <c r="O690" s="148" t="s">
        <v>1086</v>
      </c>
      <c r="P690" s="136" t="s">
        <v>46</v>
      </c>
      <c r="Q690" s="136" t="s">
        <v>46</v>
      </c>
      <c r="R690" s="136" t="s">
        <v>1095</v>
      </c>
      <c r="S690" s="136" t="s">
        <v>1106</v>
      </c>
      <c r="T690" s="149" t="s">
        <v>46</v>
      </c>
      <c r="U690" s="136" t="s">
        <v>1082</v>
      </c>
      <c r="V690" s="150" t="s">
        <v>1140</v>
      </c>
      <c r="W690" s="151"/>
    </row>
    <row r="691" spans="1:23" s="15" customFormat="1" ht="75" x14ac:dyDescent="0.25">
      <c r="A691" s="41">
        <v>885</v>
      </c>
      <c r="B691" s="43">
        <v>43345</v>
      </c>
      <c r="C691" s="27" t="s">
        <v>204</v>
      </c>
      <c r="D691" s="27">
        <v>211</v>
      </c>
      <c r="E691" s="27" t="s">
        <v>43</v>
      </c>
      <c r="F691" s="27" t="s">
        <v>35</v>
      </c>
      <c r="G691" s="26" t="s">
        <v>277</v>
      </c>
      <c r="H691" s="26"/>
      <c r="I691" s="26"/>
      <c r="J691" s="27" t="s">
        <v>103</v>
      </c>
      <c r="K691" s="26" t="s">
        <v>50</v>
      </c>
      <c r="L691" s="26"/>
      <c r="M691" s="33"/>
      <c r="N691" s="33">
        <v>36</v>
      </c>
      <c r="O691" s="138" t="s">
        <v>1079</v>
      </c>
      <c r="P691" s="33" t="s">
        <v>1107</v>
      </c>
      <c r="Q691" s="33" t="s">
        <v>1120</v>
      </c>
      <c r="R691" s="33" t="s">
        <v>1118</v>
      </c>
      <c r="S691" s="33" t="s">
        <v>1132</v>
      </c>
      <c r="T691" s="118" t="s">
        <v>1084</v>
      </c>
      <c r="U691" s="33" t="s">
        <v>1118</v>
      </c>
      <c r="V691" s="33" t="s">
        <v>1170</v>
      </c>
      <c r="W691" s="34"/>
    </row>
    <row r="692" spans="1:23" s="15" customFormat="1" ht="225" x14ac:dyDescent="0.25">
      <c r="A692" s="41">
        <v>884</v>
      </c>
      <c r="B692" s="43">
        <v>43346</v>
      </c>
      <c r="C692" s="27" t="s">
        <v>204</v>
      </c>
      <c r="D692" s="27">
        <v>611</v>
      </c>
      <c r="E692" s="27" t="s">
        <v>43</v>
      </c>
      <c r="F692" s="27" t="s">
        <v>35</v>
      </c>
      <c r="G692" s="26" t="s">
        <v>278</v>
      </c>
      <c r="H692" s="26" t="s">
        <v>279</v>
      </c>
      <c r="I692" s="26" t="s">
        <v>280</v>
      </c>
      <c r="J692" s="27" t="s">
        <v>275</v>
      </c>
      <c r="K692" s="26" t="s">
        <v>49</v>
      </c>
      <c r="L692" s="26"/>
      <c r="M692" s="33"/>
      <c r="N692" s="33">
        <v>36</v>
      </c>
      <c r="O692" s="28" t="s">
        <v>1079</v>
      </c>
      <c r="P692" s="33" t="s">
        <v>1110</v>
      </c>
      <c r="Q692" s="33" t="s">
        <v>1171</v>
      </c>
      <c r="R692" s="33" t="s">
        <v>1118</v>
      </c>
      <c r="S692" s="33" t="s">
        <v>1132</v>
      </c>
      <c r="T692" s="118" t="s">
        <v>1084</v>
      </c>
      <c r="U692" s="33" t="s">
        <v>1118</v>
      </c>
      <c r="V692" s="33" t="s">
        <v>1172</v>
      </c>
      <c r="W692" s="34"/>
    </row>
    <row r="693" spans="1:23" s="15" customFormat="1" ht="45" x14ac:dyDescent="0.25">
      <c r="A693" s="41">
        <v>883</v>
      </c>
      <c r="B693" s="43">
        <v>43343</v>
      </c>
      <c r="C693" s="27" t="s">
        <v>204</v>
      </c>
      <c r="D693" s="27">
        <v>302</v>
      </c>
      <c r="E693" s="27" t="s">
        <v>43</v>
      </c>
      <c r="F693" s="27" t="s">
        <v>281</v>
      </c>
      <c r="G693" s="26" t="s">
        <v>282</v>
      </c>
      <c r="H693" s="26"/>
      <c r="I693" s="26"/>
      <c r="J693" s="27"/>
      <c r="K693" s="26"/>
      <c r="L693" s="26" t="s">
        <v>270</v>
      </c>
      <c r="M693" s="33" t="s">
        <v>283</v>
      </c>
      <c r="N693" s="33">
        <v>36</v>
      </c>
      <c r="O693" s="28" t="s">
        <v>1079</v>
      </c>
      <c r="P693" s="33" t="s">
        <v>1145</v>
      </c>
      <c r="Q693" s="33" t="s">
        <v>1120</v>
      </c>
      <c r="R693" s="33" t="s">
        <v>1082</v>
      </c>
      <c r="S693" s="33" t="s">
        <v>1132</v>
      </c>
      <c r="T693" s="118" t="s">
        <v>1084</v>
      </c>
      <c r="U693" s="33" t="s">
        <v>1118</v>
      </c>
      <c r="V693" s="33" t="s">
        <v>1173</v>
      </c>
      <c r="W693" s="34"/>
    </row>
    <row r="694" spans="1:23" s="15" customFormat="1" ht="60" x14ac:dyDescent="0.25">
      <c r="A694" s="41">
        <v>882</v>
      </c>
      <c r="B694" s="43">
        <v>43343</v>
      </c>
      <c r="C694" s="27" t="s">
        <v>204</v>
      </c>
      <c r="D694" s="27">
        <v>308</v>
      </c>
      <c r="E694" s="27" t="s">
        <v>43</v>
      </c>
      <c r="F694" s="27" t="s">
        <v>51</v>
      </c>
      <c r="G694" s="26" t="s">
        <v>284</v>
      </c>
      <c r="H694" s="26"/>
      <c r="I694" s="26"/>
      <c r="J694" s="27"/>
      <c r="K694" s="26"/>
      <c r="L694" s="26" t="s">
        <v>270</v>
      </c>
      <c r="M694" s="33" t="s">
        <v>285</v>
      </c>
      <c r="N694" s="33">
        <v>36</v>
      </c>
      <c r="O694" s="28" t="s">
        <v>1079</v>
      </c>
      <c r="P694" s="33" t="s">
        <v>1094</v>
      </c>
      <c r="Q694" s="33" t="s">
        <v>1091</v>
      </c>
      <c r="R694" s="33" t="s">
        <v>1082</v>
      </c>
      <c r="S694" s="33" t="s">
        <v>1132</v>
      </c>
      <c r="T694" s="118" t="s">
        <v>1084</v>
      </c>
      <c r="U694" s="33" t="s">
        <v>1118</v>
      </c>
      <c r="V694" s="33" t="s">
        <v>1101</v>
      </c>
      <c r="W694" s="34"/>
    </row>
    <row r="695" spans="1:23" s="15" customFormat="1" ht="45" x14ac:dyDescent="0.25">
      <c r="A695" s="41">
        <v>881</v>
      </c>
      <c r="B695" s="43">
        <v>43343</v>
      </c>
      <c r="C695" s="27" t="s">
        <v>204</v>
      </c>
      <c r="D695" s="27">
        <v>308</v>
      </c>
      <c r="E695" s="27" t="s">
        <v>43</v>
      </c>
      <c r="F695" s="27" t="s">
        <v>268</v>
      </c>
      <c r="G695" s="26" t="s">
        <v>286</v>
      </c>
      <c r="H695" s="26"/>
      <c r="I695" s="26"/>
      <c r="J695" s="27"/>
      <c r="K695" s="26"/>
      <c r="L695" s="26" t="s">
        <v>270</v>
      </c>
      <c r="M695" s="33" t="s">
        <v>285</v>
      </c>
      <c r="N695" s="33">
        <v>36</v>
      </c>
      <c r="O695" s="28" t="s">
        <v>1079</v>
      </c>
      <c r="P695" s="33" t="s">
        <v>1094</v>
      </c>
      <c r="Q695" s="33" t="s">
        <v>1091</v>
      </c>
      <c r="R695" s="33" t="s">
        <v>1082</v>
      </c>
      <c r="S695" s="33" t="s">
        <v>1132</v>
      </c>
      <c r="T695" s="118" t="s">
        <v>1084</v>
      </c>
      <c r="U695" s="33" t="s">
        <v>1118</v>
      </c>
      <c r="V695" s="33" t="s">
        <v>1101</v>
      </c>
      <c r="W695" s="34"/>
    </row>
    <row r="696" spans="1:23" s="15" customFormat="1" ht="30" x14ac:dyDescent="0.25">
      <c r="A696" s="41">
        <v>880</v>
      </c>
      <c r="B696" s="43">
        <v>43343</v>
      </c>
      <c r="C696" s="27" t="s">
        <v>204</v>
      </c>
      <c r="D696" s="27">
        <v>308</v>
      </c>
      <c r="E696" s="27" t="s">
        <v>43</v>
      </c>
      <c r="F696" s="27" t="s">
        <v>35</v>
      </c>
      <c r="G696" s="26" t="s">
        <v>287</v>
      </c>
      <c r="H696" s="26"/>
      <c r="I696" s="26"/>
      <c r="J696" s="27"/>
      <c r="K696" s="26"/>
      <c r="L696" s="26" t="s">
        <v>270</v>
      </c>
      <c r="M696" s="33" t="s">
        <v>285</v>
      </c>
      <c r="N696" s="33">
        <v>36</v>
      </c>
      <c r="O696" s="28" t="s">
        <v>1086</v>
      </c>
      <c r="P696" s="33"/>
      <c r="Q696" s="33" t="s">
        <v>1174</v>
      </c>
      <c r="R696" s="33"/>
      <c r="S696" s="33"/>
      <c r="T696" s="118"/>
      <c r="U696" s="33"/>
      <c r="V696" s="33" t="s">
        <v>46</v>
      </c>
      <c r="W696" s="34"/>
    </row>
    <row r="697" spans="1:23" s="15" customFormat="1" ht="30" x14ac:dyDescent="0.25">
      <c r="A697" s="41">
        <v>879</v>
      </c>
      <c r="B697" s="43">
        <v>43343</v>
      </c>
      <c r="C697" s="27" t="s">
        <v>204</v>
      </c>
      <c r="D697" s="27">
        <v>308</v>
      </c>
      <c r="E697" s="27" t="s">
        <v>43</v>
      </c>
      <c r="F697" s="27" t="s">
        <v>288</v>
      </c>
      <c r="G697" s="26" t="s">
        <v>289</v>
      </c>
      <c r="H697" s="26"/>
      <c r="I697" s="26"/>
      <c r="J697" s="27"/>
      <c r="K697" s="26"/>
      <c r="L697" s="26" t="s">
        <v>270</v>
      </c>
      <c r="M697" s="33" t="s">
        <v>285</v>
      </c>
      <c r="N697" s="33">
        <v>36</v>
      </c>
      <c r="O697" s="28" t="s">
        <v>1079</v>
      </c>
      <c r="P697" s="33" t="s">
        <v>1087</v>
      </c>
      <c r="Q697" s="33" t="s">
        <v>1175</v>
      </c>
      <c r="R697" s="33" t="s">
        <v>1118</v>
      </c>
      <c r="S697" s="33" t="s">
        <v>1083</v>
      </c>
      <c r="T697" s="118" t="s">
        <v>1095</v>
      </c>
      <c r="U697" s="33" t="s">
        <v>1082</v>
      </c>
      <c r="V697" s="33" t="s">
        <v>1176</v>
      </c>
      <c r="W697" s="34"/>
    </row>
    <row r="698" spans="1:23" s="15" customFormat="1" ht="45" x14ac:dyDescent="0.25">
      <c r="A698" s="41">
        <v>878</v>
      </c>
      <c r="B698" s="43">
        <v>43343</v>
      </c>
      <c r="C698" s="27" t="s">
        <v>204</v>
      </c>
      <c r="D698" s="27">
        <v>308</v>
      </c>
      <c r="E698" s="27" t="s">
        <v>43</v>
      </c>
      <c r="F698" s="27" t="s">
        <v>268</v>
      </c>
      <c r="G698" s="26" t="s">
        <v>290</v>
      </c>
      <c r="H698" s="26"/>
      <c r="I698" s="26"/>
      <c r="J698" s="27"/>
      <c r="K698" s="26"/>
      <c r="L698" s="26" t="s">
        <v>270</v>
      </c>
      <c r="M698" s="33" t="s">
        <v>285</v>
      </c>
      <c r="N698" s="33">
        <v>36</v>
      </c>
      <c r="O698" s="28" t="s">
        <v>1079</v>
      </c>
      <c r="P698" s="33" t="s">
        <v>1094</v>
      </c>
      <c r="Q698" s="33" t="s">
        <v>1091</v>
      </c>
      <c r="R698" s="33" t="s">
        <v>1118</v>
      </c>
      <c r="S698" s="33" t="s">
        <v>1083</v>
      </c>
      <c r="T698" s="118" t="s">
        <v>1084</v>
      </c>
      <c r="U698" s="33" t="s">
        <v>1084</v>
      </c>
      <c r="V698" s="33" t="s">
        <v>1101</v>
      </c>
      <c r="W698" s="34"/>
    </row>
    <row r="699" spans="1:23" s="15" customFormat="1" ht="30" x14ac:dyDescent="0.25">
      <c r="A699" s="41">
        <v>877</v>
      </c>
      <c r="B699" s="43">
        <v>43343</v>
      </c>
      <c r="C699" s="27" t="s">
        <v>204</v>
      </c>
      <c r="D699" s="27">
        <v>308</v>
      </c>
      <c r="E699" s="27" t="s">
        <v>43</v>
      </c>
      <c r="F699" s="27" t="s">
        <v>51</v>
      </c>
      <c r="G699" s="26" t="s">
        <v>291</v>
      </c>
      <c r="H699" s="26"/>
      <c r="I699" s="26"/>
      <c r="J699" s="27"/>
      <c r="K699" s="26"/>
      <c r="L699" s="26" t="s">
        <v>270</v>
      </c>
      <c r="M699" s="33" t="s">
        <v>285</v>
      </c>
      <c r="N699" s="33">
        <v>36</v>
      </c>
      <c r="O699" s="28" t="s">
        <v>1086</v>
      </c>
      <c r="P699" s="33"/>
      <c r="Q699" s="33" t="s">
        <v>1177</v>
      </c>
      <c r="R699" s="33"/>
      <c r="S699" s="33"/>
      <c r="T699" s="118"/>
      <c r="U699" s="33"/>
      <c r="V699" s="33" t="s">
        <v>46</v>
      </c>
      <c r="W699" s="34"/>
    </row>
    <row r="700" spans="1:23" s="15" customFormat="1" ht="45" x14ac:dyDescent="0.25">
      <c r="A700" s="41">
        <v>876</v>
      </c>
      <c r="B700" s="43">
        <v>43344</v>
      </c>
      <c r="C700" s="27" t="s">
        <v>204</v>
      </c>
      <c r="D700" s="27">
        <v>505</v>
      </c>
      <c r="E700" s="27" t="s">
        <v>43</v>
      </c>
      <c r="F700" s="27" t="s">
        <v>35</v>
      </c>
      <c r="G700" s="26" t="s">
        <v>292</v>
      </c>
      <c r="H700" s="26"/>
      <c r="I700" s="26"/>
      <c r="J700" s="27"/>
      <c r="K700" s="26"/>
      <c r="L700" s="26" t="s">
        <v>270</v>
      </c>
      <c r="M700" s="33" t="s">
        <v>293</v>
      </c>
      <c r="N700" s="33">
        <v>36</v>
      </c>
      <c r="O700" s="28" t="s">
        <v>1079</v>
      </c>
      <c r="P700" s="33" t="s">
        <v>1110</v>
      </c>
      <c r="Q700" s="33" t="s">
        <v>1171</v>
      </c>
      <c r="R700" s="33" t="s">
        <v>1118</v>
      </c>
      <c r="S700" s="33" t="s">
        <v>1132</v>
      </c>
      <c r="T700" s="118" t="s">
        <v>1095</v>
      </c>
      <c r="U700" s="33" t="s">
        <v>1118</v>
      </c>
      <c r="V700" s="33" t="s">
        <v>1089</v>
      </c>
      <c r="W700" s="34"/>
    </row>
    <row r="701" spans="1:23" s="15" customFormat="1" ht="45" x14ac:dyDescent="0.25">
      <c r="A701" s="41">
        <v>875</v>
      </c>
      <c r="B701" s="43">
        <v>43344</v>
      </c>
      <c r="C701" s="27" t="s">
        <v>204</v>
      </c>
      <c r="D701" s="27">
        <v>901</v>
      </c>
      <c r="E701" s="27" t="s">
        <v>43</v>
      </c>
      <c r="F701" s="27" t="s">
        <v>268</v>
      </c>
      <c r="G701" s="26" t="s">
        <v>294</v>
      </c>
      <c r="H701" s="26"/>
      <c r="I701" s="26"/>
      <c r="J701" s="27"/>
      <c r="K701" s="26"/>
      <c r="L701" s="26" t="s">
        <v>270</v>
      </c>
      <c r="M701" s="33" t="s">
        <v>295</v>
      </c>
      <c r="N701" s="33">
        <v>36</v>
      </c>
      <c r="O701" s="28" t="s">
        <v>1079</v>
      </c>
      <c r="P701" s="33" t="s">
        <v>1094</v>
      </c>
      <c r="Q701" s="33" t="s">
        <v>1091</v>
      </c>
      <c r="R701" s="33" t="s">
        <v>1082</v>
      </c>
      <c r="S701" s="33" t="s">
        <v>1083</v>
      </c>
      <c r="T701" s="118" t="s">
        <v>1095</v>
      </c>
      <c r="U701" s="33" t="s">
        <v>1082</v>
      </c>
      <c r="V701" s="33" t="s">
        <v>1100</v>
      </c>
      <c r="W701" s="34"/>
    </row>
    <row r="702" spans="1:23" s="15" customFormat="1" ht="30" x14ac:dyDescent="0.25">
      <c r="A702" s="41">
        <v>874</v>
      </c>
      <c r="B702" s="43">
        <v>43343</v>
      </c>
      <c r="C702" s="27" t="s">
        <v>204</v>
      </c>
      <c r="D702" s="27">
        <v>307</v>
      </c>
      <c r="E702" s="27" t="s">
        <v>43</v>
      </c>
      <c r="F702" s="27" t="s">
        <v>268</v>
      </c>
      <c r="G702" s="26" t="s">
        <v>296</v>
      </c>
      <c r="H702" s="26"/>
      <c r="I702" s="26"/>
      <c r="J702" s="27"/>
      <c r="K702" s="26"/>
      <c r="L702" s="26" t="s">
        <v>270</v>
      </c>
      <c r="M702" s="33" t="s">
        <v>297</v>
      </c>
      <c r="N702" s="33">
        <v>36</v>
      </c>
      <c r="O702" s="28" t="s">
        <v>1079</v>
      </c>
      <c r="P702" s="33" t="s">
        <v>1094</v>
      </c>
      <c r="Q702" s="33" t="s">
        <v>1091</v>
      </c>
      <c r="R702" s="33" t="s">
        <v>1082</v>
      </c>
      <c r="S702" s="33" t="s">
        <v>1083</v>
      </c>
      <c r="T702" s="118" t="s">
        <v>1095</v>
      </c>
      <c r="U702" s="33" t="s">
        <v>1082</v>
      </c>
      <c r="V702" s="33" t="s">
        <v>1178</v>
      </c>
      <c r="W702" s="34"/>
    </row>
    <row r="703" spans="1:23" s="15" customFormat="1" ht="210" x14ac:dyDescent="0.25">
      <c r="A703" s="41">
        <v>873</v>
      </c>
      <c r="B703" s="43">
        <v>43344</v>
      </c>
      <c r="C703" s="27" t="s">
        <v>204</v>
      </c>
      <c r="D703" s="27"/>
      <c r="E703" s="27" t="s">
        <v>43</v>
      </c>
      <c r="F703" s="27" t="s">
        <v>298</v>
      </c>
      <c r="G703" s="26" t="s">
        <v>299</v>
      </c>
      <c r="H703" s="26"/>
      <c r="I703" s="26"/>
      <c r="J703" s="27" t="s">
        <v>300</v>
      </c>
      <c r="K703" s="26" t="s">
        <v>49</v>
      </c>
      <c r="L703" s="26"/>
      <c r="M703" s="33"/>
      <c r="N703" s="33">
        <v>36</v>
      </c>
      <c r="O703" s="28" t="s">
        <v>1114</v>
      </c>
      <c r="P703" s="33" t="s">
        <v>1087</v>
      </c>
      <c r="Q703" s="33" t="s">
        <v>1175</v>
      </c>
      <c r="R703" s="33" t="s">
        <v>1082</v>
      </c>
      <c r="S703" s="33" t="s">
        <v>1083</v>
      </c>
      <c r="T703" s="118" t="s">
        <v>1095</v>
      </c>
      <c r="U703" s="33" t="s">
        <v>1095</v>
      </c>
      <c r="V703" s="33" t="s">
        <v>1179</v>
      </c>
      <c r="W703" s="34"/>
    </row>
    <row r="704" spans="1:23" s="15" customFormat="1" ht="75" x14ac:dyDescent="0.25">
      <c r="A704" s="41">
        <v>872</v>
      </c>
      <c r="B704" s="43">
        <v>43342</v>
      </c>
      <c r="C704" s="27" t="s">
        <v>204</v>
      </c>
      <c r="D704" s="27">
        <v>308</v>
      </c>
      <c r="E704" s="27" t="s">
        <v>43</v>
      </c>
      <c r="F704" s="27" t="s">
        <v>51</v>
      </c>
      <c r="G704" s="26" t="s">
        <v>301</v>
      </c>
      <c r="H704" s="26"/>
      <c r="I704" s="26"/>
      <c r="J704" s="27" t="s">
        <v>300</v>
      </c>
      <c r="K704" s="26" t="s">
        <v>49</v>
      </c>
      <c r="L704" s="26"/>
      <c r="M704" s="33"/>
      <c r="N704" s="33">
        <v>36</v>
      </c>
      <c r="O704" s="28" t="s">
        <v>1114</v>
      </c>
      <c r="P704" s="33" t="s">
        <v>1087</v>
      </c>
      <c r="Q704" s="33" t="s">
        <v>1175</v>
      </c>
      <c r="R704" s="33" t="s">
        <v>1082</v>
      </c>
      <c r="S704" s="33" t="s">
        <v>1180</v>
      </c>
      <c r="T704" s="118" t="s">
        <v>1095</v>
      </c>
      <c r="U704" s="33" t="s">
        <v>1095</v>
      </c>
      <c r="V704" s="33" t="s">
        <v>1181</v>
      </c>
      <c r="W704" s="34"/>
    </row>
    <row r="705" spans="1:23" s="15" customFormat="1" ht="60" x14ac:dyDescent="0.25">
      <c r="A705" s="41">
        <v>871</v>
      </c>
      <c r="B705" s="43">
        <v>43342</v>
      </c>
      <c r="C705" s="27" t="s">
        <v>204</v>
      </c>
      <c r="D705" s="27">
        <v>904</v>
      </c>
      <c r="E705" s="27" t="s">
        <v>43</v>
      </c>
      <c r="F705" s="27" t="s">
        <v>51</v>
      </c>
      <c r="G705" s="26" t="s">
        <v>302</v>
      </c>
      <c r="H705" s="26"/>
      <c r="I705" s="26"/>
      <c r="J705" s="27"/>
      <c r="K705" s="26"/>
      <c r="L705" s="26" t="s">
        <v>270</v>
      </c>
      <c r="M705" s="33">
        <v>222</v>
      </c>
      <c r="N705" s="33">
        <v>36</v>
      </c>
      <c r="O705" s="28" t="s">
        <v>1079</v>
      </c>
      <c r="P705" s="33" t="s">
        <v>1142</v>
      </c>
      <c r="Q705" s="33" t="s">
        <v>1143</v>
      </c>
      <c r="R705" s="33" t="s">
        <v>1082</v>
      </c>
      <c r="S705" s="33" t="s">
        <v>1083</v>
      </c>
      <c r="T705" s="118" t="s">
        <v>1095</v>
      </c>
      <c r="U705" s="33" t="s">
        <v>1082</v>
      </c>
      <c r="V705" s="33" t="s">
        <v>1143</v>
      </c>
      <c r="W705" s="34"/>
    </row>
    <row r="706" spans="1:23" s="15" customFormat="1" ht="45" x14ac:dyDescent="0.25">
      <c r="A706" s="41">
        <v>870</v>
      </c>
      <c r="B706" s="43">
        <v>43342</v>
      </c>
      <c r="C706" s="27" t="s">
        <v>204</v>
      </c>
      <c r="D706" s="27">
        <v>904</v>
      </c>
      <c r="E706" s="27" t="s">
        <v>43</v>
      </c>
      <c r="F706" s="27" t="s">
        <v>35</v>
      </c>
      <c r="G706" s="26" t="s">
        <v>303</v>
      </c>
      <c r="H706" s="26"/>
      <c r="I706" s="26"/>
      <c r="J706" s="27"/>
      <c r="K706" s="26"/>
      <c r="L706" s="26" t="s">
        <v>270</v>
      </c>
      <c r="M706" s="33">
        <v>222</v>
      </c>
      <c r="N706" s="33">
        <v>36</v>
      </c>
      <c r="O706" s="28" t="s">
        <v>1114</v>
      </c>
      <c r="P706" s="33" t="s">
        <v>1087</v>
      </c>
      <c r="Q706" s="33" t="s">
        <v>1175</v>
      </c>
      <c r="R706" s="33" t="s">
        <v>1082</v>
      </c>
      <c r="S706" s="33" t="s">
        <v>1083</v>
      </c>
      <c r="T706" s="118" t="s">
        <v>1095</v>
      </c>
      <c r="U706" s="33" t="s">
        <v>1082</v>
      </c>
      <c r="V706" s="33" t="s">
        <v>1182</v>
      </c>
      <c r="W706" s="34"/>
    </row>
    <row r="707" spans="1:23" s="15" customFormat="1" ht="30" x14ac:dyDescent="0.25">
      <c r="A707" s="41">
        <v>869</v>
      </c>
      <c r="B707" s="43">
        <v>43342</v>
      </c>
      <c r="C707" s="27" t="s">
        <v>204</v>
      </c>
      <c r="D707" s="27">
        <v>904</v>
      </c>
      <c r="E707" s="27" t="s">
        <v>43</v>
      </c>
      <c r="F707" s="27" t="s">
        <v>268</v>
      </c>
      <c r="G707" s="26" t="s">
        <v>304</v>
      </c>
      <c r="H707" s="26"/>
      <c r="I707" s="26"/>
      <c r="J707" s="27"/>
      <c r="K707" s="26"/>
      <c r="L707" s="26" t="s">
        <v>270</v>
      </c>
      <c r="M707" s="33">
        <v>222</v>
      </c>
      <c r="N707" s="33">
        <v>36</v>
      </c>
      <c r="O707" s="28" t="s">
        <v>1079</v>
      </c>
      <c r="P707" s="33" t="s">
        <v>1094</v>
      </c>
      <c r="Q707" s="33" t="s">
        <v>1091</v>
      </c>
      <c r="R707" s="33" t="s">
        <v>1082</v>
      </c>
      <c r="S707" s="33" t="s">
        <v>1083</v>
      </c>
      <c r="T707" s="118" t="s">
        <v>1095</v>
      </c>
      <c r="U707" s="33" t="s">
        <v>1082</v>
      </c>
      <c r="V707" s="33" t="s">
        <v>1126</v>
      </c>
      <c r="W707" s="34"/>
    </row>
    <row r="708" spans="1:23" s="15" customFormat="1" ht="30" x14ac:dyDescent="0.25">
      <c r="A708" s="41">
        <v>868</v>
      </c>
      <c r="B708" s="43">
        <v>43341</v>
      </c>
      <c r="C708" s="27" t="s">
        <v>204</v>
      </c>
      <c r="D708" s="27">
        <v>302</v>
      </c>
      <c r="E708" s="27" t="s">
        <v>43</v>
      </c>
      <c r="F708" s="27" t="s">
        <v>35</v>
      </c>
      <c r="G708" s="26" t="s">
        <v>305</v>
      </c>
      <c r="H708" s="26"/>
      <c r="I708" s="26"/>
      <c r="J708" s="27"/>
      <c r="K708" s="26"/>
      <c r="L708" s="26" t="s">
        <v>270</v>
      </c>
      <c r="M708" s="33">
        <v>217</v>
      </c>
      <c r="N708" s="33">
        <v>36</v>
      </c>
      <c r="O708" s="28" t="s">
        <v>1079</v>
      </c>
      <c r="P708" s="33" t="s">
        <v>1110</v>
      </c>
      <c r="Q708" s="33" t="s">
        <v>1171</v>
      </c>
      <c r="R708" s="33" t="s">
        <v>1082</v>
      </c>
      <c r="S708" s="33" t="s">
        <v>1083</v>
      </c>
      <c r="T708" s="118" t="s">
        <v>1095</v>
      </c>
      <c r="U708" s="33" t="s">
        <v>1082</v>
      </c>
      <c r="V708" s="33" t="s">
        <v>1172</v>
      </c>
      <c r="W708" s="34"/>
    </row>
    <row r="709" spans="1:23" s="15" customFormat="1" ht="30" x14ac:dyDescent="0.25">
      <c r="A709" s="41">
        <v>867</v>
      </c>
      <c r="B709" s="43">
        <v>43338</v>
      </c>
      <c r="C709" s="27" t="s">
        <v>204</v>
      </c>
      <c r="D709" s="27">
        <v>508</v>
      </c>
      <c r="E709" s="27" t="s">
        <v>43</v>
      </c>
      <c r="F709" s="27" t="s">
        <v>58</v>
      </c>
      <c r="G709" s="26" t="s">
        <v>306</v>
      </c>
      <c r="H709" s="26"/>
      <c r="I709" s="26"/>
      <c r="J709" s="27"/>
      <c r="K709" s="26"/>
      <c r="L709" s="26" t="s">
        <v>270</v>
      </c>
      <c r="M709" s="33">
        <v>228</v>
      </c>
      <c r="N709" s="33">
        <v>36</v>
      </c>
      <c r="O709" s="28" t="s">
        <v>1079</v>
      </c>
      <c r="P709" s="33" t="s">
        <v>1094</v>
      </c>
      <c r="Q709" s="33" t="s">
        <v>1183</v>
      </c>
      <c r="R709" s="33" t="s">
        <v>1082</v>
      </c>
      <c r="S709" s="33" t="s">
        <v>1083</v>
      </c>
      <c r="T709" s="118" t="s">
        <v>1095</v>
      </c>
      <c r="U709" s="33" t="s">
        <v>1095</v>
      </c>
      <c r="V709" s="33" t="s">
        <v>1184</v>
      </c>
      <c r="W709" s="34"/>
    </row>
    <row r="710" spans="1:23" s="15" customFormat="1" ht="30" x14ac:dyDescent="0.25">
      <c r="A710" s="41">
        <v>866</v>
      </c>
      <c r="B710" s="43">
        <v>43338</v>
      </c>
      <c r="C710" s="27" t="s">
        <v>204</v>
      </c>
      <c r="D710" s="27">
        <v>508</v>
      </c>
      <c r="E710" s="27" t="s">
        <v>43</v>
      </c>
      <c r="F710" s="27" t="s">
        <v>268</v>
      </c>
      <c r="G710" s="26" t="s">
        <v>307</v>
      </c>
      <c r="H710" s="26"/>
      <c r="I710" s="26"/>
      <c r="J710" s="27"/>
      <c r="K710" s="26"/>
      <c r="L710" s="26" t="s">
        <v>270</v>
      </c>
      <c r="M710" s="33">
        <v>228</v>
      </c>
      <c r="N710" s="33">
        <v>36</v>
      </c>
      <c r="O710" s="28" t="s">
        <v>1079</v>
      </c>
      <c r="P710" s="33" t="s">
        <v>1094</v>
      </c>
      <c r="Q710" s="33" t="s">
        <v>1091</v>
      </c>
      <c r="R710" s="33" t="s">
        <v>1082</v>
      </c>
      <c r="S710" s="33" t="s">
        <v>1083</v>
      </c>
      <c r="T710" s="118" t="s">
        <v>1095</v>
      </c>
      <c r="U710" s="33" t="s">
        <v>1082</v>
      </c>
      <c r="V710" s="33" t="s">
        <v>1185</v>
      </c>
      <c r="W710" s="34"/>
    </row>
    <row r="711" spans="1:23" s="15" customFormat="1" ht="120" x14ac:dyDescent="0.25">
      <c r="A711" s="41">
        <v>865</v>
      </c>
      <c r="B711" s="43">
        <v>43336</v>
      </c>
      <c r="C711" s="27" t="s">
        <v>204</v>
      </c>
      <c r="D711" s="27">
        <v>208</v>
      </c>
      <c r="E711" s="27" t="s">
        <v>43</v>
      </c>
      <c r="F711" s="27" t="s">
        <v>268</v>
      </c>
      <c r="G711" s="26" t="s">
        <v>308</v>
      </c>
      <c r="H711" s="26"/>
      <c r="I711" s="26"/>
      <c r="J711" s="27"/>
      <c r="K711" s="26"/>
      <c r="L711" s="26" t="s">
        <v>270</v>
      </c>
      <c r="M711" s="33">
        <v>242</v>
      </c>
      <c r="N711" s="33">
        <v>36</v>
      </c>
      <c r="O711" s="28" t="s">
        <v>1079</v>
      </c>
      <c r="P711" s="33" t="s">
        <v>1094</v>
      </c>
      <c r="Q711" s="33" t="s">
        <v>1091</v>
      </c>
      <c r="R711" s="33" t="s">
        <v>1082</v>
      </c>
      <c r="S711" s="33" t="s">
        <v>1083</v>
      </c>
      <c r="T711" s="118" t="s">
        <v>1095</v>
      </c>
      <c r="U711" s="33" t="s">
        <v>1082</v>
      </c>
      <c r="V711" s="33" t="s">
        <v>1186</v>
      </c>
      <c r="W711" s="34"/>
    </row>
    <row r="712" spans="1:23" s="15" customFormat="1" ht="180" x14ac:dyDescent="0.25">
      <c r="A712" s="41">
        <v>864</v>
      </c>
      <c r="B712" s="43">
        <v>43338</v>
      </c>
      <c r="C712" s="27" t="s">
        <v>204</v>
      </c>
      <c r="D712" s="27">
        <v>111</v>
      </c>
      <c r="E712" s="27" t="s">
        <v>43</v>
      </c>
      <c r="F712" s="27" t="s">
        <v>35</v>
      </c>
      <c r="G712" s="26" t="s">
        <v>309</v>
      </c>
      <c r="H712" s="26"/>
      <c r="I712" s="26" t="s">
        <v>310</v>
      </c>
      <c r="J712" s="27" t="s">
        <v>275</v>
      </c>
      <c r="K712" s="26" t="s">
        <v>49</v>
      </c>
      <c r="L712" s="26"/>
      <c r="M712" s="33"/>
      <c r="N712" s="33">
        <v>36</v>
      </c>
      <c r="O712" s="28" t="s">
        <v>1079</v>
      </c>
      <c r="P712" s="33" t="s">
        <v>1187</v>
      </c>
      <c r="Q712" s="33" t="s">
        <v>1188</v>
      </c>
      <c r="R712" s="33" t="s">
        <v>1082</v>
      </c>
      <c r="S712" s="33" t="s">
        <v>1083</v>
      </c>
      <c r="T712" s="118" t="s">
        <v>1118</v>
      </c>
      <c r="U712" s="33" t="s">
        <v>1082</v>
      </c>
      <c r="V712" s="33" t="s">
        <v>1189</v>
      </c>
      <c r="W712" s="34"/>
    </row>
    <row r="713" spans="1:23" s="15" customFormat="1" ht="285" x14ac:dyDescent="0.25">
      <c r="A713" s="41">
        <v>863</v>
      </c>
      <c r="B713" s="43">
        <v>43338</v>
      </c>
      <c r="C713" s="27" t="s">
        <v>204</v>
      </c>
      <c r="D713" s="27">
        <v>512</v>
      </c>
      <c r="E713" s="27" t="s">
        <v>43</v>
      </c>
      <c r="F713" s="27" t="s">
        <v>311</v>
      </c>
      <c r="G713" s="26" t="s">
        <v>312</v>
      </c>
      <c r="H713" s="26" t="s">
        <v>313</v>
      </c>
      <c r="I713" s="26"/>
      <c r="J713" s="27" t="s">
        <v>314</v>
      </c>
      <c r="K713" s="26" t="s">
        <v>50</v>
      </c>
      <c r="L713" s="26"/>
      <c r="M713" s="33"/>
      <c r="N713" s="33">
        <v>36</v>
      </c>
      <c r="O713" s="28" t="s">
        <v>1079</v>
      </c>
      <c r="P713" s="33" t="s">
        <v>1190</v>
      </c>
      <c r="Q713" s="33" t="s">
        <v>518</v>
      </c>
      <c r="R713" s="33" t="s">
        <v>1082</v>
      </c>
      <c r="S713" s="33" t="s">
        <v>1083</v>
      </c>
      <c r="T713" s="118" t="s">
        <v>1095</v>
      </c>
      <c r="U713" s="33" t="s">
        <v>1084</v>
      </c>
      <c r="V713" s="33" t="s">
        <v>518</v>
      </c>
      <c r="W713" s="34"/>
    </row>
    <row r="714" spans="1:23" s="15" customFormat="1" ht="45" x14ac:dyDescent="0.25">
      <c r="A714" s="41">
        <v>862</v>
      </c>
      <c r="B714" s="43">
        <v>43337</v>
      </c>
      <c r="C714" s="27" t="s">
        <v>204</v>
      </c>
      <c r="D714" s="27">
        <v>505</v>
      </c>
      <c r="E714" s="27" t="s">
        <v>43</v>
      </c>
      <c r="F714" s="27" t="s">
        <v>315</v>
      </c>
      <c r="G714" s="26" t="s">
        <v>316</v>
      </c>
      <c r="H714" s="26"/>
      <c r="I714" s="26"/>
      <c r="J714" s="27"/>
      <c r="K714" s="26"/>
      <c r="L714" s="26" t="s">
        <v>270</v>
      </c>
      <c r="M714" s="33">
        <v>227</v>
      </c>
      <c r="N714" s="33">
        <v>36</v>
      </c>
      <c r="O714" s="28" t="s">
        <v>1079</v>
      </c>
      <c r="P714" s="33" t="s">
        <v>1094</v>
      </c>
      <c r="Q714" s="33" t="s">
        <v>1091</v>
      </c>
      <c r="R714" s="33" t="s">
        <v>1082</v>
      </c>
      <c r="S714" s="33" t="s">
        <v>1083</v>
      </c>
      <c r="T714" s="118" t="s">
        <v>1095</v>
      </c>
      <c r="U714" s="33" t="s">
        <v>1082</v>
      </c>
      <c r="V714" s="33" t="s">
        <v>1186</v>
      </c>
      <c r="W714" s="34"/>
    </row>
    <row r="715" spans="1:23" s="15" customFormat="1" ht="75" x14ac:dyDescent="0.25">
      <c r="A715" s="41">
        <v>861</v>
      </c>
      <c r="B715" s="43">
        <v>43337</v>
      </c>
      <c r="C715" s="27" t="s">
        <v>204</v>
      </c>
      <c r="D715" s="27">
        <v>312</v>
      </c>
      <c r="E715" s="27" t="s">
        <v>43</v>
      </c>
      <c r="F715" s="27" t="s">
        <v>35</v>
      </c>
      <c r="G715" s="26" t="s">
        <v>317</v>
      </c>
      <c r="H715" s="26"/>
      <c r="I715" s="26"/>
      <c r="J715" s="27" t="s">
        <v>179</v>
      </c>
      <c r="K715" s="26" t="s">
        <v>50</v>
      </c>
      <c r="L715" s="26"/>
      <c r="M715" s="33"/>
      <c r="N715" s="33">
        <v>36</v>
      </c>
      <c r="O715" s="28" t="s">
        <v>1079</v>
      </c>
      <c r="P715" s="33" t="s">
        <v>1110</v>
      </c>
      <c r="Q715" s="33" t="s">
        <v>1171</v>
      </c>
      <c r="R715" s="33" t="s">
        <v>1082</v>
      </c>
      <c r="S715" s="33" t="s">
        <v>1083</v>
      </c>
      <c r="T715" s="118" t="s">
        <v>1095</v>
      </c>
      <c r="U715" s="33" t="s">
        <v>1118</v>
      </c>
      <c r="V715" s="33" t="s">
        <v>1191</v>
      </c>
      <c r="W715" s="34"/>
    </row>
    <row r="716" spans="1:23" s="15" customFormat="1" ht="30" x14ac:dyDescent="0.25">
      <c r="A716" s="41">
        <v>860</v>
      </c>
      <c r="B716" s="43">
        <v>43335</v>
      </c>
      <c r="C716" s="27" t="s">
        <v>204</v>
      </c>
      <c r="D716" s="27">
        <v>506</v>
      </c>
      <c r="E716" s="27"/>
      <c r="F716" s="27" t="s">
        <v>268</v>
      </c>
      <c r="G716" s="26" t="s">
        <v>318</v>
      </c>
      <c r="H716" s="26"/>
      <c r="I716" s="26"/>
      <c r="J716" s="27"/>
      <c r="K716" s="26"/>
      <c r="L716" s="26" t="s">
        <v>270</v>
      </c>
      <c r="M716" s="33" t="s">
        <v>319</v>
      </c>
      <c r="N716" s="33">
        <v>36</v>
      </c>
      <c r="O716" s="28" t="s">
        <v>1079</v>
      </c>
      <c r="P716" s="33" t="s">
        <v>1094</v>
      </c>
      <c r="Q716" s="33" t="s">
        <v>1091</v>
      </c>
      <c r="R716" s="33" t="s">
        <v>1082</v>
      </c>
      <c r="S716" s="33" t="s">
        <v>1083</v>
      </c>
      <c r="T716" s="118" t="s">
        <v>1095</v>
      </c>
      <c r="U716" s="33" t="s">
        <v>1082</v>
      </c>
      <c r="V716" s="33" t="s">
        <v>1099</v>
      </c>
      <c r="W716" s="34"/>
    </row>
    <row r="717" spans="1:23" s="15" customFormat="1" ht="30" x14ac:dyDescent="0.25">
      <c r="A717" s="41">
        <v>859</v>
      </c>
      <c r="B717" s="43">
        <v>43335</v>
      </c>
      <c r="C717" s="27" t="s">
        <v>204</v>
      </c>
      <c r="D717" s="27">
        <v>504</v>
      </c>
      <c r="E717" s="27"/>
      <c r="F717" s="27" t="s">
        <v>51</v>
      </c>
      <c r="G717" s="26" t="s">
        <v>320</v>
      </c>
      <c r="H717" s="26"/>
      <c r="I717" s="26"/>
      <c r="J717" s="27"/>
      <c r="K717" s="26"/>
      <c r="L717" s="26" t="s">
        <v>270</v>
      </c>
      <c r="M717" s="33" t="s">
        <v>321</v>
      </c>
      <c r="N717" s="33">
        <v>36</v>
      </c>
      <c r="O717" s="28" t="s">
        <v>1112</v>
      </c>
      <c r="P717" s="33" t="s">
        <v>1145</v>
      </c>
      <c r="Q717" s="33" t="s">
        <v>1192</v>
      </c>
      <c r="R717" s="33" t="s">
        <v>1095</v>
      </c>
      <c r="S717" s="33" t="s">
        <v>1180</v>
      </c>
      <c r="T717" s="118" t="s">
        <v>1082</v>
      </c>
      <c r="U717" s="33" t="s">
        <v>1095</v>
      </c>
      <c r="V717" s="33" t="s">
        <v>46</v>
      </c>
      <c r="W717" s="34"/>
    </row>
    <row r="718" spans="1:23" s="15" customFormat="1" ht="30" x14ac:dyDescent="0.25">
      <c r="A718" s="41">
        <v>858</v>
      </c>
      <c r="B718" s="43">
        <v>43335</v>
      </c>
      <c r="C718" s="27" t="s">
        <v>204</v>
      </c>
      <c r="D718" s="27">
        <v>305</v>
      </c>
      <c r="E718" s="27"/>
      <c r="F718" s="27" t="s">
        <v>268</v>
      </c>
      <c r="G718" s="26" t="s">
        <v>322</v>
      </c>
      <c r="H718" s="26"/>
      <c r="I718" s="26"/>
      <c r="J718" s="27"/>
      <c r="K718" s="26"/>
      <c r="L718" s="26" t="s">
        <v>270</v>
      </c>
      <c r="M718" s="33">
        <v>207</v>
      </c>
      <c r="N718" s="33">
        <v>36</v>
      </c>
      <c r="O718" s="28" t="s">
        <v>1079</v>
      </c>
      <c r="P718" s="33" t="s">
        <v>1094</v>
      </c>
      <c r="Q718" s="33" t="s">
        <v>1091</v>
      </c>
      <c r="R718" s="33" t="s">
        <v>1082</v>
      </c>
      <c r="S718" s="33" t="s">
        <v>1083</v>
      </c>
      <c r="T718" s="118" t="s">
        <v>1095</v>
      </c>
      <c r="U718" s="33" t="s">
        <v>1082</v>
      </c>
      <c r="V718" s="33" t="s">
        <v>1097</v>
      </c>
      <c r="W718" s="34"/>
    </row>
    <row r="719" spans="1:23" s="15" customFormat="1" ht="75" x14ac:dyDescent="0.25">
      <c r="A719" s="41">
        <v>857</v>
      </c>
      <c r="B719" s="43">
        <v>43334</v>
      </c>
      <c r="C719" s="27" t="s">
        <v>204</v>
      </c>
      <c r="D719" s="27">
        <v>508</v>
      </c>
      <c r="E719" s="27"/>
      <c r="F719" s="27" t="s">
        <v>51</v>
      </c>
      <c r="G719" s="26" t="s">
        <v>323</v>
      </c>
      <c r="H719" s="26"/>
      <c r="I719" s="26"/>
      <c r="J719" s="27"/>
      <c r="K719" s="26"/>
      <c r="L719" s="26" t="s">
        <v>270</v>
      </c>
      <c r="M719" s="33">
        <v>151</v>
      </c>
      <c r="N719" s="33">
        <v>36</v>
      </c>
      <c r="O719" s="28" t="s">
        <v>1114</v>
      </c>
      <c r="P719" s="33" t="s">
        <v>1087</v>
      </c>
      <c r="Q719" s="33" t="s">
        <v>1175</v>
      </c>
      <c r="R719" s="33" t="s">
        <v>1082</v>
      </c>
      <c r="S719" s="33" t="s">
        <v>1083</v>
      </c>
      <c r="T719" s="118" t="s">
        <v>1095</v>
      </c>
      <c r="U719" s="33" t="s">
        <v>1082</v>
      </c>
      <c r="V719" s="33" t="s">
        <v>1193</v>
      </c>
      <c r="W719" s="34"/>
    </row>
    <row r="720" spans="1:23" s="15" customFormat="1" ht="60" x14ac:dyDescent="0.25">
      <c r="A720" s="41">
        <v>856</v>
      </c>
      <c r="B720" s="43">
        <v>43334</v>
      </c>
      <c r="C720" s="27" t="s">
        <v>204</v>
      </c>
      <c r="D720" s="27">
        <v>506</v>
      </c>
      <c r="E720" s="27"/>
      <c r="F720" s="27" t="s">
        <v>51</v>
      </c>
      <c r="G720" s="26" t="s">
        <v>324</v>
      </c>
      <c r="H720" s="26"/>
      <c r="I720" s="26"/>
      <c r="J720" s="27"/>
      <c r="K720" s="26"/>
      <c r="L720" s="26" t="s">
        <v>270</v>
      </c>
      <c r="M720" s="33">
        <v>223</v>
      </c>
      <c r="N720" s="33">
        <v>36</v>
      </c>
      <c r="O720" s="28" t="s">
        <v>1079</v>
      </c>
      <c r="P720" s="33" t="s">
        <v>1087</v>
      </c>
      <c r="Q720" s="33" t="s">
        <v>1175</v>
      </c>
      <c r="R720" s="33" t="s">
        <v>1082</v>
      </c>
      <c r="S720" s="33" t="s">
        <v>1083</v>
      </c>
      <c r="T720" s="118" t="s">
        <v>1095</v>
      </c>
      <c r="U720" s="33" t="s">
        <v>1082</v>
      </c>
      <c r="V720" s="33" t="s">
        <v>1194</v>
      </c>
      <c r="W720" s="34"/>
    </row>
    <row r="721" spans="1:23" s="15" customFormat="1" ht="30" x14ac:dyDescent="0.25">
      <c r="A721" s="41">
        <v>855</v>
      </c>
      <c r="B721" s="43">
        <v>43334</v>
      </c>
      <c r="C721" s="27" t="s">
        <v>204</v>
      </c>
      <c r="D721" s="27">
        <v>408</v>
      </c>
      <c r="E721" s="27"/>
      <c r="F721" s="27" t="s">
        <v>325</v>
      </c>
      <c r="G721" s="26" t="s">
        <v>326</v>
      </c>
      <c r="H721" s="26"/>
      <c r="I721" s="26"/>
      <c r="J721" s="27"/>
      <c r="K721" s="26"/>
      <c r="L721" s="26" t="s">
        <v>270</v>
      </c>
      <c r="M721" s="33">
        <v>354</v>
      </c>
      <c r="N721" s="33">
        <v>36</v>
      </c>
      <c r="O721" s="28" t="s">
        <v>1079</v>
      </c>
      <c r="P721" s="33" t="s">
        <v>1087</v>
      </c>
      <c r="Q721" s="33" t="s">
        <v>1175</v>
      </c>
      <c r="R721" s="33" t="s">
        <v>1082</v>
      </c>
      <c r="S721" s="33" t="s">
        <v>1132</v>
      </c>
      <c r="T721" s="118" t="s">
        <v>1095</v>
      </c>
      <c r="U721" s="33" t="s">
        <v>1082</v>
      </c>
      <c r="V721" s="33" t="s">
        <v>1169</v>
      </c>
      <c r="W721" s="34"/>
    </row>
    <row r="722" spans="1:23" s="15" customFormat="1" ht="30" x14ac:dyDescent="0.25">
      <c r="A722" s="41">
        <v>854</v>
      </c>
      <c r="B722" s="43">
        <v>43334</v>
      </c>
      <c r="C722" s="27" t="s">
        <v>204</v>
      </c>
      <c r="D722" s="27">
        <v>408</v>
      </c>
      <c r="E722" s="27"/>
      <c r="F722" s="27" t="s">
        <v>51</v>
      </c>
      <c r="G722" s="26" t="s">
        <v>327</v>
      </c>
      <c r="H722" s="26"/>
      <c r="I722" s="26"/>
      <c r="J722" s="27"/>
      <c r="K722" s="26"/>
      <c r="L722" s="26" t="s">
        <v>270</v>
      </c>
      <c r="M722" s="33">
        <v>354</v>
      </c>
      <c r="N722" s="33">
        <v>36</v>
      </c>
      <c r="O722" s="28" t="s">
        <v>1079</v>
      </c>
      <c r="P722" s="33" t="s">
        <v>1094</v>
      </c>
      <c r="Q722" s="33" t="s">
        <v>1091</v>
      </c>
      <c r="R722" s="33" t="s">
        <v>1082</v>
      </c>
      <c r="S722" s="33" t="s">
        <v>1083</v>
      </c>
      <c r="T722" s="118" t="s">
        <v>1095</v>
      </c>
      <c r="U722" s="33" t="s">
        <v>1082</v>
      </c>
      <c r="V722" s="33" t="s">
        <v>1185</v>
      </c>
      <c r="W722" s="34"/>
    </row>
    <row r="723" spans="1:23" s="15" customFormat="1" ht="75" x14ac:dyDescent="0.25">
      <c r="A723" s="41">
        <v>853</v>
      </c>
      <c r="B723" s="43">
        <v>43333</v>
      </c>
      <c r="C723" s="27" t="s">
        <v>204</v>
      </c>
      <c r="D723" s="27">
        <v>711</v>
      </c>
      <c r="E723" s="27"/>
      <c r="F723" s="27" t="s">
        <v>268</v>
      </c>
      <c r="G723" s="26" t="s">
        <v>328</v>
      </c>
      <c r="H723" s="26"/>
      <c r="I723" s="26"/>
      <c r="J723" s="27"/>
      <c r="K723" s="26"/>
      <c r="L723" s="26" t="s">
        <v>270</v>
      </c>
      <c r="M723" s="33">
        <v>140</v>
      </c>
      <c r="N723" s="33">
        <v>36</v>
      </c>
      <c r="O723" s="28" t="s">
        <v>1079</v>
      </c>
      <c r="P723" s="33" t="s">
        <v>1094</v>
      </c>
      <c r="Q723" s="33" t="s">
        <v>1091</v>
      </c>
      <c r="R723" s="33" t="s">
        <v>1082</v>
      </c>
      <c r="S723" s="33" t="s">
        <v>1083</v>
      </c>
      <c r="T723" s="118" t="s">
        <v>1095</v>
      </c>
      <c r="U723" s="33" t="s">
        <v>1082</v>
      </c>
      <c r="V723" s="33" t="s">
        <v>1126</v>
      </c>
      <c r="W723" s="34"/>
    </row>
    <row r="724" spans="1:23" s="15" customFormat="1" ht="45" x14ac:dyDescent="0.25">
      <c r="A724" s="41">
        <v>852</v>
      </c>
      <c r="B724" s="43">
        <v>43333</v>
      </c>
      <c r="C724" s="27" t="s">
        <v>204</v>
      </c>
      <c r="D724" s="27">
        <v>604</v>
      </c>
      <c r="E724" s="27"/>
      <c r="F724" s="27" t="s">
        <v>268</v>
      </c>
      <c r="G724" s="26" t="s">
        <v>329</v>
      </c>
      <c r="H724" s="26"/>
      <c r="I724" s="26"/>
      <c r="J724" s="27"/>
      <c r="K724" s="26"/>
      <c r="L724" s="26" t="s">
        <v>270</v>
      </c>
      <c r="M724" s="33">
        <v>328</v>
      </c>
      <c r="N724" s="33">
        <v>32</v>
      </c>
      <c r="O724" s="28" t="s">
        <v>1195</v>
      </c>
      <c r="P724" s="33" t="s">
        <v>1094</v>
      </c>
      <c r="Q724" s="33"/>
      <c r="R724" s="33" t="s">
        <v>1118</v>
      </c>
      <c r="S724" s="33" t="s">
        <v>1132</v>
      </c>
      <c r="T724" s="118">
        <v>43335</v>
      </c>
      <c r="U724" s="33" t="s">
        <v>1118</v>
      </c>
      <c r="V724" s="33" t="s">
        <v>1196</v>
      </c>
      <c r="W724" s="34"/>
    </row>
    <row r="725" spans="1:23" s="15" customFormat="1" ht="105" x14ac:dyDescent="0.25">
      <c r="A725" s="41">
        <v>851</v>
      </c>
      <c r="B725" s="43">
        <v>43333</v>
      </c>
      <c r="C725" s="27" t="s">
        <v>204</v>
      </c>
      <c r="D725" s="27">
        <v>506</v>
      </c>
      <c r="E725" s="27"/>
      <c r="F725" s="27" t="s">
        <v>51</v>
      </c>
      <c r="G725" s="26" t="s">
        <v>330</v>
      </c>
      <c r="H725" s="26"/>
      <c r="I725" s="26"/>
      <c r="J725" s="27"/>
      <c r="K725" s="26"/>
      <c r="L725" s="26" t="s">
        <v>270</v>
      </c>
      <c r="M725" s="33"/>
      <c r="N725" s="33">
        <v>32</v>
      </c>
      <c r="O725" s="28" t="s">
        <v>1195</v>
      </c>
      <c r="P725" s="33" t="s">
        <v>1087</v>
      </c>
      <c r="Q725" s="33"/>
      <c r="R725" s="33" t="s">
        <v>1118</v>
      </c>
      <c r="S725" s="33" t="s">
        <v>1132</v>
      </c>
      <c r="T725" s="118" t="s">
        <v>1084</v>
      </c>
      <c r="U725" s="33" t="s">
        <v>1118</v>
      </c>
      <c r="V725" s="33" t="s">
        <v>521</v>
      </c>
      <c r="W725" s="34"/>
    </row>
    <row r="726" spans="1:23" s="15" customFormat="1" ht="60" x14ac:dyDescent="0.25">
      <c r="A726" s="41">
        <v>850</v>
      </c>
      <c r="B726" s="43">
        <v>43333</v>
      </c>
      <c r="C726" s="27" t="s">
        <v>204</v>
      </c>
      <c r="D726" s="27">
        <v>506</v>
      </c>
      <c r="E726" s="27"/>
      <c r="F726" s="27" t="s">
        <v>51</v>
      </c>
      <c r="G726" s="26" t="s">
        <v>331</v>
      </c>
      <c r="H726" s="26"/>
      <c r="I726" s="26"/>
      <c r="J726" s="27"/>
      <c r="K726" s="26"/>
      <c r="L726" s="26" t="s">
        <v>270</v>
      </c>
      <c r="M726" s="33"/>
      <c r="N726" s="33">
        <v>32</v>
      </c>
      <c r="O726" s="28" t="s">
        <v>1195</v>
      </c>
      <c r="P726" s="33" t="s">
        <v>1145</v>
      </c>
      <c r="Q726" s="33"/>
      <c r="R726" s="33" t="s">
        <v>1118</v>
      </c>
      <c r="S726" s="33" t="s">
        <v>1132</v>
      </c>
      <c r="T726" s="118" t="s">
        <v>1084</v>
      </c>
      <c r="U726" s="33" t="s">
        <v>1118</v>
      </c>
      <c r="V726" s="33" t="s">
        <v>1163</v>
      </c>
      <c r="W726" s="34"/>
    </row>
    <row r="727" spans="1:23" s="15" customFormat="1" ht="45" x14ac:dyDescent="0.25">
      <c r="A727" s="41">
        <v>849</v>
      </c>
      <c r="B727" s="43">
        <v>43329</v>
      </c>
      <c r="C727" s="27" t="s">
        <v>204</v>
      </c>
      <c r="D727" s="27"/>
      <c r="E727" s="27"/>
      <c r="F727" s="27" t="s">
        <v>288</v>
      </c>
      <c r="G727" s="26" t="s">
        <v>332</v>
      </c>
      <c r="H727" s="26"/>
      <c r="I727" s="26"/>
      <c r="J727" s="27"/>
      <c r="K727" s="26"/>
      <c r="L727" s="26" t="s">
        <v>333</v>
      </c>
      <c r="M727" s="33"/>
      <c r="N727" s="33">
        <v>32</v>
      </c>
      <c r="O727" s="28" t="s">
        <v>1195</v>
      </c>
      <c r="P727" s="33" t="s">
        <v>1145</v>
      </c>
      <c r="Q727" s="33"/>
      <c r="R727" s="33" t="s">
        <v>1118</v>
      </c>
      <c r="S727" s="33" t="s">
        <v>1132</v>
      </c>
      <c r="T727" s="118" t="s">
        <v>1084</v>
      </c>
      <c r="U727" s="33" t="s">
        <v>1084</v>
      </c>
      <c r="V727" s="33" t="s">
        <v>1149</v>
      </c>
      <c r="W727" s="34"/>
    </row>
    <row r="728" spans="1:23" s="15" customFormat="1" ht="30" x14ac:dyDescent="0.25">
      <c r="A728" s="41">
        <v>848</v>
      </c>
      <c r="B728" s="43">
        <v>43329</v>
      </c>
      <c r="C728" s="27" t="s">
        <v>204</v>
      </c>
      <c r="D728" s="27"/>
      <c r="E728" s="27"/>
      <c r="F728" s="27" t="s">
        <v>56</v>
      </c>
      <c r="G728" s="26" t="s">
        <v>334</v>
      </c>
      <c r="H728" s="26"/>
      <c r="I728" s="26"/>
      <c r="J728" s="27"/>
      <c r="K728" s="26"/>
      <c r="L728" s="26" t="s">
        <v>333</v>
      </c>
      <c r="M728" s="33"/>
      <c r="N728" s="33">
        <v>32</v>
      </c>
      <c r="O728" s="28" t="s">
        <v>1195</v>
      </c>
      <c r="P728" s="33" t="s">
        <v>1094</v>
      </c>
      <c r="Q728" s="33"/>
      <c r="R728" s="33" t="s">
        <v>1118</v>
      </c>
      <c r="S728" s="33" t="s">
        <v>1132</v>
      </c>
      <c r="T728" s="118">
        <v>43335</v>
      </c>
      <c r="U728" s="33" t="s">
        <v>1118</v>
      </c>
      <c r="V728" s="33" t="s">
        <v>1101</v>
      </c>
      <c r="W728" s="34"/>
    </row>
    <row r="729" spans="1:23" s="15" customFormat="1" ht="45" x14ac:dyDescent="0.25">
      <c r="A729" s="41">
        <v>847</v>
      </c>
      <c r="B729" s="43">
        <v>43329</v>
      </c>
      <c r="C729" s="27" t="s">
        <v>204</v>
      </c>
      <c r="D729" s="27"/>
      <c r="E729" s="27"/>
      <c r="F729" s="27" t="s">
        <v>35</v>
      </c>
      <c r="G729" s="26" t="s">
        <v>335</v>
      </c>
      <c r="H729" s="26"/>
      <c r="I729" s="26"/>
      <c r="J729" s="27"/>
      <c r="K729" s="26"/>
      <c r="L729" s="26" t="s">
        <v>333</v>
      </c>
      <c r="M729" s="33"/>
      <c r="N729" s="33">
        <v>32</v>
      </c>
      <c r="O729" s="28" t="s">
        <v>1086</v>
      </c>
      <c r="P729" s="33"/>
      <c r="Q729" s="33" t="s">
        <v>1197</v>
      </c>
      <c r="R729" s="33" t="s">
        <v>1084</v>
      </c>
      <c r="S729" s="33"/>
      <c r="T729" s="118"/>
      <c r="U729" s="33"/>
      <c r="V729" s="33" t="s">
        <v>46</v>
      </c>
      <c r="W729" s="34"/>
    </row>
    <row r="730" spans="1:23" s="15" customFormat="1" ht="60" x14ac:dyDescent="0.25">
      <c r="A730" s="41">
        <v>846</v>
      </c>
      <c r="B730" s="43">
        <v>43329</v>
      </c>
      <c r="C730" s="27" t="s">
        <v>204</v>
      </c>
      <c r="D730" s="27"/>
      <c r="E730" s="27"/>
      <c r="F730" s="27" t="s">
        <v>268</v>
      </c>
      <c r="G730" s="26" t="s">
        <v>336</v>
      </c>
      <c r="H730" s="26"/>
      <c r="I730" s="26"/>
      <c r="J730" s="27"/>
      <c r="K730" s="26"/>
      <c r="L730" s="26" t="s">
        <v>333</v>
      </c>
      <c r="M730" s="33"/>
      <c r="N730" s="33">
        <v>32</v>
      </c>
      <c r="O730" s="28" t="s">
        <v>1195</v>
      </c>
      <c r="P730" s="33" t="s">
        <v>1094</v>
      </c>
      <c r="Q730" s="33"/>
      <c r="R730" s="33" t="s">
        <v>1118</v>
      </c>
      <c r="S730" s="33" t="s">
        <v>1132</v>
      </c>
      <c r="T730" s="118">
        <v>43335</v>
      </c>
      <c r="U730" s="33" t="s">
        <v>1118</v>
      </c>
      <c r="V730" s="33" t="s">
        <v>1101</v>
      </c>
      <c r="W730" s="34"/>
    </row>
    <row r="731" spans="1:23" s="15" customFormat="1" ht="30" x14ac:dyDescent="0.25">
      <c r="A731" s="41">
        <v>845</v>
      </c>
      <c r="B731" s="43">
        <v>43325</v>
      </c>
      <c r="C731" s="27" t="s">
        <v>204</v>
      </c>
      <c r="D731" s="27">
        <v>101</v>
      </c>
      <c r="E731" s="27"/>
      <c r="F731" s="27" t="s">
        <v>268</v>
      </c>
      <c r="G731" s="26" t="s">
        <v>337</v>
      </c>
      <c r="H731" s="26"/>
      <c r="I731" s="26"/>
      <c r="J731" s="27"/>
      <c r="K731" s="26"/>
      <c r="L731" s="26" t="s">
        <v>333</v>
      </c>
      <c r="M731" s="33"/>
      <c r="N731" s="33">
        <v>32</v>
      </c>
      <c r="O731" s="28" t="s">
        <v>1195</v>
      </c>
      <c r="P731" s="33" t="s">
        <v>1094</v>
      </c>
      <c r="Q731" s="33"/>
      <c r="R731" s="33" t="s">
        <v>1118</v>
      </c>
      <c r="S731" s="33" t="s">
        <v>1132</v>
      </c>
      <c r="T731" s="118">
        <v>43335</v>
      </c>
      <c r="U731" s="33" t="s">
        <v>1118</v>
      </c>
      <c r="V731" s="33" t="s">
        <v>1101</v>
      </c>
      <c r="W731" s="34"/>
    </row>
    <row r="732" spans="1:23" s="15" customFormat="1" ht="30" x14ac:dyDescent="0.25">
      <c r="A732" s="41">
        <v>844</v>
      </c>
      <c r="B732" s="43">
        <v>43332</v>
      </c>
      <c r="C732" s="27" t="s">
        <v>204</v>
      </c>
      <c r="D732" s="27">
        <v>802</v>
      </c>
      <c r="E732" s="27"/>
      <c r="F732" s="27" t="s">
        <v>35</v>
      </c>
      <c r="G732" s="26" t="s">
        <v>338</v>
      </c>
      <c r="H732" s="26"/>
      <c r="I732" s="26"/>
      <c r="J732" s="27" t="s">
        <v>121</v>
      </c>
      <c r="K732" s="26" t="s">
        <v>50</v>
      </c>
      <c r="L732" s="26"/>
      <c r="M732" s="33"/>
      <c r="N732" s="33">
        <v>32</v>
      </c>
      <c r="O732" s="28" t="s">
        <v>1195</v>
      </c>
      <c r="P732" s="33" t="s">
        <v>1151</v>
      </c>
      <c r="Q732" s="33"/>
      <c r="R732" s="33" t="s">
        <v>1118</v>
      </c>
      <c r="S732" s="33" t="s">
        <v>1083</v>
      </c>
      <c r="T732" s="118" t="s">
        <v>1118</v>
      </c>
      <c r="U732" s="33" t="s">
        <v>1118</v>
      </c>
      <c r="V732" s="33" t="s">
        <v>1152</v>
      </c>
      <c r="W732" s="34"/>
    </row>
    <row r="733" spans="1:23" s="15" customFormat="1" ht="90" x14ac:dyDescent="0.25">
      <c r="A733" s="41">
        <v>843</v>
      </c>
      <c r="B733" s="43">
        <v>43328</v>
      </c>
      <c r="C733" s="27" t="s">
        <v>204</v>
      </c>
      <c r="D733" s="27">
        <v>306</v>
      </c>
      <c r="E733" s="27"/>
      <c r="F733" s="27" t="s">
        <v>35</v>
      </c>
      <c r="G733" s="26" t="s">
        <v>339</v>
      </c>
      <c r="H733" s="26"/>
      <c r="I733" s="26" t="s">
        <v>340</v>
      </c>
      <c r="J733" s="27" t="s">
        <v>314</v>
      </c>
      <c r="K733" s="26" t="s">
        <v>50</v>
      </c>
      <c r="L733" s="26"/>
      <c r="M733" s="33"/>
      <c r="N733" s="33">
        <v>32</v>
      </c>
      <c r="O733" s="28" t="s">
        <v>1195</v>
      </c>
      <c r="P733" s="33" t="s">
        <v>1087</v>
      </c>
      <c r="Q733" s="33"/>
      <c r="R733" s="33" t="s">
        <v>1118</v>
      </c>
      <c r="S733" s="33" t="s">
        <v>1132</v>
      </c>
      <c r="T733" s="118" t="s">
        <v>1084</v>
      </c>
      <c r="U733" s="33" t="s">
        <v>1084</v>
      </c>
      <c r="V733" s="33" t="s">
        <v>1198</v>
      </c>
      <c r="W733" s="34"/>
    </row>
    <row r="734" spans="1:23" s="15" customFormat="1" ht="15.75" x14ac:dyDescent="0.25">
      <c r="A734" s="41">
        <v>842</v>
      </c>
      <c r="B734" s="43">
        <v>43328</v>
      </c>
      <c r="C734" s="27" t="s">
        <v>204</v>
      </c>
      <c r="D734" s="27">
        <v>102</v>
      </c>
      <c r="E734" s="27"/>
      <c r="F734" s="27" t="s">
        <v>35</v>
      </c>
      <c r="G734" s="26" t="s">
        <v>341</v>
      </c>
      <c r="H734" s="26"/>
      <c r="I734" s="26"/>
      <c r="J734" s="27"/>
      <c r="K734" s="26"/>
      <c r="L734" s="26"/>
      <c r="M734" s="33"/>
      <c r="N734" s="33">
        <v>32</v>
      </c>
      <c r="O734" s="28" t="s">
        <v>1195</v>
      </c>
      <c r="P734" s="33" t="s">
        <v>1087</v>
      </c>
      <c r="Q734" s="33"/>
      <c r="R734" s="33" t="s">
        <v>1118</v>
      </c>
      <c r="S734" s="33" t="s">
        <v>1132</v>
      </c>
      <c r="T734" s="118" t="s">
        <v>1084</v>
      </c>
      <c r="U734" s="33" t="s">
        <v>1084</v>
      </c>
      <c r="V734" s="33" t="s">
        <v>1198</v>
      </c>
      <c r="W734" s="34"/>
    </row>
    <row r="735" spans="1:23" s="15" customFormat="1" ht="15.75" x14ac:dyDescent="0.25">
      <c r="A735" s="41">
        <v>841</v>
      </c>
      <c r="B735" s="43">
        <v>43328</v>
      </c>
      <c r="C735" s="27" t="s">
        <v>204</v>
      </c>
      <c r="D735" s="27" t="s">
        <v>342</v>
      </c>
      <c r="E735" s="27"/>
      <c r="F735" s="27" t="s">
        <v>35</v>
      </c>
      <c r="G735" s="26" t="s">
        <v>343</v>
      </c>
      <c r="H735" s="26"/>
      <c r="I735" s="26"/>
      <c r="J735" s="27" t="s">
        <v>121</v>
      </c>
      <c r="K735" s="26" t="s">
        <v>50</v>
      </c>
      <c r="L735" s="26"/>
      <c r="M735" s="33"/>
      <c r="N735" s="33">
        <v>32</v>
      </c>
      <c r="O735" s="28" t="s">
        <v>1195</v>
      </c>
      <c r="P735" s="33" t="s">
        <v>1087</v>
      </c>
      <c r="Q735" s="33"/>
      <c r="R735" s="33" t="s">
        <v>1118</v>
      </c>
      <c r="S735" s="33" t="s">
        <v>1132</v>
      </c>
      <c r="T735" s="118" t="s">
        <v>1084</v>
      </c>
      <c r="U735" s="33" t="s">
        <v>1084</v>
      </c>
      <c r="V735" s="33" t="s">
        <v>1198</v>
      </c>
      <c r="W735" s="34"/>
    </row>
    <row r="736" spans="1:23" s="15" customFormat="1" ht="30" x14ac:dyDescent="0.25">
      <c r="A736" s="41">
        <v>840</v>
      </c>
      <c r="B736" s="43">
        <v>43328</v>
      </c>
      <c r="C736" s="27" t="s">
        <v>204</v>
      </c>
      <c r="D736" s="27">
        <v>110</v>
      </c>
      <c r="E736" s="27"/>
      <c r="F736" s="27" t="s">
        <v>35</v>
      </c>
      <c r="G736" s="26" t="s">
        <v>344</v>
      </c>
      <c r="H736" s="26"/>
      <c r="I736" s="26"/>
      <c r="J736" s="27" t="s">
        <v>103</v>
      </c>
      <c r="K736" s="26" t="s">
        <v>50</v>
      </c>
      <c r="L736" s="26"/>
      <c r="M736" s="33"/>
      <c r="N736" s="33">
        <v>32</v>
      </c>
      <c r="O736" s="28" t="s">
        <v>1195</v>
      </c>
      <c r="P736" s="33" t="s">
        <v>1087</v>
      </c>
      <c r="Q736" s="33"/>
      <c r="R736" s="33" t="s">
        <v>1118</v>
      </c>
      <c r="S736" s="33" t="s">
        <v>1132</v>
      </c>
      <c r="T736" s="118" t="s">
        <v>1084</v>
      </c>
      <c r="U736" s="33" t="s">
        <v>1084</v>
      </c>
      <c r="V736" s="33" t="s">
        <v>1198</v>
      </c>
      <c r="W736" s="34"/>
    </row>
    <row r="737" spans="1:23" s="15" customFormat="1" ht="30" x14ac:dyDescent="0.25">
      <c r="A737" s="41">
        <v>839</v>
      </c>
      <c r="B737" s="43">
        <v>43327</v>
      </c>
      <c r="C737" s="27" t="s">
        <v>204</v>
      </c>
      <c r="D737" s="27">
        <v>102</v>
      </c>
      <c r="E737" s="27"/>
      <c r="F737" s="27" t="s">
        <v>35</v>
      </c>
      <c r="G737" s="26" t="s">
        <v>344</v>
      </c>
      <c r="H737" s="26"/>
      <c r="I737" s="26"/>
      <c r="J737" s="27" t="s">
        <v>103</v>
      </c>
      <c r="K737" s="26" t="s">
        <v>50</v>
      </c>
      <c r="L737" s="26"/>
      <c r="M737" s="33"/>
      <c r="N737" s="33">
        <v>32</v>
      </c>
      <c r="O737" s="28" t="s">
        <v>1195</v>
      </c>
      <c r="P737" s="33" t="s">
        <v>1087</v>
      </c>
      <c r="Q737" s="33"/>
      <c r="R737" s="33" t="s">
        <v>1118</v>
      </c>
      <c r="S737" s="33" t="s">
        <v>1132</v>
      </c>
      <c r="T737" s="118" t="s">
        <v>1084</v>
      </c>
      <c r="U737" s="33" t="s">
        <v>1084</v>
      </c>
      <c r="V737" s="33" t="s">
        <v>1198</v>
      </c>
      <c r="W737" s="34"/>
    </row>
    <row r="738" spans="1:23" s="15" customFormat="1" ht="45" x14ac:dyDescent="0.25">
      <c r="A738" s="41">
        <v>838</v>
      </c>
      <c r="B738" s="43">
        <v>43332</v>
      </c>
      <c r="C738" s="27" t="s">
        <v>204</v>
      </c>
      <c r="D738" s="27">
        <v>105</v>
      </c>
      <c r="E738" s="27"/>
      <c r="F738" s="27" t="s">
        <v>51</v>
      </c>
      <c r="G738" s="26" t="s">
        <v>345</v>
      </c>
      <c r="H738" s="26"/>
      <c r="I738" s="26"/>
      <c r="J738" s="27"/>
      <c r="K738" s="26"/>
      <c r="L738" s="26" t="s">
        <v>270</v>
      </c>
      <c r="M738" s="33" t="s">
        <v>346</v>
      </c>
      <c r="N738" s="33">
        <v>32</v>
      </c>
      <c r="O738" s="28" t="s">
        <v>1199</v>
      </c>
      <c r="P738" s="33" t="s">
        <v>1087</v>
      </c>
      <c r="Q738" s="33"/>
      <c r="R738" s="33" t="s">
        <v>1118</v>
      </c>
      <c r="S738" s="33" t="s">
        <v>1132</v>
      </c>
      <c r="T738" s="118" t="s">
        <v>1084</v>
      </c>
      <c r="U738" s="33" t="s">
        <v>1084</v>
      </c>
      <c r="V738" s="33" t="s">
        <v>1200</v>
      </c>
      <c r="W738" s="34"/>
    </row>
    <row r="739" spans="1:23" s="15" customFormat="1" ht="30" x14ac:dyDescent="0.25">
      <c r="A739" s="41">
        <v>837</v>
      </c>
      <c r="B739" s="43">
        <v>43332</v>
      </c>
      <c r="C739" s="27" t="s">
        <v>204</v>
      </c>
      <c r="D739" s="27">
        <v>504</v>
      </c>
      <c r="E739" s="27"/>
      <c r="F739" s="27" t="s">
        <v>268</v>
      </c>
      <c r="G739" s="26" t="s">
        <v>347</v>
      </c>
      <c r="H739" s="26"/>
      <c r="I739" s="26"/>
      <c r="J739" s="27"/>
      <c r="K739" s="26"/>
      <c r="L739" s="26" t="s">
        <v>270</v>
      </c>
      <c r="M739" s="33" t="s">
        <v>348</v>
      </c>
      <c r="N739" s="33">
        <v>32</v>
      </c>
      <c r="O739" s="28" t="s">
        <v>1195</v>
      </c>
      <c r="P739" s="33" t="s">
        <v>1094</v>
      </c>
      <c r="Q739" s="33"/>
      <c r="R739" s="33" t="s">
        <v>1118</v>
      </c>
      <c r="S739" s="33" t="s">
        <v>1132</v>
      </c>
      <c r="T739" s="118">
        <v>43335</v>
      </c>
      <c r="U739" s="33" t="s">
        <v>1118</v>
      </c>
      <c r="V739" s="33" t="s">
        <v>1126</v>
      </c>
      <c r="W739" s="34"/>
    </row>
    <row r="740" spans="1:23" s="15" customFormat="1" ht="30" x14ac:dyDescent="0.25">
      <c r="A740" s="41">
        <v>836</v>
      </c>
      <c r="B740" s="43">
        <v>43331</v>
      </c>
      <c r="C740" s="27" t="s">
        <v>204</v>
      </c>
      <c r="D740" s="27">
        <v>301</v>
      </c>
      <c r="E740" s="27"/>
      <c r="F740" s="27" t="s">
        <v>349</v>
      </c>
      <c r="G740" s="26" t="s">
        <v>350</v>
      </c>
      <c r="H740" s="26"/>
      <c r="I740" s="26"/>
      <c r="J740" s="27"/>
      <c r="K740" s="26"/>
      <c r="L740" s="26" t="s">
        <v>270</v>
      </c>
      <c r="M740" s="33" t="s">
        <v>351</v>
      </c>
      <c r="N740" s="33">
        <v>32</v>
      </c>
      <c r="O740" s="28" t="s">
        <v>1195</v>
      </c>
      <c r="P740" s="33" t="s">
        <v>1094</v>
      </c>
      <c r="Q740" s="33"/>
      <c r="R740" s="33" t="s">
        <v>1118</v>
      </c>
      <c r="S740" s="33" t="s">
        <v>1132</v>
      </c>
      <c r="T740" s="118" t="s">
        <v>1084</v>
      </c>
      <c r="U740" s="33" t="s">
        <v>1084</v>
      </c>
      <c r="V740" s="33" t="s">
        <v>1141</v>
      </c>
      <c r="W740" s="34"/>
    </row>
    <row r="741" spans="1:23" s="15" customFormat="1" ht="30" x14ac:dyDescent="0.25">
      <c r="A741" s="41">
        <v>835</v>
      </c>
      <c r="B741" s="43">
        <v>43331</v>
      </c>
      <c r="C741" s="27" t="s">
        <v>204</v>
      </c>
      <c r="D741" s="27">
        <v>401</v>
      </c>
      <c r="E741" s="27"/>
      <c r="F741" s="27" t="s">
        <v>51</v>
      </c>
      <c r="G741" s="26" t="s">
        <v>352</v>
      </c>
      <c r="H741" s="26"/>
      <c r="I741" s="26"/>
      <c r="J741" s="27"/>
      <c r="K741" s="26"/>
      <c r="L741" s="26" t="s">
        <v>270</v>
      </c>
      <c r="M741" s="33" t="s">
        <v>353</v>
      </c>
      <c r="N741" s="33">
        <v>32</v>
      </c>
      <c r="O741" s="28" t="s">
        <v>1086</v>
      </c>
      <c r="P741" s="33"/>
      <c r="Q741" s="33"/>
      <c r="R741" s="33" t="s">
        <v>1084</v>
      </c>
      <c r="S741" s="33" t="s">
        <v>1201</v>
      </c>
      <c r="T741" s="118" t="s">
        <v>1118</v>
      </c>
      <c r="U741" s="33" t="s">
        <v>1084</v>
      </c>
      <c r="V741" s="33" t="s">
        <v>1179</v>
      </c>
      <c r="W741" s="34"/>
    </row>
    <row r="742" spans="1:23" s="15" customFormat="1" ht="30" x14ac:dyDescent="0.25">
      <c r="A742" s="41">
        <v>834</v>
      </c>
      <c r="B742" s="43">
        <v>43330</v>
      </c>
      <c r="C742" s="27" t="s">
        <v>204</v>
      </c>
      <c r="D742" s="27">
        <v>506</v>
      </c>
      <c r="E742" s="27"/>
      <c r="F742" s="27" t="s">
        <v>268</v>
      </c>
      <c r="G742" s="26" t="s">
        <v>354</v>
      </c>
      <c r="H742" s="26"/>
      <c r="I742" s="26"/>
      <c r="J742" s="27"/>
      <c r="K742" s="26"/>
      <c r="L742" s="26" t="s">
        <v>270</v>
      </c>
      <c r="M742" s="33" t="s">
        <v>355</v>
      </c>
      <c r="N742" s="33">
        <v>32</v>
      </c>
      <c r="O742" s="28" t="s">
        <v>1195</v>
      </c>
      <c r="P742" s="33" t="s">
        <v>1107</v>
      </c>
      <c r="Q742" s="33"/>
      <c r="R742" s="33" t="s">
        <v>1118</v>
      </c>
      <c r="S742" s="33" t="s">
        <v>1132</v>
      </c>
      <c r="T742" s="118" t="s">
        <v>1084</v>
      </c>
      <c r="U742" s="33" t="s">
        <v>1118</v>
      </c>
      <c r="V742" s="33" t="s">
        <v>1128</v>
      </c>
      <c r="W742" s="34"/>
    </row>
    <row r="743" spans="1:23" s="15" customFormat="1" ht="60" x14ac:dyDescent="0.25">
      <c r="A743" s="41">
        <v>833</v>
      </c>
      <c r="B743" s="43">
        <v>43331</v>
      </c>
      <c r="C743" s="27" t="s">
        <v>204</v>
      </c>
      <c r="D743" s="27"/>
      <c r="E743" s="27"/>
      <c r="F743" s="27" t="s">
        <v>356</v>
      </c>
      <c r="G743" s="26" t="s">
        <v>357</v>
      </c>
      <c r="H743" s="26"/>
      <c r="I743" s="26"/>
      <c r="J743" s="27"/>
      <c r="K743" s="26"/>
      <c r="L743" s="26" t="s">
        <v>270</v>
      </c>
      <c r="M743" s="33" t="s">
        <v>358</v>
      </c>
      <c r="N743" s="33">
        <v>32</v>
      </c>
      <c r="O743" s="28" t="s">
        <v>1199</v>
      </c>
      <c r="P743" s="33" t="s">
        <v>1087</v>
      </c>
      <c r="Q743" s="33"/>
      <c r="R743" s="33" t="s">
        <v>1118</v>
      </c>
      <c r="S743" s="33" t="s">
        <v>1201</v>
      </c>
      <c r="T743" s="118" t="s">
        <v>1084</v>
      </c>
      <c r="U743" s="33" t="s">
        <v>1084</v>
      </c>
      <c r="V743" s="33" t="s">
        <v>703</v>
      </c>
      <c r="W743" s="34"/>
    </row>
    <row r="744" spans="1:23" s="15" customFormat="1" ht="30" x14ac:dyDescent="0.25">
      <c r="A744" s="41">
        <v>832</v>
      </c>
      <c r="B744" s="43">
        <v>43331</v>
      </c>
      <c r="C744" s="27" t="s">
        <v>204</v>
      </c>
      <c r="D744" s="27">
        <v>703</v>
      </c>
      <c r="E744" s="27"/>
      <c r="F744" s="27" t="s">
        <v>35</v>
      </c>
      <c r="G744" s="26" t="s">
        <v>359</v>
      </c>
      <c r="H744" s="26"/>
      <c r="I744" s="26"/>
      <c r="J744" s="27"/>
      <c r="K744" s="26"/>
      <c r="L744" s="26" t="s">
        <v>270</v>
      </c>
      <c r="M744" s="33" t="s">
        <v>360</v>
      </c>
      <c r="N744" s="33">
        <v>32</v>
      </c>
      <c r="O744" s="28" t="s">
        <v>1195</v>
      </c>
      <c r="P744" s="33" t="s">
        <v>1151</v>
      </c>
      <c r="Q744" s="33"/>
      <c r="R744" s="33" t="s">
        <v>1082</v>
      </c>
      <c r="S744" s="33" t="s">
        <v>1132</v>
      </c>
      <c r="T744" s="118" t="s">
        <v>1118</v>
      </c>
      <c r="U744" s="33"/>
      <c r="V744" s="33" t="s">
        <v>1152</v>
      </c>
      <c r="W744" s="34"/>
    </row>
    <row r="745" spans="1:23" s="15" customFormat="1" ht="135" x14ac:dyDescent="0.25">
      <c r="A745" s="41">
        <v>831</v>
      </c>
      <c r="B745" s="43">
        <v>43327</v>
      </c>
      <c r="C745" s="27" t="s">
        <v>204</v>
      </c>
      <c r="D745" s="27" t="s">
        <v>361</v>
      </c>
      <c r="E745" s="27"/>
      <c r="F745" s="27" t="s">
        <v>35</v>
      </c>
      <c r="G745" s="26" t="s">
        <v>362</v>
      </c>
      <c r="H745" s="26"/>
      <c r="I745" s="26" t="s">
        <v>363</v>
      </c>
      <c r="J745" s="27" t="s">
        <v>275</v>
      </c>
      <c r="K745" s="26" t="s">
        <v>49</v>
      </c>
      <c r="L745" s="26"/>
      <c r="M745" s="33"/>
      <c r="N745" s="33">
        <v>31</v>
      </c>
      <c r="O745" s="28" t="s">
        <v>1195</v>
      </c>
      <c r="P745" s="33" t="s">
        <v>1110</v>
      </c>
      <c r="Q745" s="33"/>
      <c r="R745" s="33" t="s">
        <v>1118</v>
      </c>
      <c r="S745" s="33" t="s">
        <v>1132</v>
      </c>
      <c r="T745" s="118" t="s">
        <v>1084</v>
      </c>
      <c r="U745" s="33" t="s">
        <v>1084</v>
      </c>
      <c r="V745" s="33" t="s">
        <v>44</v>
      </c>
      <c r="W745" s="34"/>
    </row>
    <row r="746" spans="1:23" s="15" customFormat="1" ht="120" x14ac:dyDescent="0.25">
      <c r="A746" s="41">
        <v>830</v>
      </c>
      <c r="B746" s="43">
        <v>43327</v>
      </c>
      <c r="C746" s="27" t="s">
        <v>204</v>
      </c>
      <c r="D746" s="27">
        <v>405</v>
      </c>
      <c r="E746" s="27"/>
      <c r="F746" s="27" t="s">
        <v>35</v>
      </c>
      <c r="G746" s="26" t="s">
        <v>364</v>
      </c>
      <c r="H746" s="26"/>
      <c r="I746" s="26" t="s">
        <v>365</v>
      </c>
      <c r="J746" s="27" t="s">
        <v>275</v>
      </c>
      <c r="K746" s="26" t="s">
        <v>49</v>
      </c>
      <c r="L746" s="26"/>
      <c r="M746" s="33"/>
      <c r="N746" s="33">
        <v>31</v>
      </c>
      <c r="O746" s="28" t="s">
        <v>1195</v>
      </c>
      <c r="P746" s="33" t="s">
        <v>1107</v>
      </c>
      <c r="Q746" s="33"/>
      <c r="R746" s="33" t="s">
        <v>1082</v>
      </c>
      <c r="S746" s="33" t="s">
        <v>1083</v>
      </c>
      <c r="T746" s="118" t="s">
        <v>1084</v>
      </c>
      <c r="U746" s="33" t="s">
        <v>1082</v>
      </c>
      <c r="V746" s="33" t="s">
        <v>1170</v>
      </c>
      <c r="W746" s="34"/>
    </row>
    <row r="747" spans="1:23" s="15" customFormat="1" ht="45" x14ac:dyDescent="0.25">
      <c r="A747" s="41">
        <v>829</v>
      </c>
      <c r="B747" s="43">
        <v>43195</v>
      </c>
      <c r="C747" s="27" t="s">
        <v>204</v>
      </c>
      <c r="D747" s="27" t="s">
        <v>366</v>
      </c>
      <c r="E747" s="27"/>
      <c r="F747" s="27" t="s">
        <v>268</v>
      </c>
      <c r="G747" s="26" t="s">
        <v>367</v>
      </c>
      <c r="H747" s="26"/>
      <c r="I747" s="26"/>
      <c r="J747" s="27"/>
      <c r="K747" s="26"/>
      <c r="L747" s="26" t="s">
        <v>368</v>
      </c>
      <c r="M747" s="33"/>
      <c r="N747" s="33">
        <v>31</v>
      </c>
      <c r="O747" s="28" t="s">
        <v>1195</v>
      </c>
      <c r="P747" s="33" t="s">
        <v>1094</v>
      </c>
      <c r="Q747" s="33"/>
      <c r="R747" s="33" t="s">
        <v>1082</v>
      </c>
      <c r="S747" s="33" t="s">
        <v>1083</v>
      </c>
      <c r="T747" s="118" t="s">
        <v>1138</v>
      </c>
      <c r="U747" s="33" t="s">
        <v>1082</v>
      </c>
      <c r="V747" s="33" t="s">
        <v>1186</v>
      </c>
      <c r="W747" s="34"/>
    </row>
    <row r="748" spans="1:23" s="15" customFormat="1" ht="60" x14ac:dyDescent="0.25">
      <c r="A748" s="41">
        <v>828</v>
      </c>
      <c r="B748" s="43">
        <v>43189</v>
      </c>
      <c r="C748" s="27" t="s">
        <v>204</v>
      </c>
      <c r="D748" s="27" t="s">
        <v>369</v>
      </c>
      <c r="E748" s="27"/>
      <c r="F748" s="27" t="s">
        <v>51</v>
      </c>
      <c r="G748" s="26" t="s">
        <v>370</v>
      </c>
      <c r="H748" s="26"/>
      <c r="I748" s="26"/>
      <c r="J748" s="27"/>
      <c r="K748" s="26"/>
      <c r="L748" s="26" t="s">
        <v>368</v>
      </c>
      <c r="M748" s="33"/>
      <c r="N748" s="33">
        <v>31</v>
      </c>
      <c r="O748" s="28" t="s">
        <v>1195</v>
      </c>
      <c r="P748" s="33" t="s">
        <v>1087</v>
      </c>
      <c r="Q748" s="33"/>
      <c r="R748" s="33" t="s">
        <v>1118</v>
      </c>
      <c r="S748" s="33" t="s">
        <v>1180</v>
      </c>
      <c r="T748" s="118" t="s">
        <v>1138</v>
      </c>
      <c r="U748" s="33" t="s">
        <v>1118</v>
      </c>
      <c r="V748" s="33" t="s">
        <v>1163</v>
      </c>
      <c r="W748" s="34"/>
    </row>
    <row r="749" spans="1:23" s="15" customFormat="1" ht="60" x14ac:dyDescent="0.25">
      <c r="A749" s="41">
        <v>827</v>
      </c>
      <c r="B749" s="43">
        <v>43190</v>
      </c>
      <c r="C749" s="27" t="s">
        <v>204</v>
      </c>
      <c r="D749" s="27" t="s">
        <v>371</v>
      </c>
      <c r="E749" s="27"/>
      <c r="F749" s="27" t="s">
        <v>268</v>
      </c>
      <c r="G749" s="26" t="s">
        <v>372</v>
      </c>
      <c r="H749" s="26"/>
      <c r="I749" s="26"/>
      <c r="J749" s="27"/>
      <c r="K749" s="26"/>
      <c r="L749" s="26" t="s">
        <v>368</v>
      </c>
      <c r="M749" s="33"/>
      <c r="N749" s="33">
        <v>31</v>
      </c>
      <c r="O749" s="28" t="s">
        <v>1195</v>
      </c>
      <c r="P749" s="33" t="s">
        <v>1094</v>
      </c>
      <c r="Q749" s="33"/>
      <c r="R749" s="33" t="s">
        <v>1118</v>
      </c>
      <c r="S749" s="33" t="s">
        <v>1132</v>
      </c>
      <c r="T749" s="118" t="s">
        <v>1138</v>
      </c>
      <c r="U749" s="33" t="s">
        <v>1118</v>
      </c>
      <c r="V749" s="33" t="s">
        <v>1186</v>
      </c>
      <c r="W749" s="34"/>
    </row>
    <row r="750" spans="1:23" s="15" customFormat="1" ht="45" x14ac:dyDescent="0.25">
      <c r="A750" s="41">
        <v>826</v>
      </c>
      <c r="B750" s="43">
        <v>43267</v>
      </c>
      <c r="C750" s="27" t="s">
        <v>204</v>
      </c>
      <c r="D750" s="27" t="s">
        <v>373</v>
      </c>
      <c r="E750" s="27"/>
      <c r="F750" s="27" t="s">
        <v>268</v>
      </c>
      <c r="G750" s="26" t="s">
        <v>374</v>
      </c>
      <c r="H750" s="26"/>
      <c r="I750" s="26"/>
      <c r="J750" s="27"/>
      <c r="K750" s="26"/>
      <c r="L750" s="26" t="s">
        <v>368</v>
      </c>
      <c r="M750" s="33"/>
      <c r="N750" s="33">
        <v>31</v>
      </c>
      <c r="O750" s="28" t="s">
        <v>1195</v>
      </c>
      <c r="P750" s="33" t="s">
        <v>1094</v>
      </c>
      <c r="Q750" s="33"/>
      <c r="R750" s="33" t="s">
        <v>1118</v>
      </c>
      <c r="S750" s="33" t="s">
        <v>1132</v>
      </c>
      <c r="T750" s="118" t="s">
        <v>1138</v>
      </c>
      <c r="U750" s="33" t="s">
        <v>1118</v>
      </c>
      <c r="V750" s="33" t="s">
        <v>1186</v>
      </c>
      <c r="W750" s="34"/>
    </row>
    <row r="751" spans="1:23" s="15" customFormat="1" ht="30" x14ac:dyDescent="0.25">
      <c r="A751" s="41">
        <v>825</v>
      </c>
      <c r="B751" s="43">
        <v>43204</v>
      </c>
      <c r="C751" s="27" t="s">
        <v>204</v>
      </c>
      <c r="D751" s="27" t="s">
        <v>375</v>
      </c>
      <c r="E751" s="27"/>
      <c r="F751" s="27" t="s">
        <v>35</v>
      </c>
      <c r="G751" s="26" t="s">
        <v>376</v>
      </c>
      <c r="H751" s="26"/>
      <c r="I751" s="26"/>
      <c r="J751" s="27"/>
      <c r="K751" s="26"/>
      <c r="L751" s="26" t="s">
        <v>368</v>
      </c>
      <c r="M751" s="33"/>
      <c r="N751" s="33">
        <v>31</v>
      </c>
      <c r="O751" s="28" t="s">
        <v>1086</v>
      </c>
      <c r="P751" s="33"/>
      <c r="Q751" s="33" t="s">
        <v>1203</v>
      </c>
      <c r="R751" s="33" t="s">
        <v>1084</v>
      </c>
      <c r="S751" s="33" t="s">
        <v>1083</v>
      </c>
      <c r="T751" s="118" t="s">
        <v>1118</v>
      </c>
      <c r="U751" s="33" t="s">
        <v>1084</v>
      </c>
      <c r="V751" s="33" t="s">
        <v>1140</v>
      </c>
      <c r="W751" s="34"/>
    </row>
    <row r="752" spans="1:23" s="15" customFormat="1" ht="45" x14ac:dyDescent="0.25">
      <c r="A752" s="41">
        <v>824</v>
      </c>
      <c r="B752" s="43">
        <v>43274</v>
      </c>
      <c r="C752" s="27" t="s">
        <v>204</v>
      </c>
      <c r="D752" s="27" t="s">
        <v>377</v>
      </c>
      <c r="E752" s="27"/>
      <c r="F752" s="27" t="s">
        <v>268</v>
      </c>
      <c r="G752" s="26" t="s">
        <v>378</v>
      </c>
      <c r="H752" s="26"/>
      <c r="I752" s="26"/>
      <c r="J752" s="27"/>
      <c r="K752" s="26"/>
      <c r="L752" s="26" t="s">
        <v>368</v>
      </c>
      <c r="M752" s="33"/>
      <c r="N752" s="33">
        <v>31</v>
      </c>
      <c r="O752" s="28" t="s">
        <v>1195</v>
      </c>
      <c r="P752" s="33" t="s">
        <v>1094</v>
      </c>
      <c r="Q752" s="33"/>
      <c r="R752" s="33" t="s">
        <v>1118</v>
      </c>
      <c r="S752" s="33" t="s">
        <v>1132</v>
      </c>
      <c r="T752" s="118" t="s">
        <v>1138</v>
      </c>
      <c r="U752" s="33" t="s">
        <v>1118</v>
      </c>
      <c r="V752" s="33" t="s">
        <v>1186</v>
      </c>
      <c r="W752" s="34"/>
    </row>
    <row r="753" spans="1:23" s="15" customFormat="1" ht="60" x14ac:dyDescent="0.25">
      <c r="A753" s="41">
        <v>823</v>
      </c>
      <c r="B753" s="43">
        <v>43326</v>
      </c>
      <c r="C753" s="27" t="s">
        <v>204</v>
      </c>
      <c r="D753" s="27">
        <v>601</v>
      </c>
      <c r="E753" s="27"/>
      <c r="F753" s="27" t="s">
        <v>51</v>
      </c>
      <c r="G753" s="26" t="s">
        <v>379</v>
      </c>
      <c r="H753" s="26"/>
      <c r="I753" s="26"/>
      <c r="J753" s="27"/>
      <c r="K753" s="26"/>
      <c r="L753" s="26" t="s">
        <v>270</v>
      </c>
      <c r="M753" s="33">
        <v>116</v>
      </c>
      <c r="N753" s="33">
        <v>31</v>
      </c>
      <c r="O753" s="28" t="s">
        <v>1195</v>
      </c>
      <c r="P753" s="33" t="s">
        <v>1087</v>
      </c>
      <c r="Q753" s="33"/>
      <c r="R753" s="33" t="s">
        <v>1118</v>
      </c>
      <c r="S753" s="33" t="s">
        <v>1083</v>
      </c>
      <c r="T753" s="118" t="s">
        <v>1138</v>
      </c>
      <c r="U753" s="33" t="s">
        <v>1082</v>
      </c>
      <c r="V753" s="33" t="s">
        <v>1139</v>
      </c>
      <c r="W753" s="34"/>
    </row>
    <row r="754" spans="1:23" s="15" customFormat="1" ht="45" x14ac:dyDescent="0.25">
      <c r="A754" s="41">
        <v>822</v>
      </c>
      <c r="B754" s="43">
        <v>43326</v>
      </c>
      <c r="C754" s="27" t="s">
        <v>204</v>
      </c>
      <c r="D754" s="27">
        <v>904</v>
      </c>
      <c r="E754" s="27"/>
      <c r="F754" s="27" t="s">
        <v>268</v>
      </c>
      <c r="G754" s="26" t="s">
        <v>380</v>
      </c>
      <c r="H754" s="26"/>
      <c r="I754" s="26"/>
      <c r="J754" s="27"/>
      <c r="K754" s="26"/>
      <c r="L754" s="26" t="s">
        <v>270</v>
      </c>
      <c r="M754" s="33">
        <v>322</v>
      </c>
      <c r="N754" s="33">
        <v>31</v>
      </c>
      <c r="O754" s="28" t="s">
        <v>1195</v>
      </c>
      <c r="P754" s="33" t="s">
        <v>1094</v>
      </c>
      <c r="Q754" s="33"/>
      <c r="R754" s="33" t="s">
        <v>1118</v>
      </c>
      <c r="S754" s="33" t="s">
        <v>1083</v>
      </c>
      <c r="T754" s="118" t="s">
        <v>1138</v>
      </c>
      <c r="U754" s="33" t="s">
        <v>1118</v>
      </c>
      <c r="V754" s="33" t="s">
        <v>1186</v>
      </c>
      <c r="W754" s="34"/>
    </row>
    <row r="755" spans="1:23" s="15" customFormat="1" ht="45" x14ac:dyDescent="0.25">
      <c r="A755" s="41">
        <v>821</v>
      </c>
      <c r="B755" s="43">
        <v>43326</v>
      </c>
      <c r="C755" s="27" t="s">
        <v>204</v>
      </c>
      <c r="D755" s="27">
        <v>401</v>
      </c>
      <c r="E755" s="27"/>
      <c r="F755" s="27" t="s">
        <v>35</v>
      </c>
      <c r="G755" s="26" t="s">
        <v>381</v>
      </c>
      <c r="H755" s="26"/>
      <c r="I755" s="26"/>
      <c r="J755" s="27"/>
      <c r="K755" s="26"/>
      <c r="L755" s="26" t="s">
        <v>270</v>
      </c>
      <c r="M755" s="33">
        <v>38</v>
      </c>
      <c r="N755" s="33">
        <v>31</v>
      </c>
      <c r="O755" s="28" t="s">
        <v>1195</v>
      </c>
      <c r="P755" s="33" t="s">
        <v>1110</v>
      </c>
      <c r="Q755" s="33"/>
      <c r="R755" s="33" t="s">
        <v>1118</v>
      </c>
      <c r="S755" s="33" t="s">
        <v>1083</v>
      </c>
      <c r="T755" s="118" t="s">
        <v>1138</v>
      </c>
      <c r="U755" s="33" t="s">
        <v>1082</v>
      </c>
      <c r="V755" s="33" t="s">
        <v>1204</v>
      </c>
      <c r="W755" s="34"/>
    </row>
    <row r="756" spans="1:23" s="15" customFormat="1" ht="165" x14ac:dyDescent="0.25">
      <c r="A756" s="41">
        <v>820</v>
      </c>
      <c r="B756" s="43">
        <v>43324</v>
      </c>
      <c r="C756" s="27" t="s">
        <v>204</v>
      </c>
      <c r="D756" s="27" t="s">
        <v>361</v>
      </c>
      <c r="E756" s="27"/>
      <c r="F756" s="27" t="s">
        <v>35</v>
      </c>
      <c r="G756" s="26" t="s">
        <v>382</v>
      </c>
      <c r="H756" s="26"/>
      <c r="I756" s="26" t="s">
        <v>383</v>
      </c>
      <c r="J756" s="27" t="s">
        <v>314</v>
      </c>
      <c r="K756" s="26" t="s">
        <v>50</v>
      </c>
      <c r="L756" s="26"/>
      <c r="M756" s="33"/>
      <c r="N756" s="33">
        <v>31</v>
      </c>
      <c r="O756" s="28" t="s">
        <v>1195</v>
      </c>
      <c r="P756" s="33" t="s">
        <v>1110</v>
      </c>
      <c r="Q756" s="33"/>
      <c r="R756" s="33" t="s">
        <v>1118</v>
      </c>
      <c r="S756" s="33" t="s">
        <v>1083</v>
      </c>
      <c r="T756" s="118" t="s">
        <v>1138</v>
      </c>
      <c r="U756" s="33" t="s">
        <v>1118</v>
      </c>
      <c r="V756" s="33" t="s">
        <v>44</v>
      </c>
      <c r="W756" s="34"/>
    </row>
    <row r="757" spans="1:23" s="15" customFormat="1" ht="45" x14ac:dyDescent="0.25">
      <c r="A757" s="41">
        <v>819</v>
      </c>
      <c r="B757" s="43">
        <v>43324</v>
      </c>
      <c r="C757" s="27" t="s">
        <v>204</v>
      </c>
      <c r="D757" s="27">
        <v>203</v>
      </c>
      <c r="E757" s="27"/>
      <c r="F757" s="27" t="s">
        <v>51</v>
      </c>
      <c r="G757" s="26" t="s">
        <v>384</v>
      </c>
      <c r="H757" s="26"/>
      <c r="I757" s="26"/>
      <c r="J757" s="27"/>
      <c r="K757" s="26"/>
      <c r="L757" s="26" t="s">
        <v>270</v>
      </c>
      <c r="M757" s="33">
        <v>99</v>
      </c>
      <c r="N757" s="33">
        <v>31</v>
      </c>
      <c r="O757" s="28" t="s">
        <v>1195</v>
      </c>
      <c r="P757" s="33" t="s">
        <v>1087</v>
      </c>
      <c r="Q757" s="33"/>
      <c r="R757" s="33" t="s">
        <v>1205</v>
      </c>
      <c r="S757" s="33" t="s">
        <v>1180</v>
      </c>
      <c r="T757" s="118" t="s">
        <v>1138</v>
      </c>
      <c r="U757" s="33" t="s">
        <v>1118</v>
      </c>
      <c r="V757" s="33" t="s">
        <v>1163</v>
      </c>
      <c r="W757" s="34"/>
    </row>
    <row r="758" spans="1:23" s="15" customFormat="1" ht="75" x14ac:dyDescent="0.25">
      <c r="A758" s="41">
        <v>818</v>
      </c>
      <c r="B758" s="43">
        <v>43324</v>
      </c>
      <c r="C758" s="27" t="s">
        <v>204</v>
      </c>
      <c r="D758" s="27">
        <v>711</v>
      </c>
      <c r="E758" s="27"/>
      <c r="F758" s="27" t="s">
        <v>35</v>
      </c>
      <c r="G758" s="26" t="s">
        <v>385</v>
      </c>
      <c r="H758" s="26"/>
      <c r="I758" s="26"/>
      <c r="J758" s="27"/>
      <c r="K758" s="26"/>
      <c r="L758" s="26" t="s">
        <v>270</v>
      </c>
      <c r="M758" s="33">
        <v>144</v>
      </c>
      <c r="N758" s="33">
        <v>31</v>
      </c>
      <c r="O758" s="28" t="s">
        <v>1195</v>
      </c>
      <c r="P758" s="33" t="s">
        <v>1110</v>
      </c>
      <c r="Q758" s="33"/>
      <c r="R758" s="33" t="s">
        <v>1118</v>
      </c>
      <c r="S758" s="33" t="s">
        <v>1083</v>
      </c>
      <c r="T758" s="118" t="s">
        <v>1138</v>
      </c>
      <c r="U758" s="33" t="s">
        <v>1118</v>
      </c>
      <c r="V758" s="33" t="s">
        <v>44</v>
      </c>
      <c r="W758" s="34"/>
    </row>
    <row r="759" spans="1:23" s="15" customFormat="1" ht="30" x14ac:dyDescent="0.25">
      <c r="A759" s="41">
        <v>817</v>
      </c>
      <c r="B759" s="43">
        <v>43324</v>
      </c>
      <c r="C759" s="27" t="s">
        <v>204</v>
      </c>
      <c r="D759" s="27">
        <v>704</v>
      </c>
      <c r="E759" s="27"/>
      <c r="F759" s="27" t="s">
        <v>311</v>
      </c>
      <c r="G759" s="26" t="s">
        <v>386</v>
      </c>
      <c r="H759" s="26"/>
      <c r="I759" s="26"/>
      <c r="J759" s="27"/>
      <c r="K759" s="26"/>
      <c r="L759" s="26" t="s">
        <v>270</v>
      </c>
      <c r="M759" s="33">
        <v>6</v>
      </c>
      <c r="N759" s="33">
        <v>31</v>
      </c>
      <c r="O759" s="28" t="s">
        <v>1195</v>
      </c>
      <c r="P759" s="33" t="s">
        <v>1190</v>
      </c>
      <c r="Q759" s="33"/>
      <c r="R759" s="33" t="s">
        <v>1118</v>
      </c>
      <c r="S759" s="33" t="s">
        <v>1083</v>
      </c>
      <c r="T759" s="118" t="s">
        <v>1138</v>
      </c>
      <c r="U759" s="33" t="s">
        <v>1084</v>
      </c>
      <c r="V759" s="33" t="s">
        <v>518</v>
      </c>
      <c r="W759" s="34"/>
    </row>
    <row r="760" spans="1:23" s="15" customFormat="1" ht="30" x14ac:dyDescent="0.25">
      <c r="A760" s="41">
        <v>816</v>
      </c>
      <c r="B760" s="43">
        <v>43324</v>
      </c>
      <c r="C760" s="27" t="s">
        <v>204</v>
      </c>
      <c r="D760" s="27">
        <v>704</v>
      </c>
      <c r="E760" s="27"/>
      <c r="F760" s="27" t="s">
        <v>268</v>
      </c>
      <c r="G760" s="26" t="s">
        <v>387</v>
      </c>
      <c r="H760" s="26"/>
      <c r="I760" s="26"/>
      <c r="J760" s="27"/>
      <c r="K760" s="26"/>
      <c r="L760" s="26" t="s">
        <v>270</v>
      </c>
      <c r="M760" s="33">
        <v>6</v>
      </c>
      <c r="N760" s="33">
        <v>31</v>
      </c>
      <c r="O760" s="28" t="s">
        <v>1195</v>
      </c>
      <c r="P760" s="33" t="s">
        <v>1094</v>
      </c>
      <c r="Q760" s="33"/>
      <c r="R760" s="33" t="s">
        <v>1118</v>
      </c>
      <c r="S760" s="33" t="s">
        <v>1083</v>
      </c>
      <c r="T760" s="118" t="s">
        <v>1138</v>
      </c>
      <c r="U760" s="33" t="s">
        <v>1118</v>
      </c>
      <c r="V760" s="33" t="s">
        <v>1186</v>
      </c>
      <c r="W760" s="34"/>
    </row>
    <row r="761" spans="1:23" s="15" customFormat="1" ht="45" x14ac:dyDescent="0.25">
      <c r="A761" s="41">
        <v>815</v>
      </c>
      <c r="B761" s="43">
        <v>43323</v>
      </c>
      <c r="C761" s="27" t="s">
        <v>204</v>
      </c>
      <c r="D761" s="27">
        <v>504</v>
      </c>
      <c r="E761" s="27"/>
      <c r="F761" s="27" t="s">
        <v>268</v>
      </c>
      <c r="G761" s="26" t="s">
        <v>388</v>
      </c>
      <c r="H761" s="26"/>
      <c r="I761" s="26"/>
      <c r="J761" s="27"/>
      <c r="K761" s="26"/>
      <c r="L761" s="26" t="s">
        <v>270</v>
      </c>
      <c r="M761" s="33">
        <v>411</v>
      </c>
      <c r="N761" s="33">
        <v>31</v>
      </c>
      <c r="O761" s="28" t="s">
        <v>1195</v>
      </c>
      <c r="P761" s="33" t="s">
        <v>1094</v>
      </c>
      <c r="Q761" s="33"/>
      <c r="R761" s="33" t="s">
        <v>1118</v>
      </c>
      <c r="S761" s="33" t="s">
        <v>1083</v>
      </c>
      <c r="T761" s="118" t="s">
        <v>1138</v>
      </c>
      <c r="U761" s="33" t="s">
        <v>1118</v>
      </c>
      <c r="V761" s="33" t="s">
        <v>1186</v>
      </c>
      <c r="W761" s="34"/>
    </row>
    <row r="762" spans="1:23" s="15" customFormat="1" ht="45" x14ac:dyDescent="0.25">
      <c r="A762" s="41">
        <v>814</v>
      </c>
      <c r="B762" s="43">
        <v>43324</v>
      </c>
      <c r="C762" s="27" t="s">
        <v>204</v>
      </c>
      <c r="D762" s="27"/>
      <c r="E762" s="27"/>
      <c r="F762" s="27" t="s">
        <v>268</v>
      </c>
      <c r="G762" s="26" t="s">
        <v>389</v>
      </c>
      <c r="H762" s="26"/>
      <c r="I762" s="26"/>
      <c r="J762" s="27"/>
      <c r="K762" s="26"/>
      <c r="L762" s="26" t="s">
        <v>333</v>
      </c>
      <c r="M762" s="33"/>
      <c r="N762" s="33">
        <v>31</v>
      </c>
      <c r="O762" s="28" t="s">
        <v>1195</v>
      </c>
      <c r="P762" s="33" t="s">
        <v>1094</v>
      </c>
      <c r="Q762" s="33"/>
      <c r="R762" s="33" t="s">
        <v>1118</v>
      </c>
      <c r="S762" s="33" t="s">
        <v>1083</v>
      </c>
      <c r="T762" s="118" t="s">
        <v>1138</v>
      </c>
      <c r="U762" s="33" t="s">
        <v>1118</v>
      </c>
      <c r="V762" s="33" t="s">
        <v>1134</v>
      </c>
      <c r="W762" s="34"/>
    </row>
    <row r="763" spans="1:23" s="15" customFormat="1" ht="60" x14ac:dyDescent="0.25">
      <c r="A763" s="41">
        <v>813</v>
      </c>
      <c r="B763" s="43">
        <v>43323</v>
      </c>
      <c r="C763" s="27" t="s">
        <v>204</v>
      </c>
      <c r="D763" s="27">
        <v>406</v>
      </c>
      <c r="E763" s="27"/>
      <c r="F763" s="27" t="s">
        <v>35</v>
      </c>
      <c r="G763" s="26" t="s">
        <v>390</v>
      </c>
      <c r="H763" s="26"/>
      <c r="I763" s="26"/>
      <c r="J763" s="27" t="s">
        <v>121</v>
      </c>
      <c r="K763" s="26" t="s">
        <v>50</v>
      </c>
      <c r="L763" s="26"/>
      <c r="M763" s="33"/>
      <c r="N763" s="33">
        <v>31</v>
      </c>
      <c r="O763" s="28" t="s">
        <v>1086</v>
      </c>
      <c r="P763" s="33"/>
      <c r="Q763" s="33" t="s">
        <v>1206</v>
      </c>
      <c r="R763" s="33" t="s">
        <v>1084</v>
      </c>
      <c r="S763" s="33" t="s">
        <v>1083</v>
      </c>
      <c r="T763" s="118" t="s">
        <v>1118</v>
      </c>
      <c r="U763" s="33" t="s">
        <v>1084</v>
      </c>
      <c r="V763" s="33" t="s">
        <v>1128</v>
      </c>
      <c r="W763" s="34"/>
    </row>
    <row r="764" spans="1:23" s="15" customFormat="1" ht="45" x14ac:dyDescent="0.25">
      <c r="A764" s="41">
        <v>812</v>
      </c>
      <c r="B764" s="43">
        <v>43323</v>
      </c>
      <c r="C764" s="27" t="s">
        <v>204</v>
      </c>
      <c r="D764" s="27">
        <v>406</v>
      </c>
      <c r="E764" s="27"/>
      <c r="F764" s="27" t="s">
        <v>35</v>
      </c>
      <c r="G764" s="26" t="s">
        <v>391</v>
      </c>
      <c r="H764" s="26"/>
      <c r="I764" s="26"/>
      <c r="J764" s="27" t="s">
        <v>121</v>
      </c>
      <c r="K764" s="26" t="s">
        <v>50</v>
      </c>
      <c r="L764" s="26"/>
      <c r="M764" s="33"/>
      <c r="N764" s="33">
        <v>31</v>
      </c>
      <c r="O764" s="28" t="s">
        <v>1195</v>
      </c>
      <c r="P764" s="33" t="s">
        <v>1110</v>
      </c>
      <c r="Q764" s="33"/>
      <c r="R764" s="33"/>
      <c r="S764" s="33" t="s">
        <v>1083</v>
      </c>
      <c r="T764" s="118" t="s">
        <v>1138</v>
      </c>
      <c r="U764" s="33" t="s">
        <v>1084</v>
      </c>
      <c r="V764" s="33" t="s">
        <v>44</v>
      </c>
      <c r="W764" s="34"/>
    </row>
    <row r="765" spans="1:23" s="15" customFormat="1" ht="45" x14ac:dyDescent="0.25">
      <c r="A765" s="41">
        <v>811</v>
      </c>
      <c r="B765" s="43">
        <v>43318</v>
      </c>
      <c r="C765" s="27" t="s">
        <v>204</v>
      </c>
      <c r="D765" s="27">
        <v>109</v>
      </c>
      <c r="E765" s="27"/>
      <c r="F765" s="27" t="s">
        <v>268</v>
      </c>
      <c r="G765" s="26" t="s">
        <v>392</v>
      </c>
      <c r="H765" s="26"/>
      <c r="I765" s="26"/>
      <c r="J765" s="27"/>
      <c r="K765" s="26"/>
      <c r="L765" s="26" t="s">
        <v>333</v>
      </c>
      <c r="M765" s="33"/>
      <c r="N765" s="33">
        <v>31</v>
      </c>
      <c r="O765" s="28" t="s">
        <v>1195</v>
      </c>
      <c r="P765" s="33" t="s">
        <v>1094</v>
      </c>
      <c r="Q765" s="33"/>
      <c r="R765" s="33"/>
      <c r="S765" s="33" t="s">
        <v>1083</v>
      </c>
      <c r="T765" s="118" t="s">
        <v>1118</v>
      </c>
      <c r="U765" s="33" t="s">
        <v>1118</v>
      </c>
      <c r="V765" s="33" t="s">
        <v>1186</v>
      </c>
      <c r="W765" s="34"/>
    </row>
    <row r="766" spans="1:23" s="15" customFormat="1" ht="45" x14ac:dyDescent="0.25">
      <c r="A766" s="41">
        <v>810</v>
      </c>
      <c r="B766" s="43">
        <v>43318</v>
      </c>
      <c r="C766" s="27" t="s">
        <v>204</v>
      </c>
      <c r="D766" s="27"/>
      <c r="E766" s="27"/>
      <c r="F766" s="27" t="s">
        <v>51</v>
      </c>
      <c r="G766" s="26" t="s">
        <v>393</v>
      </c>
      <c r="H766" s="26"/>
      <c r="I766" s="26"/>
      <c r="J766" s="27"/>
      <c r="K766" s="26"/>
      <c r="L766" s="26" t="s">
        <v>333</v>
      </c>
      <c r="M766" s="33"/>
      <c r="N766" s="33">
        <v>31</v>
      </c>
      <c r="O766" s="28" t="s">
        <v>1086</v>
      </c>
      <c r="P766" s="33"/>
      <c r="Q766" s="33" t="s">
        <v>1207</v>
      </c>
      <c r="R766" s="33" t="s">
        <v>1084</v>
      </c>
      <c r="S766" s="33" t="s">
        <v>1180</v>
      </c>
      <c r="T766" s="118" t="s">
        <v>1118</v>
      </c>
      <c r="U766" s="33" t="s">
        <v>1084</v>
      </c>
      <c r="V766" s="33" t="s">
        <v>703</v>
      </c>
      <c r="W766" s="34"/>
    </row>
    <row r="767" spans="1:23" s="15" customFormat="1" ht="30" x14ac:dyDescent="0.25">
      <c r="A767" s="41">
        <v>809</v>
      </c>
      <c r="B767" s="43">
        <v>43319</v>
      </c>
      <c r="C767" s="27" t="s">
        <v>204</v>
      </c>
      <c r="D767" s="27">
        <v>508</v>
      </c>
      <c r="E767" s="27"/>
      <c r="F767" s="27" t="s">
        <v>268</v>
      </c>
      <c r="G767" s="26" t="s">
        <v>394</v>
      </c>
      <c r="H767" s="26"/>
      <c r="I767" s="26"/>
      <c r="J767" s="27"/>
      <c r="K767" s="26"/>
      <c r="L767" s="26" t="s">
        <v>270</v>
      </c>
      <c r="M767" s="33">
        <v>143</v>
      </c>
      <c r="N767" s="33">
        <v>30</v>
      </c>
      <c r="O767" s="28" t="s">
        <v>1195</v>
      </c>
      <c r="P767" s="33" t="s">
        <v>1094</v>
      </c>
      <c r="Q767" s="33"/>
      <c r="R767" s="33" t="s">
        <v>1118</v>
      </c>
      <c r="S767" s="33" t="s">
        <v>1083</v>
      </c>
      <c r="T767" s="118">
        <v>43335</v>
      </c>
      <c r="U767" s="33" t="s">
        <v>1118</v>
      </c>
      <c r="V767" s="33" t="s">
        <v>1186</v>
      </c>
      <c r="W767" s="34"/>
    </row>
    <row r="768" spans="1:23" s="15" customFormat="1" ht="75" x14ac:dyDescent="0.25">
      <c r="A768" s="41">
        <v>808</v>
      </c>
      <c r="B768" s="43">
        <v>43319</v>
      </c>
      <c r="C768" s="27" t="s">
        <v>204</v>
      </c>
      <c r="D768" s="27">
        <v>508</v>
      </c>
      <c r="E768" s="27"/>
      <c r="F768" s="27" t="s">
        <v>35</v>
      </c>
      <c r="G768" s="26" t="s">
        <v>395</v>
      </c>
      <c r="H768" s="26"/>
      <c r="I768" s="26"/>
      <c r="J768" s="27"/>
      <c r="K768" s="26"/>
      <c r="L768" s="26" t="s">
        <v>270</v>
      </c>
      <c r="M768" s="33">
        <v>143</v>
      </c>
      <c r="N768" s="33">
        <v>30</v>
      </c>
      <c r="O768" s="28" t="s">
        <v>1199</v>
      </c>
      <c r="P768" s="33" t="s">
        <v>1129</v>
      </c>
      <c r="Q768" s="33" t="s">
        <v>1208</v>
      </c>
      <c r="R768" s="33" t="s">
        <v>1118</v>
      </c>
      <c r="S768" s="33" t="s">
        <v>1132</v>
      </c>
      <c r="T768" s="118" t="s">
        <v>1118</v>
      </c>
      <c r="U768" s="33" t="s">
        <v>1084</v>
      </c>
      <c r="V768" s="33" t="s">
        <v>44</v>
      </c>
      <c r="W768" s="34"/>
    </row>
    <row r="769" spans="1:23" s="15" customFormat="1" ht="45" x14ac:dyDescent="0.25">
      <c r="A769" s="41">
        <v>807</v>
      </c>
      <c r="B769" s="43">
        <v>43317</v>
      </c>
      <c r="C769" s="27" t="s">
        <v>204</v>
      </c>
      <c r="D769" s="27">
        <v>103</v>
      </c>
      <c r="E769" s="27"/>
      <c r="F769" s="27" t="s">
        <v>51</v>
      </c>
      <c r="G769" s="26" t="s">
        <v>396</v>
      </c>
      <c r="H769" s="26"/>
      <c r="I769" s="26"/>
      <c r="J769" s="27"/>
      <c r="K769" s="26"/>
      <c r="L769" s="26" t="s">
        <v>270</v>
      </c>
      <c r="M769" s="33">
        <v>86</v>
      </c>
      <c r="N769" s="33">
        <v>30</v>
      </c>
      <c r="O769" s="28" t="s">
        <v>1086</v>
      </c>
      <c r="P769" s="33"/>
      <c r="Q769" s="33"/>
      <c r="R769" s="33"/>
      <c r="S769" s="33"/>
      <c r="T769" s="118"/>
      <c r="U769" s="33"/>
      <c r="V769" s="33" t="s">
        <v>46</v>
      </c>
      <c r="W769" s="34"/>
    </row>
    <row r="770" spans="1:23" s="15" customFormat="1" ht="30" x14ac:dyDescent="0.25">
      <c r="A770" s="41">
        <v>806</v>
      </c>
      <c r="B770" s="43">
        <v>43315</v>
      </c>
      <c r="C770" s="27" t="s">
        <v>204</v>
      </c>
      <c r="D770" s="27">
        <v>210</v>
      </c>
      <c r="E770" s="27"/>
      <c r="F770" s="27" t="s">
        <v>35</v>
      </c>
      <c r="G770" s="26" t="s">
        <v>397</v>
      </c>
      <c r="H770" s="26"/>
      <c r="I770" s="26"/>
      <c r="J770" s="27"/>
      <c r="K770" s="26"/>
      <c r="L770" s="26" t="s">
        <v>270</v>
      </c>
      <c r="M770" s="33">
        <v>44</v>
      </c>
      <c r="N770" s="33">
        <v>30</v>
      </c>
      <c r="O770" s="28" t="s">
        <v>1195</v>
      </c>
      <c r="P770" s="33" t="s">
        <v>1094</v>
      </c>
      <c r="Q770" s="33"/>
      <c r="R770" s="33" t="s">
        <v>1118</v>
      </c>
      <c r="S770" s="33" t="s">
        <v>1132</v>
      </c>
      <c r="T770" s="118">
        <v>43335</v>
      </c>
      <c r="U770" s="33" t="s">
        <v>1118</v>
      </c>
      <c r="V770" s="33" t="s">
        <v>1186</v>
      </c>
      <c r="W770" s="34"/>
    </row>
    <row r="771" spans="1:23" s="15" customFormat="1" ht="30" x14ac:dyDescent="0.25">
      <c r="A771" s="41">
        <v>805</v>
      </c>
      <c r="B771" s="43">
        <v>43315</v>
      </c>
      <c r="C771" s="27" t="s">
        <v>204</v>
      </c>
      <c r="D771" s="27">
        <v>210</v>
      </c>
      <c r="E771" s="27"/>
      <c r="F771" s="27" t="s">
        <v>268</v>
      </c>
      <c r="G771" s="26" t="s">
        <v>398</v>
      </c>
      <c r="H771" s="26"/>
      <c r="I771" s="26"/>
      <c r="J771" s="27"/>
      <c r="K771" s="26"/>
      <c r="L771" s="26" t="s">
        <v>270</v>
      </c>
      <c r="M771" s="33">
        <v>44</v>
      </c>
      <c r="N771" s="33">
        <v>30</v>
      </c>
      <c r="O771" s="28" t="s">
        <v>1195</v>
      </c>
      <c r="P771" s="33" t="s">
        <v>1094</v>
      </c>
      <c r="Q771" s="33"/>
      <c r="R771" s="33" t="s">
        <v>1118</v>
      </c>
      <c r="S771" s="33" t="s">
        <v>1132</v>
      </c>
      <c r="T771" s="118">
        <v>43335</v>
      </c>
      <c r="U771" s="33" t="s">
        <v>1118</v>
      </c>
      <c r="V771" s="33" t="s">
        <v>1186</v>
      </c>
      <c r="W771" s="34"/>
    </row>
    <row r="772" spans="1:23" s="15" customFormat="1" ht="30" x14ac:dyDescent="0.25">
      <c r="A772" s="41">
        <v>804</v>
      </c>
      <c r="B772" s="43">
        <v>43317</v>
      </c>
      <c r="C772" s="27" t="s">
        <v>204</v>
      </c>
      <c r="D772" s="27">
        <v>307</v>
      </c>
      <c r="E772" s="27"/>
      <c r="F772" s="27" t="s">
        <v>399</v>
      </c>
      <c r="G772" s="26" t="s">
        <v>400</v>
      </c>
      <c r="H772" s="26"/>
      <c r="I772" s="26"/>
      <c r="J772" s="27"/>
      <c r="K772" s="26"/>
      <c r="L772" s="26" t="s">
        <v>270</v>
      </c>
      <c r="M772" s="33">
        <v>16</v>
      </c>
      <c r="N772" s="33">
        <v>30</v>
      </c>
      <c r="O772" s="28" t="s">
        <v>1195</v>
      </c>
      <c r="P772" s="33" t="s">
        <v>1151</v>
      </c>
      <c r="Q772" s="33"/>
      <c r="R772" s="33" t="s">
        <v>1118</v>
      </c>
      <c r="S772" s="33" t="s">
        <v>1132</v>
      </c>
      <c r="T772" s="118" t="s">
        <v>1118</v>
      </c>
      <c r="U772" s="33" t="s">
        <v>1118</v>
      </c>
      <c r="V772" s="33" t="s">
        <v>1152</v>
      </c>
      <c r="W772" s="34"/>
    </row>
    <row r="773" spans="1:23" s="15" customFormat="1" ht="30" x14ac:dyDescent="0.25">
      <c r="A773" s="41">
        <v>803</v>
      </c>
      <c r="B773" s="43">
        <v>43318</v>
      </c>
      <c r="C773" s="27" t="s">
        <v>204</v>
      </c>
      <c r="D773" s="27">
        <v>611</v>
      </c>
      <c r="E773" s="27"/>
      <c r="F773" s="27" t="s">
        <v>35</v>
      </c>
      <c r="G773" s="26" t="s">
        <v>401</v>
      </c>
      <c r="H773" s="26"/>
      <c r="I773" s="26"/>
      <c r="J773" s="27" t="s">
        <v>314</v>
      </c>
      <c r="K773" s="26" t="s">
        <v>50</v>
      </c>
      <c r="L773" s="26"/>
      <c r="M773" s="33"/>
      <c r="N773" s="33">
        <v>30</v>
      </c>
      <c r="O773" s="28" t="s">
        <v>1195</v>
      </c>
      <c r="P773" s="33" t="s">
        <v>1110</v>
      </c>
      <c r="Q773" s="33" t="s">
        <v>1210</v>
      </c>
      <c r="R773" s="33" t="s">
        <v>1084</v>
      </c>
      <c r="S773" s="33" t="s">
        <v>1132</v>
      </c>
      <c r="T773" s="118" t="s">
        <v>1118</v>
      </c>
      <c r="U773" s="33" t="s">
        <v>1118</v>
      </c>
      <c r="V773" s="33" t="s">
        <v>1172</v>
      </c>
      <c r="W773" s="34"/>
    </row>
    <row r="774" spans="1:23" s="15" customFormat="1" ht="45" x14ac:dyDescent="0.25">
      <c r="A774" s="41">
        <v>802</v>
      </c>
      <c r="B774" s="43">
        <v>43318</v>
      </c>
      <c r="C774" s="27" t="s">
        <v>204</v>
      </c>
      <c r="D774" s="27">
        <v>610</v>
      </c>
      <c r="E774" s="27"/>
      <c r="F774" s="27" t="s">
        <v>35</v>
      </c>
      <c r="G774" s="26" t="s">
        <v>401</v>
      </c>
      <c r="H774" s="26"/>
      <c r="I774" s="26" t="s">
        <v>402</v>
      </c>
      <c r="J774" s="27" t="s">
        <v>314</v>
      </c>
      <c r="K774" s="26" t="s">
        <v>50</v>
      </c>
      <c r="L774" s="26"/>
      <c r="M774" s="33"/>
      <c r="N774" s="33">
        <v>30</v>
      </c>
      <c r="O774" s="28" t="s">
        <v>1195</v>
      </c>
      <c r="P774" s="33" t="s">
        <v>1110</v>
      </c>
      <c r="Q774" s="33" t="s">
        <v>1210</v>
      </c>
      <c r="R774" s="33" t="s">
        <v>1084</v>
      </c>
      <c r="S774" s="33" t="s">
        <v>1132</v>
      </c>
      <c r="T774" s="118" t="s">
        <v>1118</v>
      </c>
      <c r="U774" s="33" t="s">
        <v>1118</v>
      </c>
      <c r="V774" s="33" t="s">
        <v>1172</v>
      </c>
      <c r="W774" s="34"/>
    </row>
    <row r="775" spans="1:23" s="15" customFormat="1" ht="15.75" x14ac:dyDescent="0.25">
      <c r="A775" s="41">
        <v>801</v>
      </c>
      <c r="B775" s="43">
        <v>43317</v>
      </c>
      <c r="C775" s="27" t="s">
        <v>204</v>
      </c>
      <c r="D775" s="27">
        <v>108</v>
      </c>
      <c r="E775" s="27"/>
      <c r="F775" s="27" t="s">
        <v>35</v>
      </c>
      <c r="G775" s="26" t="s">
        <v>344</v>
      </c>
      <c r="H775" s="26"/>
      <c r="I775" s="26"/>
      <c r="J775" s="27" t="s">
        <v>403</v>
      </c>
      <c r="K775" s="26" t="s">
        <v>50</v>
      </c>
      <c r="L775" s="26"/>
      <c r="M775" s="33"/>
      <c r="N775" s="33">
        <v>30</v>
      </c>
      <c r="O775" s="28" t="s">
        <v>1195</v>
      </c>
      <c r="P775" s="33" t="s">
        <v>1087</v>
      </c>
      <c r="Q775" s="33"/>
      <c r="R775" s="33" t="s">
        <v>1118</v>
      </c>
      <c r="S775" s="33" t="s">
        <v>1132</v>
      </c>
      <c r="T775" s="118" t="s">
        <v>1084</v>
      </c>
      <c r="U775" s="33" t="s">
        <v>1118</v>
      </c>
      <c r="V775" s="33" t="s">
        <v>1198</v>
      </c>
      <c r="W775" s="34"/>
    </row>
    <row r="776" spans="1:23" s="15" customFormat="1" ht="30" x14ac:dyDescent="0.25">
      <c r="A776" s="41">
        <v>800</v>
      </c>
      <c r="B776" s="43">
        <v>43317</v>
      </c>
      <c r="C776" s="27" t="s">
        <v>204</v>
      </c>
      <c r="D776" s="27">
        <v>202</v>
      </c>
      <c r="E776" s="27"/>
      <c r="F776" s="27" t="s">
        <v>35</v>
      </c>
      <c r="G776" s="26" t="s">
        <v>344</v>
      </c>
      <c r="H776" s="26"/>
      <c r="I776" s="26"/>
      <c r="J776" s="27" t="s">
        <v>300</v>
      </c>
      <c r="K776" s="26" t="s">
        <v>49</v>
      </c>
      <c r="L776" s="26"/>
      <c r="M776" s="33"/>
      <c r="N776" s="33">
        <v>30</v>
      </c>
      <c r="O776" s="28" t="s">
        <v>1195</v>
      </c>
      <c r="P776" s="33" t="s">
        <v>1087</v>
      </c>
      <c r="Q776" s="33"/>
      <c r="R776" s="33" t="s">
        <v>1118</v>
      </c>
      <c r="S776" s="33" t="s">
        <v>1132</v>
      </c>
      <c r="T776" s="118" t="s">
        <v>1084</v>
      </c>
      <c r="U776" s="33" t="s">
        <v>1118</v>
      </c>
      <c r="V776" s="33" t="s">
        <v>1198</v>
      </c>
      <c r="W776" s="34"/>
    </row>
    <row r="777" spans="1:23" s="15" customFormat="1" ht="30" x14ac:dyDescent="0.25">
      <c r="A777" s="41">
        <v>799</v>
      </c>
      <c r="B777" s="43">
        <v>43317</v>
      </c>
      <c r="C777" s="27" t="s">
        <v>204</v>
      </c>
      <c r="D777" s="27">
        <v>102</v>
      </c>
      <c r="E777" s="27"/>
      <c r="F777" s="27" t="s">
        <v>35</v>
      </c>
      <c r="G777" s="26" t="s">
        <v>344</v>
      </c>
      <c r="H777" s="26"/>
      <c r="I777" s="26"/>
      <c r="J777" s="27" t="s">
        <v>300</v>
      </c>
      <c r="K777" s="26" t="s">
        <v>49</v>
      </c>
      <c r="L777" s="26"/>
      <c r="M777" s="33"/>
      <c r="N777" s="33">
        <v>30</v>
      </c>
      <c r="O777" s="28" t="s">
        <v>1195</v>
      </c>
      <c r="P777" s="33" t="s">
        <v>1087</v>
      </c>
      <c r="Q777" s="33"/>
      <c r="R777" s="33" t="s">
        <v>1118</v>
      </c>
      <c r="S777" s="33" t="s">
        <v>1132</v>
      </c>
      <c r="T777" s="118" t="s">
        <v>1084</v>
      </c>
      <c r="U777" s="33" t="s">
        <v>1118</v>
      </c>
      <c r="V777" s="33" t="s">
        <v>1198</v>
      </c>
      <c r="W777" s="34"/>
    </row>
    <row r="778" spans="1:23" s="15" customFormat="1" ht="30" x14ac:dyDescent="0.25">
      <c r="A778" s="41">
        <v>798</v>
      </c>
      <c r="B778" s="43">
        <v>43317</v>
      </c>
      <c r="C778" s="27" t="s">
        <v>204</v>
      </c>
      <c r="D778" s="27">
        <v>101</v>
      </c>
      <c r="E778" s="27"/>
      <c r="F778" s="27" t="s">
        <v>35</v>
      </c>
      <c r="G778" s="26" t="s">
        <v>344</v>
      </c>
      <c r="H778" s="26"/>
      <c r="I778" s="26"/>
      <c r="J778" s="27" t="s">
        <v>300</v>
      </c>
      <c r="K778" s="26" t="s">
        <v>49</v>
      </c>
      <c r="L778" s="26"/>
      <c r="M778" s="33"/>
      <c r="N778" s="33">
        <v>30</v>
      </c>
      <c r="O778" s="28" t="s">
        <v>1195</v>
      </c>
      <c r="P778" s="33" t="s">
        <v>1087</v>
      </c>
      <c r="Q778" s="33"/>
      <c r="R778" s="33" t="s">
        <v>1118</v>
      </c>
      <c r="S778" s="33" t="s">
        <v>1132</v>
      </c>
      <c r="T778" s="118" t="s">
        <v>1084</v>
      </c>
      <c r="U778" s="33" t="s">
        <v>1118</v>
      </c>
      <c r="V778" s="33" t="s">
        <v>1198</v>
      </c>
      <c r="W778" s="34"/>
    </row>
    <row r="779" spans="1:23" s="15" customFormat="1" ht="30" x14ac:dyDescent="0.25">
      <c r="A779" s="41">
        <v>797</v>
      </c>
      <c r="B779" s="43">
        <v>43317</v>
      </c>
      <c r="C779" s="27" t="s">
        <v>204</v>
      </c>
      <c r="D779" s="27">
        <v>706</v>
      </c>
      <c r="E779" s="27"/>
      <c r="F779" s="27" t="s">
        <v>35</v>
      </c>
      <c r="G779" s="26" t="s">
        <v>344</v>
      </c>
      <c r="H779" s="26"/>
      <c r="I779" s="26"/>
      <c r="J779" s="27" t="s">
        <v>103</v>
      </c>
      <c r="K779" s="26" t="s">
        <v>50</v>
      </c>
      <c r="L779" s="26"/>
      <c r="M779" s="33"/>
      <c r="N779" s="33">
        <v>30</v>
      </c>
      <c r="O779" s="28" t="s">
        <v>1195</v>
      </c>
      <c r="P779" s="33" t="s">
        <v>1087</v>
      </c>
      <c r="Q779" s="33"/>
      <c r="R779" s="33" t="s">
        <v>1118</v>
      </c>
      <c r="S779" s="33" t="s">
        <v>1132</v>
      </c>
      <c r="T779" s="118" t="s">
        <v>1084</v>
      </c>
      <c r="U779" s="33" t="s">
        <v>1118</v>
      </c>
      <c r="V779" s="33" t="s">
        <v>1198</v>
      </c>
      <c r="W779" s="34"/>
    </row>
    <row r="780" spans="1:23" s="15" customFormat="1" ht="15.75" x14ac:dyDescent="0.25">
      <c r="A780" s="41">
        <v>796</v>
      </c>
      <c r="B780" s="43">
        <v>43317</v>
      </c>
      <c r="C780" s="27" t="s">
        <v>204</v>
      </c>
      <c r="D780" s="27">
        <v>106</v>
      </c>
      <c r="E780" s="27"/>
      <c r="F780" s="27" t="s">
        <v>35</v>
      </c>
      <c r="G780" s="26" t="s">
        <v>344</v>
      </c>
      <c r="H780" s="26"/>
      <c r="I780" s="26"/>
      <c r="J780" s="27" t="s">
        <v>403</v>
      </c>
      <c r="K780" s="26" t="s">
        <v>50</v>
      </c>
      <c r="L780" s="26"/>
      <c r="M780" s="33"/>
      <c r="N780" s="33">
        <v>30</v>
      </c>
      <c r="O780" s="28" t="s">
        <v>1195</v>
      </c>
      <c r="P780" s="33" t="s">
        <v>1087</v>
      </c>
      <c r="Q780" s="33"/>
      <c r="R780" s="33" t="s">
        <v>1118</v>
      </c>
      <c r="S780" s="33" t="s">
        <v>1132</v>
      </c>
      <c r="T780" s="118" t="s">
        <v>1084</v>
      </c>
      <c r="U780" s="33" t="s">
        <v>1118</v>
      </c>
      <c r="V780" s="33" t="s">
        <v>1198</v>
      </c>
      <c r="W780" s="34"/>
    </row>
    <row r="781" spans="1:23" s="15" customFormat="1" ht="15.75" x14ac:dyDescent="0.25">
      <c r="A781" s="41">
        <v>795</v>
      </c>
      <c r="B781" s="43">
        <v>43317</v>
      </c>
      <c r="C781" s="27" t="s">
        <v>204</v>
      </c>
      <c r="D781" s="27">
        <v>110</v>
      </c>
      <c r="E781" s="27"/>
      <c r="F781" s="27" t="s">
        <v>35</v>
      </c>
      <c r="G781" s="26" t="s">
        <v>344</v>
      </c>
      <c r="H781" s="26"/>
      <c r="I781" s="26"/>
      <c r="J781" s="27"/>
      <c r="K781" s="26"/>
      <c r="L781" s="26"/>
      <c r="M781" s="33"/>
      <c r="N781" s="33">
        <v>30</v>
      </c>
      <c r="O781" s="28" t="s">
        <v>1195</v>
      </c>
      <c r="P781" s="33" t="s">
        <v>1087</v>
      </c>
      <c r="Q781" s="33"/>
      <c r="R781" s="33" t="s">
        <v>1118</v>
      </c>
      <c r="S781" s="33" t="s">
        <v>1132</v>
      </c>
      <c r="T781" s="118" t="s">
        <v>1084</v>
      </c>
      <c r="U781" s="33" t="s">
        <v>1118</v>
      </c>
      <c r="V781" s="33" t="s">
        <v>1198</v>
      </c>
      <c r="W781" s="34"/>
    </row>
    <row r="782" spans="1:23" s="15" customFormat="1" ht="120" x14ac:dyDescent="0.25">
      <c r="A782" s="41">
        <v>794</v>
      </c>
      <c r="B782" s="43">
        <v>43316</v>
      </c>
      <c r="C782" s="27" t="s">
        <v>204</v>
      </c>
      <c r="D782" s="27"/>
      <c r="E782" s="27"/>
      <c r="F782" s="27" t="s">
        <v>268</v>
      </c>
      <c r="G782" s="26" t="s">
        <v>404</v>
      </c>
      <c r="H782" s="26"/>
      <c r="I782" s="26"/>
      <c r="J782" s="27"/>
      <c r="K782" s="26"/>
      <c r="L782" s="26" t="s">
        <v>333</v>
      </c>
      <c r="M782" s="33"/>
      <c r="N782" s="33">
        <v>30</v>
      </c>
      <c r="O782" s="28" t="s">
        <v>1195</v>
      </c>
      <c r="P782" s="33" t="s">
        <v>1094</v>
      </c>
      <c r="Q782" s="33"/>
      <c r="R782" s="33" t="s">
        <v>1118</v>
      </c>
      <c r="S782" s="33" t="s">
        <v>1132</v>
      </c>
      <c r="T782" s="118">
        <v>43334</v>
      </c>
      <c r="U782" s="33" t="s">
        <v>1118</v>
      </c>
      <c r="V782" s="33" t="s">
        <v>1186</v>
      </c>
      <c r="W782" s="34"/>
    </row>
    <row r="783" spans="1:23" s="15" customFormat="1" ht="150" x14ac:dyDescent="0.25">
      <c r="A783" s="41">
        <v>793</v>
      </c>
      <c r="B783" s="43">
        <v>43316</v>
      </c>
      <c r="C783" s="27" t="s">
        <v>204</v>
      </c>
      <c r="D783" s="27"/>
      <c r="E783" s="27"/>
      <c r="F783" s="27" t="s">
        <v>51</v>
      </c>
      <c r="G783" s="26" t="s">
        <v>405</v>
      </c>
      <c r="H783" s="26"/>
      <c r="I783" s="26"/>
      <c r="J783" s="27"/>
      <c r="K783" s="26"/>
      <c r="L783" s="26" t="s">
        <v>333</v>
      </c>
      <c r="M783" s="33"/>
      <c r="N783" s="33">
        <v>30</v>
      </c>
      <c r="O783" s="28" t="s">
        <v>1086</v>
      </c>
      <c r="P783" s="33"/>
      <c r="Q783" s="33" t="s">
        <v>1211</v>
      </c>
      <c r="R783" s="33" t="s">
        <v>1084</v>
      </c>
      <c r="S783" s="33" t="s">
        <v>1132</v>
      </c>
      <c r="T783" s="118" t="s">
        <v>1118</v>
      </c>
      <c r="U783" s="33" t="s">
        <v>1084</v>
      </c>
      <c r="V783" s="33" t="s">
        <v>1139</v>
      </c>
      <c r="W783" s="34"/>
    </row>
    <row r="784" spans="1:23" s="15" customFormat="1" ht="30" x14ac:dyDescent="0.25">
      <c r="A784" s="41">
        <v>792</v>
      </c>
      <c r="B784" s="43">
        <v>43314</v>
      </c>
      <c r="C784" s="27" t="s">
        <v>204</v>
      </c>
      <c r="D784" s="27"/>
      <c r="E784" s="27"/>
      <c r="F784" s="27" t="s">
        <v>268</v>
      </c>
      <c r="G784" s="26" t="s">
        <v>406</v>
      </c>
      <c r="H784" s="26"/>
      <c r="I784" s="26"/>
      <c r="J784" s="27"/>
      <c r="K784" s="26"/>
      <c r="L784" s="26"/>
      <c r="M784" s="33"/>
      <c r="N784" s="33">
        <v>30</v>
      </c>
      <c r="O784" s="28" t="s">
        <v>1195</v>
      </c>
      <c r="P784" s="33" t="s">
        <v>1094</v>
      </c>
      <c r="Q784" s="33"/>
      <c r="R784" s="33" t="s">
        <v>1118</v>
      </c>
      <c r="S784" s="33" t="s">
        <v>1132</v>
      </c>
      <c r="T784" s="118">
        <v>43335</v>
      </c>
      <c r="U784" s="33" t="s">
        <v>1118</v>
      </c>
      <c r="V784" s="33" t="s">
        <v>1186</v>
      </c>
      <c r="W784" s="34"/>
    </row>
    <row r="785" spans="1:23" s="15" customFormat="1" ht="90" x14ac:dyDescent="0.25">
      <c r="A785" s="41">
        <v>791</v>
      </c>
      <c r="B785" s="43">
        <v>43313</v>
      </c>
      <c r="C785" s="27" t="s">
        <v>204</v>
      </c>
      <c r="D785" s="27"/>
      <c r="E785" s="27"/>
      <c r="F785" s="27" t="s">
        <v>51</v>
      </c>
      <c r="G785" s="26" t="s">
        <v>407</v>
      </c>
      <c r="H785" s="26"/>
      <c r="I785" s="26"/>
      <c r="J785" s="27"/>
      <c r="K785" s="26"/>
      <c r="L785" s="26" t="s">
        <v>333</v>
      </c>
      <c r="M785" s="33"/>
      <c r="N785" s="33">
        <v>30</v>
      </c>
      <c r="O785" s="28" t="s">
        <v>1195</v>
      </c>
      <c r="P785" s="33" t="s">
        <v>1087</v>
      </c>
      <c r="Q785" s="33"/>
      <c r="R785" s="33" t="s">
        <v>1118</v>
      </c>
      <c r="S785" s="33" t="s">
        <v>1132</v>
      </c>
      <c r="T785" s="118" t="s">
        <v>1084</v>
      </c>
      <c r="U785" s="33" t="s">
        <v>1118</v>
      </c>
      <c r="V785" s="33" t="s">
        <v>1119</v>
      </c>
      <c r="W785" s="34"/>
    </row>
    <row r="786" spans="1:23" s="15" customFormat="1" ht="60" x14ac:dyDescent="0.25">
      <c r="A786" s="41">
        <v>790</v>
      </c>
      <c r="B786" s="43">
        <v>43313</v>
      </c>
      <c r="C786" s="27" t="s">
        <v>204</v>
      </c>
      <c r="D786" s="27">
        <v>109</v>
      </c>
      <c r="E786" s="27" t="s">
        <v>43</v>
      </c>
      <c r="F786" s="27" t="s">
        <v>268</v>
      </c>
      <c r="G786" s="26" t="s">
        <v>408</v>
      </c>
      <c r="H786" s="26" t="s">
        <v>409</v>
      </c>
      <c r="I786" s="26"/>
      <c r="J786" s="27"/>
      <c r="K786" s="26"/>
      <c r="L786" s="26" t="s">
        <v>270</v>
      </c>
      <c r="M786" s="33">
        <v>109</v>
      </c>
      <c r="N786" s="33">
        <v>30</v>
      </c>
      <c r="O786" s="28" t="s">
        <v>1195</v>
      </c>
      <c r="P786" s="33" t="s">
        <v>1087</v>
      </c>
      <c r="Q786" s="33"/>
      <c r="R786" s="33" t="s">
        <v>1118</v>
      </c>
      <c r="S786" s="33" t="s">
        <v>1132</v>
      </c>
      <c r="T786" s="118" t="s">
        <v>1084</v>
      </c>
      <c r="U786" s="33" t="s">
        <v>1118</v>
      </c>
      <c r="V786" s="33" t="s">
        <v>1134</v>
      </c>
      <c r="W786" s="34"/>
    </row>
    <row r="787" spans="1:23" s="15" customFormat="1" ht="30" x14ac:dyDescent="0.25">
      <c r="A787" s="41">
        <v>789</v>
      </c>
      <c r="B787" s="43">
        <v>43314</v>
      </c>
      <c r="C787" s="27" t="s">
        <v>204</v>
      </c>
      <c r="D787" s="27" t="s">
        <v>410</v>
      </c>
      <c r="E787" s="27" t="s">
        <v>43</v>
      </c>
      <c r="F787" s="27" t="s">
        <v>268</v>
      </c>
      <c r="G787" s="26" t="s">
        <v>411</v>
      </c>
      <c r="H787" s="26"/>
      <c r="I787" s="26"/>
      <c r="J787" s="27"/>
      <c r="K787" s="26"/>
      <c r="L787" s="26" t="s">
        <v>270</v>
      </c>
      <c r="M787" s="33">
        <v>75</v>
      </c>
      <c r="N787" s="33">
        <v>30</v>
      </c>
      <c r="O787" s="28" t="s">
        <v>1195</v>
      </c>
      <c r="P787" s="33" t="s">
        <v>1094</v>
      </c>
      <c r="Q787" s="33"/>
      <c r="R787" s="33" t="s">
        <v>1118</v>
      </c>
      <c r="S787" s="33" t="s">
        <v>1132</v>
      </c>
      <c r="T787" s="118">
        <v>43335</v>
      </c>
      <c r="U787" s="33" t="s">
        <v>1118</v>
      </c>
      <c r="V787" s="33" t="s">
        <v>1186</v>
      </c>
      <c r="W787" s="34"/>
    </row>
    <row r="788" spans="1:23" s="15" customFormat="1" ht="60" x14ac:dyDescent="0.25">
      <c r="A788" s="41">
        <v>788</v>
      </c>
      <c r="B788" s="43">
        <v>43315</v>
      </c>
      <c r="C788" s="27" t="s">
        <v>204</v>
      </c>
      <c r="D788" s="27" t="s">
        <v>412</v>
      </c>
      <c r="E788" s="27" t="s">
        <v>43</v>
      </c>
      <c r="F788" s="27" t="s">
        <v>35</v>
      </c>
      <c r="G788" s="26" t="s">
        <v>413</v>
      </c>
      <c r="H788" s="26"/>
      <c r="I788" s="26"/>
      <c r="J788" s="27"/>
      <c r="K788" s="26"/>
      <c r="L788" s="26" t="s">
        <v>270</v>
      </c>
      <c r="M788" s="33">
        <v>37</v>
      </c>
      <c r="N788" s="33">
        <v>30</v>
      </c>
      <c r="O788" s="28" t="s">
        <v>1195</v>
      </c>
      <c r="P788" s="33" t="s">
        <v>1110</v>
      </c>
      <c r="Q788" s="33" t="s">
        <v>1213</v>
      </c>
      <c r="R788" s="33" t="s">
        <v>1118</v>
      </c>
      <c r="S788" s="33" t="s">
        <v>1132</v>
      </c>
      <c r="T788" s="118" t="s">
        <v>1118</v>
      </c>
      <c r="U788" s="33" t="s">
        <v>1118</v>
      </c>
      <c r="V788" s="33" t="s">
        <v>1128</v>
      </c>
      <c r="W788" s="34"/>
    </row>
    <row r="789" spans="1:23" s="15" customFormat="1" ht="75" x14ac:dyDescent="0.25">
      <c r="A789" s="41">
        <v>787</v>
      </c>
      <c r="B789" s="43">
        <v>43315</v>
      </c>
      <c r="C789" s="27" t="s">
        <v>204</v>
      </c>
      <c r="D789" s="27" t="s">
        <v>412</v>
      </c>
      <c r="E789" s="27" t="s">
        <v>43</v>
      </c>
      <c r="F789" s="27" t="s">
        <v>414</v>
      </c>
      <c r="G789" s="26" t="s">
        <v>415</v>
      </c>
      <c r="H789" s="26"/>
      <c r="I789" s="26"/>
      <c r="J789" s="27"/>
      <c r="K789" s="26"/>
      <c r="L789" s="26" t="s">
        <v>270</v>
      </c>
      <c r="M789" s="33">
        <v>37</v>
      </c>
      <c r="N789" s="33">
        <v>30</v>
      </c>
      <c r="O789" s="28" t="s">
        <v>1086</v>
      </c>
      <c r="P789" s="33"/>
      <c r="Q789" s="33" t="s">
        <v>1214</v>
      </c>
      <c r="R789" s="33"/>
      <c r="S789" s="33"/>
      <c r="T789" s="118"/>
      <c r="U789" s="33"/>
      <c r="V789" s="33" t="s">
        <v>46</v>
      </c>
      <c r="W789" s="34"/>
    </row>
    <row r="790" spans="1:23" s="15" customFormat="1" ht="45" x14ac:dyDescent="0.25">
      <c r="A790" s="41">
        <v>786</v>
      </c>
      <c r="B790" s="43">
        <v>43316</v>
      </c>
      <c r="C790" s="27" t="s">
        <v>204</v>
      </c>
      <c r="D790" s="27">
        <v>511</v>
      </c>
      <c r="E790" s="27" t="s">
        <v>43</v>
      </c>
      <c r="F790" s="27" t="s">
        <v>268</v>
      </c>
      <c r="G790" s="26" t="s">
        <v>416</v>
      </c>
      <c r="H790" s="26"/>
      <c r="I790" s="26"/>
      <c r="J790" s="27"/>
      <c r="K790" s="26"/>
      <c r="L790" s="26" t="s">
        <v>270</v>
      </c>
      <c r="M790" s="33" t="s">
        <v>417</v>
      </c>
      <c r="N790" s="33">
        <v>30</v>
      </c>
      <c r="O790" s="28" t="s">
        <v>1195</v>
      </c>
      <c r="P790" s="33" t="s">
        <v>1094</v>
      </c>
      <c r="Q790" s="33"/>
      <c r="R790" s="33" t="s">
        <v>1118</v>
      </c>
      <c r="S790" s="33" t="s">
        <v>1132</v>
      </c>
      <c r="T790" s="118">
        <v>43335</v>
      </c>
      <c r="U790" s="33" t="s">
        <v>1118</v>
      </c>
      <c r="V790" s="33" t="s">
        <v>1097</v>
      </c>
      <c r="W790" s="34"/>
    </row>
    <row r="791" spans="1:23" s="15" customFormat="1" ht="30" x14ac:dyDescent="0.25">
      <c r="A791" s="41">
        <v>785</v>
      </c>
      <c r="B791" s="43">
        <v>43316</v>
      </c>
      <c r="C791" s="27" t="s">
        <v>204</v>
      </c>
      <c r="D791" s="27">
        <v>512</v>
      </c>
      <c r="E791" s="27" t="s">
        <v>43</v>
      </c>
      <c r="F791" s="27" t="s">
        <v>268</v>
      </c>
      <c r="G791" s="26" t="s">
        <v>418</v>
      </c>
      <c r="H791" s="26"/>
      <c r="I791" s="26"/>
      <c r="J791" s="27"/>
      <c r="K791" s="26"/>
      <c r="L791" s="26" t="s">
        <v>270</v>
      </c>
      <c r="M791" s="33" t="s">
        <v>419</v>
      </c>
      <c r="N791" s="33">
        <v>30</v>
      </c>
      <c r="O791" s="28" t="s">
        <v>1195</v>
      </c>
      <c r="P791" s="33" t="s">
        <v>1094</v>
      </c>
      <c r="Q791" s="33"/>
      <c r="R791" s="33" t="s">
        <v>1118</v>
      </c>
      <c r="S791" s="33" t="s">
        <v>1132</v>
      </c>
      <c r="T791" s="118">
        <v>43335</v>
      </c>
      <c r="U791" s="33" t="s">
        <v>1118</v>
      </c>
      <c r="V791" s="33" t="s">
        <v>1097</v>
      </c>
      <c r="W791" s="34"/>
    </row>
    <row r="792" spans="1:23" s="15" customFormat="1" ht="30" x14ac:dyDescent="0.25">
      <c r="A792" s="41">
        <v>784</v>
      </c>
      <c r="B792" s="43">
        <v>43316</v>
      </c>
      <c r="C792" s="27" t="s">
        <v>204</v>
      </c>
      <c r="D792" s="27">
        <v>401</v>
      </c>
      <c r="E792" s="27" t="s">
        <v>43</v>
      </c>
      <c r="F792" s="27" t="s">
        <v>268</v>
      </c>
      <c r="G792" s="26" t="s">
        <v>420</v>
      </c>
      <c r="H792" s="26"/>
      <c r="I792" s="26"/>
      <c r="J792" s="27"/>
      <c r="K792" s="26"/>
      <c r="L792" s="26" t="s">
        <v>270</v>
      </c>
      <c r="M792" s="33" t="s">
        <v>421</v>
      </c>
      <c r="N792" s="33">
        <v>30</v>
      </c>
      <c r="O792" s="28" t="s">
        <v>1195</v>
      </c>
      <c r="P792" s="33" t="s">
        <v>1094</v>
      </c>
      <c r="Q792" s="33"/>
      <c r="R792" s="33" t="s">
        <v>1118</v>
      </c>
      <c r="S792" s="33" t="s">
        <v>1132</v>
      </c>
      <c r="T792" s="118">
        <v>43335</v>
      </c>
      <c r="U792" s="33" t="s">
        <v>1118</v>
      </c>
      <c r="V792" s="33" t="s">
        <v>1186</v>
      </c>
      <c r="W792" s="34"/>
    </row>
    <row r="793" spans="1:23" s="15" customFormat="1" ht="45" x14ac:dyDescent="0.25">
      <c r="A793" s="41">
        <v>783</v>
      </c>
      <c r="B793" s="43">
        <v>43316</v>
      </c>
      <c r="C793" s="27" t="s">
        <v>204</v>
      </c>
      <c r="D793" s="27">
        <v>703</v>
      </c>
      <c r="E793" s="27" t="s">
        <v>43</v>
      </c>
      <c r="F793" s="27" t="s">
        <v>35</v>
      </c>
      <c r="G793" s="26" t="s">
        <v>422</v>
      </c>
      <c r="H793" s="26"/>
      <c r="I793" s="26"/>
      <c r="J793" s="27"/>
      <c r="K793" s="26"/>
      <c r="L793" s="26" t="s">
        <v>270</v>
      </c>
      <c r="M793" s="33">
        <v>1</v>
      </c>
      <c r="N793" s="33">
        <v>30</v>
      </c>
      <c r="O793" s="28" t="s">
        <v>1195</v>
      </c>
      <c r="P793" s="33" t="s">
        <v>1110</v>
      </c>
      <c r="Q793" s="33" t="s">
        <v>1215</v>
      </c>
      <c r="R793" s="33" t="s">
        <v>1084</v>
      </c>
      <c r="S793" s="33" t="s">
        <v>1132</v>
      </c>
      <c r="T793" s="118" t="s">
        <v>1118</v>
      </c>
      <c r="U793" s="33" t="s">
        <v>1131</v>
      </c>
      <c r="V793" s="33" t="s">
        <v>1172</v>
      </c>
      <c r="W793" s="34"/>
    </row>
    <row r="794" spans="1:23" s="15" customFormat="1" ht="60" x14ac:dyDescent="0.25">
      <c r="A794" s="41">
        <v>782</v>
      </c>
      <c r="B794" s="43">
        <v>43314</v>
      </c>
      <c r="C794" s="27" t="s">
        <v>204</v>
      </c>
      <c r="D794" s="27">
        <v>801</v>
      </c>
      <c r="E794" s="27" t="s">
        <v>43</v>
      </c>
      <c r="F794" s="27" t="s">
        <v>268</v>
      </c>
      <c r="G794" s="26" t="s">
        <v>423</v>
      </c>
      <c r="H794" s="26"/>
      <c r="I794" s="26"/>
      <c r="J794" s="27"/>
      <c r="K794" s="26"/>
      <c r="L794" s="26" t="s">
        <v>270</v>
      </c>
      <c r="M794" s="33">
        <v>71</v>
      </c>
      <c r="N794" s="33">
        <v>30</v>
      </c>
      <c r="O794" s="28" t="s">
        <v>1195</v>
      </c>
      <c r="P794" s="33" t="s">
        <v>1094</v>
      </c>
      <c r="Q794" s="33"/>
      <c r="R794" s="33" t="s">
        <v>1118</v>
      </c>
      <c r="S794" s="33" t="s">
        <v>1132</v>
      </c>
      <c r="T794" s="118">
        <v>43335</v>
      </c>
      <c r="U794" s="33" t="s">
        <v>1118</v>
      </c>
      <c r="V794" s="33" t="s">
        <v>1186</v>
      </c>
      <c r="W794" s="34"/>
    </row>
    <row r="795" spans="1:23" s="15" customFormat="1" ht="45" x14ac:dyDescent="0.25">
      <c r="A795" s="41">
        <v>781</v>
      </c>
      <c r="B795" s="43">
        <v>43314</v>
      </c>
      <c r="C795" s="27" t="s">
        <v>204</v>
      </c>
      <c r="D795" s="27">
        <v>204</v>
      </c>
      <c r="E795" s="27" t="s">
        <v>43</v>
      </c>
      <c r="F795" s="27" t="s">
        <v>268</v>
      </c>
      <c r="G795" s="26" t="s">
        <v>424</v>
      </c>
      <c r="H795" s="26"/>
      <c r="I795" s="26"/>
      <c r="J795" s="27"/>
      <c r="K795" s="26"/>
      <c r="L795" s="26" t="s">
        <v>270</v>
      </c>
      <c r="M795" s="33">
        <v>41</v>
      </c>
      <c r="N795" s="33">
        <v>30</v>
      </c>
      <c r="O795" s="28" t="s">
        <v>1195</v>
      </c>
      <c r="P795" s="33" t="s">
        <v>1094</v>
      </c>
      <c r="Q795" s="33"/>
      <c r="R795" s="33" t="s">
        <v>1118</v>
      </c>
      <c r="S795" s="33" t="s">
        <v>1132</v>
      </c>
      <c r="T795" s="118">
        <v>43335</v>
      </c>
      <c r="U795" s="33" t="s">
        <v>1118</v>
      </c>
      <c r="V795" s="33" t="s">
        <v>1186</v>
      </c>
      <c r="W795" s="34"/>
    </row>
    <row r="796" spans="1:23" s="15" customFormat="1" ht="180" x14ac:dyDescent="0.25">
      <c r="A796" s="41">
        <v>780</v>
      </c>
      <c r="B796" s="43">
        <v>43315</v>
      </c>
      <c r="C796" s="27" t="s">
        <v>204</v>
      </c>
      <c r="D796" s="27" t="s">
        <v>425</v>
      </c>
      <c r="E796" s="27" t="s">
        <v>43</v>
      </c>
      <c r="F796" s="27" t="s">
        <v>35</v>
      </c>
      <c r="G796" s="26" t="s">
        <v>426</v>
      </c>
      <c r="H796" s="26"/>
      <c r="I796" s="26" t="s">
        <v>427</v>
      </c>
      <c r="J796" s="27" t="s">
        <v>275</v>
      </c>
      <c r="K796" s="26" t="s">
        <v>49</v>
      </c>
      <c r="L796" s="26"/>
      <c r="M796" s="33"/>
      <c r="N796" s="33">
        <v>30</v>
      </c>
      <c r="O796" s="28" t="s">
        <v>1195</v>
      </c>
      <c r="P796" s="33" t="s">
        <v>1110</v>
      </c>
      <c r="Q796" s="33"/>
      <c r="R796" s="33" t="s">
        <v>1084</v>
      </c>
      <c r="S796" s="33" t="s">
        <v>1132</v>
      </c>
      <c r="T796" s="118" t="s">
        <v>1118</v>
      </c>
      <c r="U796" s="33" t="s">
        <v>1118</v>
      </c>
      <c r="V796" s="33" t="s">
        <v>1172</v>
      </c>
      <c r="W796" s="34"/>
    </row>
    <row r="797" spans="1:23" s="15" customFormat="1" ht="375" x14ac:dyDescent="0.25">
      <c r="A797" s="41">
        <v>779</v>
      </c>
      <c r="B797" s="43">
        <v>43314</v>
      </c>
      <c r="C797" s="27" t="s">
        <v>204</v>
      </c>
      <c r="D797" s="27">
        <v>708</v>
      </c>
      <c r="E797" s="27" t="s">
        <v>43</v>
      </c>
      <c r="F797" s="27" t="s">
        <v>51</v>
      </c>
      <c r="G797" s="26" t="s">
        <v>428</v>
      </c>
      <c r="H797" s="26"/>
      <c r="I797" s="26" t="s">
        <v>429</v>
      </c>
      <c r="J797" s="27" t="s">
        <v>275</v>
      </c>
      <c r="K797" s="26" t="s">
        <v>49</v>
      </c>
      <c r="L797" s="26"/>
      <c r="M797" s="33"/>
      <c r="N797" s="33">
        <v>30</v>
      </c>
      <c r="O797" s="28" t="s">
        <v>1195</v>
      </c>
      <c r="P797" s="33" t="s">
        <v>1110</v>
      </c>
      <c r="Q797" s="33"/>
      <c r="R797" s="33" t="s">
        <v>1084</v>
      </c>
      <c r="S797" s="33" t="s">
        <v>1132</v>
      </c>
      <c r="T797" s="118" t="s">
        <v>1118</v>
      </c>
      <c r="U797" s="33" t="s">
        <v>1118</v>
      </c>
      <c r="V797" s="33" t="s">
        <v>1089</v>
      </c>
      <c r="W797" s="34"/>
    </row>
    <row r="798" spans="1:23" s="15" customFormat="1" ht="180" x14ac:dyDescent="0.25">
      <c r="A798" s="41">
        <v>778</v>
      </c>
      <c r="B798" s="43">
        <v>43314</v>
      </c>
      <c r="C798" s="27" t="s">
        <v>204</v>
      </c>
      <c r="D798" s="27">
        <v>503</v>
      </c>
      <c r="E798" s="27" t="s">
        <v>43</v>
      </c>
      <c r="F798" s="27" t="s">
        <v>288</v>
      </c>
      <c r="G798" s="26" t="s">
        <v>430</v>
      </c>
      <c r="H798" s="26"/>
      <c r="I798" s="26" t="s">
        <v>431</v>
      </c>
      <c r="J798" s="27" t="s">
        <v>275</v>
      </c>
      <c r="K798" s="26" t="s">
        <v>49</v>
      </c>
      <c r="L798" s="26"/>
      <c r="M798" s="33"/>
      <c r="N798" s="33">
        <v>30</v>
      </c>
      <c r="O798" s="28" t="s">
        <v>1195</v>
      </c>
      <c r="P798" s="33" t="s">
        <v>1129</v>
      </c>
      <c r="Q798" s="33"/>
      <c r="R798" s="33" t="s">
        <v>1118</v>
      </c>
      <c r="S798" s="33" t="s">
        <v>1132</v>
      </c>
      <c r="T798" s="118" t="s">
        <v>1084</v>
      </c>
      <c r="U798" s="33" t="s">
        <v>1084</v>
      </c>
      <c r="V798" s="33" t="s">
        <v>1149</v>
      </c>
      <c r="W798" s="34"/>
    </row>
    <row r="799" spans="1:23" s="15" customFormat="1" ht="105" x14ac:dyDescent="0.25">
      <c r="A799" s="41">
        <v>777</v>
      </c>
      <c r="B799" s="43">
        <v>43313</v>
      </c>
      <c r="C799" s="27" t="s">
        <v>204</v>
      </c>
      <c r="D799" s="27">
        <v>411</v>
      </c>
      <c r="E799" s="27" t="s">
        <v>43</v>
      </c>
      <c r="F799" s="27" t="s">
        <v>35</v>
      </c>
      <c r="G799" s="26" t="s">
        <v>432</v>
      </c>
      <c r="H799" s="26"/>
      <c r="I799" s="26"/>
      <c r="J799" s="27" t="s">
        <v>433</v>
      </c>
      <c r="K799" s="26" t="s">
        <v>434</v>
      </c>
      <c r="L799" s="26"/>
      <c r="M799" s="33"/>
      <c r="N799" s="33">
        <v>30</v>
      </c>
      <c r="O799" s="28" t="s">
        <v>1195</v>
      </c>
      <c r="P799" s="33" t="s">
        <v>1129</v>
      </c>
      <c r="Q799" s="33" t="s">
        <v>1216</v>
      </c>
      <c r="R799" s="33" t="s">
        <v>1118</v>
      </c>
      <c r="S799" s="33" t="s">
        <v>1132</v>
      </c>
      <c r="T799" s="118" t="s">
        <v>1118</v>
      </c>
      <c r="U799" s="33" t="s">
        <v>1118</v>
      </c>
      <c r="V799" s="33" t="s">
        <v>44</v>
      </c>
      <c r="W799" s="34"/>
    </row>
    <row r="800" spans="1:23" s="15" customFormat="1" ht="90" x14ac:dyDescent="0.25">
      <c r="A800" s="41">
        <v>776</v>
      </c>
      <c r="B800" s="43">
        <v>43312</v>
      </c>
      <c r="C800" s="27" t="s">
        <v>204</v>
      </c>
      <c r="D800" s="27">
        <v>609</v>
      </c>
      <c r="E800" s="27"/>
      <c r="F800" s="27" t="s">
        <v>35</v>
      </c>
      <c r="G800" s="26" t="s">
        <v>435</v>
      </c>
      <c r="H800" s="26"/>
      <c r="I800" s="26"/>
      <c r="J800" s="27"/>
      <c r="K800" s="26"/>
      <c r="L800" s="26" t="s">
        <v>270</v>
      </c>
      <c r="M800" s="33">
        <v>171</v>
      </c>
      <c r="N800" s="33">
        <v>30</v>
      </c>
      <c r="O800" s="28" t="s">
        <v>1086</v>
      </c>
      <c r="P800" s="33"/>
      <c r="Q800" s="33" t="s">
        <v>1197</v>
      </c>
      <c r="R800" s="33" t="s">
        <v>1084</v>
      </c>
      <c r="S800" s="33" t="s">
        <v>1132</v>
      </c>
      <c r="T800" s="118" t="s">
        <v>1084</v>
      </c>
      <c r="U800" s="33" t="s">
        <v>1118</v>
      </c>
      <c r="V800" s="33" t="s">
        <v>44</v>
      </c>
      <c r="W800" s="34"/>
    </row>
    <row r="801" spans="1:23" s="15" customFormat="1" ht="60" x14ac:dyDescent="0.25">
      <c r="A801" s="41">
        <v>775</v>
      </c>
      <c r="B801" s="43">
        <v>43311</v>
      </c>
      <c r="C801" s="27" t="s">
        <v>204</v>
      </c>
      <c r="D801" s="27">
        <v>107</v>
      </c>
      <c r="E801" s="27"/>
      <c r="F801" s="27" t="s">
        <v>268</v>
      </c>
      <c r="G801" s="26" t="s">
        <v>436</v>
      </c>
      <c r="H801" s="26"/>
      <c r="I801" s="26"/>
      <c r="J801" s="27"/>
      <c r="K801" s="26"/>
      <c r="L801" s="26" t="s">
        <v>270</v>
      </c>
      <c r="M801" s="33">
        <v>116</v>
      </c>
      <c r="N801" s="33">
        <v>30</v>
      </c>
      <c r="O801" s="28" t="s">
        <v>1195</v>
      </c>
      <c r="P801" s="33" t="s">
        <v>1094</v>
      </c>
      <c r="Q801" s="33"/>
      <c r="R801" s="33" t="s">
        <v>1118</v>
      </c>
      <c r="S801" s="33" t="s">
        <v>1132</v>
      </c>
      <c r="T801" s="118" t="s">
        <v>1118</v>
      </c>
      <c r="U801" s="33" t="s">
        <v>1084</v>
      </c>
      <c r="V801" s="33" t="s">
        <v>1186</v>
      </c>
      <c r="W801" s="34"/>
    </row>
    <row r="802" spans="1:23" s="15" customFormat="1" ht="30" x14ac:dyDescent="0.25">
      <c r="A802" s="41">
        <v>774</v>
      </c>
      <c r="B802" s="43">
        <v>43311</v>
      </c>
      <c r="C802" s="27" t="s">
        <v>204</v>
      </c>
      <c r="D802" s="27">
        <v>303</v>
      </c>
      <c r="E802" s="27"/>
      <c r="F802" s="27" t="s">
        <v>35</v>
      </c>
      <c r="G802" s="26" t="s">
        <v>437</v>
      </c>
      <c r="H802" s="26"/>
      <c r="I802" s="26" t="s">
        <v>438</v>
      </c>
      <c r="J802" s="27" t="s">
        <v>314</v>
      </c>
      <c r="K802" s="26" t="s">
        <v>50</v>
      </c>
      <c r="L802" s="26"/>
      <c r="M802" s="33"/>
      <c r="N802" s="33">
        <v>30</v>
      </c>
      <c r="O802" s="28" t="s">
        <v>1086</v>
      </c>
      <c r="P802" s="33"/>
      <c r="Q802" s="33" t="s">
        <v>1197</v>
      </c>
      <c r="R802" s="33" t="s">
        <v>1217</v>
      </c>
      <c r="S802" s="33" t="s">
        <v>1132</v>
      </c>
      <c r="T802" s="118"/>
      <c r="U802" s="33"/>
      <c r="V802" s="33" t="s">
        <v>44</v>
      </c>
      <c r="W802" s="34"/>
    </row>
    <row r="803" spans="1:23" s="15" customFormat="1" ht="30" x14ac:dyDescent="0.25">
      <c r="A803" s="41">
        <v>773</v>
      </c>
      <c r="B803" s="43">
        <v>43311</v>
      </c>
      <c r="C803" s="27" t="s">
        <v>204</v>
      </c>
      <c r="D803" s="27">
        <v>303</v>
      </c>
      <c r="E803" s="27"/>
      <c r="F803" s="27" t="s">
        <v>268</v>
      </c>
      <c r="G803" s="26" t="s">
        <v>439</v>
      </c>
      <c r="H803" s="26"/>
      <c r="I803" s="26" t="s">
        <v>438</v>
      </c>
      <c r="J803" s="27" t="s">
        <v>314</v>
      </c>
      <c r="K803" s="26" t="s">
        <v>50</v>
      </c>
      <c r="L803" s="26"/>
      <c r="M803" s="33"/>
      <c r="N803" s="33">
        <v>30</v>
      </c>
      <c r="O803" s="28" t="s">
        <v>1195</v>
      </c>
      <c r="P803" s="33" t="s">
        <v>1094</v>
      </c>
      <c r="Q803" s="33"/>
      <c r="R803" s="33" t="s">
        <v>1118</v>
      </c>
      <c r="S803" s="33" t="s">
        <v>1132</v>
      </c>
      <c r="T803" s="118">
        <v>43335</v>
      </c>
      <c r="U803" s="33" t="s">
        <v>1118</v>
      </c>
      <c r="V803" s="33" t="s">
        <v>1186</v>
      </c>
      <c r="W803" s="34"/>
    </row>
    <row r="804" spans="1:23" s="15" customFormat="1" ht="30" x14ac:dyDescent="0.25">
      <c r="A804" s="41">
        <v>772</v>
      </c>
      <c r="B804" s="43">
        <v>43310</v>
      </c>
      <c r="C804" s="27" t="s">
        <v>204</v>
      </c>
      <c r="D804" s="27">
        <v>604</v>
      </c>
      <c r="E804" s="27"/>
      <c r="F804" s="27" t="s">
        <v>35</v>
      </c>
      <c r="G804" s="26" t="s">
        <v>440</v>
      </c>
      <c r="H804" s="26"/>
      <c r="I804" s="26" t="s">
        <v>438</v>
      </c>
      <c r="J804" s="27" t="s">
        <v>314</v>
      </c>
      <c r="K804" s="26" t="s">
        <v>50</v>
      </c>
      <c r="L804" s="26"/>
      <c r="M804" s="33"/>
      <c r="N804" s="33">
        <v>30</v>
      </c>
      <c r="O804" s="28" t="s">
        <v>1195</v>
      </c>
      <c r="P804" s="33" t="s">
        <v>1110</v>
      </c>
      <c r="Q804" s="33" t="s">
        <v>1218</v>
      </c>
      <c r="R804" s="33" t="s">
        <v>1118</v>
      </c>
      <c r="S804" s="33" t="s">
        <v>1132</v>
      </c>
      <c r="T804" s="118" t="s">
        <v>1118</v>
      </c>
      <c r="U804" s="33" t="s">
        <v>1118</v>
      </c>
      <c r="V804" s="33" t="s">
        <v>1089</v>
      </c>
      <c r="W804" s="34"/>
    </row>
    <row r="805" spans="1:23" s="15" customFormat="1" ht="30" x14ac:dyDescent="0.25">
      <c r="A805" s="41">
        <v>771</v>
      </c>
      <c r="B805" s="43">
        <v>43307</v>
      </c>
      <c r="C805" s="27" t="s">
        <v>204</v>
      </c>
      <c r="D805" s="27"/>
      <c r="E805" s="27"/>
      <c r="F805" s="27" t="s">
        <v>268</v>
      </c>
      <c r="G805" s="26" t="s">
        <v>441</v>
      </c>
      <c r="H805" s="26"/>
      <c r="I805" s="26"/>
      <c r="J805" s="27"/>
      <c r="K805" s="26"/>
      <c r="L805" s="26" t="s">
        <v>333</v>
      </c>
      <c r="M805" s="33"/>
      <c r="N805" s="33">
        <v>30</v>
      </c>
      <c r="O805" s="28" t="s">
        <v>1195</v>
      </c>
      <c r="P805" s="33" t="s">
        <v>1094</v>
      </c>
      <c r="Q805" s="33"/>
      <c r="R805" s="33" t="s">
        <v>1118</v>
      </c>
      <c r="S805" s="33" t="s">
        <v>1132</v>
      </c>
      <c r="T805" s="118">
        <v>43335</v>
      </c>
      <c r="U805" s="33" t="s">
        <v>1118</v>
      </c>
      <c r="V805" s="33" t="s">
        <v>1186</v>
      </c>
      <c r="W805" s="34"/>
    </row>
    <row r="806" spans="1:23" s="15" customFormat="1" ht="165" x14ac:dyDescent="0.25">
      <c r="A806" s="41">
        <v>770</v>
      </c>
      <c r="B806" s="43">
        <v>43298</v>
      </c>
      <c r="C806" s="27" t="s">
        <v>204</v>
      </c>
      <c r="D806" s="27"/>
      <c r="E806" s="27"/>
      <c r="F806" s="27" t="s">
        <v>268</v>
      </c>
      <c r="G806" s="26" t="s">
        <v>442</v>
      </c>
      <c r="H806" s="26"/>
      <c r="I806" s="26"/>
      <c r="J806" s="27"/>
      <c r="K806" s="26"/>
      <c r="L806" s="26" t="s">
        <v>333</v>
      </c>
      <c r="M806" s="33"/>
      <c r="N806" s="33">
        <v>30</v>
      </c>
      <c r="O806" s="28" t="s">
        <v>1195</v>
      </c>
      <c r="P806" s="33" t="s">
        <v>1094</v>
      </c>
      <c r="Q806" s="33"/>
      <c r="R806" s="33" t="s">
        <v>1118</v>
      </c>
      <c r="S806" s="33" t="s">
        <v>1132</v>
      </c>
      <c r="T806" s="118">
        <v>43335</v>
      </c>
      <c r="U806" s="33" t="s">
        <v>1118</v>
      </c>
      <c r="V806" s="33" t="s">
        <v>1186</v>
      </c>
      <c r="W806" s="34"/>
    </row>
    <row r="807" spans="1:23" s="15" customFormat="1" ht="30" x14ac:dyDescent="0.25">
      <c r="A807" s="41">
        <v>769</v>
      </c>
      <c r="B807" s="43">
        <v>43294</v>
      </c>
      <c r="C807" s="27" t="s">
        <v>204</v>
      </c>
      <c r="D807" s="27"/>
      <c r="E807" s="27"/>
      <c r="F807" s="27" t="s">
        <v>35</v>
      </c>
      <c r="G807" s="26" t="s">
        <v>443</v>
      </c>
      <c r="H807" s="26"/>
      <c r="I807" s="26"/>
      <c r="J807" s="27"/>
      <c r="K807" s="26"/>
      <c r="L807" s="26" t="s">
        <v>333</v>
      </c>
      <c r="M807" s="33"/>
      <c r="N807" s="33">
        <v>30</v>
      </c>
      <c r="O807" s="28" t="s">
        <v>1086</v>
      </c>
      <c r="P807" s="33"/>
      <c r="Q807" s="33" t="s">
        <v>1219</v>
      </c>
      <c r="R807" s="33" t="s">
        <v>1084</v>
      </c>
      <c r="S807" s="33" t="s">
        <v>1132</v>
      </c>
      <c r="T807" s="118" t="s">
        <v>1118</v>
      </c>
      <c r="U807" s="33" t="s">
        <v>1118</v>
      </c>
      <c r="V807" s="33" t="s">
        <v>1089</v>
      </c>
      <c r="W807" s="34"/>
    </row>
    <row r="808" spans="1:23" s="15" customFormat="1" ht="75" x14ac:dyDescent="0.25">
      <c r="A808" s="41">
        <v>768</v>
      </c>
      <c r="B808" s="43">
        <v>43285</v>
      </c>
      <c r="C808" s="27" t="s">
        <v>204</v>
      </c>
      <c r="D808" s="27"/>
      <c r="E808" s="27"/>
      <c r="F808" s="27" t="s">
        <v>268</v>
      </c>
      <c r="G808" s="26" t="s">
        <v>444</v>
      </c>
      <c r="H808" s="26"/>
      <c r="I808" s="26"/>
      <c r="J808" s="27"/>
      <c r="K808" s="26"/>
      <c r="L808" s="26" t="s">
        <v>333</v>
      </c>
      <c r="M808" s="33"/>
      <c r="N808" s="33">
        <v>30</v>
      </c>
      <c r="O808" s="28" t="s">
        <v>1079</v>
      </c>
      <c r="P808" s="33" t="s">
        <v>1087</v>
      </c>
      <c r="Q808" s="33" t="s">
        <v>1220</v>
      </c>
      <c r="R808" s="33" t="s">
        <v>1118</v>
      </c>
      <c r="S808" s="33" t="s">
        <v>1132</v>
      </c>
      <c r="T808" s="118" t="s">
        <v>1084</v>
      </c>
      <c r="U808" s="33" t="s">
        <v>1118</v>
      </c>
      <c r="V808" s="33" t="s">
        <v>1126</v>
      </c>
      <c r="W808" s="34"/>
    </row>
    <row r="809" spans="1:23" s="15" customFormat="1" ht="60" x14ac:dyDescent="0.25">
      <c r="A809" s="41">
        <v>767</v>
      </c>
      <c r="B809" s="43">
        <v>43285</v>
      </c>
      <c r="C809" s="27" t="s">
        <v>204</v>
      </c>
      <c r="D809" s="27"/>
      <c r="E809" s="27"/>
      <c r="F809" s="27" t="s">
        <v>35</v>
      </c>
      <c r="G809" s="26" t="s">
        <v>445</v>
      </c>
      <c r="H809" s="26"/>
      <c r="I809" s="26"/>
      <c r="J809" s="27"/>
      <c r="K809" s="26"/>
      <c r="L809" s="26" t="s">
        <v>333</v>
      </c>
      <c r="M809" s="33"/>
      <c r="N809" s="33">
        <v>30</v>
      </c>
      <c r="O809" s="28" t="s">
        <v>1114</v>
      </c>
      <c r="P809" s="33" t="s">
        <v>1087</v>
      </c>
      <c r="Q809" s="33"/>
      <c r="R809" s="33" t="s">
        <v>1118</v>
      </c>
      <c r="S809" s="33" t="s">
        <v>1221</v>
      </c>
      <c r="T809" s="118" t="s">
        <v>1084</v>
      </c>
      <c r="U809" s="33" t="s">
        <v>1118</v>
      </c>
      <c r="V809" s="33" t="s">
        <v>1194</v>
      </c>
      <c r="W809" s="34"/>
    </row>
    <row r="810" spans="1:23" s="15" customFormat="1" ht="45" x14ac:dyDescent="0.25">
      <c r="A810" s="41">
        <v>766</v>
      </c>
      <c r="B810" s="43">
        <v>43285</v>
      </c>
      <c r="C810" s="27" t="s">
        <v>204</v>
      </c>
      <c r="D810" s="27"/>
      <c r="E810" s="27"/>
      <c r="F810" s="27"/>
      <c r="G810" s="26" t="s">
        <v>446</v>
      </c>
      <c r="H810" s="26"/>
      <c r="I810" s="26"/>
      <c r="J810" s="27"/>
      <c r="K810" s="26"/>
      <c r="L810" s="26"/>
      <c r="M810" s="33"/>
      <c r="N810" s="33">
        <v>30</v>
      </c>
      <c r="O810" s="28" t="s">
        <v>1086</v>
      </c>
      <c r="P810" s="33"/>
      <c r="Q810" s="33"/>
      <c r="R810" s="33"/>
      <c r="S810" s="33"/>
      <c r="T810" s="118"/>
      <c r="U810" s="33"/>
      <c r="V810" s="33" t="s">
        <v>46</v>
      </c>
      <c r="W810" s="34"/>
    </row>
    <row r="811" spans="1:23" s="15" customFormat="1" ht="90" x14ac:dyDescent="0.25">
      <c r="A811" s="41">
        <v>765</v>
      </c>
      <c r="B811" s="43">
        <v>43283</v>
      </c>
      <c r="C811" s="27" t="s">
        <v>204</v>
      </c>
      <c r="D811" s="27"/>
      <c r="E811" s="27"/>
      <c r="F811" s="27" t="s">
        <v>268</v>
      </c>
      <c r="G811" s="26" t="s">
        <v>447</v>
      </c>
      <c r="H811" s="26"/>
      <c r="I811" s="26"/>
      <c r="J811" s="27"/>
      <c r="K811" s="26"/>
      <c r="L811" s="26" t="s">
        <v>333</v>
      </c>
      <c r="M811" s="33"/>
      <c r="N811" s="33">
        <v>30</v>
      </c>
      <c r="O811" s="28" t="s">
        <v>1195</v>
      </c>
      <c r="P811" s="33" t="s">
        <v>1094</v>
      </c>
      <c r="Q811" s="33"/>
      <c r="R811" s="33" t="s">
        <v>1118</v>
      </c>
      <c r="S811" s="33" t="s">
        <v>1132</v>
      </c>
      <c r="T811" s="118">
        <v>43335</v>
      </c>
      <c r="U811" s="33" t="s">
        <v>1118</v>
      </c>
      <c r="V811" s="33" t="s">
        <v>1186</v>
      </c>
      <c r="W811" s="34"/>
    </row>
    <row r="812" spans="1:23" s="15" customFormat="1" ht="120" x14ac:dyDescent="0.25">
      <c r="A812" s="41">
        <v>764</v>
      </c>
      <c r="B812" s="43">
        <v>43282</v>
      </c>
      <c r="C812" s="27" t="s">
        <v>204</v>
      </c>
      <c r="D812" s="27"/>
      <c r="E812" s="27"/>
      <c r="F812" s="27" t="s">
        <v>268</v>
      </c>
      <c r="G812" s="26" t="s">
        <v>448</v>
      </c>
      <c r="H812" s="26"/>
      <c r="I812" s="26"/>
      <c r="J812" s="27"/>
      <c r="K812" s="26"/>
      <c r="L812" s="26" t="s">
        <v>333</v>
      </c>
      <c r="M812" s="33"/>
      <c r="N812" s="33">
        <v>30</v>
      </c>
      <c r="O812" s="28" t="s">
        <v>1195</v>
      </c>
      <c r="P812" s="33" t="s">
        <v>1094</v>
      </c>
      <c r="Q812" s="33"/>
      <c r="R812" s="33" t="s">
        <v>1118</v>
      </c>
      <c r="S812" s="33" t="s">
        <v>1132</v>
      </c>
      <c r="T812" s="118">
        <v>43335</v>
      </c>
      <c r="U812" s="33" t="s">
        <v>1118</v>
      </c>
      <c r="V812" s="33" t="s">
        <v>1186</v>
      </c>
      <c r="W812" s="34"/>
    </row>
    <row r="813" spans="1:23" s="15" customFormat="1" ht="60" x14ac:dyDescent="0.25">
      <c r="A813" s="41">
        <v>763</v>
      </c>
      <c r="B813" s="43">
        <v>43308</v>
      </c>
      <c r="C813" s="27" t="s">
        <v>204</v>
      </c>
      <c r="D813" s="27">
        <v>112</v>
      </c>
      <c r="E813" s="27"/>
      <c r="F813" s="27" t="s">
        <v>35</v>
      </c>
      <c r="G813" s="26" t="s">
        <v>449</v>
      </c>
      <c r="H813" s="26"/>
      <c r="I813" s="26"/>
      <c r="J813" s="27"/>
      <c r="K813" s="26"/>
      <c r="L813" s="26" t="s">
        <v>270</v>
      </c>
      <c r="M813" s="33">
        <v>48</v>
      </c>
      <c r="N813" s="33">
        <v>30</v>
      </c>
      <c r="O813" s="28" t="s">
        <v>1195</v>
      </c>
      <c r="P813" s="33" t="s">
        <v>1110</v>
      </c>
      <c r="Q813" s="33"/>
      <c r="R813" s="33" t="s">
        <v>1118</v>
      </c>
      <c r="S813" s="33" t="s">
        <v>1132</v>
      </c>
      <c r="T813" s="118">
        <v>43333</v>
      </c>
      <c r="U813" s="33" t="s">
        <v>1118</v>
      </c>
      <c r="V813" s="33" t="s">
        <v>1128</v>
      </c>
      <c r="W813" s="34"/>
    </row>
    <row r="814" spans="1:23" s="15" customFormat="1" ht="30" x14ac:dyDescent="0.25">
      <c r="A814" s="41">
        <v>762</v>
      </c>
      <c r="B814" s="43">
        <v>43309</v>
      </c>
      <c r="C814" s="27" t="s">
        <v>204</v>
      </c>
      <c r="D814" s="27">
        <v>109</v>
      </c>
      <c r="E814" s="27"/>
      <c r="F814" s="27" t="s">
        <v>51</v>
      </c>
      <c r="G814" s="26" t="s">
        <v>450</v>
      </c>
      <c r="H814" s="26"/>
      <c r="I814" s="26"/>
      <c r="J814" s="27"/>
      <c r="K814" s="26"/>
      <c r="L814" s="26" t="s">
        <v>270</v>
      </c>
      <c r="M814" s="33">
        <v>50</v>
      </c>
      <c r="N814" s="33">
        <v>30</v>
      </c>
      <c r="O814" s="28" t="s">
        <v>1086</v>
      </c>
      <c r="P814" s="33"/>
      <c r="Q814" s="33" t="s">
        <v>1222</v>
      </c>
      <c r="R814" s="33"/>
      <c r="S814" s="33"/>
      <c r="T814" s="118"/>
      <c r="U814" s="33"/>
      <c r="V814" s="33" t="s">
        <v>46</v>
      </c>
      <c r="W814" s="34"/>
    </row>
    <row r="815" spans="1:23" s="15" customFormat="1" ht="60" x14ac:dyDescent="0.25">
      <c r="A815" s="41">
        <v>761</v>
      </c>
      <c r="B815" s="43">
        <v>43309</v>
      </c>
      <c r="C815" s="27" t="s">
        <v>204</v>
      </c>
      <c r="D815" s="27">
        <v>710</v>
      </c>
      <c r="E815" s="27"/>
      <c r="F815" s="27" t="s">
        <v>35</v>
      </c>
      <c r="G815" s="26" t="s">
        <v>451</v>
      </c>
      <c r="H815" s="26"/>
      <c r="I815" s="26"/>
      <c r="J815" s="27"/>
      <c r="K815" s="26"/>
      <c r="L815" s="26" t="s">
        <v>270</v>
      </c>
      <c r="M815" s="33">
        <v>10</v>
      </c>
      <c r="N815" s="33">
        <v>30</v>
      </c>
      <c r="O815" s="28" t="s">
        <v>1086</v>
      </c>
      <c r="P815" s="33"/>
      <c r="Q815" s="33" t="s">
        <v>1223</v>
      </c>
      <c r="R815" s="33"/>
      <c r="S815" s="33"/>
      <c r="T815" s="118"/>
      <c r="U815" s="33"/>
      <c r="V815" s="33" t="s">
        <v>46</v>
      </c>
      <c r="W815" s="34"/>
    </row>
    <row r="816" spans="1:23" s="15" customFormat="1" ht="45" x14ac:dyDescent="0.25">
      <c r="A816" s="41">
        <v>760</v>
      </c>
      <c r="B816" s="43">
        <v>43309</v>
      </c>
      <c r="C816" s="27" t="s">
        <v>204</v>
      </c>
      <c r="D816" s="27">
        <v>308</v>
      </c>
      <c r="E816" s="27"/>
      <c r="F816" s="27" t="s">
        <v>35</v>
      </c>
      <c r="G816" s="26" t="s">
        <v>452</v>
      </c>
      <c r="H816" s="26"/>
      <c r="I816" s="26"/>
      <c r="J816" s="27"/>
      <c r="K816" s="26"/>
      <c r="L816" s="26" t="s">
        <v>270</v>
      </c>
      <c r="M816" s="33">
        <v>29</v>
      </c>
      <c r="N816" s="33">
        <v>30</v>
      </c>
      <c r="O816" s="28" t="s">
        <v>1195</v>
      </c>
      <c r="P816" s="33" t="s">
        <v>1151</v>
      </c>
      <c r="Q816" s="33"/>
      <c r="R816" s="33" t="s">
        <v>1118</v>
      </c>
      <c r="S816" s="33" t="s">
        <v>1132</v>
      </c>
      <c r="T816" s="118" t="s">
        <v>1118</v>
      </c>
      <c r="U816" s="33" t="s">
        <v>1118</v>
      </c>
      <c r="V816" s="33" t="s">
        <v>1152</v>
      </c>
      <c r="W816" s="34"/>
    </row>
    <row r="817" spans="1:23" s="15" customFormat="1" ht="30" x14ac:dyDescent="0.25">
      <c r="A817" s="41">
        <v>759</v>
      </c>
      <c r="B817" s="43">
        <v>43309</v>
      </c>
      <c r="C817" s="27" t="s">
        <v>204</v>
      </c>
      <c r="D817" s="27">
        <v>307</v>
      </c>
      <c r="E817" s="27"/>
      <c r="F817" s="27" t="s">
        <v>35</v>
      </c>
      <c r="G817" s="26" t="s">
        <v>453</v>
      </c>
      <c r="H817" s="26"/>
      <c r="I817" s="26"/>
      <c r="J817" s="27"/>
      <c r="K817" s="26"/>
      <c r="L817" s="26" t="s">
        <v>270</v>
      </c>
      <c r="M817" s="33">
        <v>28</v>
      </c>
      <c r="N817" s="33">
        <v>30</v>
      </c>
      <c r="O817" s="28" t="s">
        <v>1195</v>
      </c>
      <c r="P817" s="33" t="s">
        <v>1151</v>
      </c>
      <c r="Q817" s="33"/>
      <c r="R817" s="33" t="s">
        <v>1118</v>
      </c>
      <c r="S817" s="33" t="s">
        <v>1132</v>
      </c>
      <c r="T817" s="118" t="s">
        <v>1118</v>
      </c>
      <c r="U817" s="33" t="s">
        <v>1118</v>
      </c>
      <c r="V817" s="33" t="s">
        <v>1152</v>
      </c>
      <c r="W817" s="34"/>
    </row>
    <row r="818" spans="1:23" s="15" customFormat="1" ht="45" x14ac:dyDescent="0.25">
      <c r="A818" s="41">
        <v>758</v>
      </c>
      <c r="B818" s="43">
        <v>43308</v>
      </c>
      <c r="C818" s="27" t="s">
        <v>204</v>
      </c>
      <c r="D818" s="27">
        <v>801</v>
      </c>
      <c r="E818" s="27"/>
      <c r="F818" s="27" t="s">
        <v>268</v>
      </c>
      <c r="G818" s="26" t="s">
        <v>454</v>
      </c>
      <c r="H818" s="26"/>
      <c r="I818" s="26"/>
      <c r="J818" s="27"/>
      <c r="K818" s="26"/>
      <c r="L818" s="26" t="s">
        <v>270</v>
      </c>
      <c r="M818" s="33">
        <v>192</v>
      </c>
      <c r="N818" s="33">
        <v>30</v>
      </c>
      <c r="O818" s="28" t="s">
        <v>1195</v>
      </c>
      <c r="P818" s="33" t="s">
        <v>1094</v>
      </c>
      <c r="Q818" s="33"/>
      <c r="R818" s="33" t="s">
        <v>1118</v>
      </c>
      <c r="S818" s="33" t="s">
        <v>1132</v>
      </c>
      <c r="T818" s="118">
        <v>43335</v>
      </c>
      <c r="U818" s="33" t="s">
        <v>1118</v>
      </c>
      <c r="V818" s="33" t="s">
        <v>1186</v>
      </c>
      <c r="W818" s="34"/>
    </row>
    <row r="819" spans="1:23" s="15" customFormat="1" ht="180" x14ac:dyDescent="0.25">
      <c r="A819" s="41">
        <v>757</v>
      </c>
      <c r="B819" s="43">
        <v>43309</v>
      </c>
      <c r="C819" s="27" t="s">
        <v>204</v>
      </c>
      <c r="D819" s="27">
        <v>404</v>
      </c>
      <c r="E819" s="27"/>
      <c r="F819" s="27" t="s">
        <v>35</v>
      </c>
      <c r="G819" s="26" t="s">
        <v>455</v>
      </c>
      <c r="H819" s="26"/>
      <c r="I819" s="26" t="s">
        <v>456</v>
      </c>
      <c r="J819" s="27" t="s">
        <v>300</v>
      </c>
      <c r="K819" s="26" t="s">
        <v>49</v>
      </c>
      <c r="L819" s="26"/>
      <c r="M819" s="33"/>
      <c r="N819" s="33">
        <v>30</v>
      </c>
      <c r="O819" s="28" t="s">
        <v>1195</v>
      </c>
      <c r="P819" s="33" t="s">
        <v>1129</v>
      </c>
      <c r="Q819" s="33"/>
      <c r="R819" s="33" t="s">
        <v>1118</v>
      </c>
      <c r="S819" s="33" t="s">
        <v>1132</v>
      </c>
      <c r="T819" s="118" t="s">
        <v>1118</v>
      </c>
      <c r="U819" s="33" t="s">
        <v>1084</v>
      </c>
      <c r="V819" s="33" t="s">
        <v>1224</v>
      </c>
      <c r="W819" s="34"/>
    </row>
    <row r="820" spans="1:23" s="15" customFormat="1" ht="150" x14ac:dyDescent="0.25">
      <c r="A820" s="41">
        <v>756</v>
      </c>
      <c r="B820" s="43">
        <v>43308</v>
      </c>
      <c r="C820" s="27" t="s">
        <v>204</v>
      </c>
      <c r="D820" s="27">
        <v>801</v>
      </c>
      <c r="E820" s="27"/>
      <c r="F820" s="27" t="s">
        <v>35</v>
      </c>
      <c r="G820" s="26" t="s">
        <v>457</v>
      </c>
      <c r="H820" s="26" t="s">
        <v>458</v>
      </c>
      <c r="I820" s="26" t="s">
        <v>459</v>
      </c>
      <c r="J820" s="27" t="s">
        <v>300</v>
      </c>
      <c r="K820" s="26" t="s">
        <v>49</v>
      </c>
      <c r="L820" s="26"/>
      <c r="M820" s="33"/>
      <c r="N820" s="33">
        <v>30</v>
      </c>
      <c r="O820" s="28" t="s">
        <v>1195</v>
      </c>
      <c r="P820" s="33" t="s">
        <v>1110</v>
      </c>
      <c r="Q820" s="33"/>
      <c r="R820" s="33" t="s">
        <v>1225</v>
      </c>
      <c r="S820" s="33" t="s">
        <v>1226</v>
      </c>
      <c r="T820" s="118" t="s">
        <v>1118</v>
      </c>
      <c r="U820" s="33" t="s">
        <v>1118</v>
      </c>
      <c r="V820" s="33" t="s">
        <v>1128</v>
      </c>
      <c r="W820" s="34"/>
    </row>
    <row r="821" spans="1:23" s="15" customFormat="1" ht="30" x14ac:dyDescent="0.25">
      <c r="A821" s="41">
        <v>755</v>
      </c>
      <c r="B821" s="43">
        <v>43307</v>
      </c>
      <c r="C821" s="27" t="s">
        <v>204</v>
      </c>
      <c r="D821" s="27">
        <v>801</v>
      </c>
      <c r="E821" s="27"/>
      <c r="F821" s="27"/>
      <c r="G821" s="26" t="s">
        <v>460</v>
      </c>
      <c r="H821" s="26"/>
      <c r="I821" s="26"/>
      <c r="J821" s="27"/>
      <c r="K821" s="26"/>
      <c r="L821" s="26"/>
      <c r="M821" s="33"/>
      <c r="N821" s="33">
        <v>30</v>
      </c>
      <c r="O821" s="28" t="s">
        <v>1195</v>
      </c>
      <c r="P821" s="33" t="s">
        <v>1087</v>
      </c>
      <c r="Q821" s="33"/>
      <c r="R821" s="33" t="s">
        <v>1225</v>
      </c>
      <c r="S821" s="33" t="s">
        <v>1226</v>
      </c>
      <c r="T821" s="118" t="s">
        <v>1084</v>
      </c>
      <c r="U821" s="33" t="s">
        <v>1118</v>
      </c>
      <c r="V821" s="33" t="s">
        <v>1189</v>
      </c>
      <c r="W821" s="34"/>
    </row>
    <row r="822" spans="1:23" s="15" customFormat="1" ht="75" x14ac:dyDescent="0.25">
      <c r="A822" s="41">
        <v>754</v>
      </c>
      <c r="B822" s="43">
        <v>43307</v>
      </c>
      <c r="C822" s="27" t="s">
        <v>204</v>
      </c>
      <c r="D822" s="27">
        <v>801</v>
      </c>
      <c r="E822" s="27"/>
      <c r="F822" s="27"/>
      <c r="G822" s="26" t="s">
        <v>461</v>
      </c>
      <c r="H822" s="26"/>
      <c r="I822" s="26"/>
      <c r="J822" s="27"/>
      <c r="K822" s="26"/>
      <c r="L822" s="26"/>
      <c r="M822" s="33"/>
      <c r="N822" s="33">
        <v>30</v>
      </c>
      <c r="O822" s="28" t="s">
        <v>1079</v>
      </c>
      <c r="P822" s="33" t="s">
        <v>1110</v>
      </c>
      <c r="Q822" s="33"/>
      <c r="R822" s="33" t="s">
        <v>1118</v>
      </c>
      <c r="S822" s="33" t="s">
        <v>1132</v>
      </c>
      <c r="T822" s="118" t="s">
        <v>1118</v>
      </c>
      <c r="U822" s="33" t="s">
        <v>1118</v>
      </c>
      <c r="V822" s="33" t="s">
        <v>1089</v>
      </c>
      <c r="W822" s="34"/>
    </row>
    <row r="823" spans="1:23" s="15" customFormat="1" ht="60" x14ac:dyDescent="0.25">
      <c r="A823" s="41">
        <v>753</v>
      </c>
      <c r="B823" s="43">
        <v>43306</v>
      </c>
      <c r="C823" s="27" t="s">
        <v>204</v>
      </c>
      <c r="D823" s="27">
        <v>904</v>
      </c>
      <c r="E823" s="27"/>
      <c r="F823" s="27" t="s">
        <v>35</v>
      </c>
      <c r="G823" s="26" t="s">
        <v>462</v>
      </c>
      <c r="H823" s="26"/>
      <c r="I823" s="26"/>
      <c r="J823" s="27"/>
      <c r="K823" s="26"/>
      <c r="L823" s="26" t="s">
        <v>270</v>
      </c>
      <c r="M823" s="33">
        <v>75</v>
      </c>
      <c r="N823" s="33">
        <v>28</v>
      </c>
      <c r="O823" s="28" t="s">
        <v>1227</v>
      </c>
      <c r="P823" s="33" t="s">
        <v>1110</v>
      </c>
      <c r="Q823" s="33"/>
      <c r="R823" s="33" t="s">
        <v>1118</v>
      </c>
      <c r="S823" s="33" t="s">
        <v>1132</v>
      </c>
      <c r="T823" s="118" t="s">
        <v>1118</v>
      </c>
      <c r="U823" s="33" t="s">
        <v>1118</v>
      </c>
      <c r="V823" s="33" t="s">
        <v>1128</v>
      </c>
      <c r="W823" s="34"/>
    </row>
    <row r="824" spans="1:23" s="15" customFormat="1" ht="60" x14ac:dyDescent="0.25">
      <c r="A824" s="41">
        <v>752</v>
      </c>
      <c r="B824" s="43">
        <v>43304</v>
      </c>
      <c r="C824" s="27" t="s">
        <v>204</v>
      </c>
      <c r="D824" s="27">
        <v>409</v>
      </c>
      <c r="E824" s="27"/>
      <c r="F824" s="27" t="s">
        <v>268</v>
      </c>
      <c r="G824" s="26" t="s">
        <v>463</v>
      </c>
      <c r="H824" s="26"/>
      <c r="I824" s="26"/>
      <c r="J824" s="27"/>
      <c r="K824" s="26"/>
      <c r="L824" s="26" t="s">
        <v>270</v>
      </c>
      <c r="M824" s="33">
        <v>156</v>
      </c>
      <c r="N824" s="33">
        <v>28</v>
      </c>
      <c r="O824" s="28" t="s">
        <v>1227</v>
      </c>
      <c r="P824" s="33" t="s">
        <v>1094</v>
      </c>
      <c r="Q824" s="33"/>
      <c r="R824" s="33" t="s">
        <v>1118</v>
      </c>
      <c r="S824" s="33" t="s">
        <v>1132</v>
      </c>
      <c r="T824" s="118" t="s">
        <v>1118</v>
      </c>
      <c r="U824" s="33" t="s">
        <v>1118</v>
      </c>
      <c r="V824" s="33" t="s">
        <v>1228</v>
      </c>
      <c r="W824" s="34"/>
    </row>
    <row r="825" spans="1:23" s="15" customFormat="1" ht="30" x14ac:dyDescent="0.25">
      <c r="A825" s="41">
        <v>751</v>
      </c>
      <c r="B825" s="43">
        <v>43303</v>
      </c>
      <c r="C825" s="27" t="s">
        <v>204</v>
      </c>
      <c r="D825" s="27">
        <v>411</v>
      </c>
      <c r="E825" s="27"/>
      <c r="F825" s="27" t="s">
        <v>35</v>
      </c>
      <c r="G825" s="26" t="s">
        <v>464</v>
      </c>
      <c r="H825" s="26"/>
      <c r="I825" s="26"/>
      <c r="J825" s="27"/>
      <c r="K825" s="26"/>
      <c r="L825" s="26" t="s">
        <v>270</v>
      </c>
      <c r="M825" s="33">
        <v>150</v>
      </c>
      <c r="N825" s="33">
        <v>28</v>
      </c>
      <c r="O825" s="28" t="s">
        <v>1227</v>
      </c>
      <c r="P825" s="33" t="s">
        <v>1129</v>
      </c>
      <c r="Q825" s="33" t="s">
        <v>1229</v>
      </c>
      <c r="R825" s="33" t="s">
        <v>1118</v>
      </c>
      <c r="S825" s="33" t="s">
        <v>1132</v>
      </c>
      <c r="T825" s="118" t="s">
        <v>1084</v>
      </c>
      <c r="U825" s="33" t="s">
        <v>1118</v>
      </c>
      <c r="V825" s="33" t="s">
        <v>1230</v>
      </c>
      <c r="W825" s="34"/>
    </row>
    <row r="826" spans="1:23" s="15" customFormat="1" ht="30" x14ac:dyDescent="0.25">
      <c r="A826" s="41">
        <v>750</v>
      </c>
      <c r="B826" s="43">
        <v>43304</v>
      </c>
      <c r="C826" s="27" t="s">
        <v>204</v>
      </c>
      <c r="D826" s="27">
        <v>312</v>
      </c>
      <c r="E826" s="27"/>
      <c r="F826" s="27" t="s">
        <v>35</v>
      </c>
      <c r="G826" s="26" t="s">
        <v>465</v>
      </c>
      <c r="H826" s="26"/>
      <c r="I826" s="26" t="s">
        <v>466</v>
      </c>
      <c r="J826" s="27" t="s">
        <v>403</v>
      </c>
      <c r="K826" s="26" t="s">
        <v>50</v>
      </c>
      <c r="L826" s="26"/>
      <c r="M826" s="33"/>
      <c r="N826" s="33">
        <v>28</v>
      </c>
      <c r="O826" s="28" t="s">
        <v>1227</v>
      </c>
      <c r="P826" s="33" t="s">
        <v>1110</v>
      </c>
      <c r="Q826" s="33"/>
      <c r="R826" s="33" t="s">
        <v>1118</v>
      </c>
      <c r="S826" s="33" t="s">
        <v>1132</v>
      </c>
      <c r="T826" s="118" t="s">
        <v>1118</v>
      </c>
      <c r="U826" s="33" t="s">
        <v>1118</v>
      </c>
      <c r="V826" s="33" t="s">
        <v>1191</v>
      </c>
      <c r="W826" s="34"/>
    </row>
    <row r="827" spans="1:23" s="15" customFormat="1" ht="120" x14ac:dyDescent="0.25">
      <c r="A827" s="41">
        <v>749</v>
      </c>
      <c r="B827" s="43">
        <v>43305</v>
      </c>
      <c r="C827" s="27" t="s">
        <v>87</v>
      </c>
      <c r="D827" s="27"/>
      <c r="E827" s="27"/>
      <c r="F827" s="27" t="s">
        <v>65</v>
      </c>
      <c r="G827" s="26" t="s">
        <v>467</v>
      </c>
      <c r="H827" s="26"/>
      <c r="I827" s="26"/>
      <c r="J827" s="27" t="s">
        <v>300</v>
      </c>
      <c r="K827" s="26" t="s">
        <v>49</v>
      </c>
      <c r="L827" s="26"/>
      <c r="M827" s="33"/>
      <c r="N827" s="33">
        <v>28</v>
      </c>
      <c r="O827" s="28" t="s">
        <v>1086</v>
      </c>
      <c r="P827" s="33"/>
      <c r="Q827" s="33"/>
      <c r="R827" s="33" t="s">
        <v>1084</v>
      </c>
      <c r="S827" s="33" t="s">
        <v>46</v>
      </c>
      <c r="T827" s="118" t="s">
        <v>46</v>
      </c>
      <c r="U827" s="33" t="s">
        <v>46</v>
      </c>
      <c r="V827" s="33" t="s">
        <v>1231</v>
      </c>
      <c r="W827" s="34"/>
    </row>
    <row r="828" spans="1:23" s="15" customFormat="1" ht="409.5" x14ac:dyDescent="0.25">
      <c r="A828" s="41">
        <v>748</v>
      </c>
      <c r="B828" s="43">
        <v>43304</v>
      </c>
      <c r="C828" s="27" t="s">
        <v>204</v>
      </c>
      <c r="D828" s="27" t="s">
        <v>468</v>
      </c>
      <c r="E828" s="27"/>
      <c r="F828" s="27" t="s">
        <v>44</v>
      </c>
      <c r="G828" s="26" t="s">
        <v>469</v>
      </c>
      <c r="H828" s="26"/>
      <c r="I828" s="26"/>
      <c r="J828" s="27" t="s">
        <v>103</v>
      </c>
      <c r="K828" s="26" t="s">
        <v>50</v>
      </c>
      <c r="L828" s="26"/>
      <c r="M828" s="33"/>
      <c r="N828" s="33">
        <v>28</v>
      </c>
      <c r="O828" s="28" t="s">
        <v>1227</v>
      </c>
      <c r="P828" s="33" t="s">
        <v>1142</v>
      </c>
      <c r="Q828" s="33"/>
      <c r="R828" s="33" t="s">
        <v>1118</v>
      </c>
      <c r="S828" s="33" t="s">
        <v>1132</v>
      </c>
      <c r="T828" s="118" t="s">
        <v>1084</v>
      </c>
      <c r="U828" s="33" t="s">
        <v>1118</v>
      </c>
      <c r="V828" s="33" t="s">
        <v>1155</v>
      </c>
      <c r="W828" s="34"/>
    </row>
    <row r="829" spans="1:23" s="15" customFormat="1" ht="409.5" x14ac:dyDescent="0.25">
      <c r="A829" s="41">
        <v>747</v>
      </c>
      <c r="B829" s="43">
        <v>43303</v>
      </c>
      <c r="C829" s="27" t="s">
        <v>204</v>
      </c>
      <c r="D829" s="27" t="s">
        <v>470</v>
      </c>
      <c r="E829" s="27" t="s">
        <v>43</v>
      </c>
      <c r="F829" s="27" t="s">
        <v>51</v>
      </c>
      <c r="G829" s="26" t="s">
        <v>471</v>
      </c>
      <c r="H829" s="26"/>
      <c r="I829" s="26"/>
      <c r="J829" s="27" t="s">
        <v>275</v>
      </c>
      <c r="K829" s="26" t="s">
        <v>49</v>
      </c>
      <c r="L829" s="26"/>
      <c r="M829" s="33"/>
      <c r="N829" s="33">
        <v>28</v>
      </c>
      <c r="O829" s="28" t="s">
        <v>1227</v>
      </c>
      <c r="P829" s="33" t="s">
        <v>1087</v>
      </c>
      <c r="Q829" s="33" t="s">
        <v>1232</v>
      </c>
      <c r="R829" s="33" t="s">
        <v>1118</v>
      </c>
      <c r="S829" s="33" t="s">
        <v>1132</v>
      </c>
      <c r="T829" s="118" t="s">
        <v>1084</v>
      </c>
      <c r="U829" s="33" t="s">
        <v>1084</v>
      </c>
      <c r="V829" s="33" t="s">
        <v>1233</v>
      </c>
      <c r="W829" s="34"/>
    </row>
    <row r="830" spans="1:23" s="15" customFormat="1" ht="195" x14ac:dyDescent="0.25">
      <c r="A830" s="41">
        <v>746</v>
      </c>
      <c r="B830" s="43">
        <v>43303</v>
      </c>
      <c r="C830" s="27" t="s">
        <v>204</v>
      </c>
      <c r="D830" s="27">
        <v>511</v>
      </c>
      <c r="E830" s="27" t="s">
        <v>43</v>
      </c>
      <c r="F830" s="27" t="s">
        <v>35</v>
      </c>
      <c r="G830" s="26" t="s">
        <v>472</v>
      </c>
      <c r="H830" s="26"/>
      <c r="I830" s="26" t="s">
        <v>473</v>
      </c>
      <c r="J830" s="27" t="s">
        <v>275</v>
      </c>
      <c r="K830" s="26" t="s">
        <v>49</v>
      </c>
      <c r="L830" s="26"/>
      <c r="M830" s="33"/>
      <c r="N830" s="33">
        <v>28</v>
      </c>
      <c r="O830" s="28" t="s">
        <v>1227</v>
      </c>
      <c r="P830" s="33" t="s">
        <v>1110</v>
      </c>
      <c r="Q830" s="33"/>
      <c r="R830" s="33" t="s">
        <v>1118</v>
      </c>
      <c r="S830" s="33" t="s">
        <v>1132</v>
      </c>
      <c r="T830" s="118" t="s">
        <v>1118</v>
      </c>
      <c r="U830" s="33" t="s">
        <v>1118</v>
      </c>
      <c r="V830" s="33" t="s">
        <v>1191</v>
      </c>
      <c r="W830" s="34"/>
    </row>
    <row r="831" spans="1:23" s="15" customFormat="1" ht="255" x14ac:dyDescent="0.25">
      <c r="A831" s="41">
        <v>745</v>
      </c>
      <c r="B831" s="43">
        <v>43303</v>
      </c>
      <c r="C831" s="27" t="s">
        <v>204</v>
      </c>
      <c r="D831" s="27" t="s">
        <v>474</v>
      </c>
      <c r="E831" s="27" t="s">
        <v>43</v>
      </c>
      <c r="F831" s="27" t="s">
        <v>51</v>
      </c>
      <c r="G831" s="26" t="s">
        <v>475</v>
      </c>
      <c r="H831" s="26"/>
      <c r="I831" s="26" t="s">
        <v>476</v>
      </c>
      <c r="J831" s="27" t="s">
        <v>275</v>
      </c>
      <c r="K831" s="26" t="s">
        <v>49</v>
      </c>
      <c r="L831" s="26"/>
      <c r="M831" s="33"/>
      <c r="N831" s="33">
        <v>28</v>
      </c>
      <c r="O831" s="28" t="s">
        <v>1227</v>
      </c>
      <c r="P831" s="33" t="s">
        <v>1087</v>
      </c>
      <c r="Q831" s="33"/>
      <c r="R831" s="33" t="s">
        <v>1118</v>
      </c>
      <c r="S831" s="33" t="s">
        <v>1132</v>
      </c>
      <c r="T831" s="118" t="s">
        <v>1084</v>
      </c>
      <c r="U831" s="33" t="s">
        <v>1084</v>
      </c>
      <c r="V831" s="33" t="s">
        <v>1234</v>
      </c>
      <c r="W831" s="34"/>
    </row>
    <row r="832" spans="1:23" s="15" customFormat="1" ht="409.5" x14ac:dyDescent="0.25">
      <c r="A832" s="41">
        <v>744</v>
      </c>
      <c r="B832" s="43">
        <v>43303</v>
      </c>
      <c r="C832" s="27" t="s">
        <v>204</v>
      </c>
      <c r="D832" s="27" t="s">
        <v>50</v>
      </c>
      <c r="E832" s="27"/>
      <c r="F832" s="27"/>
      <c r="G832" s="26" t="s">
        <v>477</v>
      </c>
      <c r="H832" s="26"/>
      <c r="I832" s="26"/>
      <c r="J832" s="27" t="s">
        <v>179</v>
      </c>
      <c r="K832" s="26" t="s">
        <v>50</v>
      </c>
      <c r="L832" s="26"/>
      <c r="M832" s="33"/>
      <c r="N832" s="33">
        <v>28</v>
      </c>
      <c r="O832" s="28" t="s">
        <v>1227</v>
      </c>
      <c r="P832" s="33" t="s">
        <v>1235</v>
      </c>
      <c r="Q832" s="33"/>
      <c r="R832" s="33" t="s">
        <v>1118</v>
      </c>
      <c r="S832" s="33" t="s">
        <v>1132</v>
      </c>
      <c r="T832" s="118" t="s">
        <v>1084</v>
      </c>
      <c r="U832" s="33" t="s">
        <v>1084</v>
      </c>
      <c r="V832" s="33" t="s">
        <v>1236</v>
      </c>
      <c r="W832" s="34"/>
    </row>
    <row r="833" spans="1:23" s="15" customFormat="1" ht="105" x14ac:dyDescent="0.25">
      <c r="A833" s="41">
        <v>743</v>
      </c>
      <c r="B833" s="43">
        <v>43302</v>
      </c>
      <c r="C833" s="27" t="s">
        <v>204</v>
      </c>
      <c r="D833" s="27">
        <v>902</v>
      </c>
      <c r="E833" s="27" t="s">
        <v>43</v>
      </c>
      <c r="F833" s="27" t="s">
        <v>35</v>
      </c>
      <c r="G833" s="26" t="s">
        <v>478</v>
      </c>
      <c r="H833" s="26" t="s">
        <v>479</v>
      </c>
      <c r="I833" s="26" t="s">
        <v>480</v>
      </c>
      <c r="J833" s="27" t="s">
        <v>403</v>
      </c>
      <c r="K833" s="26" t="s">
        <v>50</v>
      </c>
      <c r="L833" s="26"/>
      <c r="M833" s="33"/>
      <c r="N833" s="33">
        <v>28</v>
      </c>
      <c r="O833" s="28" t="s">
        <v>1227</v>
      </c>
      <c r="P833" s="33" t="s">
        <v>1142</v>
      </c>
      <c r="Q833" s="33"/>
      <c r="R833" s="33" t="s">
        <v>1118</v>
      </c>
      <c r="S833" s="33" t="s">
        <v>1132</v>
      </c>
      <c r="T833" s="118" t="s">
        <v>1084</v>
      </c>
      <c r="U833" s="33" t="s">
        <v>1118</v>
      </c>
      <c r="V833" s="33" t="s">
        <v>1155</v>
      </c>
      <c r="W833" s="34"/>
    </row>
    <row r="834" spans="1:23" s="15" customFormat="1" ht="75" x14ac:dyDescent="0.25">
      <c r="A834" s="41">
        <v>742</v>
      </c>
      <c r="B834" s="43">
        <v>43300</v>
      </c>
      <c r="C834" s="27" t="s">
        <v>204</v>
      </c>
      <c r="D834" s="27">
        <v>705</v>
      </c>
      <c r="E834" s="27" t="s">
        <v>43</v>
      </c>
      <c r="F834" s="27" t="s">
        <v>35</v>
      </c>
      <c r="G834" s="26" t="s">
        <v>481</v>
      </c>
      <c r="H834" s="26" t="s">
        <v>482</v>
      </c>
      <c r="I834" s="26"/>
      <c r="J834" s="27" t="s">
        <v>403</v>
      </c>
      <c r="K834" s="26" t="s">
        <v>50</v>
      </c>
      <c r="L834" s="26"/>
      <c r="M834" s="33"/>
      <c r="N834" s="33">
        <v>28</v>
      </c>
      <c r="O834" s="28" t="s">
        <v>1227</v>
      </c>
      <c r="P834" s="33" t="s">
        <v>1110</v>
      </c>
      <c r="Q834" s="33"/>
      <c r="R834" s="33" t="s">
        <v>1118</v>
      </c>
      <c r="S834" s="33" t="s">
        <v>1132</v>
      </c>
      <c r="T834" s="118" t="s">
        <v>1118</v>
      </c>
      <c r="U834" s="33" t="s">
        <v>1118</v>
      </c>
      <c r="V834" s="33" t="s">
        <v>1237</v>
      </c>
      <c r="W834" s="34"/>
    </row>
    <row r="835" spans="1:23" s="15" customFormat="1" ht="45" x14ac:dyDescent="0.25">
      <c r="A835" s="41">
        <v>741</v>
      </c>
      <c r="B835" s="43">
        <v>43300</v>
      </c>
      <c r="C835" s="27" t="s">
        <v>204</v>
      </c>
      <c r="D835" s="27" t="s">
        <v>483</v>
      </c>
      <c r="E835" s="27" t="s">
        <v>43</v>
      </c>
      <c r="F835" s="27" t="s">
        <v>35</v>
      </c>
      <c r="G835" s="26" t="s">
        <v>484</v>
      </c>
      <c r="H835" s="26"/>
      <c r="I835" s="26"/>
      <c r="J835" s="27" t="s">
        <v>275</v>
      </c>
      <c r="K835" s="26" t="s">
        <v>49</v>
      </c>
      <c r="L835" s="26"/>
      <c r="M835" s="33"/>
      <c r="N835" s="33">
        <v>28</v>
      </c>
      <c r="O835" s="28" t="s">
        <v>1227</v>
      </c>
      <c r="P835" s="33" t="s">
        <v>1187</v>
      </c>
      <c r="Q835" s="33"/>
      <c r="R835" s="33" t="s">
        <v>1118</v>
      </c>
      <c r="S835" s="33" t="s">
        <v>1132</v>
      </c>
      <c r="T835" s="118" t="s">
        <v>1118</v>
      </c>
      <c r="U835" s="33" t="s">
        <v>1118</v>
      </c>
      <c r="V835" s="33" t="s">
        <v>1189</v>
      </c>
      <c r="W835" s="34"/>
    </row>
    <row r="836" spans="1:23" s="15" customFormat="1" ht="45" x14ac:dyDescent="0.25">
      <c r="A836" s="41">
        <v>740</v>
      </c>
      <c r="B836" s="43">
        <v>43299</v>
      </c>
      <c r="C836" s="27" t="s">
        <v>204</v>
      </c>
      <c r="D836" s="27">
        <v>208</v>
      </c>
      <c r="E836" s="27" t="s">
        <v>43</v>
      </c>
      <c r="F836" s="27" t="s">
        <v>35</v>
      </c>
      <c r="G836" s="26" t="s">
        <v>485</v>
      </c>
      <c r="H836" s="26" t="s">
        <v>486</v>
      </c>
      <c r="I836" s="26"/>
      <c r="J836" s="27" t="s">
        <v>487</v>
      </c>
      <c r="K836" s="26" t="s">
        <v>488</v>
      </c>
      <c r="L836" s="26"/>
      <c r="M836" s="33"/>
      <c r="N836" s="33">
        <v>28</v>
      </c>
      <c r="O836" s="28" t="s">
        <v>1227</v>
      </c>
      <c r="P836" s="33" t="s">
        <v>1142</v>
      </c>
      <c r="Q836" s="33"/>
      <c r="R836" s="33" t="s">
        <v>1118</v>
      </c>
      <c r="S836" s="33" t="s">
        <v>1132</v>
      </c>
      <c r="T836" s="118" t="s">
        <v>1084</v>
      </c>
      <c r="U836" s="33" t="s">
        <v>1118</v>
      </c>
      <c r="V836" s="33" t="s">
        <v>1155</v>
      </c>
      <c r="W836" s="34"/>
    </row>
    <row r="837" spans="1:23" s="15" customFormat="1" ht="120" x14ac:dyDescent="0.25">
      <c r="A837" s="41">
        <v>739</v>
      </c>
      <c r="B837" s="43">
        <v>43302</v>
      </c>
      <c r="C837" s="27" t="s">
        <v>204</v>
      </c>
      <c r="D837" s="27" t="s">
        <v>489</v>
      </c>
      <c r="E837" s="27"/>
      <c r="F837" s="27" t="s">
        <v>35</v>
      </c>
      <c r="G837" s="26" t="s">
        <v>490</v>
      </c>
      <c r="H837" s="26"/>
      <c r="I837" s="26"/>
      <c r="J837" s="27" t="s">
        <v>300</v>
      </c>
      <c r="K837" s="26" t="s">
        <v>49</v>
      </c>
      <c r="L837" s="26"/>
      <c r="M837" s="33"/>
      <c r="N837" s="33">
        <v>28</v>
      </c>
      <c r="O837" s="28" t="s">
        <v>1086</v>
      </c>
      <c r="P837" s="33" t="s">
        <v>1110</v>
      </c>
      <c r="Q837" s="33" t="s">
        <v>1238</v>
      </c>
      <c r="R837" s="33" t="s">
        <v>1084</v>
      </c>
      <c r="S837" s="33" t="s">
        <v>1132</v>
      </c>
      <c r="T837" s="118" t="s">
        <v>1118</v>
      </c>
      <c r="U837" s="33" t="s">
        <v>1084</v>
      </c>
      <c r="V837" s="33" t="s">
        <v>1239</v>
      </c>
      <c r="W837" s="34"/>
    </row>
    <row r="838" spans="1:23" s="15" customFormat="1" ht="75" x14ac:dyDescent="0.25">
      <c r="A838" s="41">
        <v>738</v>
      </c>
      <c r="B838" s="43">
        <v>43302</v>
      </c>
      <c r="C838" s="27" t="s">
        <v>204</v>
      </c>
      <c r="D838" s="27">
        <v>302</v>
      </c>
      <c r="E838" s="27" t="s">
        <v>43</v>
      </c>
      <c r="F838" s="27" t="s">
        <v>51</v>
      </c>
      <c r="G838" s="26" t="s">
        <v>491</v>
      </c>
      <c r="H838" s="26" t="s">
        <v>492</v>
      </c>
      <c r="I838" s="26"/>
      <c r="J838" s="27" t="s">
        <v>300</v>
      </c>
      <c r="K838" s="26" t="s">
        <v>49</v>
      </c>
      <c r="L838" s="26"/>
      <c r="M838" s="33"/>
      <c r="N838" s="33">
        <v>28</v>
      </c>
      <c r="O838" s="28" t="s">
        <v>1227</v>
      </c>
      <c r="P838" s="33" t="s">
        <v>1129</v>
      </c>
      <c r="Q838" s="33" t="s">
        <v>1240</v>
      </c>
      <c r="R838" s="33" t="s">
        <v>1118</v>
      </c>
      <c r="S838" s="33" t="s">
        <v>1132</v>
      </c>
      <c r="T838" s="118" t="s">
        <v>1118</v>
      </c>
      <c r="U838" s="33" t="s">
        <v>1084</v>
      </c>
      <c r="V838" s="33" t="s">
        <v>1241</v>
      </c>
      <c r="W838" s="34"/>
    </row>
    <row r="839" spans="1:23" s="15" customFormat="1" ht="30" x14ac:dyDescent="0.25">
      <c r="A839" s="41">
        <v>737</v>
      </c>
      <c r="B839" s="43">
        <v>43302</v>
      </c>
      <c r="C839" s="27" t="s">
        <v>204</v>
      </c>
      <c r="D839" s="27">
        <v>708</v>
      </c>
      <c r="E839" s="27" t="s">
        <v>43</v>
      </c>
      <c r="F839" s="27" t="s">
        <v>35</v>
      </c>
      <c r="G839" s="26" t="s">
        <v>493</v>
      </c>
      <c r="H839" s="26" t="s">
        <v>494</v>
      </c>
      <c r="I839" s="26"/>
      <c r="J839" s="27" t="s">
        <v>300</v>
      </c>
      <c r="K839" s="26" t="s">
        <v>49</v>
      </c>
      <c r="L839" s="26"/>
      <c r="M839" s="33"/>
      <c r="N839" s="33">
        <v>28</v>
      </c>
      <c r="O839" s="28" t="s">
        <v>1227</v>
      </c>
      <c r="P839" s="33" t="s">
        <v>1110</v>
      </c>
      <c r="Q839" s="33"/>
      <c r="R839" s="33" t="s">
        <v>1118</v>
      </c>
      <c r="S839" s="33" t="s">
        <v>1132</v>
      </c>
      <c r="T839" s="118" t="s">
        <v>1118</v>
      </c>
      <c r="U839" s="33" t="s">
        <v>1118</v>
      </c>
      <c r="V839" s="33" t="s">
        <v>1128</v>
      </c>
      <c r="W839" s="34"/>
    </row>
    <row r="840" spans="1:23" s="15" customFormat="1" ht="75" x14ac:dyDescent="0.25">
      <c r="A840" s="41">
        <v>736</v>
      </c>
      <c r="B840" s="43">
        <v>43301</v>
      </c>
      <c r="C840" s="27" t="s">
        <v>204</v>
      </c>
      <c r="D840" s="27">
        <v>706</v>
      </c>
      <c r="E840" s="27" t="s">
        <v>43</v>
      </c>
      <c r="F840" s="27" t="s">
        <v>51</v>
      </c>
      <c r="G840" s="26" t="s">
        <v>495</v>
      </c>
      <c r="H840" s="26" t="s">
        <v>496</v>
      </c>
      <c r="I840" s="26" t="s">
        <v>497</v>
      </c>
      <c r="J840" s="27" t="s">
        <v>300</v>
      </c>
      <c r="K840" s="26" t="s">
        <v>49</v>
      </c>
      <c r="L840" s="26"/>
      <c r="M840" s="33"/>
      <c r="N840" s="33">
        <v>28</v>
      </c>
      <c r="O840" s="28" t="s">
        <v>1227</v>
      </c>
      <c r="P840" s="33" t="s">
        <v>1142</v>
      </c>
      <c r="Q840" s="33"/>
      <c r="R840" s="33" t="s">
        <v>1118</v>
      </c>
      <c r="S840" s="33" t="s">
        <v>1132</v>
      </c>
      <c r="T840" s="118" t="s">
        <v>1084</v>
      </c>
      <c r="U840" s="33" t="s">
        <v>1118</v>
      </c>
      <c r="V840" s="33" t="s">
        <v>1143</v>
      </c>
      <c r="W840" s="34"/>
    </row>
    <row r="841" spans="1:23" s="15" customFormat="1" ht="409.5" x14ac:dyDescent="0.25">
      <c r="A841" s="41">
        <v>735</v>
      </c>
      <c r="B841" s="43">
        <v>43299</v>
      </c>
      <c r="C841" s="27" t="s">
        <v>204</v>
      </c>
      <c r="D841" s="27"/>
      <c r="E841" s="27"/>
      <c r="F841" s="27"/>
      <c r="G841" s="26" t="s">
        <v>498</v>
      </c>
      <c r="H841" s="26"/>
      <c r="I841" s="26"/>
      <c r="J841" s="27" t="s">
        <v>487</v>
      </c>
      <c r="K841" s="26" t="s">
        <v>488</v>
      </c>
      <c r="L841" s="26"/>
      <c r="M841" s="33"/>
      <c r="N841" s="33">
        <v>27</v>
      </c>
      <c r="O841" s="28" t="s">
        <v>1227</v>
      </c>
      <c r="P841" s="33" t="s">
        <v>1094</v>
      </c>
      <c r="Q841" s="33"/>
      <c r="R841" s="33" t="s">
        <v>1118</v>
      </c>
      <c r="S841" s="33" t="s">
        <v>1221</v>
      </c>
      <c r="T841" s="118" t="s">
        <v>1118</v>
      </c>
      <c r="U841" s="33" t="s">
        <v>1084</v>
      </c>
      <c r="V841" s="33" t="s">
        <v>1242</v>
      </c>
      <c r="W841" s="34"/>
    </row>
    <row r="842" spans="1:23" s="15" customFormat="1" ht="409.5" x14ac:dyDescent="0.25">
      <c r="A842" s="41">
        <v>734</v>
      </c>
      <c r="B842" s="43">
        <v>43299</v>
      </c>
      <c r="C842" s="27" t="s">
        <v>204</v>
      </c>
      <c r="D842" s="27"/>
      <c r="E842" s="27"/>
      <c r="F842" s="27" t="s">
        <v>499</v>
      </c>
      <c r="G842" s="26" t="s">
        <v>500</v>
      </c>
      <c r="H842" s="26"/>
      <c r="I842" s="26"/>
      <c r="J842" s="27" t="s">
        <v>275</v>
      </c>
      <c r="K842" s="26" t="s">
        <v>49</v>
      </c>
      <c r="L842" s="26"/>
      <c r="M842" s="33"/>
      <c r="N842" s="33">
        <v>27</v>
      </c>
      <c r="O842" s="28" t="s">
        <v>1227</v>
      </c>
      <c r="P842" s="33"/>
      <c r="Q842" s="33"/>
      <c r="R842" s="33" t="s">
        <v>1118</v>
      </c>
      <c r="S842" s="33" t="s">
        <v>1132</v>
      </c>
      <c r="T842" s="118" t="s">
        <v>1084</v>
      </c>
      <c r="U842" s="33" t="s">
        <v>1118</v>
      </c>
      <c r="V842" s="33" t="s">
        <v>1243</v>
      </c>
      <c r="W842" s="34"/>
    </row>
    <row r="843" spans="1:23" s="15" customFormat="1" ht="409.5" x14ac:dyDescent="0.25">
      <c r="A843" s="41">
        <v>733</v>
      </c>
      <c r="B843" s="43">
        <v>43299</v>
      </c>
      <c r="C843" s="27" t="s">
        <v>204</v>
      </c>
      <c r="D843" s="27">
        <v>403</v>
      </c>
      <c r="E843" s="27"/>
      <c r="F843" s="27" t="s">
        <v>51</v>
      </c>
      <c r="G843" s="26" t="s">
        <v>501</v>
      </c>
      <c r="H843" s="26"/>
      <c r="I843" s="26"/>
      <c r="J843" s="27" t="s">
        <v>275</v>
      </c>
      <c r="K843" s="26" t="s">
        <v>49</v>
      </c>
      <c r="L843" s="26"/>
      <c r="M843" s="33"/>
      <c r="N843" s="33">
        <v>27</v>
      </c>
      <c r="O843" s="28" t="s">
        <v>1227</v>
      </c>
      <c r="P843" s="33" t="s">
        <v>1102</v>
      </c>
      <c r="Q843" s="33" t="s">
        <v>1244</v>
      </c>
      <c r="R843" s="33" t="s">
        <v>1118</v>
      </c>
      <c r="S843" s="33" t="s">
        <v>1132</v>
      </c>
      <c r="T843" s="118" t="s">
        <v>1118</v>
      </c>
      <c r="U843" s="33" t="s">
        <v>1118</v>
      </c>
      <c r="V843" s="183" t="s">
        <v>1136</v>
      </c>
      <c r="W843" s="34"/>
    </row>
    <row r="844" spans="1:23" s="15" customFormat="1" ht="45" x14ac:dyDescent="0.25">
      <c r="A844" s="41">
        <v>732</v>
      </c>
      <c r="B844" s="43">
        <v>43299</v>
      </c>
      <c r="C844" s="27" t="s">
        <v>204</v>
      </c>
      <c r="D844" s="27">
        <v>208</v>
      </c>
      <c r="E844" s="27" t="s">
        <v>43</v>
      </c>
      <c r="F844" s="27" t="s">
        <v>35</v>
      </c>
      <c r="G844" s="26" t="s">
        <v>502</v>
      </c>
      <c r="H844" s="26"/>
      <c r="I844" s="26"/>
      <c r="J844" s="27" t="s">
        <v>487</v>
      </c>
      <c r="K844" s="26" t="s">
        <v>488</v>
      </c>
      <c r="L844" s="26"/>
      <c r="M844" s="33"/>
      <c r="N844" s="33">
        <v>27</v>
      </c>
      <c r="O844" s="28" t="s">
        <v>1227</v>
      </c>
      <c r="P844" s="33" t="s">
        <v>1110</v>
      </c>
      <c r="Q844" s="33" t="s">
        <v>1246</v>
      </c>
      <c r="R844" s="33" t="s">
        <v>1118</v>
      </c>
      <c r="S844" s="33" t="s">
        <v>1132</v>
      </c>
      <c r="T844" s="118" t="s">
        <v>1118</v>
      </c>
      <c r="U844" s="33" t="s">
        <v>1118</v>
      </c>
      <c r="V844" s="33" t="s">
        <v>1155</v>
      </c>
      <c r="W844" s="34"/>
    </row>
    <row r="845" spans="1:23" s="15" customFormat="1" ht="45" x14ac:dyDescent="0.25">
      <c r="A845" s="41">
        <v>731</v>
      </c>
      <c r="B845" s="43">
        <v>43299</v>
      </c>
      <c r="C845" s="27" t="s">
        <v>204</v>
      </c>
      <c r="D845" s="27">
        <v>512</v>
      </c>
      <c r="E845" s="27" t="s">
        <v>43</v>
      </c>
      <c r="F845" s="27" t="s">
        <v>35</v>
      </c>
      <c r="G845" s="26" t="s">
        <v>503</v>
      </c>
      <c r="H845" s="26"/>
      <c r="I845" s="26"/>
      <c r="J845" s="27" t="s">
        <v>275</v>
      </c>
      <c r="K845" s="26" t="s">
        <v>49</v>
      </c>
      <c r="L845" s="26"/>
      <c r="M845" s="33"/>
      <c r="N845" s="33">
        <v>27</v>
      </c>
      <c r="O845" s="28" t="s">
        <v>1227</v>
      </c>
      <c r="P845" s="33" t="s">
        <v>1110</v>
      </c>
      <c r="Q845" s="33" t="s">
        <v>1247</v>
      </c>
      <c r="R845" s="33" t="s">
        <v>1118</v>
      </c>
      <c r="S845" s="33" t="s">
        <v>1132</v>
      </c>
      <c r="T845" s="118" t="s">
        <v>1118</v>
      </c>
      <c r="U845" s="33" t="s">
        <v>1118</v>
      </c>
      <c r="V845" s="33" t="s">
        <v>1191</v>
      </c>
      <c r="W845" s="34"/>
    </row>
    <row r="846" spans="1:23" s="15" customFormat="1" ht="45" x14ac:dyDescent="0.25">
      <c r="A846" s="41">
        <v>730</v>
      </c>
      <c r="B846" s="43">
        <v>43298</v>
      </c>
      <c r="C846" s="27" t="s">
        <v>204</v>
      </c>
      <c r="D846" s="27">
        <v>201</v>
      </c>
      <c r="E846" s="27" t="s">
        <v>43</v>
      </c>
      <c r="F846" s="27" t="s">
        <v>35</v>
      </c>
      <c r="G846" s="26" t="s">
        <v>504</v>
      </c>
      <c r="H846" s="26"/>
      <c r="I846" s="26"/>
      <c r="J846" s="27" t="s">
        <v>403</v>
      </c>
      <c r="K846" s="26" t="s">
        <v>50</v>
      </c>
      <c r="L846" s="26"/>
      <c r="M846" s="33"/>
      <c r="N846" s="33">
        <v>27</v>
      </c>
      <c r="O846" s="28" t="s">
        <v>1227</v>
      </c>
      <c r="P846" s="33" t="s">
        <v>1110</v>
      </c>
      <c r="Q846" s="33" t="s">
        <v>1248</v>
      </c>
      <c r="R846" s="33" t="s">
        <v>1118</v>
      </c>
      <c r="S846" s="33" t="s">
        <v>1132</v>
      </c>
      <c r="T846" s="118" t="s">
        <v>1118</v>
      </c>
      <c r="U846" s="33" t="s">
        <v>1118</v>
      </c>
      <c r="V846" s="33" t="s">
        <v>1249</v>
      </c>
      <c r="W846" s="34"/>
    </row>
    <row r="847" spans="1:23" s="15" customFormat="1" ht="45" x14ac:dyDescent="0.25">
      <c r="A847" s="41">
        <v>729</v>
      </c>
      <c r="B847" s="43">
        <v>43299</v>
      </c>
      <c r="C847" s="27" t="s">
        <v>204</v>
      </c>
      <c r="D847" s="27"/>
      <c r="E847" s="27"/>
      <c r="F847" s="27" t="s">
        <v>44</v>
      </c>
      <c r="G847" s="26" t="s">
        <v>505</v>
      </c>
      <c r="H847" s="26"/>
      <c r="I847" s="26"/>
      <c r="J847" s="27" t="s">
        <v>487</v>
      </c>
      <c r="K847" s="26" t="s">
        <v>488</v>
      </c>
      <c r="L847" s="26"/>
      <c r="M847" s="33"/>
      <c r="N847" s="33">
        <v>27</v>
      </c>
      <c r="O847" s="28" t="s">
        <v>1227</v>
      </c>
      <c r="P847" s="33" t="s">
        <v>1187</v>
      </c>
      <c r="Q847" s="33"/>
      <c r="R847" s="33" t="s">
        <v>1118</v>
      </c>
      <c r="S847" s="33" t="s">
        <v>1132</v>
      </c>
      <c r="T847" s="118" t="s">
        <v>1118</v>
      </c>
      <c r="U847" s="33" t="s">
        <v>1118</v>
      </c>
      <c r="V847" s="33" t="s">
        <v>1189</v>
      </c>
      <c r="W847" s="34"/>
    </row>
    <row r="848" spans="1:23" s="15" customFormat="1" ht="45" x14ac:dyDescent="0.25">
      <c r="A848" s="41">
        <v>728</v>
      </c>
      <c r="B848" s="43">
        <v>43297</v>
      </c>
      <c r="C848" s="27" t="s">
        <v>204</v>
      </c>
      <c r="D848" s="27">
        <v>901</v>
      </c>
      <c r="E848" s="27" t="s">
        <v>43</v>
      </c>
      <c r="F848" s="27" t="s">
        <v>35</v>
      </c>
      <c r="G848" s="26" t="s">
        <v>506</v>
      </c>
      <c r="H848" s="26"/>
      <c r="I848" s="26"/>
      <c r="J848" s="27"/>
      <c r="K848" s="26"/>
      <c r="L848" s="26" t="s">
        <v>270</v>
      </c>
      <c r="M848" s="33" t="s">
        <v>507</v>
      </c>
      <c r="N848" s="33">
        <v>27</v>
      </c>
      <c r="O848" s="28" t="s">
        <v>1227</v>
      </c>
      <c r="P848" s="33" t="s">
        <v>1110</v>
      </c>
      <c r="Q848" s="33" t="s">
        <v>1250</v>
      </c>
      <c r="R848" s="33" t="s">
        <v>1118</v>
      </c>
      <c r="S848" s="33" t="s">
        <v>1132</v>
      </c>
      <c r="T848" s="118" t="s">
        <v>1118</v>
      </c>
      <c r="U848" s="33" t="s">
        <v>1118</v>
      </c>
      <c r="V848" s="33" t="s">
        <v>1191</v>
      </c>
      <c r="W848" s="34"/>
    </row>
    <row r="849" spans="1:23" s="15" customFormat="1" ht="30" x14ac:dyDescent="0.25">
      <c r="A849" s="41">
        <v>727</v>
      </c>
      <c r="B849" s="43">
        <v>43297</v>
      </c>
      <c r="C849" s="27" t="s">
        <v>204</v>
      </c>
      <c r="D849" s="27">
        <v>901</v>
      </c>
      <c r="E849" s="27" t="s">
        <v>43</v>
      </c>
      <c r="F849" s="27" t="s">
        <v>35</v>
      </c>
      <c r="G849" s="26" t="s">
        <v>508</v>
      </c>
      <c r="H849" s="26"/>
      <c r="I849" s="26"/>
      <c r="J849" s="27"/>
      <c r="K849" s="26"/>
      <c r="L849" s="26" t="s">
        <v>270</v>
      </c>
      <c r="M849" s="33" t="s">
        <v>507</v>
      </c>
      <c r="N849" s="33">
        <v>27</v>
      </c>
      <c r="O849" s="28" t="s">
        <v>1227</v>
      </c>
      <c r="P849" s="33" t="s">
        <v>1110</v>
      </c>
      <c r="Q849" s="33"/>
      <c r="R849" s="33" t="s">
        <v>1118</v>
      </c>
      <c r="S849" s="33" t="s">
        <v>1132</v>
      </c>
      <c r="T849" s="118" t="s">
        <v>1118</v>
      </c>
      <c r="U849" s="33" t="s">
        <v>1118</v>
      </c>
      <c r="V849" s="33" t="s">
        <v>1155</v>
      </c>
      <c r="W849" s="34"/>
    </row>
    <row r="850" spans="1:23" s="15" customFormat="1" ht="135" x14ac:dyDescent="0.25">
      <c r="A850" s="41">
        <v>726</v>
      </c>
      <c r="B850" s="43">
        <v>43294</v>
      </c>
      <c r="C850" s="27" t="s">
        <v>204</v>
      </c>
      <c r="D850" s="27">
        <v>904</v>
      </c>
      <c r="E850" s="27" t="s">
        <v>97</v>
      </c>
      <c r="F850" s="27" t="s">
        <v>51</v>
      </c>
      <c r="G850" s="26" t="s">
        <v>509</v>
      </c>
      <c r="H850" s="26" t="s">
        <v>510</v>
      </c>
      <c r="I850" s="26"/>
      <c r="J850" s="27" t="s">
        <v>275</v>
      </c>
      <c r="K850" s="26" t="s">
        <v>49</v>
      </c>
      <c r="L850" s="26"/>
      <c r="M850" s="33"/>
      <c r="N850" s="33">
        <v>27</v>
      </c>
      <c r="O850" s="28" t="s">
        <v>1227</v>
      </c>
      <c r="P850" s="33" t="s">
        <v>1087</v>
      </c>
      <c r="Q850" s="33"/>
      <c r="R850" s="33" t="s">
        <v>1118</v>
      </c>
      <c r="S850" s="33" t="s">
        <v>1132</v>
      </c>
      <c r="T850" s="118" t="s">
        <v>1084</v>
      </c>
      <c r="U850" s="33" t="s">
        <v>1118</v>
      </c>
      <c r="V850" s="33" t="s">
        <v>1251</v>
      </c>
      <c r="W850" s="34"/>
    </row>
    <row r="851" spans="1:23" s="15" customFormat="1" ht="30" x14ac:dyDescent="0.25">
      <c r="A851" s="41">
        <v>725</v>
      </c>
      <c r="B851" s="43">
        <v>43294</v>
      </c>
      <c r="C851" s="27" t="s">
        <v>204</v>
      </c>
      <c r="D851" s="27">
        <v>406</v>
      </c>
      <c r="E851" s="27" t="s">
        <v>43</v>
      </c>
      <c r="F851" s="27" t="s">
        <v>268</v>
      </c>
      <c r="G851" s="26" t="s">
        <v>511</v>
      </c>
      <c r="H851" s="26"/>
      <c r="I851" s="26"/>
      <c r="J851" s="27"/>
      <c r="K851" s="26"/>
      <c r="L851" s="26" t="s">
        <v>270</v>
      </c>
      <c r="M851" s="33" t="s">
        <v>512</v>
      </c>
      <c r="N851" s="33">
        <v>27</v>
      </c>
      <c r="O851" s="28" t="s">
        <v>1227</v>
      </c>
      <c r="P851" s="33" t="s">
        <v>1094</v>
      </c>
      <c r="Q851" s="33"/>
      <c r="R851" s="33" t="s">
        <v>1118</v>
      </c>
      <c r="S851" s="33" t="s">
        <v>1221</v>
      </c>
      <c r="T851" s="118">
        <v>43335</v>
      </c>
      <c r="U851" s="33" t="s">
        <v>1118</v>
      </c>
      <c r="V851" s="33" t="s">
        <v>1252</v>
      </c>
      <c r="W851" s="34"/>
    </row>
    <row r="852" spans="1:23" s="15" customFormat="1" ht="120" x14ac:dyDescent="0.25">
      <c r="A852" s="41">
        <v>724</v>
      </c>
      <c r="B852" s="43">
        <v>43291</v>
      </c>
      <c r="C852" s="27" t="s">
        <v>204</v>
      </c>
      <c r="D852" s="27">
        <v>107</v>
      </c>
      <c r="E852" s="27" t="s">
        <v>43</v>
      </c>
      <c r="F852" s="27" t="s">
        <v>35</v>
      </c>
      <c r="G852" s="26" t="s">
        <v>513</v>
      </c>
      <c r="H852" s="26"/>
      <c r="I852" s="26"/>
      <c r="J852" s="27"/>
      <c r="K852" s="26"/>
      <c r="L852" s="26" t="s">
        <v>270</v>
      </c>
      <c r="M852" s="33" t="s">
        <v>514</v>
      </c>
      <c r="N852" s="33">
        <v>27</v>
      </c>
      <c r="O852" s="28" t="s">
        <v>1227</v>
      </c>
      <c r="P852" s="33" t="s">
        <v>1107</v>
      </c>
      <c r="Q852" s="33"/>
      <c r="R852" s="33" t="s">
        <v>1118</v>
      </c>
      <c r="S852" s="33" t="s">
        <v>1221</v>
      </c>
      <c r="T852" s="118">
        <v>43358</v>
      </c>
      <c r="U852" s="33" t="s">
        <v>1118</v>
      </c>
      <c r="V852" s="33" t="s">
        <v>1182</v>
      </c>
      <c r="W852" s="34"/>
    </row>
    <row r="853" spans="1:23" s="15" customFormat="1" ht="75" x14ac:dyDescent="0.25">
      <c r="A853" s="41">
        <v>723</v>
      </c>
      <c r="B853" s="43">
        <v>43291</v>
      </c>
      <c r="C853" s="27" t="s">
        <v>204</v>
      </c>
      <c r="D853" s="27">
        <v>107</v>
      </c>
      <c r="E853" s="27" t="s">
        <v>43</v>
      </c>
      <c r="F853" s="27" t="s">
        <v>51</v>
      </c>
      <c r="G853" s="26" t="s">
        <v>515</v>
      </c>
      <c r="H853" s="26"/>
      <c r="I853" s="26"/>
      <c r="J853" s="27"/>
      <c r="K853" s="26"/>
      <c r="L853" s="26" t="s">
        <v>270</v>
      </c>
      <c r="M853" s="33" t="s">
        <v>514</v>
      </c>
      <c r="N853" s="33">
        <v>27</v>
      </c>
      <c r="O853" s="28" t="s">
        <v>1086</v>
      </c>
      <c r="P853" s="33"/>
      <c r="Q853" s="33"/>
      <c r="R853" s="33" t="s">
        <v>1084</v>
      </c>
      <c r="S853" s="33" t="s">
        <v>1132</v>
      </c>
      <c r="T853" s="118" t="s">
        <v>1084</v>
      </c>
      <c r="U853" s="33" t="s">
        <v>1084</v>
      </c>
      <c r="V853" s="33" t="s">
        <v>1231</v>
      </c>
      <c r="W853" s="34"/>
    </row>
    <row r="854" spans="1:23" s="15" customFormat="1" ht="30" x14ac:dyDescent="0.25">
      <c r="A854" s="41">
        <v>722</v>
      </c>
      <c r="B854" s="43">
        <v>43294</v>
      </c>
      <c r="C854" s="27" t="s">
        <v>204</v>
      </c>
      <c r="D854" s="27">
        <v>502</v>
      </c>
      <c r="E854" s="27" t="s">
        <v>43</v>
      </c>
      <c r="F854" s="27" t="s">
        <v>35</v>
      </c>
      <c r="G854" s="26" t="s">
        <v>516</v>
      </c>
      <c r="H854" s="26"/>
      <c r="I854" s="26"/>
      <c r="J854" s="27"/>
      <c r="K854" s="26"/>
      <c r="L854" s="26" t="s">
        <v>270</v>
      </c>
      <c r="M854" s="33" t="s">
        <v>517</v>
      </c>
      <c r="N854" s="33">
        <v>27</v>
      </c>
      <c r="O854" s="28" t="s">
        <v>1086</v>
      </c>
      <c r="P854" s="33"/>
      <c r="Q854" s="33"/>
      <c r="R854" s="33" t="s">
        <v>1084</v>
      </c>
      <c r="S854" s="33" t="s">
        <v>1132</v>
      </c>
      <c r="T854" s="118" t="s">
        <v>1084</v>
      </c>
      <c r="U854" s="33" t="s">
        <v>1084</v>
      </c>
      <c r="V854" s="33" t="s">
        <v>1231</v>
      </c>
      <c r="W854" s="34"/>
    </row>
    <row r="855" spans="1:23" s="15" customFormat="1" ht="60" x14ac:dyDescent="0.25">
      <c r="A855" s="41">
        <v>721</v>
      </c>
      <c r="B855" s="43">
        <v>43295</v>
      </c>
      <c r="C855" s="27" t="s">
        <v>204</v>
      </c>
      <c r="D855" s="27">
        <v>509</v>
      </c>
      <c r="E855" s="27" t="s">
        <v>43</v>
      </c>
      <c r="F855" s="27" t="s">
        <v>518</v>
      </c>
      <c r="G855" s="26" t="s">
        <v>519</v>
      </c>
      <c r="H855" s="26"/>
      <c r="I855" s="26"/>
      <c r="J855" s="27" t="s">
        <v>487</v>
      </c>
      <c r="K855" s="26" t="s">
        <v>488</v>
      </c>
      <c r="L855" s="26"/>
      <c r="M855" s="33"/>
      <c r="N855" s="33">
        <v>27</v>
      </c>
      <c r="O855" s="28" t="s">
        <v>1227</v>
      </c>
      <c r="P855" s="33"/>
      <c r="Q855" s="33"/>
      <c r="R855" s="33" t="s">
        <v>1084</v>
      </c>
      <c r="S855" s="33" t="s">
        <v>1132</v>
      </c>
      <c r="T855" s="118" t="s">
        <v>1118</v>
      </c>
      <c r="U855" s="33" t="s">
        <v>1118</v>
      </c>
      <c r="V855" s="33" t="s">
        <v>1253</v>
      </c>
      <c r="W855" s="34"/>
    </row>
    <row r="856" spans="1:23" s="15" customFormat="1" ht="105" x14ac:dyDescent="0.25">
      <c r="A856" s="41">
        <v>720</v>
      </c>
      <c r="B856" s="43">
        <v>43294</v>
      </c>
      <c r="C856" s="27" t="s">
        <v>204</v>
      </c>
      <c r="D856" s="27">
        <v>202</v>
      </c>
      <c r="E856" s="27" t="s">
        <v>43</v>
      </c>
      <c r="F856" s="27" t="s">
        <v>35</v>
      </c>
      <c r="G856" s="26" t="s">
        <v>520</v>
      </c>
      <c r="H856" s="26"/>
      <c r="I856" s="26"/>
      <c r="J856" s="27" t="s">
        <v>179</v>
      </c>
      <c r="K856" s="26" t="s">
        <v>50</v>
      </c>
      <c r="L856" s="26"/>
      <c r="M856" s="33"/>
      <c r="N856" s="33">
        <v>27</v>
      </c>
      <c r="O856" s="28" t="s">
        <v>1227</v>
      </c>
      <c r="P856" s="33" t="s">
        <v>1110</v>
      </c>
      <c r="Q856" s="33" t="s">
        <v>1254</v>
      </c>
      <c r="R856" s="33" t="s">
        <v>1118</v>
      </c>
      <c r="S856" s="33" t="s">
        <v>1132</v>
      </c>
      <c r="T856" s="118" t="s">
        <v>1118</v>
      </c>
      <c r="U856" s="33" t="s">
        <v>1118</v>
      </c>
      <c r="V856" s="33" t="s">
        <v>1172</v>
      </c>
      <c r="W856" s="34"/>
    </row>
    <row r="857" spans="1:23" s="15" customFormat="1" ht="90" x14ac:dyDescent="0.25">
      <c r="A857" s="41">
        <v>719</v>
      </c>
      <c r="B857" s="43">
        <v>43293</v>
      </c>
      <c r="C857" s="27" t="s">
        <v>204</v>
      </c>
      <c r="D857" s="27">
        <v>302</v>
      </c>
      <c r="E857" s="27"/>
      <c r="F857" s="27" t="s">
        <v>521</v>
      </c>
      <c r="G857" s="26" t="s">
        <v>522</v>
      </c>
      <c r="H857" s="26"/>
      <c r="I857" s="26"/>
      <c r="J857" s="27"/>
      <c r="K857" s="26"/>
      <c r="L857" s="26" t="s">
        <v>270</v>
      </c>
      <c r="M857" s="33" t="s">
        <v>507</v>
      </c>
      <c r="N857" s="33">
        <v>27</v>
      </c>
      <c r="O857" s="28" t="s">
        <v>1199</v>
      </c>
      <c r="P857" s="33" t="s">
        <v>1087</v>
      </c>
      <c r="Q857" s="33"/>
      <c r="R857" s="33"/>
      <c r="S857" s="33"/>
      <c r="T857" s="118"/>
      <c r="U857" s="33"/>
      <c r="V857" s="33" t="s">
        <v>46</v>
      </c>
      <c r="W857" s="34"/>
    </row>
    <row r="858" spans="1:23" s="15" customFormat="1" ht="45" x14ac:dyDescent="0.25">
      <c r="A858" s="41">
        <v>718</v>
      </c>
      <c r="B858" s="43">
        <v>43293</v>
      </c>
      <c r="C858" s="27" t="s">
        <v>204</v>
      </c>
      <c r="D858" s="27">
        <v>302</v>
      </c>
      <c r="E858" s="27"/>
      <c r="F858" s="27" t="s">
        <v>51</v>
      </c>
      <c r="G858" s="26" t="s">
        <v>523</v>
      </c>
      <c r="H858" s="26"/>
      <c r="I858" s="26"/>
      <c r="J858" s="27"/>
      <c r="K858" s="26"/>
      <c r="L858" s="26" t="s">
        <v>270</v>
      </c>
      <c r="M858" s="33" t="s">
        <v>524</v>
      </c>
      <c r="N858" s="33">
        <v>27</v>
      </c>
      <c r="O858" s="28" t="s">
        <v>1199</v>
      </c>
      <c r="P858" s="33" t="s">
        <v>1087</v>
      </c>
      <c r="Q858" s="33"/>
      <c r="R858" s="33" t="s">
        <v>1118</v>
      </c>
      <c r="S858" s="33" t="s">
        <v>1221</v>
      </c>
      <c r="T858" s="118"/>
      <c r="U858" s="33"/>
      <c r="V858" s="33" t="s">
        <v>46</v>
      </c>
      <c r="W858" s="34"/>
    </row>
    <row r="859" spans="1:23" s="15" customFormat="1" ht="90" x14ac:dyDescent="0.25">
      <c r="A859" s="41">
        <v>717</v>
      </c>
      <c r="B859" s="43">
        <v>43292</v>
      </c>
      <c r="C859" s="27" t="s">
        <v>204</v>
      </c>
      <c r="D859" s="27">
        <v>312</v>
      </c>
      <c r="E859" s="27"/>
      <c r="F859" s="27" t="s">
        <v>35</v>
      </c>
      <c r="G859" s="26" t="s">
        <v>525</v>
      </c>
      <c r="H859" s="26"/>
      <c r="I859" s="26"/>
      <c r="J859" s="27"/>
      <c r="K859" s="26"/>
      <c r="L859" s="26" t="s">
        <v>270</v>
      </c>
      <c r="M859" s="33" t="s">
        <v>526</v>
      </c>
      <c r="N859" s="33">
        <v>27</v>
      </c>
      <c r="O859" s="28" t="s">
        <v>1227</v>
      </c>
      <c r="P859" s="33" t="s">
        <v>1110</v>
      </c>
      <c r="Q859" s="33" t="s">
        <v>1255</v>
      </c>
      <c r="R859" s="33" t="s">
        <v>1118</v>
      </c>
      <c r="S859" s="33" t="s">
        <v>1132</v>
      </c>
      <c r="T859" s="118" t="s">
        <v>1118</v>
      </c>
      <c r="U859" s="33" t="s">
        <v>1118</v>
      </c>
      <c r="V859" s="33" t="s">
        <v>1191</v>
      </c>
      <c r="W859" s="34"/>
    </row>
    <row r="860" spans="1:23" s="15" customFormat="1" ht="105" x14ac:dyDescent="0.25">
      <c r="A860" s="41">
        <v>716</v>
      </c>
      <c r="B860" s="43">
        <v>43292</v>
      </c>
      <c r="C860" s="27" t="s">
        <v>204</v>
      </c>
      <c r="D860" s="27">
        <v>309</v>
      </c>
      <c r="E860" s="27"/>
      <c r="F860" s="27" t="s">
        <v>51</v>
      </c>
      <c r="G860" s="26" t="s">
        <v>527</v>
      </c>
      <c r="H860" s="26"/>
      <c r="I860" s="26" t="s">
        <v>528</v>
      </c>
      <c r="J860" s="27" t="s">
        <v>275</v>
      </c>
      <c r="K860" s="26" t="s">
        <v>49</v>
      </c>
      <c r="L860" s="26"/>
      <c r="M860" s="33"/>
      <c r="N860" s="33">
        <v>26</v>
      </c>
      <c r="O860" s="28" t="s">
        <v>1227</v>
      </c>
      <c r="P860" s="33" t="s">
        <v>1151</v>
      </c>
      <c r="Q860" s="33"/>
      <c r="R860" s="33" t="s">
        <v>1118</v>
      </c>
      <c r="S860" s="33" t="s">
        <v>1132</v>
      </c>
      <c r="T860" s="118" t="s">
        <v>1118</v>
      </c>
      <c r="U860" s="33" t="s">
        <v>1118</v>
      </c>
      <c r="V860" s="33" t="s">
        <v>1256</v>
      </c>
      <c r="W860" s="34"/>
    </row>
    <row r="861" spans="1:23" s="15" customFormat="1" ht="409.5" x14ac:dyDescent="0.25">
      <c r="A861" s="41">
        <v>715</v>
      </c>
      <c r="B861" s="43">
        <v>43352</v>
      </c>
      <c r="C861" s="27" t="s">
        <v>204</v>
      </c>
      <c r="D861" s="27"/>
      <c r="E861" s="27"/>
      <c r="F861" s="27" t="s">
        <v>529</v>
      </c>
      <c r="G861" s="26" t="s">
        <v>530</v>
      </c>
      <c r="H861" s="26" t="s">
        <v>531</v>
      </c>
      <c r="I861" s="26"/>
      <c r="J861" s="27" t="s">
        <v>403</v>
      </c>
      <c r="K861" s="26" t="s">
        <v>50</v>
      </c>
      <c r="L861" s="26"/>
      <c r="M861" s="33"/>
      <c r="N861" s="33">
        <v>26</v>
      </c>
      <c r="O861" s="28" t="s">
        <v>1227</v>
      </c>
      <c r="P861" s="33" t="s">
        <v>1129</v>
      </c>
      <c r="Q861" s="33"/>
      <c r="R861" s="33" t="s">
        <v>1118</v>
      </c>
      <c r="S861" s="33" t="s">
        <v>1132</v>
      </c>
      <c r="T861" s="118" t="s">
        <v>1118</v>
      </c>
      <c r="U861" s="33" t="s">
        <v>1118</v>
      </c>
      <c r="V861" s="33" t="s">
        <v>1257</v>
      </c>
      <c r="W861" s="34"/>
    </row>
    <row r="862" spans="1:23" s="15" customFormat="1" ht="270" x14ac:dyDescent="0.25">
      <c r="A862" s="41">
        <v>714</v>
      </c>
      <c r="B862" s="43">
        <v>43291</v>
      </c>
      <c r="C862" s="27" t="s">
        <v>204</v>
      </c>
      <c r="D862" s="27"/>
      <c r="E862" s="27"/>
      <c r="F862" s="27" t="s">
        <v>268</v>
      </c>
      <c r="G862" s="26" t="s">
        <v>532</v>
      </c>
      <c r="H862" s="26" t="s">
        <v>533</v>
      </c>
      <c r="I862" s="26"/>
      <c r="J862" s="27" t="s">
        <v>159</v>
      </c>
      <c r="K862" s="26" t="s">
        <v>534</v>
      </c>
      <c r="L862" s="26"/>
      <c r="M862" s="33"/>
      <c r="N862" s="33">
        <v>26</v>
      </c>
      <c r="O862" s="28" t="s">
        <v>1227</v>
      </c>
      <c r="P862" s="33" t="s">
        <v>1110</v>
      </c>
      <c r="Q862" s="33" t="s">
        <v>1258</v>
      </c>
      <c r="R862" s="33" t="s">
        <v>1118</v>
      </c>
      <c r="S862" s="33" t="s">
        <v>1132</v>
      </c>
      <c r="T862" s="118" t="s">
        <v>1118</v>
      </c>
      <c r="U862" s="33" t="s">
        <v>1118</v>
      </c>
      <c r="V862" s="33" t="s">
        <v>44</v>
      </c>
      <c r="W862" s="34"/>
    </row>
    <row r="863" spans="1:23" s="15" customFormat="1" ht="30" x14ac:dyDescent="0.25">
      <c r="A863" s="41">
        <v>713</v>
      </c>
      <c r="B863" s="43">
        <v>43291</v>
      </c>
      <c r="C863" s="27" t="s">
        <v>204</v>
      </c>
      <c r="D863" s="27">
        <v>107</v>
      </c>
      <c r="E863" s="27" t="s">
        <v>43</v>
      </c>
      <c r="F863" s="27" t="s">
        <v>35</v>
      </c>
      <c r="G863" s="26" t="s">
        <v>535</v>
      </c>
      <c r="H863" s="26"/>
      <c r="I863" s="26"/>
      <c r="J863" s="27"/>
      <c r="K863" s="26"/>
      <c r="L863" s="26"/>
      <c r="M863" s="33"/>
      <c r="N863" s="33">
        <v>26</v>
      </c>
      <c r="O863" s="28" t="s">
        <v>1086</v>
      </c>
      <c r="P863" s="33"/>
      <c r="Q863" s="33"/>
      <c r="R863" s="33" t="s">
        <v>1084</v>
      </c>
      <c r="S863" s="33" t="s">
        <v>46</v>
      </c>
      <c r="T863" s="118" t="s">
        <v>46</v>
      </c>
      <c r="U863" s="33" t="s">
        <v>46</v>
      </c>
      <c r="V863" s="33" t="s">
        <v>1231</v>
      </c>
      <c r="W863" s="34"/>
    </row>
    <row r="864" spans="1:23" s="15" customFormat="1" ht="45" x14ac:dyDescent="0.25">
      <c r="A864" s="41">
        <v>712</v>
      </c>
      <c r="B864" s="43">
        <v>43290</v>
      </c>
      <c r="C864" s="27" t="s">
        <v>204</v>
      </c>
      <c r="D864" s="27">
        <v>401</v>
      </c>
      <c r="E864" s="27" t="s">
        <v>43</v>
      </c>
      <c r="F864" s="27" t="s">
        <v>51</v>
      </c>
      <c r="G864" s="26" t="s">
        <v>536</v>
      </c>
      <c r="H864" s="26"/>
      <c r="I864" s="26"/>
      <c r="J864" s="27"/>
      <c r="K864" s="26"/>
      <c r="L864" s="26"/>
      <c r="M864" s="33"/>
      <c r="N864" s="33">
        <v>26</v>
      </c>
      <c r="O864" s="28" t="s">
        <v>1227</v>
      </c>
      <c r="P864" s="33" t="s">
        <v>1087</v>
      </c>
      <c r="Q864" s="33"/>
      <c r="R864" s="33" t="s">
        <v>1118</v>
      </c>
      <c r="S864" s="33" t="s">
        <v>1221</v>
      </c>
      <c r="T864" s="118" t="s">
        <v>1084</v>
      </c>
      <c r="U864" s="33" t="s">
        <v>1118</v>
      </c>
      <c r="V864" s="33" t="s">
        <v>1259</v>
      </c>
      <c r="W864" s="34"/>
    </row>
    <row r="865" spans="1:23" s="15" customFormat="1" ht="105" x14ac:dyDescent="0.25">
      <c r="A865" s="41">
        <v>711</v>
      </c>
      <c r="B865" s="43">
        <v>43291</v>
      </c>
      <c r="C865" s="27" t="s">
        <v>204</v>
      </c>
      <c r="D865" s="27"/>
      <c r="E865" s="27" t="s">
        <v>43</v>
      </c>
      <c r="F865" s="27" t="s">
        <v>268</v>
      </c>
      <c r="G865" s="26" t="s">
        <v>537</v>
      </c>
      <c r="H865" s="26"/>
      <c r="I865" s="26"/>
      <c r="J865" s="27"/>
      <c r="K865" s="26"/>
      <c r="L865" s="26"/>
      <c r="M865" s="33"/>
      <c r="N865" s="33">
        <v>26</v>
      </c>
      <c r="O865" s="28" t="s">
        <v>1227</v>
      </c>
      <c r="P865" s="33" t="s">
        <v>1094</v>
      </c>
      <c r="Q865" s="33" t="s">
        <v>1260</v>
      </c>
      <c r="R865" s="33" t="s">
        <v>1118</v>
      </c>
      <c r="S865" s="33" t="s">
        <v>1132</v>
      </c>
      <c r="T865" s="118" t="s">
        <v>1118</v>
      </c>
      <c r="U865" s="33" t="s">
        <v>1118</v>
      </c>
      <c r="V865" s="33" t="s">
        <v>1126</v>
      </c>
      <c r="W865" s="34"/>
    </row>
    <row r="866" spans="1:23" s="15" customFormat="1" ht="30" x14ac:dyDescent="0.25">
      <c r="A866" s="41">
        <v>710</v>
      </c>
      <c r="B866" s="43">
        <v>43291</v>
      </c>
      <c r="C866" s="27" t="s">
        <v>204</v>
      </c>
      <c r="D866" s="27">
        <v>707</v>
      </c>
      <c r="E866" s="27" t="s">
        <v>43</v>
      </c>
      <c r="F866" s="27" t="s">
        <v>50</v>
      </c>
      <c r="G866" s="26" t="s">
        <v>538</v>
      </c>
      <c r="H866" s="26"/>
      <c r="I866" s="26"/>
      <c r="J866" s="27"/>
      <c r="K866" s="26"/>
      <c r="L866" s="26"/>
      <c r="M866" s="33"/>
      <c r="N866" s="33">
        <v>26</v>
      </c>
      <c r="O866" s="28" t="s">
        <v>1086</v>
      </c>
      <c r="P866" s="33"/>
      <c r="Q866" s="33"/>
      <c r="R866" s="33" t="s">
        <v>1084</v>
      </c>
      <c r="S866" s="33" t="s">
        <v>46</v>
      </c>
      <c r="T866" s="118" t="s">
        <v>46</v>
      </c>
      <c r="U866" s="33" t="s">
        <v>46</v>
      </c>
      <c r="V866" s="33" t="s">
        <v>1231</v>
      </c>
      <c r="W866" s="34"/>
    </row>
    <row r="867" spans="1:23" s="15" customFormat="1" ht="45" x14ac:dyDescent="0.25">
      <c r="A867" s="41">
        <v>709</v>
      </c>
      <c r="B867" s="43">
        <v>43291</v>
      </c>
      <c r="C867" s="27" t="s">
        <v>204</v>
      </c>
      <c r="D867" s="27">
        <v>707</v>
      </c>
      <c r="E867" s="27" t="s">
        <v>43</v>
      </c>
      <c r="F867" s="27" t="s">
        <v>35</v>
      </c>
      <c r="G867" s="26" t="s">
        <v>539</v>
      </c>
      <c r="H867" s="26"/>
      <c r="I867" s="26"/>
      <c r="J867" s="27"/>
      <c r="K867" s="26"/>
      <c r="L867" s="26"/>
      <c r="M867" s="33"/>
      <c r="N867" s="33">
        <v>26</v>
      </c>
      <c r="O867" s="28" t="s">
        <v>1086</v>
      </c>
      <c r="P867" s="33"/>
      <c r="Q867" s="33"/>
      <c r="R867" s="33" t="s">
        <v>1084</v>
      </c>
      <c r="S867" s="33" t="s">
        <v>46</v>
      </c>
      <c r="T867" s="118" t="s">
        <v>46</v>
      </c>
      <c r="U867" s="33" t="s">
        <v>46</v>
      </c>
      <c r="V867" s="33" t="s">
        <v>1231</v>
      </c>
      <c r="W867" s="34"/>
    </row>
    <row r="868" spans="1:23" s="15" customFormat="1" ht="30" x14ac:dyDescent="0.25">
      <c r="A868" s="41">
        <v>708</v>
      </c>
      <c r="B868" s="43">
        <v>43291</v>
      </c>
      <c r="C868" s="27" t="s">
        <v>204</v>
      </c>
      <c r="D868" s="27">
        <v>405</v>
      </c>
      <c r="E868" s="27" t="s">
        <v>43</v>
      </c>
      <c r="F868" s="27" t="s">
        <v>35</v>
      </c>
      <c r="G868" s="26" t="s">
        <v>540</v>
      </c>
      <c r="H868" s="26"/>
      <c r="I868" s="26"/>
      <c r="J868" s="27"/>
      <c r="K868" s="26"/>
      <c r="L868" s="26"/>
      <c r="M868" s="33"/>
      <c r="N868" s="33">
        <v>26</v>
      </c>
      <c r="O868" s="28" t="s">
        <v>1227</v>
      </c>
      <c r="P868" s="33" t="s">
        <v>1129</v>
      </c>
      <c r="Q868" s="33" t="s">
        <v>1261</v>
      </c>
      <c r="R868" s="33" t="s">
        <v>1118</v>
      </c>
      <c r="S868" s="33" t="s">
        <v>1132</v>
      </c>
      <c r="T868" s="118" t="s">
        <v>1118</v>
      </c>
      <c r="U868" s="33" t="s">
        <v>1118</v>
      </c>
      <c r="V868" s="33" t="s">
        <v>1119</v>
      </c>
      <c r="W868" s="34"/>
    </row>
    <row r="869" spans="1:23" s="15" customFormat="1" ht="210" x14ac:dyDescent="0.25">
      <c r="A869" s="41">
        <v>707</v>
      </c>
      <c r="B869" s="43">
        <v>43290</v>
      </c>
      <c r="C869" s="27" t="s">
        <v>204</v>
      </c>
      <c r="D869" s="27" t="s">
        <v>541</v>
      </c>
      <c r="E869" s="27" t="s">
        <v>43</v>
      </c>
      <c r="F869" s="27" t="s">
        <v>35</v>
      </c>
      <c r="G869" s="26" t="s">
        <v>542</v>
      </c>
      <c r="H869" s="26"/>
      <c r="I869" s="26"/>
      <c r="J869" s="27" t="s">
        <v>275</v>
      </c>
      <c r="K869" s="26" t="s">
        <v>49</v>
      </c>
      <c r="L869" s="26"/>
      <c r="M869" s="33"/>
      <c r="N869" s="33">
        <v>26</v>
      </c>
      <c r="O869" s="28" t="s">
        <v>1227</v>
      </c>
      <c r="P869" s="33" t="s">
        <v>1129</v>
      </c>
      <c r="Q869" s="33" t="s">
        <v>1262</v>
      </c>
      <c r="R869" s="33" t="s">
        <v>1118</v>
      </c>
      <c r="S869" s="33" t="s">
        <v>1132</v>
      </c>
      <c r="T869" s="118" t="s">
        <v>1118</v>
      </c>
      <c r="U869" s="33" t="s">
        <v>1118</v>
      </c>
      <c r="V869" s="33" t="s">
        <v>1128</v>
      </c>
      <c r="W869" s="34"/>
    </row>
    <row r="870" spans="1:23" s="15" customFormat="1" ht="345" x14ac:dyDescent="0.25">
      <c r="A870" s="41">
        <v>706</v>
      </c>
      <c r="B870" s="43">
        <v>43290</v>
      </c>
      <c r="C870" s="27" t="s">
        <v>204</v>
      </c>
      <c r="D870" s="27">
        <v>201</v>
      </c>
      <c r="E870" s="27" t="s">
        <v>543</v>
      </c>
      <c r="F870" s="27" t="s">
        <v>544</v>
      </c>
      <c r="G870" s="26" t="s">
        <v>545</v>
      </c>
      <c r="H870" s="26" t="s">
        <v>546</v>
      </c>
      <c r="I870" s="26" t="s">
        <v>547</v>
      </c>
      <c r="J870" s="27" t="s">
        <v>403</v>
      </c>
      <c r="K870" s="26" t="s">
        <v>50</v>
      </c>
      <c r="L870" s="26"/>
      <c r="M870" s="33"/>
      <c r="N870" s="33">
        <v>26</v>
      </c>
      <c r="O870" s="28" t="s">
        <v>1227</v>
      </c>
      <c r="P870" s="33" t="s">
        <v>1110</v>
      </c>
      <c r="Q870" s="33" t="s">
        <v>1254</v>
      </c>
      <c r="R870" s="33" t="s">
        <v>1118</v>
      </c>
      <c r="S870" s="33" t="s">
        <v>1132</v>
      </c>
      <c r="T870" s="118" t="s">
        <v>1118</v>
      </c>
      <c r="U870" s="33" t="s">
        <v>1118</v>
      </c>
      <c r="V870" s="33" t="s">
        <v>1172</v>
      </c>
      <c r="W870" s="34"/>
    </row>
    <row r="871" spans="1:23" s="15" customFormat="1" ht="90" x14ac:dyDescent="0.25">
      <c r="A871" s="41">
        <v>705</v>
      </c>
      <c r="B871" s="43">
        <v>43290</v>
      </c>
      <c r="C871" s="27" t="s">
        <v>204</v>
      </c>
      <c r="D871" s="27">
        <v>609</v>
      </c>
      <c r="E871" s="27" t="s">
        <v>43</v>
      </c>
      <c r="F871" s="27" t="s">
        <v>548</v>
      </c>
      <c r="G871" s="26" t="s">
        <v>549</v>
      </c>
      <c r="H871" s="26"/>
      <c r="I871" s="26" t="s">
        <v>550</v>
      </c>
      <c r="J871" s="27" t="s">
        <v>403</v>
      </c>
      <c r="K871" s="26" t="s">
        <v>50</v>
      </c>
      <c r="L871" s="26"/>
      <c r="M871" s="33"/>
      <c r="N871" s="33">
        <v>26</v>
      </c>
      <c r="O871" s="28" t="s">
        <v>1227</v>
      </c>
      <c r="P871" s="33" t="s">
        <v>1110</v>
      </c>
      <c r="Q871" s="33" t="s">
        <v>1263</v>
      </c>
      <c r="R871" s="33" t="s">
        <v>1118</v>
      </c>
      <c r="S871" s="33" t="s">
        <v>1132</v>
      </c>
      <c r="T871" s="118" t="s">
        <v>1118</v>
      </c>
      <c r="U871" s="33" t="s">
        <v>1118</v>
      </c>
      <c r="V871" s="33" t="s">
        <v>44</v>
      </c>
      <c r="W871" s="34"/>
    </row>
    <row r="872" spans="1:23" s="15" customFormat="1" ht="150" x14ac:dyDescent="0.25">
      <c r="A872" s="41">
        <v>704</v>
      </c>
      <c r="B872" s="43">
        <v>43290</v>
      </c>
      <c r="C872" s="27" t="s">
        <v>204</v>
      </c>
      <c r="D872" s="27">
        <v>306</v>
      </c>
      <c r="E872" s="27" t="s">
        <v>43</v>
      </c>
      <c r="F872" s="27" t="s">
        <v>51</v>
      </c>
      <c r="G872" s="26" t="s">
        <v>551</v>
      </c>
      <c r="H872" s="26" t="s">
        <v>552</v>
      </c>
      <c r="I872" s="26"/>
      <c r="J872" s="27"/>
      <c r="K872" s="26"/>
      <c r="L872" s="26"/>
      <c r="M872" s="33"/>
      <c r="N872" s="33">
        <v>26</v>
      </c>
      <c r="O872" s="28" t="s">
        <v>1227</v>
      </c>
      <c r="P872" s="33" t="s">
        <v>1235</v>
      </c>
      <c r="Q872" s="33"/>
      <c r="R872" s="33" t="s">
        <v>1118</v>
      </c>
      <c r="S872" s="33" t="s">
        <v>1132</v>
      </c>
      <c r="T872" s="118" t="s">
        <v>1084</v>
      </c>
      <c r="U872" s="33" t="s">
        <v>1118</v>
      </c>
      <c r="V872" s="33" t="s">
        <v>1264</v>
      </c>
      <c r="W872" s="34"/>
    </row>
    <row r="873" spans="1:23" s="15" customFormat="1" ht="60" x14ac:dyDescent="0.25">
      <c r="A873" s="41">
        <v>703</v>
      </c>
      <c r="B873" s="43">
        <v>43288</v>
      </c>
      <c r="C873" s="27" t="s">
        <v>204</v>
      </c>
      <c r="D873" s="27">
        <v>104</v>
      </c>
      <c r="E873" s="27" t="s">
        <v>43</v>
      </c>
      <c r="F873" s="27" t="s">
        <v>35</v>
      </c>
      <c r="G873" s="26" t="s">
        <v>553</v>
      </c>
      <c r="H873" s="26"/>
      <c r="I873" s="26"/>
      <c r="J873" s="27"/>
      <c r="K873" s="26"/>
      <c r="L873" s="26"/>
      <c r="M873" s="33"/>
      <c r="N873" s="33">
        <v>26</v>
      </c>
      <c r="O873" s="28" t="s">
        <v>1227</v>
      </c>
      <c r="P873" s="33" t="s">
        <v>1129</v>
      </c>
      <c r="Q873" s="33" t="s">
        <v>1265</v>
      </c>
      <c r="R873" s="33" t="s">
        <v>1118</v>
      </c>
      <c r="S873" s="33" t="s">
        <v>1132</v>
      </c>
      <c r="T873" s="118" t="s">
        <v>1118</v>
      </c>
      <c r="U873" s="33" t="s">
        <v>1118</v>
      </c>
      <c r="V873" s="33" t="s">
        <v>1089</v>
      </c>
      <c r="W873" s="34"/>
    </row>
    <row r="874" spans="1:23" s="15" customFormat="1" ht="45" x14ac:dyDescent="0.25">
      <c r="A874" s="41">
        <v>702</v>
      </c>
      <c r="B874" s="43">
        <v>43288</v>
      </c>
      <c r="C874" s="27" t="s">
        <v>204</v>
      </c>
      <c r="D874" s="27">
        <v>110</v>
      </c>
      <c r="E874" s="27" t="s">
        <v>43</v>
      </c>
      <c r="F874" s="27" t="s">
        <v>35</v>
      </c>
      <c r="G874" s="26" t="s">
        <v>554</v>
      </c>
      <c r="H874" s="26"/>
      <c r="I874" s="26"/>
      <c r="J874" s="27"/>
      <c r="K874" s="26"/>
      <c r="L874" s="26"/>
      <c r="M874" s="33"/>
      <c r="N874" s="33">
        <v>26</v>
      </c>
      <c r="O874" s="28" t="s">
        <v>1227</v>
      </c>
      <c r="P874" s="33" t="s">
        <v>1151</v>
      </c>
      <c r="Q874" s="33" t="s">
        <v>1266</v>
      </c>
      <c r="R874" s="33" t="s">
        <v>1118</v>
      </c>
      <c r="S874" s="33" t="s">
        <v>1132</v>
      </c>
      <c r="T874" s="118" t="s">
        <v>1118</v>
      </c>
      <c r="U874" s="33" t="s">
        <v>1118</v>
      </c>
      <c r="V874" s="33" t="s">
        <v>1152</v>
      </c>
      <c r="W874" s="34"/>
    </row>
    <row r="875" spans="1:23" s="15" customFormat="1" ht="105" x14ac:dyDescent="0.25">
      <c r="A875" s="41">
        <v>701</v>
      </c>
      <c r="B875" s="43">
        <v>43288</v>
      </c>
      <c r="C875" s="27" t="s">
        <v>204</v>
      </c>
      <c r="D875" s="27">
        <v>110</v>
      </c>
      <c r="E875" s="27" t="s">
        <v>43</v>
      </c>
      <c r="F875" s="27" t="s">
        <v>555</v>
      </c>
      <c r="G875" s="26" t="s">
        <v>556</v>
      </c>
      <c r="H875" s="26"/>
      <c r="I875" s="26"/>
      <c r="J875" s="27"/>
      <c r="K875" s="26"/>
      <c r="L875" s="26"/>
      <c r="M875" s="33"/>
      <c r="N875" s="33">
        <v>26</v>
      </c>
      <c r="O875" s="28" t="s">
        <v>1227</v>
      </c>
      <c r="P875" s="33" t="s">
        <v>1087</v>
      </c>
      <c r="Q875" s="33"/>
      <c r="R875" s="33" t="s">
        <v>1118</v>
      </c>
      <c r="S875" s="33" t="s">
        <v>1132</v>
      </c>
      <c r="T875" s="118" t="s">
        <v>1084</v>
      </c>
      <c r="U875" s="33" t="s">
        <v>1118</v>
      </c>
      <c r="V875" s="33" t="s">
        <v>555</v>
      </c>
      <c r="W875" s="34"/>
    </row>
    <row r="876" spans="1:23" s="15" customFormat="1" ht="45" x14ac:dyDescent="0.25">
      <c r="A876" s="41">
        <v>700</v>
      </c>
      <c r="B876" s="43">
        <v>43288</v>
      </c>
      <c r="C876" s="27" t="s">
        <v>204</v>
      </c>
      <c r="D876" s="27">
        <v>505</v>
      </c>
      <c r="E876" s="27" t="s">
        <v>43</v>
      </c>
      <c r="F876" s="27" t="s">
        <v>35</v>
      </c>
      <c r="G876" s="26" t="s">
        <v>557</v>
      </c>
      <c r="H876" s="26"/>
      <c r="I876" s="26"/>
      <c r="J876" s="27"/>
      <c r="K876" s="26"/>
      <c r="L876" s="26"/>
      <c r="M876" s="33"/>
      <c r="N876" s="33">
        <v>26</v>
      </c>
      <c r="O876" s="28" t="s">
        <v>1227</v>
      </c>
      <c r="P876" s="33" t="s">
        <v>1235</v>
      </c>
      <c r="Q876" s="33"/>
      <c r="R876" s="33" t="s">
        <v>1118</v>
      </c>
      <c r="S876" s="33" t="s">
        <v>1132</v>
      </c>
      <c r="T876" s="118" t="s">
        <v>1084</v>
      </c>
      <c r="U876" s="33" t="s">
        <v>1118</v>
      </c>
      <c r="V876" s="33" t="s">
        <v>1165</v>
      </c>
      <c r="W876" s="34"/>
    </row>
    <row r="877" spans="1:23" s="15" customFormat="1" ht="240" x14ac:dyDescent="0.25">
      <c r="A877" s="41">
        <v>699</v>
      </c>
      <c r="B877" s="43">
        <v>43289</v>
      </c>
      <c r="C877" s="27" t="s">
        <v>204</v>
      </c>
      <c r="D877" s="27" t="s">
        <v>342</v>
      </c>
      <c r="E877" s="27" t="s">
        <v>43</v>
      </c>
      <c r="F877" s="27" t="s">
        <v>56</v>
      </c>
      <c r="G877" s="26" t="s">
        <v>558</v>
      </c>
      <c r="H877" s="26"/>
      <c r="I877" s="26"/>
      <c r="J877" s="27" t="s">
        <v>275</v>
      </c>
      <c r="K877" s="26" t="s">
        <v>49</v>
      </c>
      <c r="L877" s="26"/>
      <c r="M877" s="33"/>
      <c r="N877" s="33">
        <v>26</v>
      </c>
      <c r="O877" s="28" t="s">
        <v>1227</v>
      </c>
      <c r="P877" s="33" t="s">
        <v>1094</v>
      </c>
      <c r="Q877" s="33" t="s">
        <v>1268</v>
      </c>
      <c r="R877" s="33" t="s">
        <v>1118</v>
      </c>
      <c r="S877" s="33" t="s">
        <v>1132</v>
      </c>
      <c r="T877" s="118" t="s">
        <v>1118</v>
      </c>
      <c r="U877" s="33" t="s">
        <v>1118</v>
      </c>
      <c r="V877" s="33" t="s">
        <v>1141</v>
      </c>
      <c r="W877" s="34"/>
    </row>
    <row r="878" spans="1:23" s="15" customFormat="1" ht="60" x14ac:dyDescent="0.25">
      <c r="A878" s="41">
        <v>698</v>
      </c>
      <c r="B878" s="43">
        <v>43286</v>
      </c>
      <c r="C878" s="27" t="s">
        <v>204</v>
      </c>
      <c r="D878" s="27">
        <v>602</v>
      </c>
      <c r="E878" s="27" t="s">
        <v>43</v>
      </c>
      <c r="F878" s="27" t="s">
        <v>35</v>
      </c>
      <c r="G878" s="26" t="s">
        <v>559</v>
      </c>
      <c r="H878" s="26"/>
      <c r="I878" s="26"/>
      <c r="J878" s="27"/>
      <c r="K878" s="26"/>
      <c r="L878" s="26"/>
      <c r="M878" s="33"/>
      <c r="N878" s="33">
        <v>26</v>
      </c>
      <c r="O878" s="28" t="s">
        <v>1227</v>
      </c>
      <c r="P878" s="33" t="s">
        <v>1235</v>
      </c>
      <c r="Q878" s="33"/>
      <c r="R878" s="33" t="s">
        <v>1118</v>
      </c>
      <c r="S878" s="33" t="s">
        <v>1132</v>
      </c>
      <c r="T878" s="118" t="s">
        <v>1084</v>
      </c>
      <c r="U878" s="33" t="s">
        <v>1118</v>
      </c>
      <c r="V878" s="33" t="s">
        <v>1165</v>
      </c>
      <c r="W878" s="34"/>
    </row>
    <row r="879" spans="1:23" s="15" customFormat="1" ht="120" x14ac:dyDescent="0.25">
      <c r="A879" s="41">
        <v>697</v>
      </c>
      <c r="B879" s="43">
        <v>43286</v>
      </c>
      <c r="C879" s="27" t="s">
        <v>204</v>
      </c>
      <c r="D879" s="27">
        <v>505</v>
      </c>
      <c r="E879" s="27" t="s">
        <v>97</v>
      </c>
      <c r="F879" s="27" t="s">
        <v>548</v>
      </c>
      <c r="G879" s="26" t="s">
        <v>560</v>
      </c>
      <c r="H879" s="26"/>
      <c r="I879" s="26" t="s">
        <v>561</v>
      </c>
      <c r="J879" s="27" t="s">
        <v>487</v>
      </c>
      <c r="K879" s="26" t="s">
        <v>488</v>
      </c>
      <c r="L879" s="26"/>
      <c r="M879" s="33"/>
      <c r="N879" s="33">
        <v>26</v>
      </c>
      <c r="O879" s="28" t="s">
        <v>1227</v>
      </c>
      <c r="P879" s="33"/>
      <c r="Q879" s="33"/>
      <c r="R879" s="33" t="s">
        <v>1084</v>
      </c>
      <c r="S879" s="33" t="s">
        <v>1132</v>
      </c>
      <c r="T879" s="118" t="s">
        <v>1118</v>
      </c>
      <c r="U879" s="33" t="s">
        <v>1118</v>
      </c>
      <c r="V879" s="33" t="s">
        <v>1152</v>
      </c>
      <c r="W879" s="34"/>
    </row>
    <row r="880" spans="1:23" s="15" customFormat="1" ht="30" x14ac:dyDescent="0.25">
      <c r="A880" s="41">
        <v>696</v>
      </c>
      <c r="B880" s="43">
        <v>43286</v>
      </c>
      <c r="C880" s="27" t="s">
        <v>204</v>
      </c>
      <c r="D880" s="27">
        <v>902</v>
      </c>
      <c r="E880" s="27" t="s">
        <v>43</v>
      </c>
      <c r="F880" s="27" t="s">
        <v>51</v>
      </c>
      <c r="G880" s="26" t="s">
        <v>562</v>
      </c>
      <c r="H880" s="26"/>
      <c r="I880" s="26"/>
      <c r="J880" s="27"/>
      <c r="K880" s="26"/>
      <c r="L880" s="26"/>
      <c r="M880" s="33"/>
      <c r="N880" s="33">
        <v>26</v>
      </c>
      <c r="O880" s="28" t="s">
        <v>1227</v>
      </c>
      <c r="P880" s="33" t="s">
        <v>1151</v>
      </c>
      <c r="Q880" s="33"/>
      <c r="R880" s="33" t="s">
        <v>1118</v>
      </c>
      <c r="S880" s="33" t="s">
        <v>1132</v>
      </c>
      <c r="T880" s="118" t="s">
        <v>1118</v>
      </c>
      <c r="U880" s="33" t="s">
        <v>1118</v>
      </c>
      <c r="V880" s="33" t="s">
        <v>1152</v>
      </c>
      <c r="W880" s="34"/>
    </row>
    <row r="881" spans="1:23" s="15" customFormat="1" ht="180" x14ac:dyDescent="0.25">
      <c r="A881" s="41">
        <v>695</v>
      </c>
      <c r="B881" s="43">
        <v>43285</v>
      </c>
      <c r="C881" s="27" t="s">
        <v>204</v>
      </c>
      <c r="D881" s="27">
        <v>405</v>
      </c>
      <c r="E881" s="27" t="s">
        <v>43</v>
      </c>
      <c r="F881" s="27"/>
      <c r="G881" s="26" t="s">
        <v>563</v>
      </c>
      <c r="H881" s="26"/>
      <c r="I881" s="26"/>
      <c r="J881" s="27" t="s">
        <v>564</v>
      </c>
      <c r="K881" s="26" t="s">
        <v>50</v>
      </c>
      <c r="L881" s="26"/>
      <c r="M881" s="33"/>
      <c r="N881" s="33">
        <v>26</v>
      </c>
      <c r="O881" s="28" t="s">
        <v>1086</v>
      </c>
      <c r="P881" s="33"/>
      <c r="Q881" s="33"/>
      <c r="R881" s="33" t="s">
        <v>1084</v>
      </c>
      <c r="S881" s="33" t="s">
        <v>46</v>
      </c>
      <c r="T881" s="118" t="s">
        <v>46</v>
      </c>
      <c r="U881" s="33" t="s">
        <v>46</v>
      </c>
      <c r="V881" s="33" t="s">
        <v>1231</v>
      </c>
      <c r="W881" s="34"/>
    </row>
    <row r="882" spans="1:23" s="15" customFormat="1" ht="285" x14ac:dyDescent="0.25">
      <c r="A882" s="41">
        <v>694</v>
      </c>
      <c r="B882" s="43">
        <v>43285</v>
      </c>
      <c r="C882" s="27" t="s">
        <v>204</v>
      </c>
      <c r="D882" s="27">
        <v>207</v>
      </c>
      <c r="E882" s="27" t="s">
        <v>43</v>
      </c>
      <c r="F882" s="27"/>
      <c r="G882" s="26" t="s">
        <v>565</v>
      </c>
      <c r="H882" s="26"/>
      <c r="I882" s="26"/>
      <c r="J882" s="27" t="s">
        <v>564</v>
      </c>
      <c r="K882" s="26" t="s">
        <v>50</v>
      </c>
      <c r="L882" s="26"/>
      <c r="M882" s="33"/>
      <c r="N882" s="33">
        <v>26</v>
      </c>
      <c r="O882" s="28" t="s">
        <v>1086</v>
      </c>
      <c r="P882" s="33"/>
      <c r="Q882" s="33"/>
      <c r="R882" s="33" t="s">
        <v>1084</v>
      </c>
      <c r="S882" s="33" t="s">
        <v>46</v>
      </c>
      <c r="T882" s="118" t="s">
        <v>46</v>
      </c>
      <c r="U882" s="33" t="s">
        <v>46</v>
      </c>
      <c r="V882" s="33" t="s">
        <v>1231</v>
      </c>
      <c r="W882" s="34"/>
    </row>
    <row r="883" spans="1:23" s="15" customFormat="1" ht="120" x14ac:dyDescent="0.25">
      <c r="A883" s="41">
        <v>693</v>
      </c>
      <c r="B883" s="43">
        <v>43285</v>
      </c>
      <c r="C883" s="27" t="s">
        <v>204</v>
      </c>
      <c r="D883" s="27">
        <v>904</v>
      </c>
      <c r="E883" s="27" t="s">
        <v>43</v>
      </c>
      <c r="F883" s="27" t="s">
        <v>35</v>
      </c>
      <c r="G883" s="26" t="s">
        <v>566</v>
      </c>
      <c r="H883" s="26"/>
      <c r="I883" s="26"/>
      <c r="J883" s="27"/>
      <c r="K883" s="26"/>
      <c r="L883" s="26"/>
      <c r="M883" s="33"/>
      <c r="N883" s="33">
        <v>26</v>
      </c>
      <c r="O883" s="28" t="s">
        <v>1227</v>
      </c>
      <c r="P883" s="33" t="s">
        <v>1129</v>
      </c>
      <c r="Q883" s="33" t="s">
        <v>1269</v>
      </c>
      <c r="R883" s="33" t="s">
        <v>1118</v>
      </c>
      <c r="S883" s="33" t="s">
        <v>1221</v>
      </c>
      <c r="T883" s="118" t="s">
        <v>1118</v>
      </c>
      <c r="U883" s="33" t="s">
        <v>1084</v>
      </c>
      <c r="V883" s="33" t="s">
        <v>1270</v>
      </c>
      <c r="W883" s="34"/>
    </row>
    <row r="884" spans="1:23" s="15" customFormat="1" ht="345" x14ac:dyDescent="0.25">
      <c r="A884" s="41">
        <v>692</v>
      </c>
      <c r="B884" s="43">
        <v>43285</v>
      </c>
      <c r="C884" s="27" t="s">
        <v>204</v>
      </c>
      <c r="D884" s="27">
        <v>202</v>
      </c>
      <c r="E884" s="27" t="s">
        <v>43</v>
      </c>
      <c r="F884" s="27" t="s">
        <v>35</v>
      </c>
      <c r="G884" s="26" t="s">
        <v>567</v>
      </c>
      <c r="H884" s="26"/>
      <c r="I884" s="26" t="s">
        <v>568</v>
      </c>
      <c r="J884" s="27" t="s">
        <v>275</v>
      </c>
      <c r="K884" s="26" t="s">
        <v>49</v>
      </c>
      <c r="L884" s="26"/>
      <c r="M884" s="33"/>
      <c r="N884" s="33">
        <v>26</v>
      </c>
      <c r="O884" s="28" t="s">
        <v>1086</v>
      </c>
      <c r="P884" s="33"/>
      <c r="Q884" s="33"/>
      <c r="R884" s="33" t="s">
        <v>1084</v>
      </c>
      <c r="S884" s="33" t="s">
        <v>46</v>
      </c>
      <c r="T884" s="118" t="s">
        <v>46</v>
      </c>
      <c r="U884" s="33" t="s">
        <v>46</v>
      </c>
      <c r="V884" s="33" t="s">
        <v>1231</v>
      </c>
      <c r="W884" s="34"/>
    </row>
    <row r="885" spans="1:23" s="15" customFormat="1" ht="105" x14ac:dyDescent="0.25">
      <c r="A885" s="41">
        <v>691</v>
      </c>
      <c r="B885" s="43">
        <v>43285</v>
      </c>
      <c r="C885" s="27" t="s">
        <v>204</v>
      </c>
      <c r="D885" s="27"/>
      <c r="E885" s="27"/>
      <c r="F885" s="27" t="s">
        <v>268</v>
      </c>
      <c r="G885" s="26" t="s">
        <v>569</v>
      </c>
      <c r="H885" s="26"/>
      <c r="I885" s="26"/>
      <c r="J885" s="27"/>
      <c r="K885" s="26"/>
      <c r="L885" s="26" t="s">
        <v>333</v>
      </c>
      <c r="M885" s="33"/>
      <c r="N885" s="33">
        <v>26</v>
      </c>
      <c r="O885" s="28" t="s">
        <v>1227</v>
      </c>
      <c r="P885" s="33" t="s">
        <v>1110</v>
      </c>
      <c r="Q885" s="33" t="s">
        <v>1271</v>
      </c>
      <c r="R885" s="33" t="s">
        <v>1118</v>
      </c>
      <c r="S885" s="33" t="s">
        <v>1132</v>
      </c>
      <c r="T885" s="118" t="s">
        <v>1118</v>
      </c>
      <c r="U885" s="33" t="s">
        <v>1118</v>
      </c>
      <c r="V885" s="33" t="s">
        <v>1128</v>
      </c>
      <c r="W885" s="34"/>
    </row>
    <row r="886" spans="1:23" s="15" customFormat="1" ht="60" x14ac:dyDescent="0.25">
      <c r="A886" s="41">
        <v>690</v>
      </c>
      <c r="B886" s="43">
        <v>43285</v>
      </c>
      <c r="C886" s="27" t="s">
        <v>204</v>
      </c>
      <c r="D886" s="27">
        <v>201</v>
      </c>
      <c r="E886" s="27" t="s">
        <v>43</v>
      </c>
      <c r="F886" s="27" t="s">
        <v>35</v>
      </c>
      <c r="G886" s="26" t="s">
        <v>570</v>
      </c>
      <c r="H886" s="26" t="s">
        <v>571</v>
      </c>
      <c r="I886" s="26" t="s">
        <v>572</v>
      </c>
      <c r="J886" s="27" t="s">
        <v>300</v>
      </c>
      <c r="K886" s="26" t="s">
        <v>49</v>
      </c>
      <c r="L886" s="26"/>
      <c r="M886" s="33"/>
      <c r="N886" s="33">
        <v>26</v>
      </c>
      <c r="O886" s="28" t="s">
        <v>1227</v>
      </c>
      <c r="P886" s="33" t="s">
        <v>1110</v>
      </c>
      <c r="Q886" s="33" t="s">
        <v>1272</v>
      </c>
      <c r="R886" s="33" t="s">
        <v>1118</v>
      </c>
      <c r="S886" s="33" t="s">
        <v>1132</v>
      </c>
      <c r="T886" s="118" t="s">
        <v>1118</v>
      </c>
      <c r="U886" s="33" t="s">
        <v>1118</v>
      </c>
      <c r="V886" s="33" t="s">
        <v>1119</v>
      </c>
      <c r="W886" s="34"/>
    </row>
    <row r="887" spans="1:23" s="15" customFormat="1" ht="409.5" x14ac:dyDescent="0.25">
      <c r="A887" s="41">
        <v>689</v>
      </c>
      <c r="B887" s="43">
        <v>43284</v>
      </c>
      <c r="C887" s="27" t="s">
        <v>204</v>
      </c>
      <c r="D887" s="27">
        <v>312</v>
      </c>
      <c r="E887" s="27" t="s">
        <v>43</v>
      </c>
      <c r="F887" s="27" t="s">
        <v>51</v>
      </c>
      <c r="G887" s="26" t="s">
        <v>573</v>
      </c>
      <c r="H887" s="26" t="s">
        <v>574</v>
      </c>
      <c r="I887" s="26" t="s">
        <v>575</v>
      </c>
      <c r="J887" s="27" t="s">
        <v>300</v>
      </c>
      <c r="K887" s="26" t="s">
        <v>49</v>
      </c>
      <c r="L887" s="26"/>
      <c r="M887" s="33"/>
      <c r="N887" s="33">
        <v>25</v>
      </c>
      <c r="O887" s="28" t="s">
        <v>1086</v>
      </c>
      <c r="P887" s="33"/>
      <c r="Q887" s="33"/>
      <c r="R887" s="33" t="s">
        <v>1084</v>
      </c>
      <c r="S887" s="33" t="s">
        <v>46</v>
      </c>
      <c r="T887" s="118" t="s">
        <v>46</v>
      </c>
      <c r="U887" s="33" t="s">
        <v>46</v>
      </c>
      <c r="V887" s="33" t="s">
        <v>1231</v>
      </c>
      <c r="W887" s="34"/>
    </row>
    <row r="888" spans="1:23" s="15" customFormat="1" ht="30" x14ac:dyDescent="0.25">
      <c r="A888" s="41">
        <v>688</v>
      </c>
      <c r="B888" s="43">
        <v>43284</v>
      </c>
      <c r="C888" s="27" t="s">
        <v>204</v>
      </c>
      <c r="D888" s="27"/>
      <c r="E888" s="27" t="s">
        <v>43</v>
      </c>
      <c r="F888" s="27" t="s">
        <v>268</v>
      </c>
      <c r="G888" s="26" t="s">
        <v>576</v>
      </c>
      <c r="H888" s="26"/>
      <c r="I888" s="26" t="s">
        <v>577</v>
      </c>
      <c r="J888" s="27"/>
      <c r="K888" s="26"/>
      <c r="L888" s="26"/>
      <c r="M888" s="33"/>
      <c r="N888" s="33">
        <v>25</v>
      </c>
      <c r="O888" s="28" t="s">
        <v>1227</v>
      </c>
      <c r="P888" s="33" t="s">
        <v>1094</v>
      </c>
      <c r="Q888" s="33"/>
      <c r="R888" s="33" t="s">
        <v>1118</v>
      </c>
      <c r="S888" s="33" t="s">
        <v>1132</v>
      </c>
      <c r="T888" s="118">
        <v>43335</v>
      </c>
      <c r="U888" s="33" t="s">
        <v>1118</v>
      </c>
      <c r="V888" s="33" t="s">
        <v>1186</v>
      </c>
      <c r="W888" s="34"/>
    </row>
    <row r="889" spans="1:23" s="15" customFormat="1" ht="210" x14ac:dyDescent="0.25">
      <c r="A889" s="41">
        <v>687</v>
      </c>
      <c r="B889" s="43">
        <v>43284</v>
      </c>
      <c r="C889" s="27" t="s">
        <v>204</v>
      </c>
      <c r="D889" s="27"/>
      <c r="E889" s="27"/>
      <c r="F889" s="27" t="s">
        <v>51</v>
      </c>
      <c r="G889" s="26" t="s">
        <v>578</v>
      </c>
      <c r="H889" s="26"/>
      <c r="I889" s="26" t="s">
        <v>579</v>
      </c>
      <c r="J889" s="27" t="s">
        <v>275</v>
      </c>
      <c r="K889" s="26" t="s">
        <v>49</v>
      </c>
      <c r="L889" s="26"/>
      <c r="M889" s="33"/>
      <c r="N889" s="33">
        <v>25</v>
      </c>
      <c r="O889" s="28" t="s">
        <v>1227</v>
      </c>
      <c r="P889" s="33" t="s">
        <v>1151</v>
      </c>
      <c r="Q889" s="33" t="s">
        <v>1273</v>
      </c>
      <c r="R889" s="33" t="s">
        <v>1118</v>
      </c>
      <c r="S889" s="33" t="s">
        <v>1132</v>
      </c>
      <c r="T889" s="118" t="s">
        <v>1118</v>
      </c>
      <c r="U889" s="33" t="s">
        <v>1118</v>
      </c>
      <c r="V889" s="33" t="s">
        <v>1152</v>
      </c>
      <c r="W889" s="34"/>
    </row>
    <row r="890" spans="1:23" s="15" customFormat="1" ht="180" x14ac:dyDescent="0.25">
      <c r="A890" s="41">
        <v>686</v>
      </c>
      <c r="B890" s="43">
        <v>43284</v>
      </c>
      <c r="C890" s="27" t="s">
        <v>204</v>
      </c>
      <c r="D890" s="27">
        <v>504</v>
      </c>
      <c r="E890" s="27" t="s">
        <v>43</v>
      </c>
      <c r="F890" s="27" t="s">
        <v>50</v>
      </c>
      <c r="G890" s="26" t="s">
        <v>580</v>
      </c>
      <c r="H890" s="26"/>
      <c r="I890" s="26" t="s">
        <v>581</v>
      </c>
      <c r="J890" s="27" t="s">
        <v>275</v>
      </c>
      <c r="K890" s="26" t="s">
        <v>49</v>
      </c>
      <c r="L890" s="26"/>
      <c r="M890" s="33"/>
      <c r="N890" s="33">
        <v>25</v>
      </c>
      <c r="O890" s="28" t="s">
        <v>1227</v>
      </c>
      <c r="P890" s="33" t="s">
        <v>1102</v>
      </c>
      <c r="Q890" s="33"/>
      <c r="R890" s="33" t="s">
        <v>1084</v>
      </c>
      <c r="S890" s="33" t="s">
        <v>1132</v>
      </c>
      <c r="T890" s="118" t="s">
        <v>1118</v>
      </c>
      <c r="U890" s="33" t="s">
        <v>1084</v>
      </c>
      <c r="V890" s="33" t="s">
        <v>1274</v>
      </c>
      <c r="W890" s="34"/>
    </row>
    <row r="891" spans="1:23" s="15" customFormat="1" ht="270" x14ac:dyDescent="0.25">
      <c r="A891" s="41">
        <v>685</v>
      </c>
      <c r="B891" s="43">
        <v>43283</v>
      </c>
      <c r="C891" s="27" t="s">
        <v>204</v>
      </c>
      <c r="D891" s="27">
        <v>512</v>
      </c>
      <c r="E891" s="27" t="s">
        <v>43</v>
      </c>
      <c r="F891" s="27" t="s">
        <v>35</v>
      </c>
      <c r="G891" s="26" t="s">
        <v>582</v>
      </c>
      <c r="H891" s="26"/>
      <c r="I891" s="26" t="s">
        <v>583</v>
      </c>
      <c r="J891" s="27" t="s">
        <v>403</v>
      </c>
      <c r="K891" s="26" t="s">
        <v>50</v>
      </c>
      <c r="L891" s="26"/>
      <c r="M891" s="33"/>
      <c r="N891" s="33">
        <v>25</v>
      </c>
      <c r="O891" s="28" t="s">
        <v>1227</v>
      </c>
      <c r="P891" s="33" t="s">
        <v>1110</v>
      </c>
      <c r="Q891" s="33" t="s">
        <v>1275</v>
      </c>
      <c r="R891" s="33" t="s">
        <v>1118</v>
      </c>
      <c r="S891" s="33" t="s">
        <v>1132</v>
      </c>
      <c r="T891" s="118" t="s">
        <v>1118</v>
      </c>
      <c r="U891" s="33" t="s">
        <v>1118</v>
      </c>
      <c r="V891" s="33" t="s">
        <v>1172</v>
      </c>
      <c r="W891" s="34"/>
    </row>
    <row r="892" spans="1:23" s="15" customFormat="1" ht="60" x14ac:dyDescent="0.25">
      <c r="A892" s="41">
        <v>684</v>
      </c>
      <c r="B892" s="43">
        <v>43283</v>
      </c>
      <c r="C892" s="27" t="s">
        <v>204</v>
      </c>
      <c r="D892" s="27">
        <v>107</v>
      </c>
      <c r="E892" s="27" t="s">
        <v>43</v>
      </c>
      <c r="F892" s="27" t="s">
        <v>35</v>
      </c>
      <c r="G892" s="26" t="s">
        <v>584</v>
      </c>
      <c r="H892" s="26" t="s">
        <v>585</v>
      </c>
      <c r="I892" s="26" t="s">
        <v>586</v>
      </c>
      <c r="J892" s="27" t="s">
        <v>300</v>
      </c>
      <c r="K892" s="26" t="s">
        <v>49</v>
      </c>
      <c r="L892" s="26"/>
      <c r="M892" s="33"/>
      <c r="N892" s="33">
        <v>25</v>
      </c>
      <c r="O892" s="28" t="s">
        <v>1227</v>
      </c>
      <c r="P892" s="33" t="s">
        <v>1110</v>
      </c>
      <c r="Q892" s="33"/>
      <c r="R892" s="33" t="s">
        <v>1118</v>
      </c>
      <c r="S892" s="33" t="s">
        <v>1132</v>
      </c>
      <c r="T892" s="118" t="s">
        <v>1118</v>
      </c>
      <c r="U892" s="33" t="s">
        <v>1118</v>
      </c>
      <c r="V892" t="s">
        <v>1156</v>
      </c>
      <c r="W892" s="34"/>
    </row>
    <row r="893" spans="1:23" s="15" customFormat="1" ht="45" x14ac:dyDescent="0.25">
      <c r="A893" s="41">
        <v>683</v>
      </c>
      <c r="B893" s="43">
        <v>43282</v>
      </c>
      <c r="C893" s="27" t="s">
        <v>204</v>
      </c>
      <c r="D893" s="27">
        <v>606</v>
      </c>
      <c r="E893" s="27" t="s">
        <v>43</v>
      </c>
      <c r="F893" s="27" t="s">
        <v>51</v>
      </c>
      <c r="G893" s="26" t="s">
        <v>587</v>
      </c>
      <c r="H893" s="26"/>
      <c r="I893" s="26"/>
      <c r="J893" s="27"/>
      <c r="K893" s="26"/>
      <c r="L893" s="26" t="s">
        <v>270</v>
      </c>
      <c r="M893" s="33" t="s">
        <v>588</v>
      </c>
      <c r="N893" s="33">
        <v>25</v>
      </c>
      <c r="O893" s="28" t="s">
        <v>1086</v>
      </c>
      <c r="P893" s="33" t="s">
        <v>1094</v>
      </c>
      <c r="Q893" s="33"/>
      <c r="R893" s="33" t="s">
        <v>1084</v>
      </c>
      <c r="S893" s="33" t="s">
        <v>46</v>
      </c>
      <c r="T893" s="118" t="s">
        <v>46</v>
      </c>
      <c r="U893" s="33" t="s">
        <v>46</v>
      </c>
      <c r="V893" s="33" t="s">
        <v>1231</v>
      </c>
      <c r="W893" s="34"/>
    </row>
    <row r="894" spans="1:23" s="15" customFormat="1" ht="90" x14ac:dyDescent="0.25">
      <c r="A894" s="41">
        <v>682</v>
      </c>
      <c r="B894" s="43">
        <v>43281</v>
      </c>
      <c r="C894" s="27" t="s">
        <v>204</v>
      </c>
      <c r="D894" s="27">
        <v>515</v>
      </c>
      <c r="E894" s="27" t="s">
        <v>43</v>
      </c>
      <c r="F894" s="27" t="s">
        <v>35</v>
      </c>
      <c r="G894" s="26" t="s">
        <v>589</v>
      </c>
      <c r="H894" s="26"/>
      <c r="I894" s="26"/>
      <c r="J894" s="27"/>
      <c r="K894" s="26"/>
      <c r="L894" s="26" t="s">
        <v>270</v>
      </c>
      <c r="M894" s="33" t="s">
        <v>590</v>
      </c>
      <c r="N894" s="33">
        <v>25</v>
      </c>
      <c r="O894" s="28" t="s">
        <v>1227</v>
      </c>
      <c r="P894" s="33" t="s">
        <v>1110</v>
      </c>
      <c r="Q894" s="33" t="s">
        <v>1258</v>
      </c>
      <c r="R894" s="33" t="s">
        <v>1118</v>
      </c>
      <c r="S894" s="33" t="s">
        <v>1132</v>
      </c>
      <c r="T894" s="118" t="s">
        <v>1118</v>
      </c>
      <c r="U894" s="33" t="s">
        <v>1118</v>
      </c>
      <c r="V894" s="33" t="s">
        <v>1128</v>
      </c>
      <c r="W894" s="34"/>
    </row>
    <row r="895" spans="1:23" s="15" customFormat="1" ht="30" x14ac:dyDescent="0.25">
      <c r="A895" s="41">
        <v>681</v>
      </c>
      <c r="B895" s="43">
        <v>43280</v>
      </c>
      <c r="C895" s="27" t="s">
        <v>204</v>
      </c>
      <c r="D895" s="27">
        <v>411</v>
      </c>
      <c r="E895" s="27" t="s">
        <v>43</v>
      </c>
      <c r="F895" s="27" t="s">
        <v>268</v>
      </c>
      <c r="G895" s="26" t="s">
        <v>591</v>
      </c>
      <c r="H895" s="26"/>
      <c r="I895" s="26"/>
      <c r="J895" s="27"/>
      <c r="K895" s="26"/>
      <c r="L895" s="26" t="s">
        <v>270</v>
      </c>
      <c r="M895" s="33" t="s">
        <v>592</v>
      </c>
      <c r="N895" s="33">
        <v>25</v>
      </c>
      <c r="O895" s="28" t="s">
        <v>1227</v>
      </c>
      <c r="P895" s="33" t="s">
        <v>1094</v>
      </c>
      <c r="Q895" s="33"/>
      <c r="R895" s="33" t="s">
        <v>1118</v>
      </c>
      <c r="S895" s="33" t="s">
        <v>1132</v>
      </c>
      <c r="T895" s="118">
        <v>43335</v>
      </c>
      <c r="U895" s="33" t="s">
        <v>1118</v>
      </c>
      <c r="V895" s="33" t="s">
        <v>1186</v>
      </c>
      <c r="W895" s="34"/>
    </row>
    <row r="896" spans="1:23" s="15" customFormat="1" ht="30" x14ac:dyDescent="0.25">
      <c r="A896" s="41">
        <v>680</v>
      </c>
      <c r="B896" s="43">
        <v>43281</v>
      </c>
      <c r="C896" s="27" t="s">
        <v>204</v>
      </c>
      <c r="D896" s="27">
        <v>203</v>
      </c>
      <c r="E896" s="27" t="s">
        <v>43</v>
      </c>
      <c r="F896" s="27" t="s">
        <v>35</v>
      </c>
      <c r="G896" s="26" t="s">
        <v>593</v>
      </c>
      <c r="H896" s="26"/>
      <c r="I896" s="26"/>
      <c r="J896" s="27"/>
      <c r="K896" s="26"/>
      <c r="L896" s="26" t="s">
        <v>270</v>
      </c>
      <c r="M896" s="33" t="s">
        <v>594</v>
      </c>
      <c r="N896" s="33">
        <v>25</v>
      </c>
      <c r="O896" s="28" t="s">
        <v>1227</v>
      </c>
      <c r="P896" s="33" t="s">
        <v>1145</v>
      </c>
      <c r="Q896" s="33"/>
      <c r="R896" s="33" t="s">
        <v>1118</v>
      </c>
      <c r="S896" s="33" t="s">
        <v>1132</v>
      </c>
      <c r="T896" s="118">
        <v>43321</v>
      </c>
      <c r="U896" s="33" t="s">
        <v>1118</v>
      </c>
      <c r="V896" s="33" t="s">
        <v>44</v>
      </c>
      <c r="W896" s="34"/>
    </row>
    <row r="897" spans="1:23" s="15" customFormat="1" ht="30" x14ac:dyDescent="0.25">
      <c r="A897" s="41">
        <v>679</v>
      </c>
      <c r="B897" s="43">
        <v>43283</v>
      </c>
      <c r="C897" s="27" t="s">
        <v>204</v>
      </c>
      <c r="D897" s="27"/>
      <c r="E897" s="27" t="s">
        <v>43</v>
      </c>
      <c r="F897" s="27" t="s">
        <v>268</v>
      </c>
      <c r="G897" s="26" t="s">
        <v>595</v>
      </c>
      <c r="H897" s="26"/>
      <c r="I897" s="26"/>
      <c r="J897" s="27"/>
      <c r="K897" s="26"/>
      <c r="L897" s="26" t="s">
        <v>333</v>
      </c>
      <c r="M897" s="33"/>
      <c r="N897" s="33">
        <v>25</v>
      </c>
      <c r="O897" s="28" t="s">
        <v>1227</v>
      </c>
      <c r="P897" s="33" t="s">
        <v>1094</v>
      </c>
      <c r="Q897" s="33"/>
      <c r="R897" s="33" t="s">
        <v>1118</v>
      </c>
      <c r="S897" s="33" t="s">
        <v>1132</v>
      </c>
      <c r="T897" s="118">
        <v>43335</v>
      </c>
      <c r="U897" s="33" t="s">
        <v>1118</v>
      </c>
      <c r="V897" s="33" t="s">
        <v>1186</v>
      </c>
      <c r="W897" s="34"/>
    </row>
    <row r="898" spans="1:23" s="15" customFormat="1" ht="45" x14ac:dyDescent="0.25">
      <c r="A898" s="41">
        <v>678</v>
      </c>
      <c r="B898" s="43">
        <v>43283</v>
      </c>
      <c r="C898" s="27" t="s">
        <v>204</v>
      </c>
      <c r="D898" s="27"/>
      <c r="E898" s="27" t="s">
        <v>43</v>
      </c>
      <c r="F898" s="27" t="s">
        <v>268</v>
      </c>
      <c r="G898" s="26" t="s">
        <v>596</v>
      </c>
      <c r="H898" s="26"/>
      <c r="I898" s="26"/>
      <c r="J898" s="27"/>
      <c r="K898" s="26"/>
      <c r="L898" s="26" t="s">
        <v>333</v>
      </c>
      <c r="M898" s="33"/>
      <c r="N898" s="33">
        <v>25</v>
      </c>
      <c r="O898" s="28" t="s">
        <v>1086</v>
      </c>
      <c r="P898" s="33" t="s">
        <v>1094</v>
      </c>
      <c r="Q898" s="33"/>
      <c r="R898" s="33" t="s">
        <v>1084</v>
      </c>
      <c r="S898" s="33" t="s">
        <v>46</v>
      </c>
      <c r="T898" s="118" t="s">
        <v>46</v>
      </c>
      <c r="U898" s="33" t="s">
        <v>46</v>
      </c>
      <c r="V898" s="33" t="s">
        <v>1231</v>
      </c>
      <c r="W898" s="34"/>
    </row>
    <row r="899" spans="1:23" s="15" customFormat="1" ht="90" x14ac:dyDescent="0.25">
      <c r="A899" s="41">
        <v>677</v>
      </c>
      <c r="B899" s="43">
        <v>43282</v>
      </c>
      <c r="C899" s="27" t="s">
        <v>204</v>
      </c>
      <c r="D899" s="27"/>
      <c r="E899" s="27" t="s">
        <v>43</v>
      </c>
      <c r="F899" s="27" t="s">
        <v>268</v>
      </c>
      <c r="G899" s="26" t="s">
        <v>597</v>
      </c>
      <c r="H899" s="26"/>
      <c r="I899" s="26"/>
      <c r="J899" s="27"/>
      <c r="K899" s="26"/>
      <c r="L899" s="26" t="s">
        <v>333</v>
      </c>
      <c r="M899" s="33"/>
      <c r="N899" s="33">
        <v>25</v>
      </c>
      <c r="O899" s="28" t="s">
        <v>1227</v>
      </c>
      <c r="P899" s="33" t="s">
        <v>1094</v>
      </c>
      <c r="Q899" s="33"/>
      <c r="R899" s="33" t="s">
        <v>1118</v>
      </c>
      <c r="S899" s="33" t="s">
        <v>1132</v>
      </c>
      <c r="T899" s="118">
        <v>43335</v>
      </c>
      <c r="U899" s="33" t="s">
        <v>1118</v>
      </c>
      <c r="V899" s="33" t="s">
        <v>1186</v>
      </c>
      <c r="W899" s="34"/>
    </row>
    <row r="900" spans="1:23" s="15" customFormat="1" ht="45" x14ac:dyDescent="0.25">
      <c r="A900" s="41">
        <v>676</v>
      </c>
      <c r="B900" s="43">
        <v>43270</v>
      </c>
      <c r="C900" s="27" t="s">
        <v>204</v>
      </c>
      <c r="D900" s="27"/>
      <c r="E900" s="27" t="s">
        <v>43</v>
      </c>
      <c r="F900" s="27" t="s">
        <v>268</v>
      </c>
      <c r="G900" s="26" t="s">
        <v>598</v>
      </c>
      <c r="H900" s="26"/>
      <c r="I900" s="26"/>
      <c r="J900" s="27"/>
      <c r="K900" s="26"/>
      <c r="L900" s="26" t="s">
        <v>333</v>
      </c>
      <c r="M900" s="33"/>
      <c r="N900" s="33">
        <v>25</v>
      </c>
      <c r="O900" s="28" t="s">
        <v>1227</v>
      </c>
      <c r="P900" s="33" t="s">
        <v>1094</v>
      </c>
      <c r="Q900" s="33"/>
      <c r="R900" s="33" t="s">
        <v>1118</v>
      </c>
      <c r="S900" s="33" t="s">
        <v>1132</v>
      </c>
      <c r="T900" s="118">
        <v>43335</v>
      </c>
      <c r="U900" s="33" t="s">
        <v>1118</v>
      </c>
      <c r="V900" s="33" t="s">
        <v>1186</v>
      </c>
      <c r="W900" s="34"/>
    </row>
    <row r="901" spans="1:23" s="15" customFormat="1" ht="30" x14ac:dyDescent="0.25">
      <c r="A901" s="41">
        <v>675</v>
      </c>
      <c r="B901" s="43">
        <v>43267</v>
      </c>
      <c r="C901" s="27" t="s">
        <v>204</v>
      </c>
      <c r="D901" s="27"/>
      <c r="E901" s="27" t="s">
        <v>43</v>
      </c>
      <c r="F901" s="27" t="s">
        <v>268</v>
      </c>
      <c r="G901" s="26" t="s">
        <v>599</v>
      </c>
      <c r="H901" s="26"/>
      <c r="I901" s="26"/>
      <c r="J901" s="27"/>
      <c r="K901" s="26"/>
      <c r="L901" s="26" t="s">
        <v>333</v>
      </c>
      <c r="M901" s="33"/>
      <c r="N901" s="33">
        <v>25</v>
      </c>
      <c r="O901" s="28" t="s">
        <v>1227</v>
      </c>
      <c r="P901" s="33" t="s">
        <v>1094</v>
      </c>
      <c r="Q901" s="33"/>
      <c r="R901" s="33" t="s">
        <v>1118</v>
      </c>
      <c r="S901" s="33" t="s">
        <v>1132</v>
      </c>
      <c r="T901" s="118">
        <v>43335</v>
      </c>
      <c r="U901" s="33" t="s">
        <v>1118</v>
      </c>
      <c r="V901" s="33" t="s">
        <v>1186</v>
      </c>
      <c r="W901" s="34"/>
    </row>
    <row r="902" spans="1:23" s="15" customFormat="1" ht="165" x14ac:dyDescent="0.25">
      <c r="A902" s="41">
        <v>674</v>
      </c>
      <c r="B902" s="43">
        <v>43264</v>
      </c>
      <c r="C902" s="27" t="s">
        <v>204</v>
      </c>
      <c r="D902" s="27"/>
      <c r="E902" s="27" t="s">
        <v>43</v>
      </c>
      <c r="F902" s="27" t="s">
        <v>268</v>
      </c>
      <c r="G902" s="26" t="s">
        <v>600</v>
      </c>
      <c r="H902" s="26"/>
      <c r="I902" s="26"/>
      <c r="J902" s="27"/>
      <c r="K902" s="26"/>
      <c r="L902" s="26" t="s">
        <v>333</v>
      </c>
      <c r="M902" s="33"/>
      <c r="N902" s="33">
        <v>25</v>
      </c>
      <c r="O902" s="28" t="s">
        <v>1227</v>
      </c>
      <c r="P902" s="33" t="s">
        <v>1087</v>
      </c>
      <c r="Q902" s="33"/>
      <c r="R902" s="33" t="s">
        <v>1118</v>
      </c>
      <c r="S902" s="33" t="s">
        <v>1132</v>
      </c>
      <c r="T902" s="118" t="s">
        <v>1084</v>
      </c>
      <c r="U902" s="33" t="s">
        <v>1118</v>
      </c>
      <c r="V902" s="33" t="s">
        <v>1134</v>
      </c>
      <c r="W902" s="34"/>
    </row>
    <row r="903" spans="1:23" s="15" customFormat="1" ht="45" x14ac:dyDescent="0.25">
      <c r="A903" s="41">
        <v>673</v>
      </c>
      <c r="B903" s="43">
        <v>43280</v>
      </c>
      <c r="C903" s="27" t="s">
        <v>204</v>
      </c>
      <c r="D903" s="27">
        <v>710</v>
      </c>
      <c r="E903" s="27" t="s">
        <v>43</v>
      </c>
      <c r="F903" s="27" t="s">
        <v>35</v>
      </c>
      <c r="G903" s="26" t="s">
        <v>601</v>
      </c>
      <c r="H903" s="26"/>
      <c r="I903" s="26"/>
      <c r="J903" s="27" t="s">
        <v>564</v>
      </c>
      <c r="K903" s="26" t="s">
        <v>50</v>
      </c>
      <c r="L903" s="26"/>
      <c r="M903" s="33"/>
      <c r="N903" s="33">
        <v>25</v>
      </c>
      <c r="O903" s="28" t="s">
        <v>1227</v>
      </c>
      <c r="P903" s="33" t="s">
        <v>1110</v>
      </c>
      <c r="Q903" s="33" t="s">
        <v>1258</v>
      </c>
      <c r="R903" s="33" t="s">
        <v>1118</v>
      </c>
      <c r="S903" s="33" t="s">
        <v>1132</v>
      </c>
      <c r="T903" s="118" t="s">
        <v>1118</v>
      </c>
      <c r="U903" s="33" t="s">
        <v>1118</v>
      </c>
      <c r="V903" s="33" t="s">
        <v>1128</v>
      </c>
      <c r="W903" s="34"/>
    </row>
    <row r="904" spans="1:23" s="15" customFormat="1" ht="165" x14ac:dyDescent="0.25">
      <c r="A904" s="41">
        <v>672</v>
      </c>
      <c r="B904" s="43">
        <v>43280</v>
      </c>
      <c r="C904" s="27" t="s">
        <v>204</v>
      </c>
      <c r="D904" s="27" t="s">
        <v>602</v>
      </c>
      <c r="E904" s="27" t="s">
        <v>43</v>
      </c>
      <c r="F904" s="27" t="s">
        <v>51</v>
      </c>
      <c r="G904" s="26" t="s">
        <v>603</v>
      </c>
      <c r="H904" s="26"/>
      <c r="I904" s="26"/>
      <c r="J904" s="27" t="s">
        <v>275</v>
      </c>
      <c r="K904" s="26" t="s">
        <v>49</v>
      </c>
      <c r="L904" s="26"/>
      <c r="M904" s="33"/>
      <c r="N904" s="33">
        <v>25</v>
      </c>
      <c r="O904" s="28" t="s">
        <v>1227</v>
      </c>
      <c r="P904" s="33" t="s">
        <v>1094</v>
      </c>
      <c r="Q904" s="33"/>
      <c r="R904" s="33" t="s">
        <v>1118</v>
      </c>
      <c r="S904" s="33" t="s">
        <v>1132</v>
      </c>
      <c r="T904" s="118" t="s">
        <v>1118</v>
      </c>
      <c r="U904" s="33" t="s">
        <v>1118</v>
      </c>
      <c r="V904" s="33" t="s">
        <v>1126</v>
      </c>
      <c r="W904" s="34"/>
    </row>
    <row r="905" spans="1:23" s="15" customFormat="1" ht="240" x14ac:dyDescent="0.25">
      <c r="A905" s="41">
        <v>671</v>
      </c>
      <c r="B905" s="43">
        <v>43279</v>
      </c>
      <c r="C905" s="27" t="s">
        <v>204</v>
      </c>
      <c r="D905" s="27" t="s">
        <v>604</v>
      </c>
      <c r="E905" s="27" t="s">
        <v>43</v>
      </c>
      <c r="F905" s="27" t="s">
        <v>35</v>
      </c>
      <c r="G905" s="26" t="s">
        <v>605</v>
      </c>
      <c r="H905" s="26" t="s">
        <v>606</v>
      </c>
      <c r="I905" s="26" t="s">
        <v>607</v>
      </c>
      <c r="J905" s="27" t="s">
        <v>275</v>
      </c>
      <c r="K905" s="26" t="s">
        <v>49</v>
      </c>
      <c r="L905" s="26"/>
      <c r="M905" s="33"/>
      <c r="N905" s="33">
        <v>25</v>
      </c>
      <c r="O905" s="28" t="s">
        <v>1227</v>
      </c>
      <c r="P905" s="33" t="s">
        <v>1110</v>
      </c>
      <c r="Q905" s="33" t="s">
        <v>1258</v>
      </c>
      <c r="R905" s="33" t="s">
        <v>1118</v>
      </c>
      <c r="S905" s="33" t="s">
        <v>1132</v>
      </c>
      <c r="T905" s="118" t="s">
        <v>1118</v>
      </c>
      <c r="U905" s="33" t="s">
        <v>1118</v>
      </c>
      <c r="V905" s="33" t="s">
        <v>1128</v>
      </c>
      <c r="W905" s="34"/>
    </row>
    <row r="906" spans="1:23" s="15" customFormat="1" ht="75" x14ac:dyDescent="0.25">
      <c r="A906" s="41">
        <v>670</v>
      </c>
      <c r="B906" s="43">
        <v>43279</v>
      </c>
      <c r="C906" s="27" t="s">
        <v>204</v>
      </c>
      <c r="D906" s="27">
        <v>105</v>
      </c>
      <c r="E906" s="27" t="s">
        <v>43</v>
      </c>
      <c r="F906" s="27" t="s">
        <v>268</v>
      </c>
      <c r="G906" s="26" t="s">
        <v>608</v>
      </c>
      <c r="H906" s="26"/>
      <c r="I906" s="26"/>
      <c r="J906" s="27"/>
      <c r="K906" s="26"/>
      <c r="L906" s="26" t="s">
        <v>270</v>
      </c>
      <c r="M906" s="33" t="s">
        <v>609</v>
      </c>
      <c r="N906" s="33">
        <v>25</v>
      </c>
      <c r="O906" s="28" t="s">
        <v>1227</v>
      </c>
      <c r="P906" s="33" t="s">
        <v>1094</v>
      </c>
      <c r="Q906" s="33"/>
      <c r="R906" s="33" t="s">
        <v>1118</v>
      </c>
      <c r="S906" s="33" t="s">
        <v>1132</v>
      </c>
      <c r="T906" s="118">
        <v>43335</v>
      </c>
      <c r="U906" s="33" t="s">
        <v>1118</v>
      </c>
      <c r="V906" s="33" t="s">
        <v>1186</v>
      </c>
      <c r="W906" s="34"/>
    </row>
    <row r="907" spans="1:23" s="15" customFormat="1" ht="75" x14ac:dyDescent="0.25">
      <c r="A907" s="41">
        <v>669</v>
      </c>
      <c r="B907" s="43">
        <v>43279</v>
      </c>
      <c r="C907" s="27" t="s">
        <v>204</v>
      </c>
      <c r="D907" s="27">
        <v>105</v>
      </c>
      <c r="E907" s="27" t="s">
        <v>43</v>
      </c>
      <c r="F907" s="27" t="s">
        <v>35</v>
      </c>
      <c r="G907" s="26" t="s">
        <v>610</v>
      </c>
      <c r="H907" s="26"/>
      <c r="I907" s="26" t="s">
        <v>611</v>
      </c>
      <c r="J907" s="27" t="s">
        <v>275</v>
      </c>
      <c r="K907" s="26" t="s">
        <v>49</v>
      </c>
      <c r="L907" s="26"/>
      <c r="M907" s="33"/>
      <c r="N907" s="33">
        <v>25</v>
      </c>
      <c r="O907" s="28" t="s">
        <v>1227</v>
      </c>
      <c r="P907" s="33" t="s">
        <v>1151</v>
      </c>
      <c r="Q907" s="33" t="s">
        <v>1266</v>
      </c>
      <c r="R907" s="33" t="s">
        <v>1118</v>
      </c>
      <c r="S907" s="33" t="s">
        <v>1132</v>
      </c>
      <c r="T907" s="118" t="s">
        <v>1118</v>
      </c>
      <c r="U907" s="33" t="s">
        <v>1118</v>
      </c>
      <c r="V907" s="33" t="s">
        <v>1152</v>
      </c>
      <c r="W907" s="34"/>
    </row>
    <row r="908" spans="1:23" s="15" customFormat="1" ht="45" x14ac:dyDescent="0.25">
      <c r="A908" s="41">
        <v>668</v>
      </c>
      <c r="B908" s="43">
        <v>43279</v>
      </c>
      <c r="C908" s="27" t="s">
        <v>204</v>
      </c>
      <c r="D908" s="27">
        <v>801</v>
      </c>
      <c r="E908" s="27" t="s">
        <v>43</v>
      </c>
      <c r="F908" s="27" t="s">
        <v>612</v>
      </c>
      <c r="G908" s="26" t="s">
        <v>613</v>
      </c>
      <c r="H908" s="26" t="s">
        <v>614</v>
      </c>
      <c r="I908" s="26"/>
      <c r="J908" s="27"/>
      <c r="K908" s="26"/>
      <c r="L908" s="26" t="s">
        <v>270</v>
      </c>
      <c r="M908" s="33" t="s">
        <v>615</v>
      </c>
      <c r="N908" s="33">
        <v>25</v>
      </c>
      <c r="O908" s="28" t="s">
        <v>1227</v>
      </c>
      <c r="P908" s="33" t="s">
        <v>1235</v>
      </c>
      <c r="Q908" s="33"/>
      <c r="R908" s="33" t="s">
        <v>1118</v>
      </c>
      <c r="S908" s="33" t="s">
        <v>1132</v>
      </c>
      <c r="T908" s="118">
        <v>43300</v>
      </c>
      <c r="U908" s="33" t="s">
        <v>1084</v>
      </c>
      <c r="V908" s="33" t="s">
        <v>1276</v>
      </c>
      <c r="W908" s="34"/>
    </row>
    <row r="909" spans="1:23" s="15" customFormat="1" ht="30" x14ac:dyDescent="0.25">
      <c r="A909" s="41">
        <v>667</v>
      </c>
      <c r="B909" s="43">
        <v>43275</v>
      </c>
      <c r="C909" s="27" t="s">
        <v>204</v>
      </c>
      <c r="D909" s="27">
        <v>504</v>
      </c>
      <c r="E909" s="27" t="s">
        <v>43</v>
      </c>
      <c r="F909" s="27" t="s">
        <v>35</v>
      </c>
      <c r="G909" s="26" t="s">
        <v>616</v>
      </c>
      <c r="H909" s="26"/>
      <c r="I909" s="26"/>
      <c r="J909" s="27"/>
      <c r="K909" s="26"/>
      <c r="L909" s="26" t="s">
        <v>270</v>
      </c>
      <c r="M909" s="33" t="s">
        <v>617</v>
      </c>
      <c r="N909" s="33">
        <v>25</v>
      </c>
      <c r="O909" s="28" t="s">
        <v>1227</v>
      </c>
      <c r="P909" s="33" t="s">
        <v>1110</v>
      </c>
      <c r="Q909" s="33"/>
      <c r="R909" s="33" t="s">
        <v>1118</v>
      </c>
      <c r="S909" s="33" t="s">
        <v>1132</v>
      </c>
      <c r="T909" s="118" t="s">
        <v>1118</v>
      </c>
      <c r="U909" s="33" t="s">
        <v>1118</v>
      </c>
      <c r="V909" s="33" t="s">
        <v>44</v>
      </c>
      <c r="W909" s="34"/>
    </row>
    <row r="910" spans="1:23" s="15" customFormat="1" ht="75" x14ac:dyDescent="0.25">
      <c r="A910" s="41">
        <v>666</v>
      </c>
      <c r="B910" s="43">
        <v>43278</v>
      </c>
      <c r="C910" s="27" t="s">
        <v>204</v>
      </c>
      <c r="D910" s="27">
        <v>301</v>
      </c>
      <c r="E910" s="27" t="s">
        <v>43</v>
      </c>
      <c r="F910" s="27" t="s">
        <v>268</v>
      </c>
      <c r="G910" s="26" t="s">
        <v>618</v>
      </c>
      <c r="H910" s="26"/>
      <c r="I910" s="26"/>
      <c r="J910" s="27"/>
      <c r="K910" s="26"/>
      <c r="L910" s="26" t="s">
        <v>270</v>
      </c>
      <c r="M910" s="33" t="s">
        <v>619</v>
      </c>
      <c r="N910" s="33">
        <v>25</v>
      </c>
      <c r="O910" s="28" t="s">
        <v>1227</v>
      </c>
      <c r="P910" s="33" t="s">
        <v>1094</v>
      </c>
      <c r="Q910" s="33" t="s">
        <v>1277</v>
      </c>
      <c r="R910" s="33" t="s">
        <v>1118</v>
      </c>
      <c r="S910" s="33" t="s">
        <v>1132</v>
      </c>
      <c r="T910" s="118" t="s">
        <v>1278</v>
      </c>
      <c r="U910" s="33" t="s">
        <v>1118</v>
      </c>
      <c r="V910" s="33" t="s">
        <v>1186</v>
      </c>
      <c r="W910" s="34"/>
    </row>
    <row r="911" spans="1:23" s="15" customFormat="1" ht="30" x14ac:dyDescent="0.25">
      <c r="A911" s="41">
        <v>665</v>
      </c>
      <c r="B911" s="43">
        <v>43278</v>
      </c>
      <c r="C911" s="27" t="s">
        <v>204</v>
      </c>
      <c r="D911" s="27">
        <v>301</v>
      </c>
      <c r="E911" s="27" t="s">
        <v>43</v>
      </c>
      <c r="F911" s="27" t="s">
        <v>268</v>
      </c>
      <c r="G911" s="26" t="s">
        <v>620</v>
      </c>
      <c r="H911" s="26"/>
      <c r="I911" s="26"/>
      <c r="J911" s="27"/>
      <c r="K911" s="26"/>
      <c r="L911" s="26" t="s">
        <v>270</v>
      </c>
      <c r="M911" s="33" t="s">
        <v>619</v>
      </c>
      <c r="N911" s="33">
        <v>25</v>
      </c>
      <c r="O911" s="28" t="s">
        <v>1227</v>
      </c>
      <c r="P911" s="33" t="s">
        <v>1094</v>
      </c>
      <c r="Q911" s="33"/>
      <c r="R911" s="33" t="s">
        <v>1118</v>
      </c>
      <c r="S911" s="33" t="s">
        <v>1132</v>
      </c>
      <c r="T911" s="118">
        <v>43335</v>
      </c>
      <c r="U911" s="33" t="s">
        <v>1118</v>
      </c>
      <c r="V911" s="33" t="s">
        <v>1252</v>
      </c>
      <c r="W911" s="34"/>
    </row>
    <row r="912" spans="1:23" s="15" customFormat="1" ht="75" x14ac:dyDescent="0.25">
      <c r="A912" s="41">
        <v>664</v>
      </c>
      <c r="B912" s="43">
        <v>43278</v>
      </c>
      <c r="C912" s="27" t="s">
        <v>204</v>
      </c>
      <c r="D912" s="27">
        <v>602</v>
      </c>
      <c r="E912" s="27" t="s">
        <v>43</v>
      </c>
      <c r="F912" s="27" t="s">
        <v>268</v>
      </c>
      <c r="G912" s="26" t="s">
        <v>621</v>
      </c>
      <c r="H912" s="26"/>
      <c r="I912" s="26"/>
      <c r="J912" s="27"/>
      <c r="K912" s="26"/>
      <c r="L912" s="26" t="s">
        <v>270</v>
      </c>
      <c r="M912" s="33" t="s">
        <v>622</v>
      </c>
      <c r="N912" s="33">
        <v>25</v>
      </c>
      <c r="O912" s="28" t="s">
        <v>1227</v>
      </c>
      <c r="P912" s="33" t="s">
        <v>1087</v>
      </c>
      <c r="Q912" s="33" t="s">
        <v>1279</v>
      </c>
      <c r="R912" s="33" t="s">
        <v>1118</v>
      </c>
      <c r="S912" s="33" t="s">
        <v>1221</v>
      </c>
      <c r="T912" s="118" t="s">
        <v>1084</v>
      </c>
      <c r="U912" s="33" t="s">
        <v>1118</v>
      </c>
      <c r="V912" s="33" t="s">
        <v>1099</v>
      </c>
      <c r="W912" s="34"/>
    </row>
    <row r="913" spans="1:23" s="15" customFormat="1" ht="45" x14ac:dyDescent="0.25">
      <c r="A913" s="41">
        <v>663</v>
      </c>
      <c r="B913" s="43">
        <v>43278</v>
      </c>
      <c r="C913" s="27" t="s">
        <v>204</v>
      </c>
      <c r="D913" s="27">
        <v>515</v>
      </c>
      <c r="E913" s="27" t="s">
        <v>43</v>
      </c>
      <c r="F913" s="27" t="s">
        <v>35</v>
      </c>
      <c r="G913" s="26" t="s">
        <v>623</v>
      </c>
      <c r="H913" s="26" t="s">
        <v>494</v>
      </c>
      <c r="I913" s="26" t="s">
        <v>624</v>
      </c>
      <c r="J913" s="27" t="s">
        <v>314</v>
      </c>
      <c r="K913" s="26" t="s">
        <v>50</v>
      </c>
      <c r="L913" s="26"/>
      <c r="M913" s="33"/>
      <c r="N913" s="33">
        <v>25</v>
      </c>
      <c r="O913" s="28" t="s">
        <v>1227</v>
      </c>
      <c r="P913" s="33" t="s">
        <v>1110</v>
      </c>
      <c r="Q913" s="33" t="s">
        <v>1258</v>
      </c>
      <c r="R913" s="33" t="s">
        <v>1118</v>
      </c>
      <c r="S913" s="33" t="s">
        <v>1132</v>
      </c>
      <c r="T913" s="118" t="s">
        <v>1118</v>
      </c>
      <c r="U913" s="33" t="s">
        <v>1118</v>
      </c>
      <c r="V913" s="33" t="s">
        <v>1128</v>
      </c>
      <c r="W913" s="34"/>
    </row>
    <row r="914" spans="1:23" s="15" customFormat="1" ht="45" x14ac:dyDescent="0.25">
      <c r="A914" s="41">
        <v>662</v>
      </c>
      <c r="B914" s="43">
        <v>43276</v>
      </c>
      <c r="C914" s="27" t="s">
        <v>204</v>
      </c>
      <c r="D914" s="27">
        <v>408</v>
      </c>
      <c r="E914" s="27" t="s">
        <v>43</v>
      </c>
      <c r="F914" s="27" t="s">
        <v>268</v>
      </c>
      <c r="G914" s="26" t="s">
        <v>625</v>
      </c>
      <c r="H914" s="26"/>
      <c r="I914" s="26"/>
      <c r="J914" s="27"/>
      <c r="K914" s="26"/>
      <c r="L914" s="26" t="s">
        <v>270</v>
      </c>
      <c r="M914" s="33" t="s">
        <v>626</v>
      </c>
      <c r="N914" s="33">
        <v>25</v>
      </c>
      <c r="O914" s="28" t="s">
        <v>1227</v>
      </c>
      <c r="P914" s="33" t="s">
        <v>1094</v>
      </c>
      <c r="Q914" s="33"/>
      <c r="R914" s="33" t="s">
        <v>1118</v>
      </c>
      <c r="S914" s="33" t="s">
        <v>1132</v>
      </c>
      <c r="T914" s="118" t="s">
        <v>1118</v>
      </c>
      <c r="U914" s="33" t="s">
        <v>1118</v>
      </c>
      <c r="V914" s="33" t="s">
        <v>1141</v>
      </c>
      <c r="W914" s="34"/>
    </row>
    <row r="915" spans="1:23" s="15" customFormat="1" ht="45" x14ac:dyDescent="0.25">
      <c r="A915" s="41">
        <v>661</v>
      </c>
      <c r="B915" s="43">
        <v>43276</v>
      </c>
      <c r="C915" s="27" t="s">
        <v>204</v>
      </c>
      <c r="D915" s="27">
        <v>304</v>
      </c>
      <c r="E915" s="27" t="s">
        <v>43</v>
      </c>
      <c r="F915" s="27" t="s">
        <v>35</v>
      </c>
      <c r="G915" s="26" t="s">
        <v>627</v>
      </c>
      <c r="H915" s="26"/>
      <c r="I915" s="26"/>
      <c r="J915" s="27"/>
      <c r="K915" s="26"/>
      <c r="L915" s="26" t="s">
        <v>270</v>
      </c>
      <c r="M915" s="33" t="s">
        <v>628</v>
      </c>
      <c r="N915" s="33">
        <v>25</v>
      </c>
      <c r="O915" s="28" t="s">
        <v>1227</v>
      </c>
      <c r="P915" s="33" t="s">
        <v>1129</v>
      </c>
      <c r="Q915" s="33"/>
      <c r="R915" s="33" t="s">
        <v>1118</v>
      </c>
      <c r="S915" s="33" t="s">
        <v>1132</v>
      </c>
      <c r="T915" s="118" t="s">
        <v>1118</v>
      </c>
      <c r="U915" s="33" t="s">
        <v>1118</v>
      </c>
      <c r="V915" s="33" t="s">
        <v>44</v>
      </c>
      <c r="W915" s="34"/>
    </row>
    <row r="916" spans="1:23" s="15" customFormat="1" ht="45" x14ac:dyDescent="0.25">
      <c r="A916" s="41">
        <v>660</v>
      </c>
      <c r="B916" s="43">
        <v>43275</v>
      </c>
      <c r="C916" s="27" t="s">
        <v>204</v>
      </c>
      <c r="D916" s="27">
        <v>304</v>
      </c>
      <c r="E916" s="27" t="s">
        <v>43</v>
      </c>
      <c r="F916" s="27" t="s">
        <v>51</v>
      </c>
      <c r="G916" s="26" t="s">
        <v>629</v>
      </c>
      <c r="H916" s="26"/>
      <c r="I916" s="26"/>
      <c r="J916" s="27"/>
      <c r="K916" s="26"/>
      <c r="L916" s="26" t="s">
        <v>270</v>
      </c>
      <c r="M916" s="33" t="s">
        <v>628</v>
      </c>
      <c r="N916" s="33">
        <v>25</v>
      </c>
      <c r="O916" s="28" t="s">
        <v>1086</v>
      </c>
      <c r="P916" s="33" t="s">
        <v>1280</v>
      </c>
      <c r="Q916" s="33"/>
      <c r="R916" s="33" t="s">
        <v>1084</v>
      </c>
      <c r="S916" s="33" t="s">
        <v>46</v>
      </c>
      <c r="T916" s="118" t="s">
        <v>46</v>
      </c>
      <c r="U916" s="33" t="s">
        <v>46</v>
      </c>
      <c r="V916" s="33" t="s">
        <v>1231</v>
      </c>
      <c r="W916" s="34"/>
    </row>
    <row r="917" spans="1:23" s="15" customFormat="1" ht="45" x14ac:dyDescent="0.25">
      <c r="A917" s="41">
        <v>659</v>
      </c>
      <c r="B917" s="43">
        <v>43214</v>
      </c>
      <c r="C917" s="27" t="s">
        <v>204</v>
      </c>
      <c r="D917" s="27">
        <v>211</v>
      </c>
      <c r="E917" s="27" t="s">
        <v>43</v>
      </c>
      <c r="F917" s="27" t="s">
        <v>268</v>
      </c>
      <c r="G917" s="26" t="s">
        <v>630</v>
      </c>
      <c r="H917" s="26"/>
      <c r="I917" s="26"/>
      <c r="J917" s="27"/>
      <c r="K917" s="26"/>
      <c r="L917" s="26" t="s">
        <v>270</v>
      </c>
      <c r="M917" s="33" t="s">
        <v>631</v>
      </c>
      <c r="N917" s="33">
        <v>25</v>
      </c>
      <c r="O917" s="28" t="s">
        <v>1086</v>
      </c>
      <c r="P917" s="33" t="s">
        <v>1094</v>
      </c>
      <c r="Q917" s="33"/>
      <c r="R917" s="33" t="s">
        <v>1118</v>
      </c>
      <c r="S917" s="33" t="s">
        <v>46</v>
      </c>
      <c r="T917" s="118" t="s">
        <v>46</v>
      </c>
      <c r="U917" s="33" t="s">
        <v>46</v>
      </c>
      <c r="V917" s="33" t="s">
        <v>1231</v>
      </c>
      <c r="W917" s="34"/>
    </row>
    <row r="918" spans="1:23" s="15" customFormat="1" ht="45" x14ac:dyDescent="0.25">
      <c r="A918" s="41">
        <v>658</v>
      </c>
      <c r="B918" s="43">
        <v>43275</v>
      </c>
      <c r="C918" s="27" t="s">
        <v>204</v>
      </c>
      <c r="D918" s="27">
        <v>407</v>
      </c>
      <c r="E918" s="27" t="s">
        <v>43</v>
      </c>
      <c r="F918" s="27" t="s">
        <v>35</v>
      </c>
      <c r="G918" s="26" t="s">
        <v>632</v>
      </c>
      <c r="H918" s="26"/>
      <c r="I918" s="26"/>
      <c r="J918" s="27"/>
      <c r="K918" s="26"/>
      <c r="L918" s="26" t="s">
        <v>270</v>
      </c>
      <c r="M918" s="33" t="s">
        <v>633</v>
      </c>
      <c r="N918" s="33">
        <v>25</v>
      </c>
      <c r="O918" s="28" t="s">
        <v>1086</v>
      </c>
      <c r="P918" s="33" t="s">
        <v>1281</v>
      </c>
      <c r="Q918" s="33"/>
      <c r="R918" s="33" t="s">
        <v>1084</v>
      </c>
      <c r="S918" s="33" t="s">
        <v>46</v>
      </c>
      <c r="T918" s="118" t="s">
        <v>46</v>
      </c>
      <c r="U918" s="33" t="s">
        <v>46</v>
      </c>
      <c r="V918" s="33" t="s">
        <v>1231</v>
      </c>
      <c r="W918" s="34"/>
    </row>
    <row r="919" spans="1:23" s="15" customFormat="1" ht="45" x14ac:dyDescent="0.25">
      <c r="A919" s="41">
        <v>657</v>
      </c>
      <c r="B919" s="43">
        <v>43274</v>
      </c>
      <c r="C919" s="27" t="s">
        <v>204</v>
      </c>
      <c r="D919" s="27">
        <v>705</v>
      </c>
      <c r="E919" s="27" t="s">
        <v>43</v>
      </c>
      <c r="F919" s="27" t="s">
        <v>35</v>
      </c>
      <c r="G919" s="26" t="s">
        <v>634</v>
      </c>
      <c r="H919" s="26"/>
      <c r="I919" s="26"/>
      <c r="J919" s="27"/>
      <c r="K919" s="26"/>
      <c r="L919" s="26" t="s">
        <v>270</v>
      </c>
      <c r="M919" s="33" t="s">
        <v>635</v>
      </c>
      <c r="N919" s="33">
        <v>25</v>
      </c>
      <c r="O919" s="28" t="s">
        <v>1086</v>
      </c>
      <c r="P919" s="33" t="s">
        <v>1129</v>
      </c>
      <c r="Q919" s="33"/>
      <c r="R919" s="33" t="s">
        <v>1084</v>
      </c>
      <c r="S919" s="33" t="s">
        <v>1282</v>
      </c>
      <c r="T919" s="118" t="s">
        <v>1118</v>
      </c>
      <c r="U919" s="33" t="s">
        <v>1118</v>
      </c>
      <c r="V919" s="33" t="s">
        <v>44</v>
      </c>
      <c r="W919" s="34"/>
    </row>
    <row r="920" spans="1:23" s="15" customFormat="1" ht="105" x14ac:dyDescent="0.25">
      <c r="A920" s="41">
        <v>656</v>
      </c>
      <c r="B920" s="43">
        <v>43274</v>
      </c>
      <c r="C920" s="27" t="s">
        <v>204</v>
      </c>
      <c r="D920" s="27">
        <v>111</v>
      </c>
      <c r="E920" s="27" t="s">
        <v>43</v>
      </c>
      <c r="F920" s="27" t="s">
        <v>268</v>
      </c>
      <c r="G920" s="26" t="s">
        <v>636</v>
      </c>
      <c r="H920" s="26"/>
      <c r="I920" s="26"/>
      <c r="J920" s="27"/>
      <c r="K920" s="26"/>
      <c r="L920" s="26" t="s">
        <v>270</v>
      </c>
      <c r="M920" s="33" t="s">
        <v>637</v>
      </c>
      <c r="N920" s="33">
        <v>25</v>
      </c>
      <c r="O920" s="28" t="s">
        <v>1227</v>
      </c>
      <c r="P920" s="33" t="s">
        <v>1094</v>
      </c>
      <c r="Q920" s="33"/>
      <c r="R920" s="33" t="s">
        <v>1118</v>
      </c>
      <c r="S920" s="33" t="s">
        <v>1132</v>
      </c>
      <c r="T920" s="118" t="s">
        <v>1118</v>
      </c>
      <c r="U920" s="33" t="s">
        <v>1118</v>
      </c>
      <c r="V920" s="33" t="s">
        <v>1141</v>
      </c>
      <c r="W920" s="34"/>
    </row>
    <row r="921" spans="1:23" s="15" customFormat="1" ht="45" x14ac:dyDescent="0.25">
      <c r="A921" s="41">
        <v>655</v>
      </c>
      <c r="B921" s="43">
        <v>43273</v>
      </c>
      <c r="C921" s="27" t="s">
        <v>204</v>
      </c>
      <c r="D921" s="27">
        <v>612</v>
      </c>
      <c r="E921" s="27" t="s">
        <v>43</v>
      </c>
      <c r="F921" s="27" t="s">
        <v>638</v>
      </c>
      <c r="G921" s="26" t="s">
        <v>639</v>
      </c>
      <c r="H921" s="26"/>
      <c r="I921" s="26"/>
      <c r="J921" s="27"/>
      <c r="K921" s="26"/>
      <c r="L921" s="26"/>
      <c r="M921" s="33"/>
      <c r="N921" s="33">
        <v>25</v>
      </c>
      <c r="O921" s="28" t="s">
        <v>1227</v>
      </c>
      <c r="P921" s="33" t="s">
        <v>1110</v>
      </c>
      <c r="Q921" s="33" t="s">
        <v>1258</v>
      </c>
      <c r="R921" s="33" t="s">
        <v>1118</v>
      </c>
      <c r="S921" s="33" t="s">
        <v>1132</v>
      </c>
      <c r="T921" s="118" t="s">
        <v>1118</v>
      </c>
      <c r="U921" s="33" t="s">
        <v>1118</v>
      </c>
      <c r="V921" s="33" t="s">
        <v>1128</v>
      </c>
      <c r="W921" s="34"/>
    </row>
    <row r="922" spans="1:23" s="15" customFormat="1" ht="165" x14ac:dyDescent="0.25">
      <c r="A922" s="41">
        <v>654</v>
      </c>
      <c r="B922" s="43">
        <v>43273</v>
      </c>
      <c r="C922" s="27" t="s">
        <v>204</v>
      </c>
      <c r="D922" s="27" t="s">
        <v>640</v>
      </c>
      <c r="E922" s="27" t="s">
        <v>43</v>
      </c>
      <c r="F922" s="27" t="s">
        <v>641</v>
      </c>
      <c r="G922" s="26" t="s">
        <v>642</v>
      </c>
      <c r="H922" s="26" t="s">
        <v>643</v>
      </c>
      <c r="I922" s="26" t="s">
        <v>644</v>
      </c>
      <c r="J922" s="27" t="s">
        <v>403</v>
      </c>
      <c r="K922" s="26" t="s">
        <v>50</v>
      </c>
      <c r="L922" s="26"/>
      <c r="M922" s="33"/>
      <c r="N922" s="33">
        <v>25</v>
      </c>
      <c r="O922" s="28" t="s">
        <v>1227</v>
      </c>
      <c r="P922" s="33" t="s">
        <v>1110</v>
      </c>
      <c r="Q922" s="33" t="s">
        <v>1258</v>
      </c>
      <c r="R922" s="33" t="s">
        <v>1118</v>
      </c>
      <c r="S922" s="33" t="s">
        <v>1132</v>
      </c>
      <c r="T922" s="118" t="s">
        <v>1118</v>
      </c>
      <c r="U922" s="33" t="s">
        <v>1118</v>
      </c>
      <c r="V922" s="33" t="s">
        <v>1128</v>
      </c>
      <c r="W922" s="34"/>
    </row>
    <row r="923" spans="1:23" s="15" customFormat="1" ht="285" x14ac:dyDescent="0.25">
      <c r="A923" s="41">
        <v>653</v>
      </c>
      <c r="B923" s="43">
        <v>43271</v>
      </c>
      <c r="C923" s="27" t="s">
        <v>204</v>
      </c>
      <c r="D923" s="27">
        <v>502</v>
      </c>
      <c r="E923" s="27" t="s">
        <v>43</v>
      </c>
      <c r="F923" s="27" t="s">
        <v>51</v>
      </c>
      <c r="G923" s="26" t="s">
        <v>645</v>
      </c>
      <c r="H923" s="26" t="s">
        <v>646</v>
      </c>
      <c r="I923" s="26" t="s">
        <v>647</v>
      </c>
      <c r="J923" s="27" t="s">
        <v>275</v>
      </c>
      <c r="K923" s="26" t="s">
        <v>49</v>
      </c>
      <c r="L923" s="26"/>
      <c r="M923" s="33"/>
      <c r="N923" s="33">
        <v>25</v>
      </c>
      <c r="O923" s="28" t="s">
        <v>1227</v>
      </c>
      <c r="P923" s="33" t="s">
        <v>1151</v>
      </c>
      <c r="Q923" s="33"/>
      <c r="R923" s="33" t="s">
        <v>1118</v>
      </c>
      <c r="S923" s="33" t="s">
        <v>1132</v>
      </c>
      <c r="T923" s="118" t="s">
        <v>1118</v>
      </c>
      <c r="U923" s="33" t="s">
        <v>1118</v>
      </c>
      <c r="V923" s="33" t="s">
        <v>1152</v>
      </c>
      <c r="W923" s="34"/>
    </row>
    <row r="924" spans="1:23" s="15" customFormat="1" ht="30" x14ac:dyDescent="0.25">
      <c r="A924" s="41">
        <v>652</v>
      </c>
      <c r="B924" s="43">
        <v>43271</v>
      </c>
      <c r="C924" s="27" t="s">
        <v>204</v>
      </c>
      <c r="D924" s="27">
        <v>602</v>
      </c>
      <c r="E924" s="27" t="s">
        <v>43</v>
      </c>
      <c r="F924" s="27" t="s">
        <v>555</v>
      </c>
      <c r="G924" s="26" t="s">
        <v>648</v>
      </c>
      <c r="H924" s="26"/>
      <c r="I924" s="26"/>
      <c r="J924" s="27"/>
      <c r="K924" s="26"/>
      <c r="L924" s="26" t="s">
        <v>270</v>
      </c>
      <c r="M924" s="33" t="s">
        <v>649</v>
      </c>
      <c r="N924" s="33">
        <v>25</v>
      </c>
      <c r="O924" s="28" t="s">
        <v>1227</v>
      </c>
      <c r="P924" s="33" t="s">
        <v>1110</v>
      </c>
      <c r="Q924" s="33"/>
      <c r="R924" s="33" t="s">
        <v>1084</v>
      </c>
      <c r="S924" s="33" t="s">
        <v>1132</v>
      </c>
      <c r="T924" s="118" t="s">
        <v>1118</v>
      </c>
      <c r="U924" s="33" t="s">
        <v>1118</v>
      </c>
      <c r="V924" s="33" t="s">
        <v>555</v>
      </c>
      <c r="W924" s="34"/>
    </row>
    <row r="925" spans="1:23" s="15" customFormat="1" ht="30" x14ac:dyDescent="0.25">
      <c r="A925" s="41">
        <v>651</v>
      </c>
      <c r="B925" s="43">
        <v>43270</v>
      </c>
      <c r="C925" s="27" t="s">
        <v>204</v>
      </c>
      <c r="D925" s="27">
        <v>512</v>
      </c>
      <c r="E925" s="27" t="s">
        <v>43</v>
      </c>
      <c r="F925" s="27" t="s">
        <v>35</v>
      </c>
      <c r="G925" s="26" t="s">
        <v>650</v>
      </c>
      <c r="H925" s="26"/>
      <c r="I925" s="26"/>
      <c r="J925" s="27"/>
      <c r="K925" s="26"/>
      <c r="L925" s="26" t="s">
        <v>270</v>
      </c>
      <c r="M925" s="33" t="s">
        <v>651</v>
      </c>
      <c r="N925" s="33">
        <v>25</v>
      </c>
      <c r="O925" s="28" t="s">
        <v>1227</v>
      </c>
      <c r="P925" s="33" t="s">
        <v>1107</v>
      </c>
      <c r="Q925" s="33" t="s">
        <v>1283</v>
      </c>
      <c r="R925" s="33" t="s">
        <v>1118</v>
      </c>
      <c r="S925" s="33" t="s">
        <v>1132</v>
      </c>
      <c r="T925" s="118">
        <v>43321</v>
      </c>
      <c r="U925" s="33" t="s">
        <v>1118</v>
      </c>
      <c r="V925" s="33" t="s">
        <v>1253</v>
      </c>
      <c r="W925" s="34"/>
    </row>
    <row r="926" spans="1:23" s="15" customFormat="1" ht="30" x14ac:dyDescent="0.25">
      <c r="A926" s="41">
        <v>650</v>
      </c>
      <c r="B926" s="43">
        <v>43270</v>
      </c>
      <c r="C926" s="27" t="s">
        <v>204</v>
      </c>
      <c r="D926" s="27">
        <v>103</v>
      </c>
      <c r="E926" s="27" t="s">
        <v>43</v>
      </c>
      <c r="F926" s="27" t="s">
        <v>35</v>
      </c>
      <c r="G926" s="26" t="s">
        <v>652</v>
      </c>
      <c r="H926" s="26"/>
      <c r="I926" s="26"/>
      <c r="J926" s="27"/>
      <c r="K926" s="26"/>
      <c r="L926" s="26" t="s">
        <v>270</v>
      </c>
      <c r="M926" s="33" t="s">
        <v>653</v>
      </c>
      <c r="N926" s="33">
        <v>25</v>
      </c>
      <c r="O926" s="28" t="s">
        <v>1227</v>
      </c>
      <c r="P926" s="33" t="s">
        <v>1284</v>
      </c>
      <c r="Q926" s="33"/>
      <c r="R926" s="33" t="s">
        <v>1084</v>
      </c>
      <c r="S926" s="33" t="s">
        <v>1132</v>
      </c>
      <c r="T926" s="118" t="s">
        <v>1118</v>
      </c>
      <c r="U926" s="33" t="s">
        <v>1084</v>
      </c>
      <c r="V926" s="33" t="s">
        <v>44</v>
      </c>
      <c r="W926" s="34"/>
    </row>
    <row r="927" spans="1:23" s="15" customFormat="1" ht="30" x14ac:dyDescent="0.25">
      <c r="A927" s="41">
        <v>649</v>
      </c>
      <c r="B927" s="43">
        <v>43271</v>
      </c>
      <c r="C927" s="27" t="s">
        <v>204</v>
      </c>
      <c r="D927" s="27">
        <v>104</v>
      </c>
      <c r="E927" s="27" t="s">
        <v>43</v>
      </c>
      <c r="F927" s="27" t="s">
        <v>35</v>
      </c>
      <c r="G927" s="26" t="s">
        <v>654</v>
      </c>
      <c r="H927" s="26"/>
      <c r="I927" s="26"/>
      <c r="J927" s="27"/>
      <c r="K927" s="26"/>
      <c r="L927" s="26" t="s">
        <v>270</v>
      </c>
      <c r="M927" s="33" t="s">
        <v>655</v>
      </c>
      <c r="N927" s="33">
        <v>25</v>
      </c>
      <c r="O927" s="28" t="s">
        <v>1086</v>
      </c>
      <c r="P927" s="33"/>
      <c r="Q927" s="33"/>
      <c r="R927" s="33" t="s">
        <v>1084</v>
      </c>
      <c r="S927" s="33" t="s">
        <v>46</v>
      </c>
      <c r="T927" s="118" t="s">
        <v>46</v>
      </c>
      <c r="U927" s="33" t="s">
        <v>46</v>
      </c>
      <c r="V927" s="33" t="s">
        <v>1231</v>
      </c>
      <c r="W927" s="34"/>
    </row>
    <row r="928" spans="1:23" s="15" customFormat="1" ht="45" x14ac:dyDescent="0.25">
      <c r="A928" s="41">
        <v>648</v>
      </c>
      <c r="B928" s="43">
        <v>43271</v>
      </c>
      <c r="C928" s="27" t="s">
        <v>204</v>
      </c>
      <c r="D928" s="27">
        <v>407</v>
      </c>
      <c r="E928" s="27" t="s">
        <v>43</v>
      </c>
      <c r="F928" s="27" t="s">
        <v>35</v>
      </c>
      <c r="G928" s="26" t="s">
        <v>656</v>
      </c>
      <c r="H928" s="26"/>
      <c r="I928" s="26"/>
      <c r="J928" s="27"/>
      <c r="K928" s="26"/>
      <c r="L928" s="26" t="s">
        <v>270</v>
      </c>
      <c r="M928" s="33" t="s">
        <v>657</v>
      </c>
      <c r="N928" s="33">
        <v>25</v>
      </c>
      <c r="O928" s="28" t="s">
        <v>1227</v>
      </c>
      <c r="P928" s="33" t="s">
        <v>1110</v>
      </c>
      <c r="Q928" s="33" t="s">
        <v>1258</v>
      </c>
      <c r="R928" s="33" t="s">
        <v>1118</v>
      </c>
      <c r="S928" s="33" t="s">
        <v>1132</v>
      </c>
      <c r="T928" s="118" t="s">
        <v>1082</v>
      </c>
      <c r="U928" s="33" t="s">
        <v>1118</v>
      </c>
      <c r="V928" s="33" t="s">
        <v>1128</v>
      </c>
      <c r="W928" s="34"/>
    </row>
    <row r="929" spans="1:23" s="15" customFormat="1" ht="45" x14ac:dyDescent="0.25">
      <c r="A929" s="41">
        <v>647</v>
      </c>
      <c r="B929" s="43">
        <v>43268</v>
      </c>
      <c r="C929" s="27" t="s">
        <v>204</v>
      </c>
      <c r="D929" s="27">
        <v>603</v>
      </c>
      <c r="E929" s="27" t="s">
        <v>43</v>
      </c>
      <c r="F929" s="27" t="s">
        <v>35</v>
      </c>
      <c r="G929" s="26" t="s">
        <v>658</v>
      </c>
      <c r="H929" s="26"/>
      <c r="I929" s="26"/>
      <c r="J929" s="27"/>
      <c r="K929" s="26"/>
      <c r="L929" s="26" t="s">
        <v>270</v>
      </c>
      <c r="M929" s="33" t="s">
        <v>659</v>
      </c>
      <c r="N929" s="33">
        <v>25</v>
      </c>
      <c r="O929" s="28" t="s">
        <v>1227</v>
      </c>
      <c r="P929" s="33" t="s">
        <v>1110</v>
      </c>
      <c r="Q929" s="33" t="s">
        <v>1258</v>
      </c>
      <c r="R929" s="33" t="s">
        <v>1118</v>
      </c>
      <c r="S929" s="33" t="s">
        <v>1132</v>
      </c>
      <c r="T929" s="118" t="s">
        <v>1082</v>
      </c>
      <c r="U929" s="33" t="s">
        <v>1118</v>
      </c>
      <c r="V929" s="33" t="s">
        <v>1128</v>
      </c>
      <c r="W929" s="34"/>
    </row>
    <row r="930" spans="1:23" s="15" customFormat="1" ht="285" x14ac:dyDescent="0.25">
      <c r="A930" s="41">
        <v>646</v>
      </c>
      <c r="B930" s="43">
        <v>43268</v>
      </c>
      <c r="C930" s="27" t="s">
        <v>204</v>
      </c>
      <c r="D930" s="27">
        <v>403</v>
      </c>
      <c r="E930" s="27" t="s">
        <v>43</v>
      </c>
      <c r="F930" s="27" t="s">
        <v>268</v>
      </c>
      <c r="G930" s="26" t="s">
        <v>660</v>
      </c>
      <c r="H930" s="26"/>
      <c r="I930" s="26" t="s">
        <v>661</v>
      </c>
      <c r="J930" s="27" t="s">
        <v>275</v>
      </c>
      <c r="K930" s="26" t="s">
        <v>49</v>
      </c>
      <c r="L930" s="26"/>
      <c r="M930" s="33"/>
      <c r="N930" s="33">
        <v>25</v>
      </c>
      <c r="O930" s="28" t="s">
        <v>1227</v>
      </c>
      <c r="P930" s="33" t="s">
        <v>1094</v>
      </c>
      <c r="Q930" s="33"/>
      <c r="R930" s="33" t="s">
        <v>1118</v>
      </c>
      <c r="S930" s="33" t="s">
        <v>1132</v>
      </c>
      <c r="T930" s="118">
        <v>43335</v>
      </c>
      <c r="U930" s="33" t="s">
        <v>1118</v>
      </c>
      <c r="V930" s="33" t="s">
        <v>1186</v>
      </c>
      <c r="W930" s="34"/>
    </row>
    <row r="931" spans="1:23" s="15" customFormat="1" ht="105" x14ac:dyDescent="0.25">
      <c r="A931" s="41">
        <v>645</v>
      </c>
      <c r="B931" s="43">
        <v>43268</v>
      </c>
      <c r="C931" s="27" t="s">
        <v>204</v>
      </c>
      <c r="D931" s="27">
        <v>503</v>
      </c>
      <c r="E931" s="27" t="s">
        <v>43</v>
      </c>
      <c r="F931" s="27" t="s">
        <v>35</v>
      </c>
      <c r="G931" s="26" t="s">
        <v>662</v>
      </c>
      <c r="H931" s="26"/>
      <c r="I931" s="26" t="s">
        <v>663</v>
      </c>
      <c r="J931" s="27" t="s">
        <v>275</v>
      </c>
      <c r="K931" s="26" t="s">
        <v>49</v>
      </c>
      <c r="L931" s="26"/>
      <c r="M931" s="33"/>
      <c r="N931" s="33">
        <v>25</v>
      </c>
      <c r="O931" s="28" t="s">
        <v>1227</v>
      </c>
      <c r="P931" s="33" t="s">
        <v>1151</v>
      </c>
      <c r="Q931" s="33"/>
      <c r="R931" s="33" t="s">
        <v>1118</v>
      </c>
      <c r="S931" s="33" t="s">
        <v>1132</v>
      </c>
      <c r="T931" s="118" t="s">
        <v>1118</v>
      </c>
      <c r="U931" s="33" t="s">
        <v>1118</v>
      </c>
      <c r="V931" s="33" t="s">
        <v>1152</v>
      </c>
      <c r="W931" s="34"/>
    </row>
    <row r="932" spans="1:23" s="15" customFormat="1" ht="360" x14ac:dyDescent="0.25">
      <c r="A932" s="41">
        <v>644</v>
      </c>
      <c r="B932" s="43">
        <v>43268</v>
      </c>
      <c r="C932" s="27" t="s">
        <v>204</v>
      </c>
      <c r="D932" s="27" t="s">
        <v>664</v>
      </c>
      <c r="E932" s="27" t="s">
        <v>43</v>
      </c>
      <c r="F932" s="27" t="s">
        <v>268</v>
      </c>
      <c r="G932" s="26" t="s">
        <v>665</v>
      </c>
      <c r="H932" s="26"/>
      <c r="I932" s="26" t="s">
        <v>666</v>
      </c>
      <c r="J932" s="27" t="s">
        <v>103</v>
      </c>
      <c r="K932" s="26" t="s">
        <v>50</v>
      </c>
      <c r="L932" s="26"/>
      <c r="M932" s="33"/>
      <c r="N932" s="33">
        <v>25</v>
      </c>
      <c r="O932" s="28" t="s">
        <v>1227</v>
      </c>
      <c r="P932" s="33" t="s">
        <v>1094</v>
      </c>
      <c r="Q932" s="33"/>
      <c r="R932" s="33" t="s">
        <v>1118</v>
      </c>
      <c r="S932" s="33" t="s">
        <v>1221</v>
      </c>
      <c r="T932" s="118" t="s">
        <v>1118</v>
      </c>
      <c r="U932" s="33" t="s">
        <v>1118</v>
      </c>
      <c r="V932" s="33" t="s">
        <v>1186</v>
      </c>
      <c r="W932" s="34"/>
    </row>
    <row r="933" spans="1:23" s="15" customFormat="1" ht="90" x14ac:dyDescent="0.25">
      <c r="A933" s="41">
        <v>643</v>
      </c>
      <c r="B933" s="43">
        <v>43264</v>
      </c>
      <c r="C933" s="27" t="s">
        <v>204</v>
      </c>
      <c r="D933" s="27">
        <v>607</v>
      </c>
      <c r="E933" s="27" t="s">
        <v>43</v>
      </c>
      <c r="F933" s="27" t="s">
        <v>268</v>
      </c>
      <c r="G933" s="26" t="s">
        <v>667</v>
      </c>
      <c r="H933" s="26"/>
      <c r="I933" s="26"/>
      <c r="J933" s="27"/>
      <c r="K933" s="26"/>
      <c r="L933" s="26" t="s">
        <v>270</v>
      </c>
      <c r="M933" s="33" t="s">
        <v>668</v>
      </c>
      <c r="N933" s="33">
        <v>25</v>
      </c>
      <c r="O933" s="28" t="s">
        <v>1227</v>
      </c>
      <c r="P933" s="33" t="s">
        <v>1110</v>
      </c>
      <c r="Q933" s="33" t="s">
        <v>1258</v>
      </c>
      <c r="R933" s="33" t="s">
        <v>1118</v>
      </c>
      <c r="S933" s="33" t="s">
        <v>1132</v>
      </c>
      <c r="T933" s="118" t="s">
        <v>1082</v>
      </c>
      <c r="U933" s="33" t="s">
        <v>1118</v>
      </c>
      <c r="V933" s="33" t="s">
        <v>1128</v>
      </c>
      <c r="W933" s="34"/>
    </row>
    <row r="934" spans="1:23" s="15" customFormat="1" ht="45" x14ac:dyDescent="0.25">
      <c r="A934" s="41">
        <v>642</v>
      </c>
      <c r="B934" s="43">
        <v>43264</v>
      </c>
      <c r="C934" s="27" t="s">
        <v>204</v>
      </c>
      <c r="D934" s="27">
        <v>709</v>
      </c>
      <c r="E934" s="27" t="s">
        <v>43</v>
      </c>
      <c r="F934" s="27" t="s">
        <v>35</v>
      </c>
      <c r="G934" s="26" t="s">
        <v>669</v>
      </c>
      <c r="H934" s="26"/>
      <c r="I934" s="26"/>
      <c r="J934" s="27"/>
      <c r="K934" s="26"/>
      <c r="L934" s="26" t="s">
        <v>270</v>
      </c>
      <c r="M934" s="33" t="s">
        <v>670</v>
      </c>
      <c r="N934" s="33">
        <v>25</v>
      </c>
      <c r="O934" s="28" t="s">
        <v>1227</v>
      </c>
      <c r="P934" s="33" t="s">
        <v>1129</v>
      </c>
      <c r="Q934" s="33" t="s">
        <v>1285</v>
      </c>
      <c r="R934" s="33" t="s">
        <v>1118</v>
      </c>
      <c r="S934" s="33" t="s">
        <v>1132</v>
      </c>
      <c r="T934" s="118" t="s">
        <v>1118</v>
      </c>
      <c r="U934" s="33" t="s">
        <v>1118</v>
      </c>
      <c r="V934" s="33" t="s">
        <v>44</v>
      </c>
      <c r="W934" s="34"/>
    </row>
    <row r="935" spans="1:23" s="15" customFormat="1" ht="45" x14ac:dyDescent="0.25">
      <c r="A935" s="41">
        <v>641</v>
      </c>
      <c r="B935" s="43">
        <v>43267</v>
      </c>
      <c r="C935" s="27" t="s">
        <v>204</v>
      </c>
      <c r="D935" s="27">
        <v>109</v>
      </c>
      <c r="E935" s="27" t="s">
        <v>43</v>
      </c>
      <c r="F935" s="27" t="s">
        <v>671</v>
      </c>
      <c r="G935" s="26" t="s">
        <v>672</v>
      </c>
      <c r="H935" s="26"/>
      <c r="I935" s="26" t="s">
        <v>673</v>
      </c>
      <c r="J935" s="27" t="s">
        <v>300</v>
      </c>
      <c r="K935" s="26" t="s">
        <v>49</v>
      </c>
      <c r="L935" s="26"/>
      <c r="M935" s="33"/>
      <c r="N935" s="33">
        <v>25</v>
      </c>
      <c r="O935" s="28" t="s">
        <v>1227</v>
      </c>
      <c r="P935" s="33" t="s">
        <v>1110</v>
      </c>
      <c r="Q935" s="33" t="s">
        <v>1258</v>
      </c>
      <c r="R935" s="33" t="s">
        <v>1118</v>
      </c>
      <c r="S935" s="33" t="s">
        <v>1132</v>
      </c>
      <c r="T935" s="118" t="s">
        <v>1082</v>
      </c>
      <c r="U935" s="33" t="s">
        <v>1118</v>
      </c>
      <c r="V935" s="33" t="s">
        <v>1128</v>
      </c>
      <c r="W935" s="34"/>
    </row>
    <row r="936" spans="1:23" s="15" customFormat="1" ht="45" x14ac:dyDescent="0.25">
      <c r="A936" s="41">
        <v>640</v>
      </c>
      <c r="B936" s="43">
        <v>43267</v>
      </c>
      <c r="C936" s="27" t="s">
        <v>204</v>
      </c>
      <c r="D936" s="27">
        <v>504</v>
      </c>
      <c r="E936" s="27" t="s">
        <v>43</v>
      </c>
      <c r="F936" s="27" t="s">
        <v>35</v>
      </c>
      <c r="G936" s="26" t="s">
        <v>674</v>
      </c>
      <c r="H936" s="26"/>
      <c r="I936" s="26"/>
      <c r="J936" s="27"/>
      <c r="K936" s="26"/>
      <c r="L936" s="26" t="s">
        <v>270</v>
      </c>
      <c r="M936" s="33" t="s">
        <v>675</v>
      </c>
      <c r="N936" s="33">
        <v>25</v>
      </c>
      <c r="O936" s="28" t="s">
        <v>1227</v>
      </c>
      <c r="P936" s="33" t="s">
        <v>1110</v>
      </c>
      <c r="Q936" s="33" t="s">
        <v>1258</v>
      </c>
      <c r="R936" s="33" t="s">
        <v>1118</v>
      </c>
      <c r="S936" s="33" t="s">
        <v>1132</v>
      </c>
      <c r="T936" s="118" t="s">
        <v>1082</v>
      </c>
      <c r="U936" s="33" t="s">
        <v>1118</v>
      </c>
      <c r="V936" s="33" t="s">
        <v>1128</v>
      </c>
      <c r="W936" s="34"/>
    </row>
    <row r="937" spans="1:23" s="15" customFormat="1" ht="45" x14ac:dyDescent="0.25">
      <c r="A937" s="41">
        <v>639</v>
      </c>
      <c r="B937" s="43">
        <v>43266</v>
      </c>
      <c r="C937" s="27" t="s">
        <v>204</v>
      </c>
      <c r="D937" s="27" t="s">
        <v>602</v>
      </c>
      <c r="E937" s="27" t="s">
        <v>43</v>
      </c>
      <c r="F937" s="27" t="s">
        <v>35</v>
      </c>
      <c r="G937" s="26" t="s">
        <v>674</v>
      </c>
      <c r="H937" s="26" t="s">
        <v>676</v>
      </c>
      <c r="I937" s="26" t="s">
        <v>677</v>
      </c>
      <c r="J937" s="27"/>
      <c r="K937" s="26"/>
      <c r="L937" s="26"/>
      <c r="M937" s="33"/>
      <c r="N937" s="33">
        <v>25</v>
      </c>
      <c r="O937" s="28" t="s">
        <v>1227</v>
      </c>
      <c r="P937" s="33" t="s">
        <v>1110</v>
      </c>
      <c r="Q937" s="33" t="s">
        <v>1258</v>
      </c>
      <c r="R937" s="33" t="s">
        <v>1118</v>
      </c>
      <c r="S937" s="33" t="s">
        <v>1132</v>
      </c>
      <c r="T937" s="118" t="s">
        <v>1082</v>
      </c>
      <c r="U937" s="33" t="s">
        <v>1118</v>
      </c>
      <c r="V937" s="33" t="s">
        <v>1128</v>
      </c>
      <c r="W937" s="34"/>
    </row>
    <row r="938" spans="1:23" s="15" customFormat="1" ht="135" x14ac:dyDescent="0.25">
      <c r="A938" s="41">
        <v>638</v>
      </c>
      <c r="B938" s="43">
        <v>43265</v>
      </c>
      <c r="C938" s="27" t="s">
        <v>204</v>
      </c>
      <c r="D938" s="27">
        <v>302</v>
      </c>
      <c r="E938" s="27" t="s">
        <v>43</v>
      </c>
      <c r="F938" s="27" t="s">
        <v>35</v>
      </c>
      <c r="G938" s="26" t="s">
        <v>678</v>
      </c>
      <c r="H938" s="26" t="s">
        <v>679</v>
      </c>
      <c r="I938" s="26" t="s">
        <v>680</v>
      </c>
      <c r="J938" s="27" t="s">
        <v>314</v>
      </c>
      <c r="K938" s="26" t="s">
        <v>50</v>
      </c>
      <c r="L938" s="26"/>
      <c r="M938" s="33"/>
      <c r="N938" s="33">
        <v>25</v>
      </c>
      <c r="O938" s="28" t="s">
        <v>1227</v>
      </c>
      <c r="P938" s="33" t="s">
        <v>1110</v>
      </c>
      <c r="Q938" s="33" t="s">
        <v>1258</v>
      </c>
      <c r="R938" s="33" t="s">
        <v>1118</v>
      </c>
      <c r="S938" s="33" t="s">
        <v>1132</v>
      </c>
      <c r="T938" s="118" t="s">
        <v>1118</v>
      </c>
      <c r="U938" s="33" t="s">
        <v>1118</v>
      </c>
      <c r="V938" s="33" t="s">
        <v>1128</v>
      </c>
      <c r="W938" s="34"/>
    </row>
    <row r="939" spans="1:23" s="15" customFormat="1" ht="60" x14ac:dyDescent="0.25">
      <c r="A939" s="41">
        <v>637</v>
      </c>
      <c r="B939" s="43">
        <v>43264</v>
      </c>
      <c r="C939" s="27" t="s">
        <v>204</v>
      </c>
      <c r="D939" s="27">
        <v>307</v>
      </c>
      <c r="E939" s="27" t="s">
        <v>43</v>
      </c>
      <c r="F939" s="27" t="s">
        <v>35</v>
      </c>
      <c r="G939" s="26" t="s">
        <v>681</v>
      </c>
      <c r="H939" s="26"/>
      <c r="I939" s="26"/>
      <c r="J939" s="27"/>
      <c r="K939" s="26"/>
      <c r="L939" s="26" t="s">
        <v>270</v>
      </c>
      <c r="M939" s="33" t="s">
        <v>682</v>
      </c>
      <c r="N939" s="33">
        <v>25</v>
      </c>
      <c r="O939" s="28" t="s">
        <v>1227</v>
      </c>
      <c r="P939" s="33" t="s">
        <v>1286</v>
      </c>
      <c r="Q939" s="33" t="s">
        <v>1287</v>
      </c>
      <c r="R939" s="33" t="s">
        <v>1118</v>
      </c>
      <c r="S939" s="33" t="s">
        <v>1132</v>
      </c>
      <c r="T939" s="118" t="s">
        <v>1118</v>
      </c>
      <c r="U939" s="33" t="s">
        <v>1118</v>
      </c>
      <c r="V939" s="33" t="s">
        <v>1288</v>
      </c>
      <c r="W939" s="34"/>
    </row>
    <row r="940" spans="1:23" s="15" customFormat="1" ht="90" x14ac:dyDescent="0.25">
      <c r="A940" s="41">
        <v>636</v>
      </c>
      <c r="B940" s="43">
        <v>43265</v>
      </c>
      <c r="C940" s="27" t="s">
        <v>204</v>
      </c>
      <c r="D940" s="27">
        <v>902</v>
      </c>
      <c r="E940" s="27" t="s">
        <v>43</v>
      </c>
      <c r="F940" s="27" t="s">
        <v>35</v>
      </c>
      <c r="G940" s="26" t="s">
        <v>683</v>
      </c>
      <c r="H940" s="26"/>
      <c r="I940" s="26"/>
      <c r="J940" s="27"/>
      <c r="K940" s="26"/>
      <c r="L940" s="26" t="s">
        <v>270</v>
      </c>
      <c r="M940" s="33" t="s">
        <v>684</v>
      </c>
      <c r="N940" s="33">
        <v>25</v>
      </c>
      <c r="O940" s="28" t="s">
        <v>1086</v>
      </c>
      <c r="P940" s="33"/>
      <c r="Q940" s="33"/>
      <c r="R940" s="33" t="s">
        <v>1084</v>
      </c>
      <c r="S940" s="33" t="s">
        <v>46</v>
      </c>
      <c r="T940" s="118" t="s">
        <v>46</v>
      </c>
      <c r="U940" s="33" t="s">
        <v>46</v>
      </c>
      <c r="V940" s="33" t="s">
        <v>1231</v>
      </c>
      <c r="W940" s="34"/>
    </row>
    <row r="941" spans="1:23" s="15" customFormat="1" ht="375" x14ac:dyDescent="0.25">
      <c r="A941" s="41">
        <v>635</v>
      </c>
      <c r="B941" s="43">
        <v>43265</v>
      </c>
      <c r="C941" s="27" t="s">
        <v>204</v>
      </c>
      <c r="D941" s="27">
        <v>303</v>
      </c>
      <c r="E941" s="27" t="s">
        <v>43</v>
      </c>
      <c r="F941" s="27" t="s">
        <v>35</v>
      </c>
      <c r="G941" s="26" t="s">
        <v>685</v>
      </c>
      <c r="H941" s="26"/>
      <c r="I941" s="26" t="s">
        <v>686</v>
      </c>
      <c r="J941" s="27" t="s">
        <v>275</v>
      </c>
      <c r="K941" s="26" t="s">
        <v>49</v>
      </c>
      <c r="L941" s="26"/>
      <c r="M941" s="33"/>
      <c r="N941" s="33">
        <v>25</v>
      </c>
      <c r="O941" s="28" t="s">
        <v>1227</v>
      </c>
      <c r="P941" s="33" t="s">
        <v>1151</v>
      </c>
      <c r="Q941" s="33"/>
      <c r="R941" s="33" t="s">
        <v>1118</v>
      </c>
      <c r="S941" s="33" t="s">
        <v>1132</v>
      </c>
      <c r="T941" s="118" t="s">
        <v>1118</v>
      </c>
      <c r="U941" s="33" t="s">
        <v>1118</v>
      </c>
      <c r="V941" s="33" t="s">
        <v>1152</v>
      </c>
      <c r="W941" s="34"/>
    </row>
    <row r="942" spans="1:23" s="15" customFormat="1" ht="45" x14ac:dyDescent="0.25">
      <c r="A942" s="41">
        <v>634</v>
      </c>
      <c r="B942" s="43">
        <v>43262</v>
      </c>
      <c r="C942" s="27" t="s">
        <v>204</v>
      </c>
      <c r="D942" s="27">
        <v>202</v>
      </c>
      <c r="E942" s="27" t="s">
        <v>43</v>
      </c>
      <c r="F942" s="27" t="s">
        <v>268</v>
      </c>
      <c r="G942" s="26" t="s">
        <v>687</v>
      </c>
      <c r="H942" s="26"/>
      <c r="I942" s="26"/>
      <c r="J942" s="27"/>
      <c r="K942" s="26"/>
      <c r="L942" s="26" t="s">
        <v>270</v>
      </c>
      <c r="M942" s="33" t="s">
        <v>688</v>
      </c>
      <c r="N942" s="33">
        <v>25</v>
      </c>
      <c r="O942" s="28" t="s">
        <v>1199</v>
      </c>
      <c r="P942" s="33" t="s">
        <v>1087</v>
      </c>
      <c r="Q942" s="33" t="s">
        <v>1279</v>
      </c>
      <c r="R942" s="33" t="s">
        <v>1118</v>
      </c>
      <c r="S942" s="33" t="s">
        <v>1221</v>
      </c>
      <c r="T942" s="118" t="s">
        <v>1084</v>
      </c>
      <c r="U942" s="33" t="s">
        <v>1118</v>
      </c>
      <c r="V942" s="33" t="s">
        <v>1163</v>
      </c>
      <c r="W942" s="34"/>
    </row>
    <row r="943" spans="1:23" s="15" customFormat="1" ht="45" x14ac:dyDescent="0.25">
      <c r="A943" s="41">
        <v>633</v>
      </c>
      <c r="B943" s="43">
        <v>43262</v>
      </c>
      <c r="C943" s="27" t="s">
        <v>204</v>
      </c>
      <c r="D943" s="27">
        <v>202</v>
      </c>
      <c r="E943" s="27" t="s">
        <v>43</v>
      </c>
      <c r="F943" s="27" t="s">
        <v>35</v>
      </c>
      <c r="G943" s="26" t="s">
        <v>689</v>
      </c>
      <c r="H943" s="26"/>
      <c r="I943" s="26"/>
      <c r="J943" s="27"/>
      <c r="K943" s="26"/>
      <c r="L943" s="26" t="s">
        <v>270</v>
      </c>
      <c r="M943" s="33" t="s">
        <v>688</v>
      </c>
      <c r="N943" s="33">
        <v>25</v>
      </c>
      <c r="O943" s="28" t="s">
        <v>1086</v>
      </c>
      <c r="P943" s="33" t="s">
        <v>1289</v>
      </c>
      <c r="Q943" s="33"/>
      <c r="R943" s="33" t="s">
        <v>1084</v>
      </c>
      <c r="S943" s="33" t="s">
        <v>46</v>
      </c>
      <c r="T943" s="118" t="s">
        <v>46</v>
      </c>
      <c r="U943" s="33" t="s">
        <v>46</v>
      </c>
      <c r="V943" s="33" t="s">
        <v>1231</v>
      </c>
      <c r="W943" s="34"/>
    </row>
    <row r="944" spans="1:23" s="15" customFormat="1" ht="30" x14ac:dyDescent="0.25">
      <c r="A944" s="41">
        <v>632</v>
      </c>
      <c r="B944" s="43">
        <v>43262</v>
      </c>
      <c r="C944" s="27" t="s">
        <v>204</v>
      </c>
      <c r="D944" s="27">
        <v>202</v>
      </c>
      <c r="E944" s="27" t="s">
        <v>43</v>
      </c>
      <c r="F944" s="27" t="s">
        <v>35</v>
      </c>
      <c r="G944" s="26" t="s">
        <v>690</v>
      </c>
      <c r="H944" s="26"/>
      <c r="I944" s="26"/>
      <c r="J944" s="27"/>
      <c r="K944" s="26"/>
      <c r="L944" s="26" t="s">
        <v>270</v>
      </c>
      <c r="M944" s="33" t="s">
        <v>688</v>
      </c>
      <c r="N944" s="33">
        <v>25</v>
      </c>
      <c r="O944" s="28" t="s">
        <v>1227</v>
      </c>
      <c r="P944" s="33" t="s">
        <v>1107</v>
      </c>
      <c r="Q944" s="33" t="s">
        <v>1283</v>
      </c>
      <c r="R944" s="33" t="s">
        <v>1118</v>
      </c>
      <c r="S944" s="33" t="s">
        <v>1132</v>
      </c>
      <c r="T944" s="118">
        <v>43349</v>
      </c>
      <c r="U944" s="33" t="s">
        <v>1118</v>
      </c>
      <c r="V944" s="33" t="s">
        <v>1127</v>
      </c>
      <c r="W944" s="34"/>
    </row>
    <row r="945" spans="1:23" s="15" customFormat="1" ht="30" x14ac:dyDescent="0.25">
      <c r="A945" s="41">
        <v>631</v>
      </c>
      <c r="B945" s="43">
        <v>43262</v>
      </c>
      <c r="C945" s="27" t="s">
        <v>204</v>
      </c>
      <c r="D945" s="27">
        <v>202</v>
      </c>
      <c r="E945" s="27" t="s">
        <v>43</v>
      </c>
      <c r="F945" s="27" t="s">
        <v>35</v>
      </c>
      <c r="G945" s="26" t="s">
        <v>691</v>
      </c>
      <c r="H945" s="26"/>
      <c r="I945" s="26"/>
      <c r="J945" s="27"/>
      <c r="K945" s="26"/>
      <c r="L945" s="26" t="s">
        <v>270</v>
      </c>
      <c r="M945" s="33" t="s">
        <v>688</v>
      </c>
      <c r="N945" s="33">
        <v>25</v>
      </c>
      <c r="O945" s="28" t="s">
        <v>1227</v>
      </c>
      <c r="P945" s="33" t="s">
        <v>1145</v>
      </c>
      <c r="Q945" s="33"/>
      <c r="R945" s="33" t="s">
        <v>1118</v>
      </c>
      <c r="S945" s="33" t="s">
        <v>1221</v>
      </c>
      <c r="T945" s="118">
        <v>43321</v>
      </c>
      <c r="U945" s="33" t="s">
        <v>1084</v>
      </c>
      <c r="V945" s="33" t="s">
        <v>1125</v>
      </c>
      <c r="W945" s="34"/>
    </row>
    <row r="946" spans="1:23" s="15" customFormat="1" ht="75" x14ac:dyDescent="0.25">
      <c r="A946" s="41">
        <v>630</v>
      </c>
      <c r="B946" s="43">
        <v>43262</v>
      </c>
      <c r="C946" s="27" t="s">
        <v>204</v>
      </c>
      <c r="D946" s="27"/>
      <c r="E946" s="27"/>
      <c r="F946" s="27" t="s">
        <v>268</v>
      </c>
      <c r="G946" s="26" t="s">
        <v>692</v>
      </c>
      <c r="H946" s="26"/>
      <c r="I946" s="26"/>
      <c r="J946" s="27"/>
      <c r="K946" s="26"/>
      <c r="L946" s="26" t="s">
        <v>333</v>
      </c>
      <c r="M946" s="33"/>
      <c r="N946" s="33">
        <v>25</v>
      </c>
      <c r="O946" s="28" t="s">
        <v>1227</v>
      </c>
      <c r="P946" s="33" t="s">
        <v>1094</v>
      </c>
      <c r="Q946" s="33"/>
      <c r="R946" s="33" t="s">
        <v>1118</v>
      </c>
      <c r="S946" s="33" t="s">
        <v>1221</v>
      </c>
      <c r="T946" s="118">
        <v>43335</v>
      </c>
      <c r="U946" s="33" t="s">
        <v>1118</v>
      </c>
      <c r="V946" s="33" t="s">
        <v>1099</v>
      </c>
      <c r="W946" s="34"/>
    </row>
    <row r="947" spans="1:23" s="15" customFormat="1" ht="210" x14ac:dyDescent="0.25">
      <c r="A947" s="41">
        <v>629</v>
      </c>
      <c r="B947" s="43">
        <v>43262</v>
      </c>
      <c r="C947" s="27" t="s">
        <v>204</v>
      </c>
      <c r="D947" s="27">
        <v>403</v>
      </c>
      <c r="E947" s="27" t="s">
        <v>43</v>
      </c>
      <c r="F947" s="27" t="s">
        <v>35</v>
      </c>
      <c r="G947" s="26" t="s">
        <v>693</v>
      </c>
      <c r="H947" s="26"/>
      <c r="I947" s="26" t="s">
        <v>694</v>
      </c>
      <c r="J947" s="27" t="s">
        <v>275</v>
      </c>
      <c r="K947" s="26" t="s">
        <v>49</v>
      </c>
      <c r="L947" s="26"/>
      <c r="M947" s="33"/>
      <c r="N947" s="33">
        <v>25</v>
      </c>
      <c r="O947" s="28" t="s">
        <v>1227</v>
      </c>
      <c r="P947" s="33" t="s">
        <v>1110</v>
      </c>
      <c r="Q947" s="33" t="s">
        <v>1258</v>
      </c>
      <c r="R947" s="33" t="s">
        <v>1118</v>
      </c>
      <c r="S947" s="33" t="s">
        <v>1132</v>
      </c>
      <c r="T947" s="118" t="s">
        <v>1082</v>
      </c>
      <c r="U947" s="33" t="s">
        <v>1118</v>
      </c>
      <c r="V947" s="33" t="s">
        <v>1249</v>
      </c>
      <c r="W947" s="34"/>
    </row>
    <row r="948" spans="1:23" s="15" customFormat="1" ht="75" x14ac:dyDescent="0.25">
      <c r="A948" s="41">
        <v>628</v>
      </c>
      <c r="B948" s="43">
        <v>43262</v>
      </c>
      <c r="C948" s="27" t="s">
        <v>204</v>
      </c>
      <c r="D948" s="27">
        <v>610</v>
      </c>
      <c r="E948" s="27" t="s">
        <v>43</v>
      </c>
      <c r="F948" s="27" t="s">
        <v>35</v>
      </c>
      <c r="G948" s="26" t="s">
        <v>695</v>
      </c>
      <c r="H948" s="26"/>
      <c r="I948" s="26" t="s">
        <v>696</v>
      </c>
      <c r="J948" s="27" t="s">
        <v>275</v>
      </c>
      <c r="K948" s="26" t="s">
        <v>49</v>
      </c>
      <c r="L948" s="26"/>
      <c r="M948" s="33"/>
      <c r="N948" s="33">
        <v>25</v>
      </c>
      <c r="O948" s="28" t="s">
        <v>1227</v>
      </c>
      <c r="P948" s="33" t="s">
        <v>1110</v>
      </c>
      <c r="Q948" s="33" t="s">
        <v>1258</v>
      </c>
      <c r="R948" s="33" t="s">
        <v>1118</v>
      </c>
      <c r="S948" s="33" t="s">
        <v>1132</v>
      </c>
      <c r="T948" s="118" t="s">
        <v>1082</v>
      </c>
      <c r="U948" s="33" t="s">
        <v>1118</v>
      </c>
      <c r="V948" s="33" t="s">
        <v>1128</v>
      </c>
      <c r="W948" s="34"/>
    </row>
    <row r="949" spans="1:23" s="15" customFormat="1" ht="45" x14ac:dyDescent="0.25">
      <c r="A949" s="41">
        <v>627</v>
      </c>
      <c r="B949" s="43">
        <v>43260</v>
      </c>
      <c r="C949" s="27" t="s">
        <v>204</v>
      </c>
      <c r="D949" s="27">
        <v>510</v>
      </c>
      <c r="E949" s="27" t="s">
        <v>43</v>
      </c>
      <c r="F949" s="27" t="s">
        <v>35</v>
      </c>
      <c r="G949" s="26" t="s">
        <v>697</v>
      </c>
      <c r="H949" s="26"/>
      <c r="I949" s="26"/>
      <c r="J949" s="27"/>
      <c r="K949" s="26"/>
      <c r="L949" s="26"/>
      <c r="M949" s="33"/>
      <c r="N949" s="33">
        <v>25</v>
      </c>
      <c r="O949" s="28" t="s">
        <v>1227</v>
      </c>
      <c r="P949" s="33" t="s">
        <v>1110</v>
      </c>
      <c r="Q949" s="33" t="s">
        <v>1206</v>
      </c>
      <c r="R949" s="33" t="s">
        <v>1118</v>
      </c>
      <c r="S949" s="33" t="s">
        <v>1132</v>
      </c>
      <c r="T949" s="118" t="s">
        <v>1082</v>
      </c>
      <c r="U949" s="33" t="s">
        <v>1118</v>
      </c>
      <c r="V949" s="33" t="s">
        <v>1172</v>
      </c>
      <c r="W949" s="34"/>
    </row>
    <row r="950" spans="1:23" s="15" customFormat="1" ht="30" x14ac:dyDescent="0.25">
      <c r="A950" s="41">
        <v>626</v>
      </c>
      <c r="B950" s="43">
        <v>43260</v>
      </c>
      <c r="C950" s="27" t="s">
        <v>204</v>
      </c>
      <c r="D950" s="27">
        <v>510</v>
      </c>
      <c r="E950" s="27" t="s">
        <v>43</v>
      </c>
      <c r="F950" s="27" t="s">
        <v>35</v>
      </c>
      <c r="G950" s="26" t="s">
        <v>698</v>
      </c>
      <c r="H950" s="26"/>
      <c r="I950" s="26"/>
      <c r="J950" s="27"/>
      <c r="K950" s="26"/>
      <c r="L950" s="26" t="s">
        <v>270</v>
      </c>
      <c r="M950" s="33" t="s">
        <v>699</v>
      </c>
      <c r="N950" s="33">
        <v>25</v>
      </c>
      <c r="O950" s="28" t="s">
        <v>1227</v>
      </c>
      <c r="P950" s="33" t="s">
        <v>1151</v>
      </c>
      <c r="Q950" s="33"/>
      <c r="R950" s="33" t="s">
        <v>1118</v>
      </c>
      <c r="S950" s="33" t="s">
        <v>1132</v>
      </c>
      <c r="T950" s="118" t="s">
        <v>1118</v>
      </c>
      <c r="U950" s="33" t="s">
        <v>1118</v>
      </c>
      <c r="V950" s="33" t="s">
        <v>1152</v>
      </c>
      <c r="W950" s="34"/>
    </row>
    <row r="951" spans="1:23" s="15" customFormat="1" ht="30" x14ac:dyDescent="0.25">
      <c r="A951" s="41">
        <v>625</v>
      </c>
      <c r="B951" s="43">
        <v>43260</v>
      </c>
      <c r="C951" s="27" t="s">
        <v>204</v>
      </c>
      <c r="D951" s="27">
        <v>509</v>
      </c>
      <c r="E951" s="27" t="s">
        <v>43</v>
      </c>
      <c r="F951" s="27" t="s">
        <v>35</v>
      </c>
      <c r="G951" s="26" t="s">
        <v>700</v>
      </c>
      <c r="H951" s="26"/>
      <c r="I951" s="26"/>
      <c r="J951" s="27"/>
      <c r="K951" s="26"/>
      <c r="L951" s="26" t="s">
        <v>270</v>
      </c>
      <c r="M951" s="33" t="s">
        <v>701</v>
      </c>
      <c r="N951" s="33">
        <v>25</v>
      </c>
      <c r="O951" s="28" t="s">
        <v>1227</v>
      </c>
      <c r="P951" s="33" t="s">
        <v>1110</v>
      </c>
      <c r="Q951" s="33" t="s">
        <v>1206</v>
      </c>
      <c r="R951" s="33" t="s">
        <v>1118</v>
      </c>
      <c r="S951" s="33" t="s">
        <v>1132</v>
      </c>
      <c r="T951" s="118" t="s">
        <v>1118</v>
      </c>
      <c r="U951" s="33" t="s">
        <v>1118</v>
      </c>
      <c r="V951" s="33" t="s">
        <v>1172</v>
      </c>
      <c r="W951" s="34"/>
    </row>
    <row r="952" spans="1:23" s="15" customFormat="1" ht="30" x14ac:dyDescent="0.25">
      <c r="A952" s="41">
        <v>624</v>
      </c>
      <c r="B952" s="43">
        <v>43260</v>
      </c>
      <c r="C952" s="27" t="s">
        <v>204</v>
      </c>
      <c r="D952" s="27">
        <v>509</v>
      </c>
      <c r="E952" s="27" t="s">
        <v>43</v>
      </c>
      <c r="F952" s="27" t="s">
        <v>51</v>
      </c>
      <c r="G952" s="26" t="s">
        <v>702</v>
      </c>
      <c r="H952" s="26"/>
      <c r="I952" s="26"/>
      <c r="J952" s="27"/>
      <c r="K952" s="26"/>
      <c r="L952" s="26" t="s">
        <v>270</v>
      </c>
      <c r="M952" s="33" t="s">
        <v>701</v>
      </c>
      <c r="N952" s="33">
        <v>25</v>
      </c>
      <c r="O952" s="28" t="s">
        <v>1227</v>
      </c>
      <c r="P952" s="33" t="s">
        <v>1151</v>
      </c>
      <c r="Q952" s="33"/>
      <c r="R952" s="33" t="s">
        <v>1118</v>
      </c>
      <c r="S952" s="33" t="s">
        <v>1132</v>
      </c>
      <c r="T952" s="118" t="s">
        <v>1118</v>
      </c>
      <c r="U952" s="33" t="s">
        <v>1118</v>
      </c>
      <c r="V952" s="33" t="s">
        <v>1152</v>
      </c>
      <c r="W952" s="34"/>
    </row>
    <row r="953" spans="1:23" s="15" customFormat="1" ht="60" x14ac:dyDescent="0.25">
      <c r="A953" s="41">
        <v>623</v>
      </c>
      <c r="B953" s="43">
        <v>43260</v>
      </c>
      <c r="C953" s="27" t="s">
        <v>204</v>
      </c>
      <c r="D953" s="27">
        <v>312</v>
      </c>
      <c r="E953" s="27" t="s">
        <v>43</v>
      </c>
      <c r="F953" s="27" t="s">
        <v>703</v>
      </c>
      <c r="G953" s="26" t="s">
        <v>704</v>
      </c>
      <c r="H953" s="26"/>
      <c r="I953" s="26"/>
      <c r="J953" s="27"/>
      <c r="K953" s="26"/>
      <c r="L953" s="26" t="s">
        <v>270</v>
      </c>
      <c r="M953" s="33" t="s">
        <v>705</v>
      </c>
      <c r="N953" s="33">
        <v>25</v>
      </c>
      <c r="O953" s="28" t="s">
        <v>1199</v>
      </c>
      <c r="P953" s="33" t="s">
        <v>1107</v>
      </c>
      <c r="Q953" s="33"/>
      <c r="R953" s="33" t="s">
        <v>1118</v>
      </c>
      <c r="S953" s="33" t="s">
        <v>1221</v>
      </c>
      <c r="T953" s="118" t="s">
        <v>1118</v>
      </c>
      <c r="U953" s="33" t="s">
        <v>1084</v>
      </c>
      <c r="V953" s="33" t="s">
        <v>1253</v>
      </c>
      <c r="W953" s="34"/>
    </row>
    <row r="954" spans="1:23" s="15" customFormat="1" ht="45" x14ac:dyDescent="0.25">
      <c r="A954" s="41">
        <v>622</v>
      </c>
      <c r="B954" s="43">
        <v>43256</v>
      </c>
      <c r="C954" s="27" t="s">
        <v>204</v>
      </c>
      <c r="D954" s="27">
        <v>712</v>
      </c>
      <c r="E954" s="27" t="s">
        <v>43</v>
      </c>
      <c r="F954" s="27" t="s">
        <v>35</v>
      </c>
      <c r="G954" s="26" t="s">
        <v>706</v>
      </c>
      <c r="H954" s="26"/>
      <c r="I954" s="26"/>
      <c r="J954" s="27"/>
      <c r="K954" s="26"/>
      <c r="L954" s="26" t="s">
        <v>270</v>
      </c>
      <c r="M954" s="33" t="s">
        <v>707</v>
      </c>
      <c r="N954" s="33">
        <v>25</v>
      </c>
      <c r="O954" s="28" t="s">
        <v>1227</v>
      </c>
      <c r="P954" s="33" t="s">
        <v>1110</v>
      </c>
      <c r="Q954" s="33" t="s">
        <v>1258</v>
      </c>
      <c r="R954" s="33" t="s">
        <v>1118</v>
      </c>
      <c r="S954" s="33" t="s">
        <v>1132</v>
      </c>
      <c r="T954" s="118" t="s">
        <v>1118</v>
      </c>
      <c r="U954" s="33" t="s">
        <v>1118</v>
      </c>
      <c r="V954" s="33" t="s">
        <v>1128</v>
      </c>
      <c r="W954" s="34"/>
    </row>
    <row r="955" spans="1:23" s="15" customFormat="1" ht="30" x14ac:dyDescent="0.25">
      <c r="A955" s="41">
        <v>621</v>
      </c>
      <c r="B955" s="43">
        <v>43258</v>
      </c>
      <c r="C955" s="27" t="s">
        <v>204</v>
      </c>
      <c r="D955" s="27">
        <v>610</v>
      </c>
      <c r="E955" s="27" t="s">
        <v>43</v>
      </c>
      <c r="F955" s="27" t="s">
        <v>268</v>
      </c>
      <c r="G955" s="26" t="s">
        <v>708</v>
      </c>
      <c r="H955" s="26"/>
      <c r="I955" s="26"/>
      <c r="J955" s="27"/>
      <c r="K955" s="26"/>
      <c r="L955" s="26" t="s">
        <v>270</v>
      </c>
      <c r="M955" s="33" t="s">
        <v>709</v>
      </c>
      <c r="N955" s="33">
        <v>25</v>
      </c>
      <c r="O955" s="28" t="s">
        <v>1227</v>
      </c>
      <c r="P955" s="33" t="s">
        <v>1094</v>
      </c>
      <c r="Q955" s="33"/>
      <c r="R955" s="33" t="s">
        <v>1118</v>
      </c>
      <c r="S955" s="33" t="s">
        <v>1132</v>
      </c>
      <c r="T955" s="118">
        <v>43331</v>
      </c>
      <c r="U955" s="33" t="s">
        <v>1118</v>
      </c>
      <c r="V955" s="33" t="s">
        <v>1186</v>
      </c>
      <c r="W955" s="34"/>
    </row>
    <row r="956" spans="1:23" s="15" customFormat="1" ht="45" x14ac:dyDescent="0.25">
      <c r="A956" s="41">
        <v>620</v>
      </c>
      <c r="B956" s="43">
        <v>43258</v>
      </c>
      <c r="C956" s="27" t="s">
        <v>204</v>
      </c>
      <c r="D956" s="27">
        <v>705</v>
      </c>
      <c r="E956" s="27" t="s">
        <v>43</v>
      </c>
      <c r="F956" s="27" t="s">
        <v>268</v>
      </c>
      <c r="G956" s="26" t="s">
        <v>710</v>
      </c>
      <c r="H956" s="26"/>
      <c r="I956" s="26"/>
      <c r="J956" s="27"/>
      <c r="K956" s="26"/>
      <c r="L956" s="26" t="s">
        <v>270</v>
      </c>
      <c r="M956" s="33" t="s">
        <v>711</v>
      </c>
      <c r="N956" s="33">
        <v>25</v>
      </c>
      <c r="O956" s="28" t="s">
        <v>1227</v>
      </c>
      <c r="P956" s="33" t="s">
        <v>1094</v>
      </c>
      <c r="Q956" s="33"/>
      <c r="R956" s="33" t="s">
        <v>1118</v>
      </c>
      <c r="S956" s="33" t="s">
        <v>1221</v>
      </c>
      <c r="T956" s="118">
        <v>43335</v>
      </c>
      <c r="U956" s="33" t="s">
        <v>1118</v>
      </c>
      <c r="V956" s="33" t="s">
        <v>1290</v>
      </c>
      <c r="W956" s="34"/>
    </row>
    <row r="957" spans="1:23" s="15" customFormat="1" ht="45" x14ac:dyDescent="0.25">
      <c r="A957" s="41">
        <v>619</v>
      </c>
      <c r="B957" s="43">
        <v>43259</v>
      </c>
      <c r="C957" s="27" t="s">
        <v>204</v>
      </c>
      <c r="D957" s="27">
        <v>712</v>
      </c>
      <c r="E957" s="27" t="s">
        <v>43</v>
      </c>
      <c r="F957" s="27" t="s">
        <v>35</v>
      </c>
      <c r="G957" s="26" t="s">
        <v>712</v>
      </c>
      <c r="H957" s="26"/>
      <c r="I957" s="26"/>
      <c r="J957" s="27"/>
      <c r="K957" s="26"/>
      <c r="L957" s="26" t="s">
        <v>270</v>
      </c>
      <c r="M957" s="33" t="s">
        <v>713</v>
      </c>
      <c r="N957" s="33">
        <v>25</v>
      </c>
      <c r="O957" s="28" t="s">
        <v>1227</v>
      </c>
      <c r="P957" s="33" t="s">
        <v>1151</v>
      </c>
      <c r="Q957" s="33"/>
      <c r="R957" s="33" t="s">
        <v>1118</v>
      </c>
      <c r="S957" s="33" t="s">
        <v>1132</v>
      </c>
      <c r="T957" s="118" t="s">
        <v>1118</v>
      </c>
      <c r="U957" s="33" t="s">
        <v>1118</v>
      </c>
      <c r="V957" s="33" t="s">
        <v>1152</v>
      </c>
      <c r="W957" s="34"/>
    </row>
    <row r="958" spans="1:23" s="15" customFormat="1" ht="30" x14ac:dyDescent="0.25">
      <c r="A958" s="41">
        <v>618</v>
      </c>
      <c r="B958" s="43">
        <v>43259</v>
      </c>
      <c r="C958" s="27" t="s">
        <v>204</v>
      </c>
      <c r="D958" s="27">
        <v>712</v>
      </c>
      <c r="E958" s="27" t="s">
        <v>43</v>
      </c>
      <c r="F958" s="27" t="s">
        <v>35</v>
      </c>
      <c r="G958" s="26" t="s">
        <v>714</v>
      </c>
      <c r="H958" s="26"/>
      <c r="I958" s="26"/>
      <c r="J958" s="27"/>
      <c r="K958" s="26"/>
      <c r="L958" s="26" t="s">
        <v>270</v>
      </c>
      <c r="M958" s="33" t="s">
        <v>713</v>
      </c>
      <c r="N958" s="33">
        <v>25</v>
      </c>
      <c r="O958" s="28" t="s">
        <v>1227</v>
      </c>
      <c r="P958" s="33" t="s">
        <v>1145</v>
      </c>
      <c r="Q958" s="33"/>
      <c r="R958" s="33" t="s">
        <v>1118</v>
      </c>
      <c r="S958" s="33" t="s">
        <v>1132</v>
      </c>
      <c r="T958" s="118">
        <v>43321</v>
      </c>
      <c r="U958" s="33" t="s">
        <v>1118</v>
      </c>
      <c r="V958" s="33" t="s">
        <v>44</v>
      </c>
      <c r="W958" s="34"/>
    </row>
    <row r="959" spans="1:23" s="15" customFormat="1" ht="75" x14ac:dyDescent="0.25">
      <c r="A959" s="41">
        <v>617</v>
      </c>
      <c r="B959" s="43">
        <v>43258</v>
      </c>
      <c r="C959" s="27" t="s">
        <v>204</v>
      </c>
      <c r="D959" s="27" t="s">
        <v>361</v>
      </c>
      <c r="E959" s="27" t="s">
        <v>43</v>
      </c>
      <c r="F959" s="27" t="s">
        <v>35</v>
      </c>
      <c r="G959" s="26" t="s">
        <v>715</v>
      </c>
      <c r="H959" s="26"/>
      <c r="I959" s="26" t="s">
        <v>716</v>
      </c>
      <c r="J959" s="27" t="s">
        <v>403</v>
      </c>
      <c r="K959" s="26" t="s">
        <v>50</v>
      </c>
      <c r="L959" s="26"/>
      <c r="M959" s="33"/>
      <c r="N959" s="33">
        <v>25</v>
      </c>
      <c r="O959" s="28" t="s">
        <v>1227</v>
      </c>
      <c r="P959" s="33" t="s">
        <v>1151</v>
      </c>
      <c r="Q959" s="33"/>
      <c r="R959" s="33" t="s">
        <v>1118</v>
      </c>
      <c r="S959" s="33" t="s">
        <v>1132</v>
      </c>
      <c r="T959" s="118" t="s">
        <v>1118</v>
      </c>
      <c r="U959" s="33" t="s">
        <v>1118</v>
      </c>
      <c r="V959" s="33" t="s">
        <v>1152</v>
      </c>
      <c r="W959" s="34"/>
    </row>
    <row r="960" spans="1:23" s="15" customFormat="1" ht="105" x14ac:dyDescent="0.25">
      <c r="A960" s="41">
        <v>616</v>
      </c>
      <c r="B960" s="43">
        <v>43256</v>
      </c>
      <c r="C960" s="27" t="s">
        <v>204</v>
      </c>
      <c r="D960" s="27">
        <v>305</v>
      </c>
      <c r="E960" s="27" t="s">
        <v>43</v>
      </c>
      <c r="F960" s="27" t="s">
        <v>268</v>
      </c>
      <c r="G960" s="26" t="s">
        <v>717</v>
      </c>
      <c r="H960" s="26"/>
      <c r="I960" s="26"/>
      <c r="J960" s="27"/>
      <c r="K960" s="26"/>
      <c r="L960" s="26" t="s">
        <v>270</v>
      </c>
      <c r="M960" s="33" t="s">
        <v>718</v>
      </c>
      <c r="N960" s="33">
        <v>22</v>
      </c>
      <c r="O960" s="28" t="s">
        <v>1227</v>
      </c>
      <c r="P960" s="33" t="s">
        <v>1291</v>
      </c>
      <c r="Q960" s="33" t="s">
        <v>1283</v>
      </c>
      <c r="R960" s="33" t="s">
        <v>1118</v>
      </c>
      <c r="S960" s="33" t="s">
        <v>1132</v>
      </c>
      <c r="T960" s="118" t="s">
        <v>1082</v>
      </c>
      <c r="U960" s="33" t="s">
        <v>1118</v>
      </c>
      <c r="V960" s="33" t="s">
        <v>1186</v>
      </c>
      <c r="W960" s="34"/>
    </row>
    <row r="961" spans="1:23" s="15" customFormat="1" ht="75" x14ac:dyDescent="0.25">
      <c r="A961" s="41">
        <v>615</v>
      </c>
      <c r="B961" s="43">
        <v>43256</v>
      </c>
      <c r="C961" s="27" t="s">
        <v>204</v>
      </c>
      <c r="D961" s="27">
        <v>305</v>
      </c>
      <c r="E961" s="27" t="s">
        <v>43</v>
      </c>
      <c r="F961" s="27" t="s">
        <v>51</v>
      </c>
      <c r="G961" s="26" t="s">
        <v>719</v>
      </c>
      <c r="H961" s="26"/>
      <c r="I961" s="26"/>
      <c r="J961" s="27"/>
      <c r="K961" s="26"/>
      <c r="L961" s="26" t="s">
        <v>270</v>
      </c>
      <c r="M961" s="33" t="s">
        <v>718</v>
      </c>
      <c r="N961" s="33">
        <v>22</v>
      </c>
      <c r="O961" s="28" t="s">
        <v>1227</v>
      </c>
      <c r="P961" s="33" t="s">
        <v>1292</v>
      </c>
      <c r="Q961" s="33" t="s">
        <v>1293</v>
      </c>
      <c r="R961" s="33" t="s">
        <v>1118</v>
      </c>
      <c r="S961" s="33" t="s">
        <v>1132</v>
      </c>
      <c r="T961" s="118" t="s">
        <v>1082</v>
      </c>
      <c r="U961" s="33" t="s">
        <v>1084</v>
      </c>
      <c r="V961" s="33" t="s">
        <v>1233</v>
      </c>
      <c r="W961" s="34"/>
    </row>
    <row r="962" spans="1:23" s="15" customFormat="1" ht="105" x14ac:dyDescent="0.25">
      <c r="A962" s="41">
        <v>614</v>
      </c>
      <c r="B962" s="43">
        <v>43253</v>
      </c>
      <c r="C962" s="27" t="s">
        <v>204</v>
      </c>
      <c r="D962" s="27">
        <v>206</v>
      </c>
      <c r="E962" s="27" t="s">
        <v>43</v>
      </c>
      <c r="F962" s="27" t="s">
        <v>268</v>
      </c>
      <c r="G962" s="26" t="s">
        <v>720</v>
      </c>
      <c r="H962" s="26"/>
      <c r="I962" s="26"/>
      <c r="J962" s="27"/>
      <c r="K962" s="26"/>
      <c r="L962" s="26" t="s">
        <v>270</v>
      </c>
      <c r="M962" s="33" t="s">
        <v>721</v>
      </c>
      <c r="N962" s="33">
        <v>22</v>
      </c>
      <c r="O962" s="28" t="s">
        <v>1227</v>
      </c>
      <c r="P962" s="33" t="s">
        <v>1291</v>
      </c>
      <c r="Q962" s="33" t="s">
        <v>1283</v>
      </c>
      <c r="R962" s="33" t="s">
        <v>1118</v>
      </c>
      <c r="S962" s="33" t="s">
        <v>1132</v>
      </c>
      <c r="T962" s="118" t="s">
        <v>1082</v>
      </c>
      <c r="U962" s="33" t="s">
        <v>1118</v>
      </c>
      <c r="V962" s="33" t="s">
        <v>1186</v>
      </c>
      <c r="W962" s="34"/>
    </row>
    <row r="963" spans="1:23" s="15" customFormat="1" ht="45" x14ac:dyDescent="0.25">
      <c r="A963" s="41">
        <v>613</v>
      </c>
      <c r="B963" s="43">
        <v>43256</v>
      </c>
      <c r="C963" s="27" t="s">
        <v>204</v>
      </c>
      <c r="D963" s="27">
        <v>504</v>
      </c>
      <c r="E963" s="27" t="s">
        <v>43</v>
      </c>
      <c r="F963" s="27" t="s">
        <v>35</v>
      </c>
      <c r="G963" s="26" t="s">
        <v>722</v>
      </c>
      <c r="H963" s="26"/>
      <c r="I963" s="26"/>
      <c r="J963" s="27"/>
      <c r="K963" s="26"/>
      <c r="L963" s="26" t="s">
        <v>270</v>
      </c>
      <c r="M963" s="33" t="s">
        <v>723</v>
      </c>
      <c r="N963" s="33">
        <v>22</v>
      </c>
      <c r="O963" s="28" t="s">
        <v>1227</v>
      </c>
      <c r="P963" s="33" t="s">
        <v>1294</v>
      </c>
      <c r="Q963" s="33" t="s">
        <v>1295</v>
      </c>
      <c r="R963" s="33" t="s">
        <v>1118</v>
      </c>
      <c r="S963" s="33" t="s">
        <v>1132</v>
      </c>
      <c r="T963" s="118" t="s">
        <v>1082</v>
      </c>
      <c r="U963" s="33" t="s">
        <v>1118</v>
      </c>
      <c r="V963" s="33" t="s">
        <v>44</v>
      </c>
      <c r="W963" s="34"/>
    </row>
    <row r="964" spans="1:23" s="15" customFormat="1" ht="30" x14ac:dyDescent="0.25">
      <c r="A964" s="41">
        <v>612</v>
      </c>
      <c r="B964" s="43">
        <v>43256</v>
      </c>
      <c r="C964" s="27" t="s">
        <v>204</v>
      </c>
      <c r="D964" s="27">
        <v>504</v>
      </c>
      <c r="E964" s="27" t="s">
        <v>43</v>
      </c>
      <c r="F964" s="27" t="s">
        <v>35</v>
      </c>
      <c r="G964" s="26" t="s">
        <v>724</v>
      </c>
      <c r="H964" s="26"/>
      <c r="I964" s="26"/>
      <c r="J964" s="27"/>
      <c r="K964" s="26"/>
      <c r="L964" s="26" t="s">
        <v>270</v>
      </c>
      <c r="M964" s="33" t="s">
        <v>723</v>
      </c>
      <c r="N964" s="33">
        <v>22</v>
      </c>
      <c r="O964" s="28" t="s">
        <v>1227</v>
      </c>
      <c r="P964" s="33"/>
      <c r="Q964" s="33" t="s">
        <v>1296</v>
      </c>
      <c r="R964" s="33" t="s">
        <v>1118</v>
      </c>
      <c r="S964" s="33" t="s">
        <v>1132</v>
      </c>
      <c r="T964" s="118" t="s">
        <v>1082</v>
      </c>
      <c r="U964" s="33" t="s">
        <v>1118</v>
      </c>
      <c r="V964" s="33" t="s">
        <v>1128</v>
      </c>
      <c r="W964" s="34"/>
    </row>
    <row r="965" spans="1:23" s="15" customFormat="1" ht="30" x14ac:dyDescent="0.25">
      <c r="A965" s="41">
        <v>611</v>
      </c>
      <c r="B965" s="43">
        <v>43255</v>
      </c>
      <c r="C965" s="27" t="s">
        <v>204</v>
      </c>
      <c r="D965" s="27">
        <v>111</v>
      </c>
      <c r="E965" s="27" t="s">
        <v>43</v>
      </c>
      <c r="F965" s="27" t="s">
        <v>725</v>
      </c>
      <c r="G965" s="26" t="s">
        <v>726</v>
      </c>
      <c r="H965" s="26"/>
      <c r="I965" s="26" t="s">
        <v>727</v>
      </c>
      <c r="J965" s="27" t="s">
        <v>403</v>
      </c>
      <c r="K965" s="26" t="s">
        <v>50</v>
      </c>
      <c r="L965" s="26"/>
      <c r="M965" s="33"/>
      <c r="N965" s="33">
        <v>22</v>
      </c>
      <c r="O965" s="28" t="s">
        <v>1227</v>
      </c>
      <c r="P965" s="33"/>
      <c r="Q965" s="33" t="s">
        <v>1296</v>
      </c>
      <c r="R965" s="33" t="s">
        <v>1118</v>
      </c>
      <c r="S965" s="33" t="s">
        <v>1132</v>
      </c>
      <c r="T965" s="118" t="s">
        <v>1082</v>
      </c>
      <c r="U965" s="33" t="s">
        <v>1118</v>
      </c>
      <c r="V965" s="33" t="s">
        <v>1128</v>
      </c>
      <c r="W965" s="34"/>
    </row>
    <row r="966" spans="1:23" s="15" customFormat="1" ht="30" x14ac:dyDescent="0.25">
      <c r="A966" s="41">
        <v>610</v>
      </c>
      <c r="B966" s="43">
        <v>43255</v>
      </c>
      <c r="C966" s="27" t="s">
        <v>204</v>
      </c>
      <c r="D966" s="27">
        <v>608</v>
      </c>
      <c r="E966" s="27" t="s">
        <v>43</v>
      </c>
      <c r="F966" s="27" t="s">
        <v>35</v>
      </c>
      <c r="G966" s="26" t="s">
        <v>728</v>
      </c>
      <c r="H966" s="26"/>
      <c r="I966" s="26"/>
      <c r="J966" s="27"/>
      <c r="K966" s="26"/>
      <c r="L966" s="26" t="s">
        <v>270</v>
      </c>
      <c r="M966" s="33" t="s">
        <v>729</v>
      </c>
      <c r="N966" s="33">
        <v>22</v>
      </c>
      <c r="O966" s="28" t="s">
        <v>1227</v>
      </c>
      <c r="P966" s="33" t="s">
        <v>1297</v>
      </c>
      <c r="Q966" s="33" t="s">
        <v>1283</v>
      </c>
      <c r="R966" s="33" t="s">
        <v>1118</v>
      </c>
      <c r="S966" s="33" t="s">
        <v>1132</v>
      </c>
      <c r="T966" s="118" t="s">
        <v>1082</v>
      </c>
      <c r="U966" s="33" t="s">
        <v>1118</v>
      </c>
      <c r="V966" s="33" t="s">
        <v>1127</v>
      </c>
      <c r="W966" s="34"/>
    </row>
    <row r="967" spans="1:23" s="15" customFormat="1" ht="105" x14ac:dyDescent="0.25">
      <c r="A967" s="41">
        <v>609</v>
      </c>
      <c r="B967" s="43">
        <v>43255</v>
      </c>
      <c r="C967" s="27" t="s">
        <v>204</v>
      </c>
      <c r="D967" s="27">
        <v>605</v>
      </c>
      <c r="E967" s="27" t="s">
        <v>43</v>
      </c>
      <c r="F967" s="27" t="s">
        <v>268</v>
      </c>
      <c r="G967" s="26" t="s">
        <v>730</v>
      </c>
      <c r="H967" s="26"/>
      <c r="I967" s="26"/>
      <c r="J967" s="27"/>
      <c r="K967" s="26"/>
      <c r="L967" s="26" t="s">
        <v>270</v>
      </c>
      <c r="M967" s="33" t="s">
        <v>731</v>
      </c>
      <c r="N967" s="33">
        <v>22</v>
      </c>
      <c r="O967" s="28" t="s">
        <v>1227</v>
      </c>
      <c r="P967" s="33" t="s">
        <v>1291</v>
      </c>
      <c r="Q967" s="33" t="s">
        <v>1283</v>
      </c>
      <c r="R967" s="33" t="s">
        <v>1118</v>
      </c>
      <c r="S967" s="33" t="s">
        <v>1132</v>
      </c>
      <c r="T967" s="118" t="s">
        <v>1082</v>
      </c>
      <c r="U967" s="33" t="s">
        <v>1118</v>
      </c>
      <c r="V967" s="33" t="s">
        <v>1186</v>
      </c>
      <c r="W967" s="34"/>
    </row>
    <row r="968" spans="1:23" s="15" customFormat="1" ht="150" x14ac:dyDescent="0.25">
      <c r="A968" s="41">
        <v>608</v>
      </c>
      <c r="B968" s="43">
        <v>43253</v>
      </c>
      <c r="C968" s="27" t="s">
        <v>204</v>
      </c>
      <c r="D968" s="27">
        <v>309</v>
      </c>
      <c r="E968" s="27" t="s">
        <v>43</v>
      </c>
      <c r="F968" s="27" t="s">
        <v>268</v>
      </c>
      <c r="G968" s="26" t="s">
        <v>732</v>
      </c>
      <c r="H968" s="26"/>
      <c r="I968" s="26"/>
      <c r="J968" s="27"/>
      <c r="K968" s="26"/>
      <c r="L968" s="26" t="s">
        <v>270</v>
      </c>
      <c r="M968" s="33" t="s">
        <v>733</v>
      </c>
      <c r="N968" s="33">
        <v>22</v>
      </c>
      <c r="O968" s="28" t="s">
        <v>1227</v>
      </c>
      <c r="P968" s="33" t="s">
        <v>1291</v>
      </c>
      <c r="Q968" s="33" t="s">
        <v>1283</v>
      </c>
      <c r="R968" s="33" t="s">
        <v>1118</v>
      </c>
      <c r="S968" s="33" t="s">
        <v>1132</v>
      </c>
      <c r="T968" s="118" t="s">
        <v>1082</v>
      </c>
      <c r="U968" s="33" t="s">
        <v>1118</v>
      </c>
      <c r="V968" s="33" t="s">
        <v>1186</v>
      </c>
      <c r="W968" s="34"/>
    </row>
    <row r="969" spans="1:23" s="15" customFormat="1" ht="165" x14ac:dyDescent="0.25">
      <c r="A969" s="41">
        <v>607</v>
      </c>
      <c r="B969" s="43">
        <v>43254</v>
      </c>
      <c r="C969" s="27" t="s">
        <v>204</v>
      </c>
      <c r="D969" s="27">
        <v>211</v>
      </c>
      <c r="E969" s="27" t="s">
        <v>43</v>
      </c>
      <c r="F969" s="27" t="s">
        <v>268</v>
      </c>
      <c r="G969" s="26" t="s">
        <v>734</v>
      </c>
      <c r="H969" s="26"/>
      <c r="I969" s="26"/>
      <c r="J969" s="27"/>
      <c r="K969" s="26"/>
      <c r="L969" s="26" t="s">
        <v>270</v>
      </c>
      <c r="M969" s="33" t="s">
        <v>735</v>
      </c>
      <c r="N969" s="33">
        <v>22</v>
      </c>
      <c r="O969" s="28" t="s">
        <v>1227</v>
      </c>
      <c r="P969" s="33" t="s">
        <v>1291</v>
      </c>
      <c r="Q969" s="33" t="s">
        <v>1283</v>
      </c>
      <c r="R969" s="33" t="s">
        <v>1118</v>
      </c>
      <c r="S969" s="33" t="s">
        <v>1132</v>
      </c>
      <c r="T969" s="118" t="s">
        <v>1082</v>
      </c>
      <c r="U969" s="33" t="s">
        <v>1118</v>
      </c>
      <c r="V969" s="33" t="s">
        <v>1186</v>
      </c>
      <c r="W969" s="34"/>
    </row>
    <row r="970" spans="1:23" s="15" customFormat="1" ht="45" x14ac:dyDescent="0.25">
      <c r="A970" s="41">
        <v>606</v>
      </c>
      <c r="B970" s="43">
        <v>43251</v>
      </c>
      <c r="C970" s="27" t="s">
        <v>204</v>
      </c>
      <c r="D970" s="27">
        <v>104</v>
      </c>
      <c r="E970" s="27" t="s">
        <v>43</v>
      </c>
      <c r="F970" s="27" t="s">
        <v>35</v>
      </c>
      <c r="G970" s="26" t="s">
        <v>736</v>
      </c>
      <c r="H970" s="26"/>
      <c r="I970" s="26"/>
      <c r="J970" s="27"/>
      <c r="K970" s="26"/>
      <c r="L970" s="26" t="s">
        <v>270</v>
      </c>
      <c r="M970" s="33" t="s">
        <v>737</v>
      </c>
      <c r="N970" s="33">
        <v>22</v>
      </c>
      <c r="O970" s="28" t="s">
        <v>1227</v>
      </c>
      <c r="P970" s="33"/>
      <c r="Q970" s="33" t="s">
        <v>1296</v>
      </c>
      <c r="R970" s="33" t="s">
        <v>1118</v>
      </c>
      <c r="S970" s="33" t="s">
        <v>1132</v>
      </c>
      <c r="T970" s="118" t="s">
        <v>1082</v>
      </c>
      <c r="U970" s="33" t="s">
        <v>1118</v>
      </c>
      <c r="V970" s="33" t="s">
        <v>1128</v>
      </c>
      <c r="W970" s="34"/>
    </row>
    <row r="971" spans="1:23" s="15" customFormat="1" ht="45" x14ac:dyDescent="0.25">
      <c r="A971" s="41">
        <v>605</v>
      </c>
      <c r="B971" s="43">
        <v>43254</v>
      </c>
      <c r="C971" s="27" t="s">
        <v>204</v>
      </c>
      <c r="D971" s="27">
        <v>406</v>
      </c>
      <c r="E971" s="27" t="s">
        <v>43</v>
      </c>
      <c r="F971" s="27" t="s">
        <v>51</v>
      </c>
      <c r="G971" s="26" t="s">
        <v>738</v>
      </c>
      <c r="H971" s="26"/>
      <c r="I971" s="26"/>
      <c r="J971" s="27"/>
      <c r="K971" s="26"/>
      <c r="L971" s="26" t="s">
        <v>270</v>
      </c>
      <c r="M971" s="33" t="s">
        <v>739</v>
      </c>
      <c r="N971" s="33">
        <v>22</v>
      </c>
      <c r="O971" s="28" t="s">
        <v>1086</v>
      </c>
      <c r="P971" s="33" t="s">
        <v>1298</v>
      </c>
      <c r="Q971" s="33"/>
      <c r="R971" s="33" t="s">
        <v>1084</v>
      </c>
      <c r="S971" s="33" t="s">
        <v>1221</v>
      </c>
      <c r="T971" s="118" t="s">
        <v>1082</v>
      </c>
      <c r="U971" s="33" t="s">
        <v>46</v>
      </c>
      <c r="V971" s="33" t="s">
        <v>1231</v>
      </c>
      <c r="W971" s="34"/>
    </row>
    <row r="972" spans="1:23" s="15" customFormat="1" ht="45" x14ac:dyDescent="0.25">
      <c r="A972" s="41">
        <v>604</v>
      </c>
      <c r="B972" s="43">
        <v>43253</v>
      </c>
      <c r="C972" s="27" t="s">
        <v>204</v>
      </c>
      <c r="D972" s="27">
        <v>108</v>
      </c>
      <c r="E972" s="27" t="s">
        <v>43</v>
      </c>
      <c r="F972" s="27" t="s">
        <v>35</v>
      </c>
      <c r="G972" s="26" t="s">
        <v>740</v>
      </c>
      <c r="H972" s="26"/>
      <c r="I972" s="26"/>
      <c r="J972" s="27"/>
      <c r="K972" s="26"/>
      <c r="L972" s="26" t="s">
        <v>270</v>
      </c>
      <c r="M972" s="33" t="s">
        <v>741</v>
      </c>
      <c r="N972" s="33">
        <v>22</v>
      </c>
      <c r="O972" s="28" t="s">
        <v>1227</v>
      </c>
      <c r="P972" s="33"/>
      <c r="Q972" s="33" t="s">
        <v>1296</v>
      </c>
      <c r="R972" s="33" t="s">
        <v>1118</v>
      </c>
      <c r="S972" s="33" t="s">
        <v>1132</v>
      </c>
      <c r="T972" s="118" t="s">
        <v>1082</v>
      </c>
      <c r="U972" s="33" t="s">
        <v>1118</v>
      </c>
      <c r="V972" s="33" t="s">
        <v>1128</v>
      </c>
      <c r="W972" s="34"/>
    </row>
    <row r="973" spans="1:23" s="15" customFormat="1" ht="180" x14ac:dyDescent="0.25">
      <c r="A973" s="41">
        <v>603</v>
      </c>
      <c r="B973" s="43">
        <v>43254</v>
      </c>
      <c r="C973" s="27" t="s">
        <v>204</v>
      </c>
      <c r="D973" s="27">
        <v>510</v>
      </c>
      <c r="E973" s="27" t="s">
        <v>43</v>
      </c>
      <c r="F973" s="27" t="s">
        <v>56</v>
      </c>
      <c r="G973" s="26" t="s">
        <v>742</v>
      </c>
      <c r="H973" s="26" t="s">
        <v>743</v>
      </c>
      <c r="I973" s="26"/>
      <c r="J973" s="27" t="s">
        <v>300</v>
      </c>
      <c r="K973" s="26" t="s">
        <v>49</v>
      </c>
      <c r="L973" s="26"/>
      <c r="M973" s="33"/>
      <c r="N973" s="33">
        <v>22</v>
      </c>
      <c r="O973" s="28" t="s">
        <v>1227</v>
      </c>
      <c r="P973" s="33" t="s">
        <v>1299</v>
      </c>
      <c r="Q973" s="33" t="s">
        <v>1300</v>
      </c>
      <c r="R973" s="33" t="s">
        <v>1118</v>
      </c>
      <c r="S973" s="33" t="s">
        <v>1221</v>
      </c>
      <c r="T973" s="118" t="s">
        <v>1082</v>
      </c>
      <c r="U973" s="33" t="s">
        <v>1084</v>
      </c>
      <c r="V973" s="33" t="s">
        <v>1301</v>
      </c>
      <c r="W973" s="34"/>
    </row>
    <row r="974" spans="1:23" s="15" customFormat="1" ht="45" x14ac:dyDescent="0.25">
      <c r="A974" s="41">
        <v>602</v>
      </c>
      <c r="B974" s="43">
        <v>43254</v>
      </c>
      <c r="C974" s="27" t="s">
        <v>204</v>
      </c>
      <c r="D974" s="27">
        <v>103</v>
      </c>
      <c r="E974" s="27" t="s">
        <v>43</v>
      </c>
      <c r="F974" s="27" t="s">
        <v>35</v>
      </c>
      <c r="G974" s="26" t="s">
        <v>744</v>
      </c>
      <c r="H974" s="26" t="s">
        <v>745</v>
      </c>
      <c r="I974" s="26"/>
      <c r="J974" s="27" t="s">
        <v>403</v>
      </c>
      <c r="K974" s="26" t="s">
        <v>50</v>
      </c>
      <c r="L974" s="26"/>
      <c r="M974" s="33"/>
      <c r="N974" s="33">
        <v>22</v>
      </c>
      <c r="O974" s="28" t="s">
        <v>1227</v>
      </c>
      <c r="P974" s="33"/>
      <c r="Q974" s="33" t="s">
        <v>1296</v>
      </c>
      <c r="R974" s="33" t="s">
        <v>1118</v>
      </c>
      <c r="S974" s="33" t="s">
        <v>1132</v>
      </c>
      <c r="T974" s="118" t="s">
        <v>1082</v>
      </c>
      <c r="U974" s="33" t="s">
        <v>1118</v>
      </c>
      <c r="V974" s="33" t="s">
        <v>1128</v>
      </c>
      <c r="W974" s="34"/>
    </row>
    <row r="975" spans="1:23" s="15" customFormat="1" ht="30" x14ac:dyDescent="0.25">
      <c r="A975" s="41">
        <v>601</v>
      </c>
      <c r="B975" s="43">
        <v>43254</v>
      </c>
      <c r="C975" s="27" t="s">
        <v>204</v>
      </c>
      <c r="D975" s="27">
        <v>107</v>
      </c>
      <c r="E975" s="27" t="s">
        <v>43</v>
      </c>
      <c r="F975" s="27" t="s">
        <v>746</v>
      </c>
      <c r="G975" s="26" t="s">
        <v>747</v>
      </c>
      <c r="H975" s="26" t="s">
        <v>748</v>
      </c>
      <c r="I975" s="26"/>
      <c r="J975" s="27" t="s">
        <v>403</v>
      </c>
      <c r="K975" s="26" t="s">
        <v>50</v>
      </c>
      <c r="L975" s="26"/>
      <c r="M975" s="33"/>
      <c r="N975" s="33">
        <v>22</v>
      </c>
      <c r="O975" s="28" t="s">
        <v>1227</v>
      </c>
      <c r="P975" s="33"/>
      <c r="Q975" s="33" t="s">
        <v>1296</v>
      </c>
      <c r="R975" s="33" t="s">
        <v>1118</v>
      </c>
      <c r="S975" s="33" t="s">
        <v>1132</v>
      </c>
      <c r="T975" s="118" t="s">
        <v>1082</v>
      </c>
      <c r="U975" s="33" t="s">
        <v>1118</v>
      </c>
      <c r="V975" s="33" t="s">
        <v>1128</v>
      </c>
      <c r="W975" s="34"/>
    </row>
    <row r="976" spans="1:23" s="15" customFormat="1" ht="150" x14ac:dyDescent="0.25">
      <c r="A976" s="41">
        <v>600</v>
      </c>
      <c r="B976" s="43">
        <v>43253</v>
      </c>
      <c r="C976" s="27" t="s">
        <v>204</v>
      </c>
      <c r="D976" s="27">
        <v>205</v>
      </c>
      <c r="E976" s="27" t="s">
        <v>97</v>
      </c>
      <c r="F976" s="27" t="s">
        <v>35</v>
      </c>
      <c r="G976" s="26" t="s">
        <v>749</v>
      </c>
      <c r="H976" s="26" t="s">
        <v>750</v>
      </c>
      <c r="I976" s="26" t="s">
        <v>751</v>
      </c>
      <c r="J976" s="27" t="s">
        <v>300</v>
      </c>
      <c r="K976" s="26" t="s">
        <v>49</v>
      </c>
      <c r="L976" s="26"/>
      <c r="M976" s="33"/>
      <c r="N976" s="33">
        <v>22</v>
      </c>
      <c r="O976" s="28" t="s">
        <v>1086</v>
      </c>
      <c r="P976" s="33" t="s">
        <v>1302</v>
      </c>
      <c r="Q976" s="33"/>
      <c r="R976" s="33" t="s">
        <v>1084</v>
      </c>
      <c r="S976" s="33" t="s">
        <v>1132</v>
      </c>
      <c r="T976" s="118" t="s">
        <v>1082</v>
      </c>
      <c r="U976" s="33" t="s">
        <v>1084</v>
      </c>
      <c r="V976" s="33" t="s">
        <v>1231</v>
      </c>
      <c r="W976" s="34"/>
    </row>
    <row r="977" spans="1:23" s="15" customFormat="1" ht="60" x14ac:dyDescent="0.25">
      <c r="A977" s="41">
        <v>599</v>
      </c>
      <c r="B977" s="43">
        <v>43251</v>
      </c>
      <c r="C977" s="27" t="s">
        <v>204</v>
      </c>
      <c r="D977" s="27">
        <v>601</v>
      </c>
      <c r="E977" s="27" t="s">
        <v>43</v>
      </c>
      <c r="F977" s="27" t="s">
        <v>51</v>
      </c>
      <c r="G977" s="26" t="s">
        <v>752</v>
      </c>
      <c r="H977" s="26"/>
      <c r="I977" s="26"/>
      <c r="J977" s="27"/>
      <c r="K977" s="26"/>
      <c r="L977" s="26"/>
      <c r="M977" s="33"/>
      <c r="N977" s="33">
        <v>22</v>
      </c>
      <c r="O977" s="28" t="s">
        <v>1227</v>
      </c>
      <c r="P977" s="33" t="s">
        <v>1303</v>
      </c>
      <c r="Q977" s="33" t="s">
        <v>1279</v>
      </c>
      <c r="R977" s="33" t="s">
        <v>1118</v>
      </c>
      <c r="S977" s="33" t="s">
        <v>1221</v>
      </c>
      <c r="T977" s="118" t="s">
        <v>1082</v>
      </c>
      <c r="U977" s="33" t="s">
        <v>1118</v>
      </c>
      <c r="V977" s="33" t="s">
        <v>1259</v>
      </c>
      <c r="W977" s="34"/>
    </row>
    <row r="978" spans="1:23" s="15" customFormat="1" ht="45" x14ac:dyDescent="0.25">
      <c r="A978" s="41">
        <v>598</v>
      </c>
      <c r="B978" s="43">
        <v>43250</v>
      </c>
      <c r="C978" s="27" t="s">
        <v>204</v>
      </c>
      <c r="D978" s="27">
        <v>505</v>
      </c>
      <c r="E978" s="27" t="s">
        <v>43</v>
      </c>
      <c r="F978" s="27" t="s">
        <v>51</v>
      </c>
      <c r="G978" s="26" t="s">
        <v>753</v>
      </c>
      <c r="H978" s="26"/>
      <c r="I978" s="26"/>
      <c r="J978" s="27"/>
      <c r="K978" s="26"/>
      <c r="L978" s="26"/>
      <c r="M978" s="33"/>
      <c r="N978" s="33">
        <v>22</v>
      </c>
      <c r="O978" s="28" t="s">
        <v>1227</v>
      </c>
      <c r="P978" s="33" t="s">
        <v>1304</v>
      </c>
      <c r="Q978" s="33" t="s">
        <v>1305</v>
      </c>
      <c r="R978" s="33" t="s">
        <v>1118</v>
      </c>
      <c r="S978" s="33" t="s">
        <v>1132</v>
      </c>
      <c r="T978" s="118" t="s">
        <v>1082</v>
      </c>
      <c r="U978" s="33" t="s">
        <v>1118</v>
      </c>
      <c r="V978" s="33" t="s">
        <v>1152</v>
      </c>
      <c r="W978" s="34"/>
    </row>
    <row r="979" spans="1:23" s="15" customFormat="1" ht="45" x14ac:dyDescent="0.25">
      <c r="A979" s="41">
        <v>597</v>
      </c>
      <c r="B979" s="43">
        <v>43251</v>
      </c>
      <c r="C979" s="27" t="s">
        <v>204</v>
      </c>
      <c r="D979" s="27">
        <v>310</v>
      </c>
      <c r="E979" s="27" t="s">
        <v>43</v>
      </c>
      <c r="F979" s="27" t="s">
        <v>51</v>
      </c>
      <c r="G979" s="26" t="s">
        <v>754</v>
      </c>
      <c r="H979" s="26"/>
      <c r="I979" s="26"/>
      <c r="J979" s="27"/>
      <c r="K979" s="26"/>
      <c r="L979" s="26"/>
      <c r="M979" s="33"/>
      <c r="N979" s="33">
        <v>22</v>
      </c>
      <c r="O979" s="28" t="s">
        <v>1086</v>
      </c>
      <c r="P979" s="33" t="s">
        <v>1306</v>
      </c>
      <c r="Q979" s="33"/>
      <c r="R979" s="33" t="s">
        <v>1084</v>
      </c>
      <c r="S979" s="33" t="s">
        <v>1221</v>
      </c>
      <c r="T979" s="118" t="s">
        <v>1082</v>
      </c>
      <c r="U979" s="33" t="s">
        <v>46</v>
      </c>
      <c r="V979" s="33" t="s">
        <v>1231</v>
      </c>
      <c r="W979" s="34"/>
    </row>
    <row r="980" spans="1:23" s="15" customFormat="1" ht="30" x14ac:dyDescent="0.25">
      <c r="A980" s="41">
        <v>596</v>
      </c>
      <c r="B980" s="43">
        <v>43251</v>
      </c>
      <c r="C980" s="27" t="s">
        <v>204</v>
      </c>
      <c r="D980" s="27">
        <v>111</v>
      </c>
      <c r="E980" s="27" t="s">
        <v>43</v>
      </c>
      <c r="F980" s="27" t="s">
        <v>51</v>
      </c>
      <c r="G980" s="26" t="s">
        <v>755</v>
      </c>
      <c r="H980" s="26"/>
      <c r="I980" s="26"/>
      <c r="J980" s="27"/>
      <c r="K980" s="26"/>
      <c r="L980" s="26"/>
      <c r="M980" s="33"/>
      <c r="N980" s="33">
        <v>22</v>
      </c>
      <c r="O980" s="28" t="s">
        <v>1086</v>
      </c>
      <c r="P980" s="33" t="s">
        <v>1298</v>
      </c>
      <c r="Q980" s="33"/>
      <c r="R980" s="33" t="s">
        <v>1084</v>
      </c>
      <c r="S980" s="33" t="s">
        <v>1221</v>
      </c>
      <c r="T980" s="118" t="s">
        <v>1082</v>
      </c>
      <c r="U980" s="33" t="s">
        <v>46</v>
      </c>
      <c r="V980" s="33" t="s">
        <v>1231</v>
      </c>
      <c r="W980" s="34"/>
    </row>
    <row r="981" spans="1:23" s="15" customFormat="1" ht="60" x14ac:dyDescent="0.25">
      <c r="A981" s="41">
        <v>595</v>
      </c>
      <c r="B981" s="43">
        <v>43251</v>
      </c>
      <c r="C981" s="27" t="s">
        <v>204</v>
      </c>
      <c r="D981" s="27">
        <v>305</v>
      </c>
      <c r="E981" s="27" t="s">
        <v>43</v>
      </c>
      <c r="F981" s="27" t="s">
        <v>268</v>
      </c>
      <c r="G981" s="26" t="s">
        <v>756</v>
      </c>
      <c r="H981" s="26"/>
      <c r="I981" s="26"/>
      <c r="J981" s="27"/>
      <c r="K981" s="26"/>
      <c r="L981" s="26"/>
      <c r="M981" s="33"/>
      <c r="N981" s="33">
        <v>22</v>
      </c>
      <c r="O981" s="28" t="s">
        <v>1086</v>
      </c>
      <c r="P981" s="33" t="s">
        <v>1307</v>
      </c>
      <c r="Q981" s="33"/>
      <c r="R981" s="33" t="s">
        <v>1084</v>
      </c>
      <c r="S981" s="33" t="s">
        <v>1221</v>
      </c>
      <c r="T981" s="118" t="s">
        <v>1082</v>
      </c>
      <c r="U981" s="33" t="s">
        <v>46</v>
      </c>
      <c r="V981" s="33" t="s">
        <v>1231</v>
      </c>
      <c r="W981" s="34"/>
    </row>
    <row r="982" spans="1:23" s="15" customFormat="1" ht="30" x14ac:dyDescent="0.25">
      <c r="A982" s="41">
        <v>594</v>
      </c>
      <c r="B982" s="43">
        <v>43251</v>
      </c>
      <c r="C982" s="27" t="s">
        <v>204</v>
      </c>
      <c r="D982" s="27">
        <v>506</v>
      </c>
      <c r="E982" s="27" t="s">
        <v>43</v>
      </c>
      <c r="F982" s="27" t="s">
        <v>35</v>
      </c>
      <c r="G982" s="26" t="s">
        <v>757</v>
      </c>
      <c r="H982" s="26"/>
      <c r="I982" s="26"/>
      <c r="J982" s="27"/>
      <c r="K982" s="26"/>
      <c r="L982" s="26"/>
      <c r="M982" s="33"/>
      <c r="N982" s="33">
        <v>22</v>
      </c>
      <c r="O982" s="28" t="s">
        <v>1227</v>
      </c>
      <c r="P982" s="33" t="s">
        <v>1297</v>
      </c>
      <c r="Q982" s="33" t="s">
        <v>1283</v>
      </c>
      <c r="R982" s="33" t="s">
        <v>1118</v>
      </c>
      <c r="S982" s="33" t="s">
        <v>1132</v>
      </c>
      <c r="T982" s="118" t="s">
        <v>1082</v>
      </c>
      <c r="U982" s="33" t="s">
        <v>1118</v>
      </c>
      <c r="V982" s="33" t="s">
        <v>1127</v>
      </c>
      <c r="W982" s="34"/>
    </row>
    <row r="983" spans="1:23" s="15" customFormat="1" ht="15.75" x14ac:dyDescent="0.25">
      <c r="A983" s="41">
        <v>593</v>
      </c>
      <c r="B983" s="43">
        <v>43251</v>
      </c>
      <c r="C983" s="27" t="s">
        <v>204</v>
      </c>
      <c r="D983" s="27">
        <v>506</v>
      </c>
      <c r="E983" s="27" t="s">
        <v>43</v>
      </c>
      <c r="F983" s="27" t="s">
        <v>268</v>
      </c>
      <c r="G983" s="26" t="s">
        <v>758</v>
      </c>
      <c r="H983" s="26"/>
      <c r="I983" s="26"/>
      <c r="J983" s="27"/>
      <c r="K983" s="26"/>
      <c r="L983" s="26"/>
      <c r="M983" s="33"/>
      <c r="N983" s="33">
        <v>22</v>
      </c>
      <c r="O983" s="28" t="s">
        <v>1227</v>
      </c>
      <c r="P983" s="33"/>
      <c r="Q983" s="33" t="s">
        <v>1300</v>
      </c>
      <c r="R983" s="33" t="s">
        <v>1118</v>
      </c>
      <c r="S983" s="33" t="s">
        <v>1132</v>
      </c>
      <c r="T983" s="118" t="s">
        <v>1082</v>
      </c>
      <c r="U983" s="33" t="s">
        <v>1118</v>
      </c>
      <c r="V983" s="33" t="s">
        <v>1126</v>
      </c>
      <c r="W983" s="34"/>
    </row>
    <row r="984" spans="1:23" s="15" customFormat="1" ht="105" x14ac:dyDescent="0.25">
      <c r="A984" s="41">
        <v>592</v>
      </c>
      <c r="B984" s="43">
        <v>43250</v>
      </c>
      <c r="C984" s="27" t="s">
        <v>204</v>
      </c>
      <c r="D984" s="27"/>
      <c r="E984" s="27"/>
      <c r="F984" s="27" t="s">
        <v>268</v>
      </c>
      <c r="G984" s="26" t="s">
        <v>759</v>
      </c>
      <c r="H984" s="26"/>
      <c r="I984" s="26"/>
      <c r="J984" s="27"/>
      <c r="K984" s="26"/>
      <c r="L984" s="26" t="s">
        <v>333</v>
      </c>
      <c r="M984" s="33"/>
      <c r="N984" s="33">
        <v>21</v>
      </c>
      <c r="O984" s="28" t="s">
        <v>1227</v>
      </c>
      <c r="P984" s="33" t="s">
        <v>1291</v>
      </c>
      <c r="Q984" s="33" t="s">
        <v>1283</v>
      </c>
      <c r="R984" s="33" t="s">
        <v>1118</v>
      </c>
      <c r="S984" s="33" t="s">
        <v>1132</v>
      </c>
      <c r="T984" s="118" t="s">
        <v>1082</v>
      </c>
      <c r="U984" s="33" t="s">
        <v>1118</v>
      </c>
      <c r="V984" s="33" t="s">
        <v>1186</v>
      </c>
      <c r="W984" s="34"/>
    </row>
    <row r="985" spans="1:23" s="15" customFormat="1" ht="135" x14ac:dyDescent="0.25">
      <c r="A985" s="41">
        <v>591</v>
      </c>
      <c r="B985" s="43">
        <v>43250</v>
      </c>
      <c r="C985" s="27" t="s">
        <v>204</v>
      </c>
      <c r="D985" s="27">
        <v>303</v>
      </c>
      <c r="E985" s="27" t="s">
        <v>43</v>
      </c>
      <c r="F985" s="27" t="s">
        <v>51</v>
      </c>
      <c r="G985" s="26" t="s">
        <v>760</v>
      </c>
      <c r="H985" s="26"/>
      <c r="I985" s="26"/>
      <c r="J985" s="27"/>
      <c r="K985" s="26"/>
      <c r="L985" s="26"/>
      <c r="M985" s="33"/>
      <c r="N985" s="33">
        <v>21</v>
      </c>
      <c r="O985" s="28" t="s">
        <v>1227</v>
      </c>
      <c r="P985" s="33" t="s">
        <v>1303</v>
      </c>
      <c r="Q985" s="33" t="s">
        <v>1279</v>
      </c>
      <c r="R985" s="33" t="s">
        <v>1118</v>
      </c>
      <c r="S985" s="33" t="s">
        <v>1221</v>
      </c>
      <c r="T985" s="118" t="s">
        <v>1082</v>
      </c>
      <c r="U985" s="33" t="s">
        <v>1118</v>
      </c>
      <c r="V985" s="33" t="s">
        <v>1259</v>
      </c>
      <c r="W985" s="34"/>
    </row>
    <row r="986" spans="1:23" s="15" customFormat="1" ht="30" x14ac:dyDescent="0.25">
      <c r="A986" s="41">
        <v>590</v>
      </c>
      <c r="B986" s="43">
        <v>43250</v>
      </c>
      <c r="C986" s="27" t="s">
        <v>204</v>
      </c>
      <c r="D986" s="27">
        <v>309</v>
      </c>
      <c r="E986" s="27" t="s">
        <v>43</v>
      </c>
      <c r="F986" s="27" t="s">
        <v>35</v>
      </c>
      <c r="G986" s="26" t="s">
        <v>761</v>
      </c>
      <c r="H986" s="26"/>
      <c r="I986" s="26"/>
      <c r="J986" s="27"/>
      <c r="K986" s="26"/>
      <c r="L986" s="26"/>
      <c r="M986" s="33"/>
      <c r="N986" s="33">
        <v>21</v>
      </c>
      <c r="O986" s="28" t="s">
        <v>1227</v>
      </c>
      <c r="P986" s="33" t="s">
        <v>1308</v>
      </c>
      <c r="Q986" s="33" t="s">
        <v>1296</v>
      </c>
      <c r="R986" s="33" t="s">
        <v>1118</v>
      </c>
      <c r="S986" s="33" t="s">
        <v>1132</v>
      </c>
      <c r="T986" s="118" t="s">
        <v>1082</v>
      </c>
      <c r="U986" s="33" t="s">
        <v>1118</v>
      </c>
      <c r="V986" s="33" t="s">
        <v>1128</v>
      </c>
      <c r="W986" s="34"/>
    </row>
    <row r="987" spans="1:23" s="15" customFormat="1" ht="105" x14ac:dyDescent="0.25">
      <c r="A987" s="41">
        <v>589</v>
      </c>
      <c r="B987" s="43">
        <v>43250</v>
      </c>
      <c r="C987" s="27" t="s">
        <v>204</v>
      </c>
      <c r="D987" s="27">
        <v>104</v>
      </c>
      <c r="E987" s="27" t="s">
        <v>43</v>
      </c>
      <c r="F987" s="27" t="s">
        <v>315</v>
      </c>
      <c r="G987" s="26" t="s">
        <v>762</v>
      </c>
      <c r="H987" s="26"/>
      <c r="I987" s="26"/>
      <c r="J987" s="27"/>
      <c r="K987" s="26"/>
      <c r="L987" s="26"/>
      <c r="M987" s="33"/>
      <c r="N987" s="33">
        <v>21</v>
      </c>
      <c r="O987" s="28" t="s">
        <v>1227</v>
      </c>
      <c r="P987" s="33" t="s">
        <v>1291</v>
      </c>
      <c r="Q987" s="33" t="s">
        <v>1283</v>
      </c>
      <c r="R987" s="33" t="s">
        <v>1118</v>
      </c>
      <c r="S987" s="33" t="s">
        <v>1132</v>
      </c>
      <c r="T987" s="118" t="s">
        <v>1082</v>
      </c>
      <c r="U987" s="33" t="s">
        <v>1118</v>
      </c>
      <c r="V987" s="33" t="s">
        <v>1186</v>
      </c>
      <c r="W987" s="34"/>
    </row>
    <row r="988" spans="1:23" s="15" customFormat="1" ht="45" x14ac:dyDescent="0.25">
      <c r="A988" s="41">
        <v>588</v>
      </c>
      <c r="B988" s="43">
        <v>43250</v>
      </c>
      <c r="C988" s="27" t="s">
        <v>204</v>
      </c>
      <c r="D988" s="27">
        <v>709</v>
      </c>
      <c r="E988" s="27" t="s">
        <v>43</v>
      </c>
      <c r="F988" s="27" t="s">
        <v>35</v>
      </c>
      <c r="G988" s="26" t="s">
        <v>763</v>
      </c>
      <c r="H988" s="26"/>
      <c r="I988" s="26"/>
      <c r="J988" s="27"/>
      <c r="K988" s="26"/>
      <c r="L988" s="26"/>
      <c r="M988" s="33"/>
      <c r="N988" s="33">
        <v>21</v>
      </c>
      <c r="O988" s="28" t="s">
        <v>1227</v>
      </c>
      <c r="P988" s="33" t="s">
        <v>1297</v>
      </c>
      <c r="Q988" s="33" t="s">
        <v>1283</v>
      </c>
      <c r="R988" s="33" t="s">
        <v>1118</v>
      </c>
      <c r="S988" s="33" t="s">
        <v>1132</v>
      </c>
      <c r="T988" s="118" t="s">
        <v>1082</v>
      </c>
      <c r="U988" s="33" t="s">
        <v>1118</v>
      </c>
      <c r="V988" s="33" t="s">
        <v>1127</v>
      </c>
      <c r="W988" s="34"/>
    </row>
    <row r="989" spans="1:23" s="15" customFormat="1" ht="60" x14ac:dyDescent="0.25">
      <c r="A989" s="41">
        <v>587</v>
      </c>
      <c r="B989" s="43">
        <v>43249</v>
      </c>
      <c r="C989" s="27" t="s">
        <v>204</v>
      </c>
      <c r="D989" s="27">
        <v>515</v>
      </c>
      <c r="E989" s="27" t="s">
        <v>43</v>
      </c>
      <c r="F989" s="27" t="s">
        <v>268</v>
      </c>
      <c r="G989" s="26" t="s">
        <v>764</v>
      </c>
      <c r="H989" s="26"/>
      <c r="I989" s="26"/>
      <c r="J989" s="27" t="s">
        <v>300</v>
      </c>
      <c r="K989" s="26" t="s">
        <v>49</v>
      </c>
      <c r="L989" s="26"/>
      <c r="M989" s="33"/>
      <c r="N989" s="33">
        <v>21</v>
      </c>
      <c r="O989" s="28" t="s">
        <v>1227</v>
      </c>
      <c r="P989" s="33" t="s">
        <v>1299</v>
      </c>
      <c r="Q989" s="33" t="s">
        <v>1300</v>
      </c>
      <c r="R989" s="33" t="s">
        <v>1118</v>
      </c>
      <c r="S989" s="33" t="s">
        <v>1132</v>
      </c>
      <c r="T989" s="118" t="s">
        <v>1082</v>
      </c>
      <c r="U989" s="33" t="s">
        <v>1084</v>
      </c>
      <c r="V989" s="33" t="s">
        <v>1241</v>
      </c>
      <c r="W989" s="34"/>
    </row>
    <row r="990" spans="1:23" s="15" customFormat="1" ht="60" x14ac:dyDescent="0.25">
      <c r="A990" s="41">
        <v>586</v>
      </c>
      <c r="B990" s="43">
        <v>43248</v>
      </c>
      <c r="C990" s="27" t="s">
        <v>204</v>
      </c>
      <c r="D990" s="27">
        <v>410</v>
      </c>
      <c r="E990" s="27"/>
      <c r="F990" s="27" t="s">
        <v>765</v>
      </c>
      <c r="G990" s="26" t="s">
        <v>766</v>
      </c>
      <c r="H990" s="26"/>
      <c r="I990" s="26"/>
      <c r="J990" s="27"/>
      <c r="K990" s="26"/>
      <c r="L990" s="26"/>
      <c r="M990" s="33"/>
      <c r="N990" s="33">
        <v>21</v>
      </c>
      <c r="O990" s="28" t="s">
        <v>1086</v>
      </c>
      <c r="P990" s="33" t="s">
        <v>1309</v>
      </c>
      <c r="Q990" s="33"/>
      <c r="R990" s="33"/>
      <c r="S990" s="33" t="s">
        <v>1221</v>
      </c>
      <c r="T990" s="118" t="s">
        <v>1082</v>
      </c>
      <c r="U990" s="33" t="s">
        <v>46</v>
      </c>
      <c r="V990" s="33" t="s">
        <v>1231</v>
      </c>
      <c r="W990" s="34"/>
    </row>
    <row r="991" spans="1:23" s="15" customFormat="1" ht="90" x14ac:dyDescent="0.25">
      <c r="A991" s="41">
        <v>585</v>
      </c>
      <c r="B991" s="43">
        <v>43248</v>
      </c>
      <c r="C991" s="27" t="s">
        <v>204</v>
      </c>
      <c r="D991" s="27">
        <v>410</v>
      </c>
      <c r="E991" s="27"/>
      <c r="F991" s="27" t="s">
        <v>767</v>
      </c>
      <c r="G991" s="26" t="s">
        <v>768</v>
      </c>
      <c r="H991" s="26"/>
      <c r="I991" s="26"/>
      <c r="J991" s="27"/>
      <c r="K991" s="26"/>
      <c r="L991" s="26"/>
      <c r="M991" s="33"/>
      <c r="N991" s="33">
        <v>21</v>
      </c>
      <c r="O991" s="28" t="s">
        <v>1086</v>
      </c>
      <c r="P991" s="33" t="s">
        <v>1310</v>
      </c>
      <c r="Q991" s="33"/>
      <c r="R991" s="33"/>
      <c r="S991" s="33" t="s">
        <v>1221</v>
      </c>
      <c r="T991" s="118" t="s">
        <v>1082</v>
      </c>
      <c r="U991" s="33" t="s">
        <v>46</v>
      </c>
      <c r="V991" s="33" t="s">
        <v>1231</v>
      </c>
      <c r="W991" s="34"/>
    </row>
    <row r="992" spans="1:23" s="15" customFormat="1" ht="105" x14ac:dyDescent="0.25">
      <c r="A992" s="41">
        <v>584</v>
      </c>
      <c r="B992" s="43">
        <v>43246</v>
      </c>
      <c r="C992" s="27" t="s">
        <v>204</v>
      </c>
      <c r="D992" s="27"/>
      <c r="E992" s="27"/>
      <c r="F992" s="27" t="s">
        <v>268</v>
      </c>
      <c r="G992" s="26" t="s">
        <v>769</v>
      </c>
      <c r="H992" s="26"/>
      <c r="I992" s="26"/>
      <c r="J992" s="27"/>
      <c r="K992" s="26"/>
      <c r="L992" s="26" t="s">
        <v>333</v>
      </c>
      <c r="M992" s="33"/>
      <c r="N992" s="33">
        <v>21</v>
      </c>
      <c r="O992" s="28" t="s">
        <v>1227</v>
      </c>
      <c r="P992" s="33" t="s">
        <v>1291</v>
      </c>
      <c r="Q992" s="33" t="s">
        <v>1283</v>
      </c>
      <c r="R992" s="33" t="s">
        <v>1118</v>
      </c>
      <c r="S992" s="33" t="s">
        <v>1132</v>
      </c>
      <c r="T992" s="118" t="s">
        <v>1082</v>
      </c>
      <c r="U992" s="33" t="s">
        <v>1118</v>
      </c>
      <c r="V992" s="33" t="s">
        <v>1186</v>
      </c>
      <c r="W992" s="34"/>
    </row>
    <row r="993" spans="1:23" s="15" customFormat="1" ht="105" x14ac:dyDescent="0.25">
      <c r="A993" s="41">
        <v>583</v>
      </c>
      <c r="B993" s="43">
        <v>43243</v>
      </c>
      <c r="C993" s="27" t="s">
        <v>204</v>
      </c>
      <c r="D993" s="27"/>
      <c r="E993" s="27"/>
      <c r="F993" s="27" t="s">
        <v>268</v>
      </c>
      <c r="G993" s="26" t="s">
        <v>770</v>
      </c>
      <c r="H993" s="26"/>
      <c r="I993" s="26"/>
      <c r="J993" s="27"/>
      <c r="K993" s="26"/>
      <c r="L993" s="26" t="s">
        <v>333</v>
      </c>
      <c r="M993" s="33"/>
      <c r="N993" s="33">
        <v>21</v>
      </c>
      <c r="O993" s="28" t="s">
        <v>1227</v>
      </c>
      <c r="P993" s="33" t="s">
        <v>1291</v>
      </c>
      <c r="Q993" s="33" t="s">
        <v>1283</v>
      </c>
      <c r="R993" s="33" t="s">
        <v>1118</v>
      </c>
      <c r="S993" s="33" t="s">
        <v>1132</v>
      </c>
      <c r="T993" s="118" t="s">
        <v>1082</v>
      </c>
      <c r="U993" s="33" t="s">
        <v>1118</v>
      </c>
      <c r="V993" s="33" t="s">
        <v>1186</v>
      </c>
      <c r="W993" s="34"/>
    </row>
    <row r="994" spans="1:23" s="15" customFormat="1" ht="105" x14ac:dyDescent="0.25">
      <c r="A994" s="41">
        <v>582</v>
      </c>
      <c r="B994" s="43">
        <v>43243</v>
      </c>
      <c r="C994" s="27" t="s">
        <v>204</v>
      </c>
      <c r="D994" s="27"/>
      <c r="E994" s="27"/>
      <c r="F994" s="27" t="s">
        <v>268</v>
      </c>
      <c r="G994" s="26" t="s">
        <v>771</v>
      </c>
      <c r="H994" s="26"/>
      <c r="I994" s="26"/>
      <c r="J994" s="27"/>
      <c r="K994" s="26"/>
      <c r="L994" s="26" t="s">
        <v>333</v>
      </c>
      <c r="M994" s="33"/>
      <c r="N994" s="33">
        <v>21</v>
      </c>
      <c r="O994" s="28" t="s">
        <v>1227</v>
      </c>
      <c r="P994" s="33" t="s">
        <v>1291</v>
      </c>
      <c r="Q994" s="33" t="s">
        <v>1283</v>
      </c>
      <c r="R994" s="33" t="s">
        <v>1118</v>
      </c>
      <c r="S994" s="33" t="s">
        <v>1132</v>
      </c>
      <c r="T994" s="118" t="s">
        <v>1082</v>
      </c>
      <c r="U994" s="33" t="s">
        <v>1118</v>
      </c>
      <c r="V994" s="33" t="s">
        <v>1186</v>
      </c>
      <c r="W994" s="34"/>
    </row>
    <row r="995" spans="1:23" s="15" customFormat="1" ht="105" x14ac:dyDescent="0.25">
      <c r="A995" s="41">
        <v>581</v>
      </c>
      <c r="B995" s="43">
        <v>43242</v>
      </c>
      <c r="C995" s="27" t="s">
        <v>204</v>
      </c>
      <c r="D995" s="27"/>
      <c r="E995" s="27"/>
      <c r="F995" s="27" t="s">
        <v>35</v>
      </c>
      <c r="G995" s="26" t="s">
        <v>772</v>
      </c>
      <c r="H995" s="26"/>
      <c r="I995" s="26"/>
      <c r="J995" s="27"/>
      <c r="K995" s="26"/>
      <c r="L995" s="26" t="s">
        <v>333</v>
      </c>
      <c r="M995" s="33"/>
      <c r="N995" s="33">
        <v>21</v>
      </c>
      <c r="O995" s="28" t="s">
        <v>1227</v>
      </c>
      <c r="P995" s="33" t="s">
        <v>1311</v>
      </c>
      <c r="Q995" s="33" t="s">
        <v>1295</v>
      </c>
      <c r="R995" s="33" t="s">
        <v>1118</v>
      </c>
      <c r="S995" s="33" t="s">
        <v>1132</v>
      </c>
      <c r="T995" s="118" t="s">
        <v>1082</v>
      </c>
      <c r="U995" s="33" t="s">
        <v>1118</v>
      </c>
      <c r="V995" s="33" t="s">
        <v>1119</v>
      </c>
      <c r="W995" s="34"/>
    </row>
    <row r="996" spans="1:23" s="15" customFormat="1" ht="105" x14ac:dyDescent="0.25">
      <c r="A996" s="41">
        <v>580</v>
      </c>
      <c r="B996" s="43">
        <v>43242</v>
      </c>
      <c r="C996" s="27" t="s">
        <v>204</v>
      </c>
      <c r="D996" s="27"/>
      <c r="E996" s="27"/>
      <c r="F996" s="27" t="s">
        <v>268</v>
      </c>
      <c r="G996" s="26" t="s">
        <v>773</v>
      </c>
      <c r="H996" s="26"/>
      <c r="I996" s="26"/>
      <c r="J996" s="27"/>
      <c r="K996" s="26"/>
      <c r="L996" s="26" t="s">
        <v>333</v>
      </c>
      <c r="M996" s="33"/>
      <c r="N996" s="33">
        <v>21</v>
      </c>
      <c r="O996" s="28" t="s">
        <v>1227</v>
      </c>
      <c r="P996" s="33" t="s">
        <v>1291</v>
      </c>
      <c r="Q996" s="33" t="s">
        <v>1283</v>
      </c>
      <c r="R996" s="33" t="s">
        <v>1118</v>
      </c>
      <c r="S996" s="33" t="s">
        <v>1132</v>
      </c>
      <c r="T996" s="118" t="s">
        <v>1082</v>
      </c>
      <c r="U996" s="33" t="s">
        <v>1118</v>
      </c>
      <c r="V996" s="33" t="s">
        <v>1186</v>
      </c>
      <c r="W996" s="34"/>
    </row>
    <row r="997" spans="1:23" s="15" customFormat="1" ht="105" x14ac:dyDescent="0.25">
      <c r="A997" s="41">
        <v>579</v>
      </c>
      <c r="B997" s="43">
        <v>43234</v>
      </c>
      <c r="C997" s="27" t="s">
        <v>204</v>
      </c>
      <c r="D997" s="27"/>
      <c r="E997" s="27"/>
      <c r="F997" s="27" t="s">
        <v>268</v>
      </c>
      <c r="G997" s="26" t="s">
        <v>774</v>
      </c>
      <c r="H997" s="26"/>
      <c r="I997" s="26"/>
      <c r="J997" s="27"/>
      <c r="K997" s="26"/>
      <c r="L997" s="26" t="s">
        <v>333</v>
      </c>
      <c r="M997" s="33"/>
      <c r="N997" s="33">
        <v>21</v>
      </c>
      <c r="O997" s="28" t="s">
        <v>1227</v>
      </c>
      <c r="P997" s="33" t="s">
        <v>1291</v>
      </c>
      <c r="Q997" s="33" t="s">
        <v>1283</v>
      </c>
      <c r="R997" s="33" t="s">
        <v>1118</v>
      </c>
      <c r="S997" s="33" t="s">
        <v>1132</v>
      </c>
      <c r="T997" s="118" t="s">
        <v>1082</v>
      </c>
      <c r="U997" s="33" t="s">
        <v>1118</v>
      </c>
      <c r="V997" s="33" t="s">
        <v>1186</v>
      </c>
      <c r="W997" s="34"/>
    </row>
    <row r="998" spans="1:23" s="15" customFormat="1" ht="105" x14ac:dyDescent="0.25">
      <c r="A998" s="41">
        <v>578</v>
      </c>
      <c r="B998" s="43">
        <v>43234</v>
      </c>
      <c r="C998" s="27" t="s">
        <v>204</v>
      </c>
      <c r="D998" s="27"/>
      <c r="E998" s="27"/>
      <c r="F998" s="27" t="s">
        <v>268</v>
      </c>
      <c r="G998" s="26" t="s">
        <v>775</v>
      </c>
      <c r="H998" s="26"/>
      <c r="I998" s="26"/>
      <c r="J998" s="27"/>
      <c r="K998" s="26"/>
      <c r="L998" s="26" t="s">
        <v>333</v>
      </c>
      <c r="M998" s="33"/>
      <c r="N998" s="33">
        <v>21</v>
      </c>
      <c r="O998" s="28" t="s">
        <v>1227</v>
      </c>
      <c r="P998" s="33" t="s">
        <v>1291</v>
      </c>
      <c r="Q998" s="33" t="s">
        <v>1283</v>
      </c>
      <c r="R998" s="33" t="s">
        <v>1118</v>
      </c>
      <c r="S998" s="33" t="s">
        <v>1132</v>
      </c>
      <c r="T998" s="118" t="s">
        <v>1082</v>
      </c>
      <c r="U998" s="33" t="s">
        <v>1118</v>
      </c>
      <c r="V998" s="33" t="s">
        <v>1186</v>
      </c>
      <c r="W998" s="34"/>
    </row>
    <row r="999" spans="1:23" s="15" customFormat="1" ht="105" x14ac:dyDescent="0.25">
      <c r="A999" s="41">
        <v>577</v>
      </c>
      <c r="B999" s="43">
        <v>43232</v>
      </c>
      <c r="C999" s="27" t="s">
        <v>204</v>
      </c>
      <c r="D999" s="27"/>
      <c r="E999" s="27"/>
      <c r="F999" s="27" t="s">
        <v>268</v>
      </c>
      <c r="G999" s="26" t="s">
        <v>776</v>
      </c>
      <c r="H999" s="26"/>
      <c r="I999" s="26"/>
      <c r="J999" s="27"/>
      <c r="K999" s="26"/>
      <c r="L999" s="26" t="s">
        <v>333</v>
      </c>
      <c r="M999" s="33"/>
      <c r="N999" s="33">
        <v>21</v>
      </c>
      <c r="O999" s="28" t="s">
        <v>1227</v>
      </c>
      <c r="P999" s="33" t="s">
        <v>1291</v>
      </c>
      <c r="Q999" s="33" t="s">
        <v>1283</v>
      </c>
      <c r="R999" s="33" t="s">
        <v>1118</v>
      </c>
      <c r="S999" s="33" t="s">
        <v>1132</v>
      </c>
      <c r="T999" s="118" t="s">
        <v>1082</v>
      </c>
      <c r="U999" s="33" t="s">
        <v>1118</v>
      </c>
      <c r="V999" s="33" t="s">
        <v>1186</v>
      </c>
      <c r="W999" s="34"/>
    </row>
    <row r="1000" spans="1:23" s="15" customFormat="1" ht="105" x14ac:dyDescent="0.25">
      <c r="A1000" s="41">
        <v>576</v>
      </c>
      <c r="B1000" s="43">
        <v>43229</v>
      </c>
      <c r="C1000" s="27" t="s">
        <v>204</v>
      </c>
      <c r="D1000" s="27"/>
      <c r="E1000" s="27"/>
      <c r="F1000" s="27" t="s">
        <v>268</v>
      </c>
      <c r="G1000" s="26" t="s">
        <v>777</v>
      </c>
      <c r="H1000" s="26"/>
      <c r="I1000" s="26"/>
      <c r="J1000" s="27"/>
      <c r="K1000" s="26"/>
      <c r="L1000" s="26" t="s">
        <v>333</v>
      </c>
      <c r="M1000" s="33"/>
      <c r="N1000" s="33">
        <v>21</v>
      </c>
      <c r="O1000" s="28" t="s">
        <v>1227</v>
      </c>
      <c r="P1000" s="33" t="s">
        <v>1291</v>
      </c>
      <c r="Q1000" s="33" t="s">
        <v>1283</v>
      </c>
      <c r="R1000" s="33" t="s">
        <v>1118</v>
      </c>
      <c r="S1000" s="33" t="s">
        <v>1132</v>
      </c>
      <c r="T1000" s="118" t="s">
        <v>1082</v>
      </c>
      <c r="U1000" s="33" t="s">
        <v>1118</v>
      </c>
      <c r="V1000" s="33" t="s">
        <v>1186</v>
      </c>
      <c r="W1000" s="34"/>
    </row>
    <row r="1001" spans="1:23" s="15" customFormat="1" ht="105" x14ac:dyDescent="0.25">
      <c r="A1001" s="41">
        <v>575</v>
      </c>
      <c r="B1001" s="43">
        <v>43228</v>
      </c>
      <c r="C1001" s="27" t="s">
        <v>204</v>
      </c>
      <c r="D1001" s="27"/>
      <c r="E1001" s="27"/>
      <c r="F1001" s="27" t="s">
        <v>268</v>
      </c>
      <c r="G1001" s="26" t="s">
        <v>778</v>
      </c>
      <c r="H1001" s="26"/>
      <c r="I1001" s="26"/>
      <c r="J1001" s="27"/>
      <c r="K1001" s="26"/>
      <c r="L1001" s="26" t="s">
        <v>333</v>
      </c>
      <c r="M1001" s="33"/>
      <c r="N1001" s="33">
        <v>21</v>
      </c>
      <c r="O1001" s="28" t="s">
        <v>1227</v>
      </c>
      <c r="P1001" s="33" t="s">
        <v>1291</v>
      </c>
      <c r="Q1001" s="33" t="s">
        <v>1283</v>
      </c>
      <c r="R1001" s="33" t="s">
        <v>1118</v>
      </c>
      <c r="S1001" s="33" t="s">
        <v>1132</v>
      </c>
      <c r="T1001" s="118" t="s">
        <v>1082</v>
      </c>
      <c r="U1001" s="33" t="s">
        <v>1118</v>
      </c>
      <c r="V1001" s="33" t="s">
        <v>1186</v>
      </c>
      <c r="W1001" s="34"/>
    </row>
    <row r="1002" spans="1:23" s="15" customFormat="1" ht="60" x14ac:dyDescent="0.25">
      <c r="A1002" s="41">
        <v>574</v>
      </c>
      <c r="B1002" s="43">
        <v>43228</v>
      </c>
      <c r="C1002" s="27" t="s">
        <v>204</v>
      </c>
      <c r="D1002" s="27"/>
      <c r="E1002" s="27"/>
      <c r="F1002" s="27" t="s">
        <v>35</v>
      </c>
      <c r="G1002" s="26" t="s">
        <v>779</v>
      </c>
      <c r="H1002" s="26"/>
      <c r="I1002" s="26"/>
      <c r="J1002" s="27"/>
      <c r="K1002" s="26"/>
      <c r="L1002" s="26" t="s">
        <v>333</v>
      </c>
      <c r="M1002" s="33"/>
      <c r="N1002" s="33">
        <v>21</v>
      </c>
      <c r="O1002" s="28" t="s">
        <v>1227</v>
      </c>
      <c r="P1002" s="33" t="s">
        <v>1312</v>
      </c>
      <c r="Q1002" s="33" t="s">
        <v>1283</v>
      </c>
      <c r="R1002" s="33" t="s">
        <v>1118</v>
      </c>
      <c r="S1002" s="33" t="s">
        <v>1132</v>
      </c>
      <c r="T1002" s="118" t="s">
        <v>1082</v>
      </c>
      <c r="U1002" s="33" t="s">
        <v>1084</v>
      </c>
      <c r="V1002" s="33" t="s">
        <v>1313</v>
      </c>
      <c r="W1002" s="34"/>
    </row>
    <row r="1003" spans="1:23" s="15" customFormat="1" ht="105" x14ac:dyDescent="0.25">
      <c r="A1003" s="41">
        <v>573</v>
      </c>
      <c r="B1003" s="43">
        <v>43228</v>
      </c>
      <c r="C1003" s="27" t="s">
        <v>204</v>
      </c>
      <c r="D1003" s="27"/>
      <c r="E1003" s="27"/>
      <c r="F1003" s="27" t="s">
        <v>51</v>
      </c>
      <c r="G1003" s="26" t="s">
        <v>780</v>
      </c>
      <c r="H1003" s="26"/>
      <c r="I1003" s="26"/>
      <c r="J1003" s="27"/>
      <c r="K1003" s="26"/>
      <c r="L1003" s="26" t="s">
        <v>333</v>
      </c>
      <c r="M1003" s="33"/>
      <c r="N1003" s="33">
        <v>21</v>
      </c>
      <c r="O1003" s="28" t="s">
        <v>1227</v>
      </c>
      <c r="P1003" s="33" t="s">
        <v>1291</v>
      </c>
      <c r="Q1003" s="33" t="s">
        <v>1283</v>
      </c>
      <c r="R1003" s="33" t="s">
        <v>1118</v>
      </c>
      <c r="S1003" s="33" t="s">
        <v>1132</v>
      </c>
      <c r="T1003" s="118" t="s">
        <v>1082</v>
      </c>
      <c r="U1003" s="33" t="s">
        <v>1118</v>
      </c>
      <c r="V1003" s="33" t="s">
        <v>1186</v>
      </c>
      <c r="W1003" s="34"/>
    </row>
    <row r="1004" spans="1:23" s="15" customFormat="1" ht="105" x14ac:dyDescent="0.25">
      <c r="A1004" s="41">
        <v>572</v>
      </c>
      <c r="B1004" s="43">
        <v>43228</v>
      </c>
      <c r="C1004" s="27" t="s">
        <v>204</v>
      </c>
      <c r="D1004" s="27"/>
      <c r="E1004" s="27"/>
      <c r="F1004" s="27" t="s">
        <v>51</v>
      </c>
      <c r="G1004" s="26" t="s">
        <v>781</v>
      </c>
      <c r="H1004" s="26"/>
      <c r="I1004" s="26"/>
      <c r="J1004" s="27"/>
      <c r="K1004" s="26"/>
      <c r="L1004" s="26" t="s">
        <v>333</v>
      </c>
      <c r="M1004" s="33"/>
      <c r="N1004" s="33">
        <v>21</v>
      </c>
      <c r="O1004" s="28" t="s">
        <v>1227</v>
      </c>
      <c r="P1004" s="33" t="s">
        <v>1291</v>
      </c>
      <c r="Q1004" s="33" t="s">
        <v>1283</v>
      </c>
      <c r="R1004" s="33" t="s">
        <v>1118</v>
      </c>
      <c r="S1004" s="33" t="s">
        <v>1132</v>
      </c>
      <c r="T1004" s="118" t="s">
        <v>1082</v>
      </c>
      <c r="U1004" s="33" t="s">
        <v>1118</v>
      </c>
      <c r="V1004" s="33" t="s">
        <v>1186</v>
      </c>
      <c r="W1004" s="34"/>
    </row>
    <row r="1005" spans="1:23" s="15" customFormat="1" ht="105" x14ac:dyDescent="0.25">
      <c r="A1005" s="41">
        <v>571</v>
      </c>
      <c r="B1005" s="43">
        <v>43227</v>
      </c>
      <c r="C1005" s="27" t="s">
        <v>204</v>
      </c>
      <c r="D1005" s="27"/>
      <c r="E1005" s="27"/>
      <c r="F1005" s="27" t="s">
        <v>268</v>
      </c>
      <c r="G1005" s="26" t="s">
        <v>782</v>
      </c>
      <c r="H1005" s="26"/>
      <c r="I1005" s="26"/>
      <c r="J1005" s="27"/>
      <c r="K1005" s="26"/>
      <c r="L1005" s="26" t="s">
        <v>333</v>
      </c>
      <c r="M1005" s="33"/>
      <c r="N1005" s="33">
        <v>21</v>
      </c>
      <c r="O1005" s="28" t="s">
        <v>1227</v>
      </c>
      <c r="P1005" s="33" t="s">
        <v>1291</v>
      </c>
      <c r="Q1005" s="33" t="s">
        <v>1283</v>
      </c>
      <c r="R1005" s="33" t="s">
        <v>1118</v>
      </c>
      <c r="S1005" s="33" t="s">
        <v>1132</v>
      </c>
      <c r="T1005" s="118" t="s">
        <v>1082</v>
      </c>
      <c r="U1005" s="33" t="s">
        <v>1118</v>
      </c>
      <c r="V1005" s="33" t="s">
        <v>1186</v>
      </c>
      <c r="W1005" s="34"/>
    </row>
    <row r="1006" spans="1:23" s="15" customFormat="1" ht="30" x14ac:dyDescent="0.25">
      <c r="A1006" s="41">
        <v>570</v>
      </c>
      <c r="B1006" s="43">
        <v>43227</v>
      </c>
      <c r="C1006" s="27" t="s">
        <v>204</v>
      </c>
      <c r="D1006" s="27"/>
      <c r="E1006" s="27"/>
      <c r="F1006" s="27" t="s">
        <v>703</v>
      </c>
      <c r="G1006" s="26" t="s">
        <v>783</v>
      </c>
      <c r="H1006" s="26"/>
      <c r="I1006" s="26"/>
      <c r="J1006" s="27"/>
      <c r="K1006" s="26"/>
      <c r="L1006" s="26" t="s">
        <v>333</v>
      </c>
      <c r="M1006" s="33"/>
      <c r="N1006" s="33">
        <v>21</v>
      </c>
      <c r="O1006" s="28" t="s">
        <v>1086</v>
      </c>
      <c r="P1006" s="33" t="s">
        <v>1314</v>
      </c>
      <c r="Q1006" s="33"/>
      <c r="R1006" s="33" t="s">
        <v>1084</v>
      </c>
      <c r="S1006" s="33" t="s">
        <v>1221</v>
      </c>
      <c r="T1006" s="118" t="s">
        <v>1082</v>
      </c>
      <c r="U1006" s="33" t="s">
        <v>46</v>
      </c>
      <c r="V1006" s="33" t="s">
        <v>703</v>
      </c>
      <c r="W1006" s="34"/>
    </row>
    <row r="1007" spans="1:23" s="15" customFormat="1" ht="105" x14ac:dyDescent="0.25">
      <c r="A1007" s="41">
        <v>569</v>
      </c>
      <c r="B1007" s="43">
        <v>43227</v>
      </c>
      <c r="C1007" s="27" t="s">
        <v>204</v>
      </c>
      <c r="D1007" s="27"/>
      <c r="E1007" s="27"/>
      <c r="F1007" s="27" t="s">
        <v>268</v>
      </c>
      <c r="G1007" s="26" t="s">
        <v>784</v>
      </c>
      <c r="H1007" s="26"/>
      <c r="I1007" s="26"/>
      <c r="J1007" s="27"/>
      <c r="K1007" s="26"/>
      <c r="L1007" s="26" t="s">
        <v>333</v>
      </c>
      <c r="M1007" s="33"/>
      <c r="N1007" s="33">
        <v>21</v>
      </c>
      <c r="O1007" s="28" t="s">
        <v>1227</v>
      </c>
      <c r="P1007" s="33" t="s">
        <v>1291</v>
      </c>
      <c r="Q1007" s="33" t="s">
        <v>1283</v>
      </c>
      <c r="R1007" s="33" t="s">
        <v>1118</v>
      </c>
      <c r="S1007" s="33" t="s">
        <v>1132</v>
      </c>
      <c r="T1007" s="118" t="s">
        <v>1082</v>
      </c>
      <c r="U1007" s="33" t="s">
        <v>1118</v>
      </c>
      <c r="V1007" s="33" t="s">
        <v>1186</v>
      </c>
      <c r="W1007" s="34"/>
    </row>
    <row r="1008" spans="1:23" s="15" customFormat="1" ht="105" x14ac:dyDescent="0.25">
      <c r="A1008" s="41">
        <v>568</v>
      </c>
      <c r="B1008" s="43">
        <v>43223</v>
      </c>
      <c r="C1008" s="27" t="s">
        <v>204</v>
      </c>
      <c r="D1008" s="27"/>
      <c r="E1008" s="27"/>
      <c r="F1008" s="27" t="s">
        <v>315</v>
      </c>
      <c r="G1008" s="26" t="s">
        <v>785</v>
      </c>
      <c r="H1008" s="26"/>
      <c r="I1008" s="26"/>
      <c r="J1008" s="27"/>
      <c r="K1008" s="26"/>
      <c r="L1008" s="26" t="s">
        <v>333</v>
      </c>
      <c r="M1008" s="33"/>
      <c r="N1008" s="33">
        <v>21</v>
      </c>
      <c r="O1008" s="28" t="s">
        <v>1227</v>
      </c>
      <c r="P1008" s="33" t="s">
        <v>1291</v>
      </c>
      <c r="Q1008" s="33" t="s">
        <v>1283</v>
      </c>
      <c r="R1008" s="33" t="s">
        <v>1118</v>
      </c>
      <c r="S1008" s="33" t="s">
        <v>1132</v>
      </c>
      <c r="T1008" s="118" t="s">
        <v>1082</v>
      </c>
      <c r="U1008" s="33" t="s">
        <v>1118</v>
      </c>
      <c r="V1008" s="33" t="s">
        <v>1186</v>
      </c>
      <c r="W1008" s="34"/>
    </row>
    <row r="1009" spans="1:23" s="15" customFormat="1" ht="30" x14ac:dyDescent="0.25">
      <c r="A1009" s="41">
        <v>567</v>
      </c>
      <c r="B1009" s="43">
        <v>43246</v>
      </c>
      <c r="C1009" s="27" t="s">
        <v>204</v>
      </c>
      <c r="D1009" s="27">
        <v>504</v>
      </c>
      <c r="E1009" s="27" t="s">
        <v>43</v>
      </c>
      <c r="F1009" s="27" t="s">
        <v>35</v>
      </c>
      <c r="G1009" s="26" t="s">
        <v>786</v>
      </c>
      <c r="H1009" s="26"/>
      <c r="I1009" s="26"/>
      <c r="J1009" s="27"/>
      <c r="K1009" s="26"/>
      <c r="L1009" s="26"/>
      <c r="M1009" s="33"/>
      <c r="N1009" s="33">
        <v>21</v>
      </c>
      <c r="O1009" s="28" t="s">
        <v>1227</v>
      </c>
      <c r="P1009" s="33" t="s">
        <v>1315</v>
      </c>
      <c r="Q1009" s="33" t="s">
        <v>1283</v>
      </c>
      <c r="R1009" s="33" t="s">
        <v>1118</v>
      </c>
      <c r="S1009" s="33" t="s">
        <v>1132</v>
      </c>
      <c r="T1009" s="118" t="s">
        <v>1082</v>
      </c>
      <c r="U1009" s="33" t="s">
        <v>1118</v>
      </c>
      <c r="V1009" s="33" t="s">
        <v>1316</v>
      </c>
      <c r="W1009" s="34"/>
    </row>
    <row r="1010" spans="1:23" s="15" customFormat="1" ht="60" x14ac:dyDescent="0.25">
      <c r="A1010" s="41">
        <v>566</v>
      </c>
      <c r="B1010" s="43">
        <v>43246</v>
      </c>
      <c r="C1010" s="27" t="s">
        <v>204</v>
      </c>
      <c r="D1010" s="27">
        <v>504</v>
      </c>
      <c r="E1010" s="27" t="s">
        <v>43</v>
      </c>
      <c r="F1010" s="27" t="s">
        <v>268</v>
      </c>
      <c r="G1010" s="26" t="s">
        <v>787</v>
      </c>
      <c r="H1010" s="26"/>
      <c r="I1010" s="26"/>
      <c r="J1010" s="27"/>
      <c r="K1010" s="26"/>
      <c r="L1010" s="26" t="s">
        <v>270</v>
      </c>
      <c r="M1010" s="33" t="s">
        <v>788</v>
      </c>
      <c r="N1010" s="33">
        <v>21</v>
      </c>
      <c r="O1010" s="28" t="s">
        <v>1227</v>
      </c>
      <c r="P1010" s="33" t="s">
        <v>1299</v>
      </c>
      <c r="Q1010" s="33" t="s">
        <v>1300</v>
      </c>
      <c r="R1010" s="33" t="s">
        <v>1118</v>
      </c>
      <c r="S1010" s="33" t="s">
        <v>1132</v>
      </c>
      <c r="T1010" s="118" t="s">
        <v>1082</v>
      </c>
      <c r="U1010" s="33" t="s">
        <v>1118</v>
      </c>
      <c r="V1010" s="33" t="s">
        <v>1141</v>
      </c>
      <c r="W1010" s="34"/>
    </row>
    <row r="1011" spans="1:23" s="15" customFormat="1" ht="105" x14ac:dyDescent="0.25">
      <c r="A1011" s="41">
        <v>565</v>
      </c>
      <c r="B1011" s="43">
        <v>43247</v>
      </c>
      <c r="C1011" s="27" t="s">
        <v>204</v>
      </c>
      <c r="D1011" s="27">
        <v>512</v>
      </c>
      <c r="E1011" s="27" t="s">
        <v>43</v>
      </c>
      <c r="F1011" s="27" t="s">
        <v>268</v>
      </c>
      <c r="G1011" s="26" t="s">
        <v>789</v>
      </c>
      <c r="H1011" s="26"/>
      <c r="I1011" s="26"/>
      <c r="J1011" s="27"/>
      <c r="K1011" s="26"/>
      <c r="L1011" s="26" t="s">
        <v>270</v>
      </c>
      <c r="M1011" s="33" t="s">
        <v>790</v>
      </c>
      <c r="N1011" s="33">
        <v>21</v>
      </c>
      <c r="O1011" s="28" t="s">
        <v>1227</v>
      </c>
      <c r="P1011" s="33" t="s">
        <v>1291</v>
      </c>
      <c r="Q1011" s="33" t="s">
        <v>1283</v>
      </c>
      <c r="R1011" s="33" t="s">
        <v>1118</v>
      </c>
      <c r="S1011" s="33" t="s">
        <v>1132</v>
      </c>
      <c r="T1011" s="118" t="s">
        <v>1082</v>
      </c>
      <c r="U1011" s="33" t="s">
        <v>1118</v>
      </c>
      <c r="V1011" s="33" t="s">
        <v>1186</v>
      </c>
      <c r="W1011" s="34"/>
    </row>
    <row r="1012" spans="1:23" s="15" customFormat="1" ht="105" x14ac:dyDescent="0.25">
      <c r="A1012" s="41">
        <v>564</v>
      </c>
      <c r="B1012" s="43">
        <v>43247</v>
      </c>
      <c r="C1012" s="27" t="s">
        <v>204</v>
      </c>
      <c r="D1012" s="27">
        <v>903</v>
      </c>
      <c r="E1012" s="27" t="s">
        <v>43</v>
      </c>
      <c r="F1012" s="27" t="s">
        <v>268</v>
      </c>
      <c r="G1012" s="26" t="s">
        <v>791</v>
      </c>
      <c r="H1012" s="26"/>
      <c r="I1012" s="26"/>
      <c r="J1012" s="27"/>
      <c r="K1012" s="26"/>
      <c r="L1012" s="26" t="s">
        <v>270</v>
      </c>
      <c r="M1012" s="33" t="s">
        <v>792</v>
      </c>
      <c r="N1012" s="33">
        <v>21</v>
      </c>
      <c r="O1012" s="28" t="s">
        <v>1227</v>
      </c>
      <c r="P1012" s="33" t="s">
        <v>1291</v>
      </c>
      <c r="Q1012" s="33" t="s">
        <v>1283</v>
      </c>
      <c r="R1012" s="33" t="s">
        <v>1118</v>
      </c>
      <c r="S1012" s="33" t="s">
        <v>1132</v>
      </c>
      <c r="T1012" s="118" t="s">
        <v>1082</v>
      </c>
      <c r="U1012" s="33" t="s">
        <v>1118</v>
      </c>
      <c r="V1012" s="33" t="s">
        <v>1186</v>
      </c>
      <c r="W1012" s="34"/>
    </row>
    <row r="1013" spans="1:23" s="15" customFormat="1" ht="105" x14ac:dyDescent="0.25">
      <c r="A1013" s="41">
        <v>563</v>
      </c>
      <c r="B1013" s="43">
        <v>43246</v>
      </c>
      <c r="C1013" s="27" t="s">
        <v>204</v>
      </c>
      <c r="D1013" s="27">
        <v>205</v>
      </c>
      <c r="E1013" s="27" t="s">
        <v>43</v>
      </c>
      <c r="F1013" s="27" t="s">
        <v>268</v>
      </c>
      <c r="G1013" s="26" t="s">
        <v>793</v>
      </c>
      <c r="H1013" s="26"/>
      <c r="I1013" s="26"/>
      <c r="J1013" s="27"/>
      <c r="K1013" s="26"/>
      <c r="L1013" s="26" t="s">
        <v>270</v>
      </c>
      <c r="M1013" s="33" t="s">
        <v>794</v>
      </c>
      <c r="N1013" s="33">
        <v>21</v>
      </c>
      <c r="O1013" s="28" t="s">
        <v>1227</v>
      </c>
      <c r="P1013" s="33" t="s">
        <v>1291</v>
      </c>
      <c r="Q1013" s="33" t="s">
        <v>1283</v>
      </c>
      <c r="R1013" s="33" t="s">
        <v>1118</v>
      </c>
      <c r="S1013" s="33" t="s">
        <v>1132</v>
      </c>
      <c r="T1013" s="118" t="s">
        <v>1082</v>
      </c>
      <c r="U1013" s="33" t="s">
        <v>1118</v>
      </c>
      <c r="V1013" s="33" t="s">
        <v>1186</v>
      </c>
      <c r="W1013" s="34"/>
    </row>
    <row r="1014" spans="1:23" s="15" customFormat="1" ht="60" x14ac:dyDescent="0.25">
      <c r="A1014" s="41">
        <v>562</v>
      </c>
      <c r="B1014" s="43">
        <v>43246</v>
      </c>
      <c r="C1014" s="27" t="s">
        <v>87</v>
      </c>
      <c r="D1014" s="27">
        <v>404</v>
      </c>
      <c r="E1014" s="27"/>
      <c r="F1014" s="27" t="s">
        <v>35</v>
      </c>
      <c r="G1014" s="26" t="s">
        <v>795</v>
      </c>
      <c r="H1014" s="26" t="s">
        <v>796</v>
      </c>
      <c r="I1014" s="26"/>
      <c r="J1014" s="27" t="s">
        <v>487</v>
      </c>
      <c r="K1014" s="26" t="s">
        <v>488</v>
      </c>
      <c r="L1014" s="26"/>
      <c r="M1014" s="33"/>
      <c r="N1014" s="33">
        <v>21</v>
      </c>
      <c r="O1014" s="28" t="s">
        <v>1227</v>
      </c>
      <c r="P1014" s="33" t="s">
        <v>1317</v>
      </c>
      <c r="Q1014" s="33" t="s">
        <v>1295</v>
      </c>
      <c r="R1014" s="33" t="s">
        <v>1118</v>
      </c>
      <c r="S1014" s="33" t="s">
        <v>1132</v>
      </c>
      <c r="T1014" s="118" t="s">
        <v>1082</v>
      </c>
      <c r="U1014" s="33" t="s">
        <v>1118</v>
      </c>
      <c r="V1014" s="33" t="s">
        <v>44</v>
      </c>
      <c r="W1014" s="34"/>
    </row>
    <row r="1015" spans="1:23" s="15" customFormat="1" ht="135" x14ac:dyDescent="0.25">
      <c r="A1015" s="41">
        <v>561</v>
      </c>
      <c r="B1015" s="43">
        <v>43246</v>
      </c>
      <c r="C1015" s="27" t="s">
        <v>204</v>
      </c>
      <c r="D1015" s="27">
        <v>306</v>
      </c>
      <c r="E1015" s="27" t="s">
        <v>43</v>
      </c>
      <c r="F1015" s="27" t="s">
        <v>35</v>
      </c>
      <c r="G1015" s="26" t="s">
        <v>797</v>
      </c>
      <c r="H1015" s="26"/>
      <c r="I1015" s="26" t="s">
        <v>798</v>
      </c>
      <c r="J1015" s="27" t="s">
        <v>179</v>
      </c>
      <c r="K1015" s="26" t="s">
        <v>50</v>
      </c>
      <c r="L1015" s="26"/>
      <c r="M1015" s="33"/>
      <c r="N1015" s="33">
        <v>21</v>
      </c>
      <c r="O1015" s="28" t="s">
        <v>1227</v>
      </c>
      <c r="P1015" s="33" t="s">
        <v>1318</v>
      </c>
      <c r="Q1015" s="33"/>
      <c r="R1015" s="33" t="s">
        <v>1084</v>
      </c>
      <c r="S1015" s="33" t="s">
        <v>1132</v>
      </c>
      <c r="T1015" s="118" t="s">
        <v>1082</v>
      </c>
      <c r="U1015" s="33" t="s">
        <v>1118</v>
      </c>
      <c r="V1015" s="33" t="s">
        <v>1249</v>
      </c>
      <c r="W1015" s="34"/>
    </row>
    <row r="1016" spans="1:23" s="15" customFormat="1" ht="135" x14ac:dyDescent="0.25">
      <c r="A1016" s="41">
        <v>560</v>
      </c>
      <c r="B1016" s="43">
        <v>43246</v>
      </c>
      <c r="C1016" s="27" t="s">
        <v>204</v>
      </c>
      <c r="D1016" s="27" t="s">
        <v>483</v>
      </c>
      <c r="E1016" s="27" t="s">
        <v>543</v>
      </c>
      <c r="F1016" s="27" t="s">
        <v>35</v>
      </c>
      <c r="G1016" s="26" t="s">
        <v>799</v>
      </c>
      <c r="H1016" s="26"/>
      <c r="I1016" s="26"/>
      <c r="J1016" s="27" t="s">
        <v>179</v>
      </c>
      <c r="K1016" s="26" t="s">
        <v>50</v>
      </c>
      <c r="L1016" s="26"/>
      <c r="M1016" s="33"/>
      <c r="N1016" s="33">
        <v>21</v>
      </c>
      <c r="O1016" s="28" t="s">
        <v>1227</v>
      </c>
      <c r="P1016" s="33" t="s">
        <v>1318</v>
      </c>
      <c r="Q1016" s="33"/>
      <c r="R1016" s="33" t="s">
        <v>1084</v>
      </c>
      <c r="S1016" s="33" t="s">
        <v>1132</v>
      </c>
      <c r="T1016" s="118" t="s">
        <v>1082</v>
      </c>
      <c r="U1016" s="33" t="s">
        <v>1118</v>
      </c>
      <c r="V1016" s="33" t="s">
        <v>1249</v>
      </c>
      <c r="W1016" s="34"/>
    </row>
    <row r="1017" spans="1:23" s="15" customFormat="1" ht="195" x14ac:dyDescent="0.25">
      <c r="A1017" s="41">
        <v>559</v>
      </c>
      <c r="B1017" s="43">
        <v>43246</v>
      </c>
      <c r="C1017" s="27" t="s">
        <v>204</v>
      </c>
      <c r="D1017" s="27">
        <v>206</v>
      </c>
      <c r="E1017" s="27" t="s">
        <v>543</v>
      </c>
      <c r="F1017" s="27" t="s">
        <v>35</v>
      </c>
      <c r="G1017" s="26" t="s">
        <v>799</v>
      </c>
      <c r="H1017" s="26"/>
      <c r="I1017" s="26" t="s">
        <v>800</v>
      </c>
      <c r="J1017" s="27" t="s">
        <v>179</v>
      </c>
      <c r="K1017" s="26" t="s">
        <v>50</v>
      </c>
      <c r="L1017" s="26"/>
      <c r="M1017" s="33"/>
      <c r="N1017" s="33">
        <v>21</v>
      </c>
      <c r="O1017" s="28" t="s">
        <v>1227</v>
      </c>
      <c r="P1017" s="33" t="s">
        <v>1318</v>
      </c>
      <c r="Q1017" s="33"/>
      <c r="R1017" s="33" t="s">
        <v>1084</v>
      </c>
      <c r="S1017" s="33" t="s">
        <v>1132</v>
      </c>
      <c r="T1017" s="118" t="s">
        <v>1082</v>
      </c>
      <c r="U1017" s="33" t="s">
        <v>1118</v>
      </c>
      <c r="V1017" s="33" t="s">
        <v>1319</v>
      </c>
      <c r="W1017" s="34"/>
    </row>
    <row r="1018" spans="1:23" s="15" customFormat="1" ht="60" x14ac:dyDescent="0.25">
      <c r="A1018" s="41">
        <v>558</v>
      </c>
      <c r="B1018" s="43">
        <v>43245</v>
      </c>
      <c r="C1018" s="27" t="s">
        <v>204</v>
      </c>
      <c r="D1018" s="27"/>
      <c r="E1018" s="27" t="s">
        <v>43</v>
      </c>
      <c r="F1018" s="27" t="s">
        <v>434</v>
      </c>
      <c r="G1018" s="26" t="s">
        <v>801</v>
      </c>
      <c r="H1018" s="26"/>
      <c r="I1018" s="26"/>
      <c r="J1018" s="27"/>
      <c r="K1018" s="26"/>
      <c r="L1018" s="26" t="s">
        <v>270</v>
      </c>
      <c r="M1018" s="33" t="s">
        <v>802</v>
      </c>
      <c r="N1018" s="33">
        <v>21</v>
      </c>
      <c r="O1018" s="28" t="s">
        <v>1227</v>
      </c>
      <c r="P1018" s="33" t="s">
        <v>1320</v>
      </c>
      <c r="Q1018" s="33" t="s">
        <v>1305</v>
      </c>
      <c r="R1018" s="33" t="s">
        <v>1118</v>
      </c>
      <c r="S1018" s="33" t="s">
        <v>1132</v>
      </c>
      <c r="T1018" s="118" t="s">
        <v>1082</v>
      </c>
      <c r="U1018" s="33" t="s">
        <v>1118</v>
      </c>
      <c r="V1018" s="33" t="s">
        <v>1319</v>
      </c>
      <c r="W1018" s="34"/>
    </row>
    <row r="1019" spans="1:23" s="15" customFormat="1" ht="90" x14ac:dyDescent="0.25">
      <c r="A1019" s="41">
        <v>557</v>
      </c>
      <c r="B1019" s="43">
        <v>43245</v>
      </c>
      <c r="C1019" s="27" t="s">
        <v>204</v>
      </c>
      <c r="D1019" s="27"/>
      <c r="E1019" s="27" t="s">
        <v>43</v>
      </c>
      <c r="F1019" s="27" t="s">
        <v>268</v>
      </c>
      <c r="G1019" s="26" t="s">
        <v>803</v>
      </c>
      <c r="H1019" s="26"/>
      <c r="I1019" s="26"/>
      <c r="J1019" s="27"/>
      <c r="K1019" s="26"/>
      <c r="L1019" s="26" t="s">
        <v>270</v>
      </c>
      <c r="M1019" s="33" t="s">
        <v>802</v>
      </c>
      <c r="N1019" s="33">
        <v>21</v>
      </c>
      <c r="O1019" s="28" t="s">
        <v>1227</v>
      </c>
      <c r="P1019" s="33" t="s">
        <v>1299</v>
      </c>
      <c r="Q1019" s="33" t="s">
        <v>1300</v>
      </c>
      <c r="R1019" s="33" t="s">
        <v>1118</v>
      </c>
      <c r="S1019" s="33" t="s">
        <v>1132</v>
      </c>
      <c r="T1019" s="118" t="s">
        <v>1082</v>
      </c>
      <c r="U1019" s="33" t="s">
        <v>1118</v>
      </c>
      <c r="V1019" s="33" t="s">
        <v>1134</v>
      </c>
      <c r="W1019" s="34"/>
    </row>
    <row r="1020" spans="1:23" s="15" customFormat="1" ht="165" x14ac:dyDescent="0.25">
      <c r="A1020" s="41">
        <v>556</v>
      </c>
      <c r="B1020" s="43">
        <v>43245</v>
      </c>
      <c r="C1020" s="27" t="s">
        <v>204</v>
      </c>
      <c r="D1020" s="27"/>
      <c r="E1020" s="27" t="s">
        <v>43</v>
      </c>
      <c r="F1020" s="27" t="s">
        <v>35</v>
      </c>
      <c r="G1020" s="26" t="s">
        <v>804</v>
      </c>
      <c r="H1020" s="26"/>
      <c r="I1020" s="26"/>
      <c r="J1020" s="27"/>
      <c r="K1020" s="26"/>
      <c r="L1020" s="26" t="s">
        <v>270</v>
      </c>
      <c r="M1020" s="33" t="s">
        <v>802</v>
      </c>
      <c r="N1020" s="33">
        <v>21</v>
      </c>
      <c r="O1020" s="28" t="s">
        <v>1086</v>
      </c>
      <c r="P1020" s="33"/>
      <c r="Q1020" s="33"/>
      <c r="R1020" s="33" t="s">
        <v>1084</v>
      </c>
      <c r="S1020" s="33" t="s">
        <v>1221</v>
      </c>
      <c r="T1020" s="118" t="s">
        <v>1082</v>
      </c>
      <c r="U1020" s="33" t="s">
        <v>1084</v>
      </c>
      <c r="V1020" s="33" t="s">
        <v>1231</v>
      </c>
      <c r="W1020" s="34"/>
    </row>
    <row r="1021" spans="1:23" s="15" customFormat="1" ht="45" x14ac:dyDescent="0.25">
      <c r="A1021" s="41">
        <v>555</v>
      </c>
      <c r="B1021" s="43">
        <v>43245</v>
      </c>
      <c r="C1021" s="27" t="s">
        <v>204</v>
      </c>
      <c r="D1021" s="27">
        <v>901</v>
      </c>
      <c r="E1021" s="27" t="s">
        <v>43</v>
      </c>
      <c r="F1021" s="27" t="s">
        <v>35</v>
      </c>
      <c r="G1021" s="26" t="s">
        <v>805</v>
      </c>
      <c r="H1021" s="26"/>
      <c r="I1021" s="26"/>
      <c r="J1021" s="27"/>
      <c r="K1021" s="26"/>
      <c r="L1021" s="26" t="s">
        <v>270</v>
      </c>
      <c r="M1021" s="33" t="s">
        <v>806</v>
      </c>
      <c r="N1021" s="33">
        <v>21</v>
      </c>
      <c r="O1021" s="28" t="s">
        <v>1227</v>
      </c>
      <c r="P1021" s="33" t="s">
        <v>1321</v>
      </c>
      <c r="Q1021" s="33" t="s">
        <v>1296</v>
      </c>
      <c r="R1021" s="33" t="s">
        <v>1084</v>
      </c>
      <c r="S1021" s="33" t="s">
        <v>1132</v>
      </c>
      <c r="T1021" s="118" t="s">
        <v>1082</v>
      </c>
      <c r="U1021" s="33" t="s">
        <v>1118</v>
      </c>
      <c r="V1021" s="33" t="s">
        <v>1128</v>
      </c>
      <c r="W1021" s="34"/>
    </row>
    <row r="1022" spans="1:23" s="15" customFormat="1" ht="105" x14ac:dyDescent="0.25">
      <c r="A1022" s="41">
        <v>554</v>
      </c>
      <c r="B1022" s="43">
        <v>43245</v>
      </c>
      <c r="C1022" s="27" t="s">
        <v>204</v>
      </c>
      <c r="D1022" s="27">
        <v>210</v>
      </c>
      <c r="E1022" s="27" t="s">
        <v>43</v>
      </c>
      <c r="F1022" s="27" t="s">
        <v>268</v>
      </c>
      <c r="G1022" s="26" t="s">
        <v>807</v>
      </c>
      <c r="H1022" s="26"/>
      <c r="I1022" s="26"/>
      <c r="J1022" s="27"/>
      <c r="K1022" s="26"/>
      <c r="L1022" s="26" t="s">
        <v>270</v>
      </c>
      <c r="M1022" s="33" t="s">
        <v>808</v>
      </c>
      <c r="N1022" s="33">
        <v>21</v>
      </c>
      <c r="O1022" s="28" t="s">
        <v>1227</v>
      </c>
      <c r="P1022" s="33" t="s">
        <v>1291</v>
      </c>
      <c r="Q1022" s="33" t="s">
        <v>1283</v>
      </c>
      <c r="R1022" s="33" t="s">
        <v>1118</v>
      </c>
      <c r="S1022" s="33" t="s">
        <v>1132</v>
      </c>
      <c r="T1022" s="118" t="s">
        <v>1082</v>
      </c>
      <c r="U1022" s="33" t="s">
        <v>1118</v>
      </c>
      <c r="V1022" s="33" t="s">
        <v>1186</v>
      </c>
      <c r="W1022" s="34"/>
    </row>
    <row r="1023" spans="1:23" s="15" customFormat="1" ht="255" x14ac:dyDescent="0.25">
      <c r="A1023" s="41">
        <v>553</v>
      </c>
      <c r="B1023" s="43">
        <v>43245</v>
      </c>
      <c r="C1023" s="27" t="s">
        <v>204</v>
      </c>
      <c r="D1023" s="27"/>
      <c r="E1023" s="27"/>
      <c r="F1023" s="27" t="s">
        <v>281</v>
      </c>
      <c r="G1023" s="26" t="s">
        <v>809</v>
      </c>
      <c r="H1023" s="26"/>
      <c r="I1023" s="26" t="s">
        <v>810</v>
      </c>
      <c r="J1023" s="27" t="s">
        <v>275</v>
      </c>
      <c r="K1023" s="26" t="s">
        <v>49</v>
      </c>
      <c r="L1023" s="26"/>
      <c r="M1023" s="33"/>
      <c r="N1023" s="33">
        <v>21</v>
      </c>
      <c r="O1023" s="28" t="s">
        <v>1227</v>
      </c>
      <c r="P1023" s="33" t="s">
        <v>1322</v>
      </c>
      <c r="Q1023" s="33" t="s">
        <v>1300</v>
      </c>
      <c r="R1023" s="33" t="s">
        <v>1084</v>
      </c>
      <c r="S1023" s="33" t="s">
        <v>1132</v>
      </c>
      <c r="T1023" s="118" t="s">
        <v>1082</v>
      </c>
      <c r="U1023" s="33" t="s">
        <v>1084</v>
      </c>
      <c r="V1023" s="33" t="s">
        <v>1323</v>
      </c>
      <c r="W1023" s="34"/>
    </row>
    <row r="1024" spans="1:23" s="15" customFormat="1" ht="135" x14ac:dyDescent="0.25">
      <c r="A1024" s="41">
        <v>552</v>
      </c>
      <c r="B1024" s="43">
        <v>43245</v>
      </c>
      <c r="C1024" s="27" t="s">
        <v>204</v>
      </c>
      <c r="D1024" s="27">
        <v>304</v>
      </c>
      <c r="E1024" s="27" t="s">
        <v>43</v>
      </c>
      <c r="F1024" s="27" t="s">
        <v>35</v>
      </c>
      <c r="G1024" s="26" t="s">
        <v>811</v>
      </c>
      <c r="H1024" s="26" t="s">
        <v>812</v>
      </c>
      <c r="I1024" s="26"/>
      <c r="J1024" s="27"/>
      <c r="K1024" s="26"/>
      <c r="L1024" s="26" t="s">
        <v>270</v>
      </c>
      <c r="M1024" s="33" t="s">
        <v>813</v>
      </c>
      <c r="N1024" s="33">
        <v>21</v>
      </c>
      <c r="O1024" s="28" t="s">
        <v>1086</v>
      </c>
      <c r="P1024" s="33" t="s">
        <v>1324</v>
      </c>
      <c r="Q1024" s="33"/>
      <c r="R1024" s="33" t="s">
        <v>1084</v>
      </c>
      <c r="S1024" s="33" t="s">
        <v>1221</v>
      </c>
      <c r="T1024" s="118" t="s">
        <v>1082</v>
      </c>
      <c r="U1024" s="33" t="s">
        <v>46</v>
      </c>
      <c r="V1024" s="33" t="s">
        <v>1231</v>
      </c>
      <c r="W1024" s="34"/>
    </row>
    <row r="1025" spans="1:23" s="15" customFormat="1" ht="75" x14ac:dyDescent="0.25">
      <c r="A1025" s="41">
        <v>551</v>
      </c>
      <c r="B1025" s="43">
        <v>43244</v>
      </c>
      <c r="C1025" s="27" t="s">
        <v>204</v>
      </c>
      <c r="D1025" s="27">
        <v>411</v>
      </c>
      <c r="E1025" s="27" t="s">
        <v>43</v>
      </c>
      <c r="F1025" s="27" t="s">
        <v>51</v>
      </c>
      <c r="G1025" s="26" t="s">
        <v>814</v>
      </c>
      <c r="H1025" s="26"/>
      <c r="I1025" s="26"/>
      <c r="J1025" s="27"/>
      <c r="K1025" s="26"/>
      <c r="L1025" s="26" t="s">
        <v>270</v>
      </c>
      <c r="M1025" s="33" t="s">
        <v>815</v>
      </c>
      <c r="N1025" s="33">
        <v>21</v>
      </c>
      <c r="O1025" s="28" t="s">
        <v>1086</v>
      </c>
      <c r="P1025" s="33" t="s">
        <v>1306</v>
      </c>
      <c r="Q1025" s="33"/>
      <c r="R1025" s="33" t="s">
        <v>1084</v>
      </c>
      <c r="S1025" s="33" t="s">
        <v>1221</v>
      </c>
      <c r="T1025" s="118" t="s">
        <v>1082</v>
      </c>
      <c r="U1025" s="33" t="s">
        <v>46</v>
      </c>
      <c r="V1025" s="33" t="s">
        <v>1231</v>
      </c>
      <c r="W1025" s="34"/>
    </row>
    <row r="1026" spans="1:23" s="15" customFormat="1" ht="45" x14ac:dyDescent="0.25">
      <c r="A1026" s="41">
        <v>550</v>
      </c>
      <c r="B1026" s="43">
        <v>43242</v>
      </c>
      <c r="C1026" s="27" t="s">
        <v>204</v>
      </c>
      <c r="D1026" s="27">
        <v>112</v>
      </c>
      <c r="E1026" s="27" t="s">
        <v>43</v>
      </c>
      <c r="F1026" s="27" t="s">
        <v>35</v>
      </c>
      <c r="G1026" s="26" t="s">
        <v>816</v>
      </c>
      <c r="H1026" s="26"/>
      <c r="I1026" s="26"/>
      <c r="J1026" s="27"/>
      <c r="K1026" s="26"/>
      <c r="L1026" s="26" t="s">
        <v>270</v>
      </c>
      <c r="M1026" s="33" t="s">
        <v>817</v>
      </c>
      <c r="N1026" s="33">
        <v>20</v>
      </c>
      <c r="O1026" s="28" t="s">
        <v>1227</v>
      </c>
      <c r="P1026" s="33" t="s">
        <v>1325</v>
      </c>
      <c r="Q1026" s="33" t="s">
        <v>1326</v>
      </c>
      <c r="R1026" s="33" t="s">
        <v>1225</v>
      </c>
      <c r="S1026" s="33" t="s">
        <v>1132</v>
      </c>
      <c r="T1026" s="118" t="s">
        <v>1082</v>
      </c>
      <c r="U1026" s="33" t="s">
        <v>1118</v>
      </c>
      <c r="V1026" s="33" t="s">
        <v>1128</v>
      </c>
      <c r="W1026" s="34"/>
    </row>
    <row r="1027" spans="1:23" s="15" customFormat="1" ht="90" x14ac:dyDescent="0.25">
      <c r="A1027" s="41">
        <v>549</v>
      </c>
      <c r="B1027" s="43">
        <v>43242</v>
      </c>
      <c r="C1027" s="27" t="s">
        <v>204</v>
      </c>
      <c r="D1027" s="27">
        <v>507</v>
      </c>
      <c r="E1027" s="27" t="s">
        <v>97</v>
      </c>
      <c r="F1027" s="27" t="s">
        <v>35</v>
      </c>
      <c r="G1027" s="26" t="s">
        <v>818</v>
      </c>
      <c r="H1027" s="26" t="s">
        <v>819</v>
      </c>
      <c r="I1027" s="26" t="s">
        <v>820</v>
      </c>
      <c r="J1027" s="27" t="s">
        <v>300</v>
      </c>
      <c r="K1027" s="26" t="s">
        <v>49</v>
      </c>
      <c r="L1027" s="26"/>
      <c r="M1027" s="33"/>
      <c r="N1027" s="33">
        <v>20</v>
      </c>
      <c r="O1027" s="28" t="s">
        <v>1227</v>
      </c>
      <c r="P1027" s="33" t="s">
        <v>1327</v>
      </c>
      <c r="Q1027" s="33" t="s">
        <v>1328</v>
      </c>
      <c r="R1027" s="33" t="s">
        <v>1084</v>
      </c>
      <c r="S1027" s="33" t="s">
        <v>1132</v>
      </c>
      <c r="T1027" s="118" t="s">
        <v>1082</v>
      </c>
      <c r="U1027" s="33" t="s">
        <v>1118</v>
      </c>
      <c r="V1027" s="33" t="s">
        <v>1128</v>
      </c>
      <c r="W1027" s="34"/>
    </row>
    <row r="1028" spans="1:23" s="15" customFormat="1" ht="60" x14ac:dyDescent="0.25">
      <c r="A1028" s="41">
        <v>548</v>
      </c>
      <c r="B1028" s="43">
        <v>43241</v>
      </c>
      <c r="C1028" s="27" t="s">
        <v>204</v>
      </c>
      <c r="D1028" s="27">
        <v>609</v>
      </c>
      <c r="E1028" s="27" t="s">
        <v>43</v>
      </c>
      <c r="F1028" s="27" t="s">
        <v>268</v>
      </c>
      <c r="G1028" s="26" t="s">
        <v>821</v>
      </c>
      <c r="H1028" s="26"/>
      <c r="I1028" s="26" t="s">
        <v>822</v>
      </c>
      <c r="J1028" s="27" t="s">
        <v>275</v>
      </c>
      <c r="K1028" s="26" t="s">
        <v>49</v>
      </c>
      <c r="L1028" s="26"/>
      <c r="M1028" s="33"/>
      <c r="N1028" s="33">
        <v>20</v>
      </c>
      <c r="O1028" s="28" t="s">
        <v>1227</v>
      </c>
      <c r="P1028" s="33" t="s">
        <v>1329</v>
      </c>
      <c r="Q1028" s="33" t="s">
        <v>1326</v>
      </c>
      <c r="R1028" s="33" t="s">
        <v>1225</v>
      </c>
      <c r="S1028" s="33" t="s">
        <v>1132</v>
      </c>
      <c r="T1028" s="118" t="s">
        <v>1082</v>
      </c>
      <c r="U1028" s="33" t="s">
        <v>1118</v>
      </c>
      <c r="V1028" s="33" t="s">
        <v>1128</v>
      </c>
      <c r="W1028" s="34"/>
    </row>
    <row r="1029" spans="1:23" s="15" customFormat="1" ht="75" x14ac:dyDescent="0.25">
      <c r="A1029" s="41">
        <v>547</v>
      </c>
      <c r="B1029" s="43">
        <v>43241</v>
      </c>
      <c r="C1029" s="27" t="s">
        <v>204</v>
      </c>
      <c r="D1029" s="27">
        <v>207</v>
      </c>
      <c r="E1029" s="27" t="s">
        <v>43</v>
      </c>
      <c r="F1029" s="27" t="s">
        <v>51</v>
      </c>
      <c r="G1029" s="26" t="s">
        <v>823</v>
      </c>
      <c r="H1029" s="26"/>
      <c r="I1029" s="26"/>
      <c r="J1029" s="27"/>
      <c r="K1029" s="26"/>
      <c r="L1029" s="26" t="s">
        <v>270</v>
      </c>
      <c r="M1029" s="33" t="s">
        <v>824</v>
      </c>
      <c r="N1029" s="33">
        <v>20</v>
      </c>
      <c r="O1029" s="28" t="s">
        <v>1227</v>
      </c>
      <c r="P1029" s="33" t="s">
        <v>1330</v>
      </c>
      <c r="Q1029" s="33" t="s">
        <v>1331</v>
      </c>
      <c r="R1029" s="33" t="s">
        <v>1084</v>
      </c>
      <c r="S1029" s="33" t="s">
        <v>1132</v>
      </c>
      <c r="T1029" s="118" t="s">
        <v>1082</v>
      </c>
      <c r="U1029" s="33" t="s">
        <v>1118</v>
      </c>
      <c r="V1029" s="33" t="s">
        <v>1332</v>
      </c>
      <c r="W1029" s="34"/>
    </row>
    <row r="1030" spans="1:23" s="15" customFormat="1" ht="60" x14ac:dyDescent="0.25">
      <c r="A1030" s="41">
        <v>546</v>
      </c>
      <c r="B1030" s="43">
        <v>43241</v>
      </c>
      <c r="C1030" s="27" t="s">
        <v>204</v>
      </c>
      <c r="D1030" s="27">
        <v>207</v>
      </c>
      <c r="E1030" s="27" t="s">
        <v>43</v>
      </c>
      <c r="F1030" s="27" t="s">
        <v>51</v>
      </c>
      <c r="G1030" s="26" t="s">
        <v>825</v>
      </c>
      <c r="H1030" s="26"/>
      <c r="I1030" s="26"/>
      <c r="J1030" s="27"/>
      <c r="K1030" s="26"/>
      <c r="L1030" s="26" t="s">
        <v>270</v>
      </c>
      <c r="M1030" s="33" t="s">
        <v>824</v>
      </c>
      <c r="N1030" s="33">
        <v>20</v>
      </c>
      <c r="O1030" s="28" t="s">
        <v>1227</v>
      </c>
      <c r="P1030" s="33" t="s">
        <v>1333</v>
      </c>
      <c r="Q1030" s="33" t="s">
        <v>1279</v>
      </c>
      <c r="R1030" s="33" t="s">
        <v>1225</v>
      </c>
      <c r="S1030" s="33" t="s">
        <v>1132</v>
      </c>
      <c r="T1030" s="118" t="s">
        <v>1082</v>
      </c>
      <c r="U1030" s="33" t="s">
        <v>1118</v>
      </c>
      <c r="V1030" s="33" t="s">
        <v>1139</v>
      </c>
      <c r="W1030" s="34"/>
    </row>
    <row r="1031" spans="1:23" s="15" customFormat="1" ht="60" x14ac:dyDescent="0.25">
      <c r="A1031" s="41">
        <v>545</v>
      </c>
      <c r="B1031" s="43">
        <v>43241</v>
      </c>
      <c r="C1031" s="27" t="s">
        <v>204</v>
      </c>
      <c r="D1031" s="27">
        <v>207</v>
      </c>
      <c r="E1031" s="27" t="s">
        <v>43</v>
      </c>
      <c r="F1031" s="27" t="s">
        <v>703</v>
      </c>
      <c r="G1031" s="26" t="s">
        <v>826</v>
      </c>
      <c r="H1031" s="26"/>
      <c r="I1031" s="26"/>
      <c r="J1031" s="27"/>
      <c r="K1031" s="26"/>
      <c r="L1031" s="26" t="s">
        <v>270</v>
      </c>
      <c r="M1031" s="33" t="s">
        <v>824</v>
      </c>
      <c r="N1031" s="33">
        <v>20</v>
      </c>
      <c r="O1031" s="28" t="s">
        <v>1227</v>
      </c>
      <c r="P1031" s="33" t="s">
        <v>1334</v>
      </c>
      <c r="Q1031" s="33" t="s">
        <v>1335</v>
      </c>
      <c r="R1031" s="33" t="s">
        <v>1225</v>
      </c>
      <c r="S1031" s="33" t="s">
        <v>1132</v>
      </c>
      <c r="T1031" s="118" t="s">
        <v>1082</v>
      </c>
      <c r="U1031" s="33" t="s">
        <v>1118</v>
      </c>
      <c r="V1031" s="33" t="s">
        <v>703</v>
      </c>
      <c r="W1031" s="34"/>
    </row>
    <row r="1032" spans="1:23" s="15" customFormat="1" ht="45" x14ac:dyDescent="0.25">
      <c r="A1032" s="41">
        <v>544</v>
      </c>
      <c r="B1032" s="43">
        <v>43241</v>
      </c>
      <c r="C1032" s="27" t="s">
        <v>204</v>
      </c>
      <c r="D1032" s="27">
        <v>207</v>
      </c>
      <c r="E1032" s="27" t="s">
        <v>43</v>
      </c>
      <c r="F1032" s="27" t="s">
        <v>35</v>
      </c>
      <c r="G1032" s="26" t="s">
        <v>827</v>
      </c>
      <c r="H1032" s="26"/>
      <c r="I1032" s="26"/>
      <c r="J1032" s="27"/>
      <c r="K1032" s="26"/>
      <c r="L1032" s="26" t="s">
        <v>270</v>
      </c>
      <c r="M1032" s="33" t="s">
        <v>824</v>
      </c>
      <c r="N1032" s="33">
        <v>20</v>
      </c>
      <c r="O1032" s="28" t="s">
        <v>1114</v>
      </c>
      <c r="P1032" s="33" t="s">
        <v>1336</v>
      </c>
      <c r="Q1032" s="33" t="s">
        <v>1337</v>
      </c>
      <c r="R1032" s="33" t="s">
        <v>1084</v>
      </c>
      <c r="S1032" s="33" t="s">
        <v>1132</v>
      </c>
      <c r="T1032" s="118" t="s">
        <v>1082</v>
      </c>
      <c r="U1032" s="33" t="s">
        <v>1118</v>
      </c>
      <c r="V1032" s="33" t="s">
        <v>44</v>
      </c>
      <c r="W1032" s="34"/>
    </row>
    <row r="1033" spans="1:23" s="15" customFormat="1" ht="75" x14ac:dyDescent="0.25">
      <c r="A1033" s="41">
        <v>543</v>
      </c>
      <c r="B1033" s="43">
        <v>43241</v>
      </c>
      <c r="C1033" s="27" t="s">
        <v>204</v>
      </c>
      <c r="D1033" s="27">
        <v>601</v>
      </c>
      <c r="E1033" s="27" t="s">
        <v>43</v>
      </c>
      <c r="F1033" s="27" t="s">
        <v>35</v>
      </c>
      <c r="G1033" s="26" t="s">
        <v>828</v>
      </c>
      <c r="H1033" s="26"/>
      <c r="I1033" s="26"/>
      <c r="J1033" s="27"/>
      <c r="K1033" s="26"/>
      <c r="L1033" s="26" t="s">
        <v>270</v>
      </c>
      <c r="M1033" s="33" t="s">
        <v>829</v>
      </c>
      <c r="N1033" s="33">
        <v>20</v>
      </c>
      <c r="O1033" s="28" t="s">
        <v>1227</v>
      </c>
      <c r="P1033" s="33" t="s">
        <v>1338</v>
      </c>
      <c r="Q1033" s="33" t="s">
        <v>1326</v>
      </c>
      <c r="R1033" s="33" t="s">
        <v>1225</v>
      </c>
      <c r="S1033" s="33" t="s">
        <v>1132</v>
      </c>
      <c r="T1033" s="118" t="s">
        <v>1082</v>
      </c>
      <c r="U1033" s="33" t="s">
        <v>1118</v>
      </c>
      <c r="V1033" s="33" t="s">
        <v>44</v>
      </c>
      <c r="W1033" s="34"/>
    </row>
    <row r="1034" spans="1:23" s="15" customFormat="1" ht="90" x14ac:dyDescent="0.25">
      <c r="A1034" s="41">
        <v>542</v>
      </c>
      <c r="B1034" s="43">
        <v>43241</v>
      </c>
      <c r="C1034" s="27" t="s">
        <v>204</v>
      </c>
      <c r="D1034" s="27">
        <v>204</v>
      </c>
      <c r="E1034" s="27"/>
      <c r="F1034" s="27" t="s">
        <v>35</v>
      </c>
      <c r="G1034" s="26" t="s">
        <v>830</v>
      </c>
      <c r="H1034" s="26"/>
      <c r="I1034" s="26" t="s">
        <v>831</v>
      </c>
      <c r="J1034" s="27" t="s">
        <v>275</v>
      </c>
      <c r="K1034" s="26" t="s">
        <v>49</v>
      </c>
      <c r="L1034" s="26"/>
      <c r="M1034" s="33"/>
      <c r="N1034" s="33">
        <v>20</v>
      </c>
      <c r="O1034" s="28" t="s">
        <v>1227</v>
      </c>
      <c r="P1034" s="33" t="s">
        <v>1339</v>
      </c>
      <c r="Q1034" s="33" t="s">
        <v>1328</v>
      </c>
      <c r="R1034" s="33" t="s">
        <v>1084</v>
      </c>
      <c r="S1034" s="33" t="s">
        <v>1132</v>
      </c>
      <c r="T1034" s="118" t="s">
        <v>1082</v>
      </c>
      <c r="U1034" s="33" t="s">
        <v>1118</v>
      </c>
      <c r="V1034" s="33" t="s">
        <v>44</v>
      </c>
      <c r="W1034" s="34"/>
    </row>
    <row r="1035" spans="1:23" s="15" customFormat="1" ht="90" x14ac:dyDescent="0.25">
      <c r="A1035" s="41">
        <v>541</v>
      </c>
      <c r="B1035" s="43">
        <v>43240</v>
      </c>
      <c r="C1035" s="27" t="s">
        <v>87</v>
      </c>
      <c r="D1035" s="27">
        <v>509</v>
      </c>
      <c r="E1035" s="27"/>
      <c r="F1035" s="27" t="s">
        <v>35</v>
      </c>
      <c r="G1035" s="26" t="s">
        <v>832</v>
      </c>
      <c r="H1035" s="26"/>
      <c r="I1035" s="26" t="s">
        <v>833</v>
      </c>
      <c r="J1035" s="27" t="s">
        <v>487</v>
      </c>
      <c r="K1035" s="26" t="s">
        <v>488</v>
      </c>
      <c r="L1035" s="26"/>
      <c r="M1035" s="33"/>
      <c r="N1035" s="33">
        <v>20</v>
      </c>
      <c r="O1035" s="28" t="s">
        <v>1227</v>
      </c>
      <c r="P1035" s="33" t="s">
        <v>1339</v>
      </c>
      <c r="Q1035" s="33" t="s">
        <v>1328</v>
      </c>
      <c r="R1035" s="33" t="s">
        <v>1084</v>
      </c>
      <c r="S1035" s="33" t="s">
        <v>1132</v>
      </c>
      <c r="T1035" s="118" t="s">
        <v>1082</v>
      </c>
      <c r="U1035" s="33" t="s">
        <v>1118</v>
      </c>
      <c r="V1035" s="33" t="s">
        <v>44</v>
      </c>
      <c r="W1035" s="34"/>
    </row>
    <row r="1036" spans="1:23" s="15" customFormat="1" ht="60" x14ac:dyDescent="0.25">
      <c r="A1036" s="41">
        <v>540</v>
      </c>
      <c r="B1036" s="43">
        <v>43240</v>
      </c>
      <c r="C1036" s="27" t="s">
        <v>204</v>
      </c>
      <c r="D1036" s="27">
        <v>903</v>
      </c>
      <c r="E1036" s="27" t="s">
        <v>43</v>
      </c>
      <c r="F1036" s="27" t="s">
        <v>268</v>
      </c>
      <c r="G1036" s="26" t="s">
        <v>834</v>
      </c>
      <c r="H1036" s="26"/>
      <c r="I1036" s="26"/>
      <c r="J1036" s="27"/>
      <c r="K1036" s="26"/>
      <c r="L1036" s="26" t="s">
        <v>270</v>
      </c>
      <c r="M1036" s="33" t="s">
        <v>835</v>
      </c>
      <c r="N1036" s="33">
        <v>20</v>
      </c>
      <c r="O1036" s="28" t="s">
        <v>1227</v>
      </c>
      <c r="P1036" s="33" t="s">
        <v>1340</v>
      </c>
      <c r="Q1036" s="33" t="s">
        <v>1341</v>
      </c>
      <c r="R1036" s="33" t="s">
        <v>1225</v>
      </c>
      <c r="S1036" s="33" t="s">
        <v>1132</v>
      </c>
      <c r="T1036" s="118" t="s">
        <v>1082</v>
      </c>
      <c r="U1036" s="33" t="s">
        <v>1118</v>
      </c>
      <c r="V1036" s="33" t="s">
        <v>268</v>
      </c>
      <c r="W1036" s="34"/>
    </row>
    <row r="1037" spans="1:23" s="15" customFormat="1" ht="45" x14ac:dyDescent="0.25">
      <c r="A1037" s="41">
        <v>539</v>
      </c>
      <c r="B1037" s="43">
        <v>43240</v>
      </c>
      <c r="C1037" s="27" t="s">
        <v>204</v>
      </c>
      <c r="D1037" s="27">
        <v>604</v>
      </c>
      <c r="E1037" s="27" t="s">
        <v>43</v>
      </c>
      <c r="F1037" s="27" t="s">
        <v>836</v>
      </c>
      <c r="G1037" s="26" t="s">
        <v>837</v>
      </c>
      <c r="H1037" s="26"/>
      <c r="I1037" s="26" t="s">
        <v>838</v>
      </c>
      <c r="J1037" s="27" t="s">
        <v>300</v>
      </c>
      <c r="K1037" s="26" t="s">
        <v>49</v>
      </c>
      <c r="L1037" s="26"/>
      <c r="M1037" s="33"/>
      <c r="N1037" s="33">
        <v>20</v>
      </c>
      <c r="O1037" s="28" t="s">
        <v>1086</v>
      </c>
      <c r="P1037" s="33" t="s">
        <v>1342</v>
      </c>
      <c r="Q1037" s="33"/>
      <c r="R1037" s="33" t="s">
        <v>1084</v>
      </c>
      <c r="S1037" s="33" t="s">
        <v>1132</v>
      </c>
      <c r="T1037" s="118" t="s">
        <v>1082</v>
      </c>
      <c r="U1037" s="33" t="s">
        <v>1084</v>
      </c>
      <c r="V1037" s="33" t="s">
        <v>1128</v>
      </c>
      <c r="W1037" s="34"/>
    </row>
    <row r="1038" spans="1:23" s="15" customFormat="1" ht="45" x14ac:dyDescent="0.25">
      <c r="A1038" s="41">
        <v>538</v>
      </c>
      <c r="B1038" s="43">
        <v>43240</v>
      </c>
      <c r="C1038" s="27" t="s">
        <v>204</v>
      </c>
      <c r="D1038" s="27">
        <v>604</v>
      </c>
      <c r="E1038" s="27" t="s">
        <v>43</v>
      </c>
      <c r="F1038" s="27" t="s">
        <v>268</v>
      </c>
      <c r="G1038" s="26" t="s">
        <v>839</v>
      </c>
      <c r="H1038" s="26"/>
      <c r="I1038" s="26" t="s">
        <v>840</v>
      </c>
      <c r="J1038" s="27" t="s">
        <v>300</v>
      </c>
      <c r="K1038" s="26" t="s">
        <v>49</v>
      </c>
      <c r="L1038" s="26"/>
      <c r="M1038" s="33"/>
      <c r="N1038" s="33">
        <v>20</v>
      </c>
      <c r="O1038" s="28" t="s">
        <v>1227</v>
      </c>
      <c r="P1038" s="33" t="s">
        <v>1325</v>
      </c>
      <c r="Q1038" s="33" t="s">
        <v>1326</v>
      </c>
      <c r="R1038" s="33" t="s">
        <v>1225</v>
      </c>
      <c r="S1038" s="33" t="s">
        <v>1132</v>
      </c>
      <c r="T1038" s="118" t="s">
        <v>1082</v>
      </c>
      <c r="U1038" s="33" t="s">
        <v>1118</v>
      </c>
      <c r="V1038" s="33" t="s">
        <v>1128</v>
      </c>
      <c r="W1038" s="34"/>
    </row>
    <row r="1039" spans="1:23" s="15" customFormat="1" ht="90" x14ac:dyDescent="0.25">
      <c r="A1039" s="41">
        <v>537</v>
      </c>
      <c r="B1039" s="43">
        <v>43239</v>
      </c>
      <c r="C1039" s="27" t="s">
        <v>204</v>
      </c>
      <c r="D1039" s="27">
        <v>207</v>
      </c>
      <c r="E1039" s="27" t="s">
        <v>97</v>
      </c>
      <c r="F1039" s="27" t="s">
        <v>841</v>
      </c>
      <c r="G1039" s="26" t="s">
        <v>842</v>
      </c>
      <c r="H1039" s="26" t="s">
        <v>843</v>
      </c>
      <c r="I1039" s="26" t="s">
        <v>844</v>
      </c>
      <c r="J1039" s="27" t="s">
        <v>487</v>
      </c>
      <c r="K1039" s="26" t="s">
        <v>488</v>
      </c>
      <c r="L1039" s="26"/>
      <c r="M1039" s="33"/>
      <c r="N1039" s="33">
        <v>20</v>
      </c>
      <c r="O1039" s="28" t="s">
        <v>1227</v>
      </c>
      <c r="P1039" s="33" t="s">
        <v>1330</v>
      </c>
      <c r="Q1039" s="33" t="s">
        <v>1331</v>
      </c>
      <c r="R1039" s="33" t="s">
        <v>1084</v>
      </c>
      <c r="S1039" s="33" t="s">
        <v>1132</v>
      </c>
      <c r="T1039" s="118" t="s">
        <v>1082</v>
      </c>
      <c r="U1039" s="33" t="s">
        <v>1084</v>
      </c>
      <c r="V1039" s="33" t="s">
        <v>1332</v>
      </c>
      <c r="W1039" s="34"/>
    </row>
    <row r="1040" spans="1:23" s="15" customFormat="1" ht="60" x14ac:dyDescent="0.25">
      <c r="A1040" s="41">
        <v>536</v>
      </c>
      <c r="B1040" s="43">
        <v>43238</v>
      </c>
      <c r="C1040" s="27" t="s">
        <v>204</v>
      </c>
      <c r="D1040" s="27">
        <v>408</v>
      </c>
      <c r="E1040" s="27" t="s">
        <v>43</v>
      </c>
      <c r="F1040" s="27" t="s">
        <v>703</v>
      </c>
      <c r="G1040" s="26" t="s">
        <v>845</v>
      </c>
      <c r="H1040" s="26"/>
      <c r="I1040" s="26"/>
      <c r="J1040" s="27"/>
      <c r="K1040" s="26"/>
      <c r="L1040" s="26" t="s">
        <v>270</v>
      </c>
      <c r="M1040" s="33" t="s">
        <v>846</v>
      </c>
      <c r="N1040" s="33">
        <v>20</v>
      </c>
      <c r="O1040" s="28" t="s">
        <v>1227</v>
      </c>
      <c r="P1040" s="33" t="s">
        <v>1334</v>
      </c>
      <c r="Q1040" s="33" t="s">
        <v>1335</v>
      </c>
      <c r="R1040" s="33" t="s">
        <v>1225</v>
      </c>
      <c r="S1040" s="33" t="s">
        <v>1226</v>
      </c>
      <c r="T1040" s="118" t="s">
        <v>1082</v>
      </c>
      <c r="U1040" s="33" t="s">
        <v>1118</v>
      </c>
      <c r="V1040" s="33" t="s">
        <v>703</v>
      </c>
      <c r="W1040" s="34"/>
    </row>
    <row r="1041" spans="1:23" s="15" customFormat="1" ht="45" x14ac:dyDescent="0.25">
      <c r="A1041" s="41">
        <v>535</v>
      </c>
      <c r="B1041" s="43">
        <v>43238</v>
      </c>
      <c r="C1041" s="27" t="s">
        <v>204</v>
      </c>
      <c r="D1041" s="27">
        <v>405</v>
      </c>
      <c r="E1041" s="27" t="s">
        <v>43</v>
      </c>
      <c r="F1041" s="27" t="s">
        <v>268</v>
      </c>
      <c r="G1041" s="26" t="s">
        <v>847</v>
      </c>
      <c r="H1041" s="26"/>
      <c r="I1041" s="26"/>
      <c r="J1041" s="27"/>
      <c r="K1041" s="26"/>
      <c r="L1041" s="26" t="s">
        <v>270</v>
      </c>
      <c r="M1041" s="33" t="s">
        <v>848</v>
      </c>
      <c r="N1041" s="33">
        <v>20</v>
      </c>
      <c r="O1041" s="28" t="s">
        <v>1227</v>
      </c>
      <c r="P1041" s="33" t="s">
        <v>1340</v>
      </c>
      <c r="Q1041" s="33" t="s">
        <v>1341</v>
      </c>
      <c r="R1041" s="33" t="s">
        <v>1225</v>
      </c>
      <c r="S1041" s="33" t="s">
        <v>1132</v>
      </c>
      <c r="T1041" s="118" t="s">
        <v>1082</v>
      </c>
      <c r="U1041" s="33" t="s">
        <v>1118</v>
      </c>
      <c r="V1041" s="33" t="s">
        <v>1124</v>
      </c>
      <c r="W1041" s="34"/>
    </row>
    <row r="1042" spans="1:23" s="15" customFormat="1" ht="30" x14ac:dyDescent="0.25">
      <c r="A1042" s="41">
        <v>534</v>
      </c>
      <c r="B1042" s="43">
        <v>43237</v>
      </c>
      <c r="C1042" s="27" t="s">
        <v>204</v>
      </c>
      <c r="D1042" s="27">
        <v>308</v>
      </c>
      <c r="E1042" s="27" t="s">
        <v>43</v>
      </c>
      <c r="F1042" s="27" t="s">
        <v>35</v>
      </c>
      <c r="G1042" s="26" t="s">
        <v>849</v>
      </c>
      <c r="H1042" s="26"/>
      <c r="I1042" s="26"/>
      <c r="J1042" s="27"/>
      <c r="K1042" s="26"/>
      <c r="L1042" s="26" t="s">
        <v>270</v>
      </c>
      <c r="M1042" s="33" t="s">
        <v>850</v>
      </c>
      <c r="N1042" s="33">
        <v>20</v>
      </c>
      <c r="O1042" s="28" t="s">
        <v>1086</v>
      </c>
      <c r="P1042" s="33" t="s">
        <v>1343</v>
      </c>
      <c r="Q1042" s="33"/>
      <c r="R1042" s="33"/>
      <c r="S1042" s="33"/>
      <c r="T1042" s="118" t="s">
        <v>1082</v>
      </c>
      <c r="U1042" s="33"/>
      <c r="V1042" s="33" t="s">
        <v>46</v>
      </c>
      <c r="W1042" s="34"/>
    </row>
    <row r="1043" spans="1:23" s="15" customFormat="1" ht="75" x14ac:dyDescent="0.25">
      <c r="A1043" s="41">
        <v>533</v>
      </c>
      <c r="B1043" s="43">
        <v>43238</v>
      </c>
      <c r="C1043" s="27" t="s">
        <v>204</v>
      </c>
      <c r="D1043" s="27">
        <v>203</v>
      </c>
      <c r="E1043" s="27" t="s">
        <v>43</v>
      </c>
      <c r="F1043" s="27" t="s">
        <v>268</v>
      </c>
      <c r="G1043" s="26" t="s">
        <v>851</v>
      </c>
      <c r="H1043" s="26"/>
      <c r="I1043" s="26"/>
      <c r="J1043" s="27"/>
      <c r="K1043" s="26"/>
      <c r="L1043" s="26" t="s">
        <v>270</v>
      </c>
      <c r="M1043" s="33" t="s">
        <v>852</v>
      </c>
      <c r="N1043" s="33">
        <v>20</v>
      </c>
      <c r="O1043" s="28" t="s">
        <v>1227</v>
      </c>
      <c r="P1043" s="33" t="s">
        <v>1340</v>
      </c>
      <c r="Q1043" s="33" t="s">
        <v>1341</v>
      </c>
      <c r="R1043" s="33"/>
      <c r="S1043" s="33" t="s">
        <v>1132</v>
      </c>
      <c r="T1043" s="118" t="s">
        <v>1082</v>
      </c>
      <c r="U1043" s="33"/>
      <c r="V1043" s="33" t="s">
        <v>1124</v>
      </c>
      <c r="W1043" s="34"/>
    </row>
    <row r="1044" spans="1:23" s="15" customFormat="1" ht="30" x14ac:dyDescent="0.25">
      <c r="A1044" s="41">
        <v>532</v>
      </c>
      <c r="B1044" s="43">
        <v>43237</v>
      </c>
      <c r="C1044" s="27" t="s">
        <v>204</v>
      </c>
      <c r="D1044" s="27">
        <v>202</v>
      </c>
      <c r="E1044" s="27" t="s">
        <v>43</v>
      </c>
      <c r="F1044" s="27" t="s">
        <v>268</v>
      </c>
      <c r="G1044" s="26" t="s">
        <v>853</v>
      </c>
      <c r="H1044" s="26"/>
      <c r="I1044" s="26"/>
      <c r="J1044" s="27"/>
      <c r="K1044" s="26"/>
      <c r="L1044" s="26" t="s">
        <v>270</v>
      </c>
      <c r="M1044" s="33" t="s">
        <v>854</v>
      </c>
      <c r="N1044" s="33">
        <v>20</v>
      </c>
      <c r="O1044" s="28" t="s">
        <v>1086</v>
      </c>
      <c r="P1044" s="33" t="s">
        <v>1344</v>
      </c>
      <c r="Q1044" s="33"/>
      <c r="R1044" s="33"/>
      <c r="S1044" s="33" t="s">
        <v>1201</v>
      </c>
      <c r="T1044" s="118" t="s">
        <v>1082</v>
      </c>
      <c r="U1044" s="33"/>
      <c r="V1044" s="33" t="s">
        <v>1126</v>
      </c>
      <c r="W1044" s="34"/>
    </row>
    <row r="1045" spans="1:23" s="15" customFormat="1" ht="45" x14ac:dyDescent="0.25">
      <c r="A1045" s="41">
        <v>531</v>
      </c>
      <c r="B1045" s="43">
        <v>43229</v>
      </c>
      <c r="C1045" s="27" t="s">
        <v>204</v>
      </c>
      <c r="D1045" s="27">
        <v>304</v>
      </c>
      <c r="E1045" s="27" t="s">
        <v>43</v>
      </c>
      <c r="F1045" s="27" t="s">
        <v>35</v>
      </c>
      <c r="G1045" s="26" t="s">
        <v>855</v>
      </c>
      <c r="H1045" s="26"/>
      <c r="I1045" s="26"/>
      <c r="J1045" s="27"/>
      <c r="K1045" s="26"/>
      <c r="L1045" s="26" t="s">
        <v>270</v>
      </c>
      <c r="M1045" s="33" t="s">
        <v>856</v>
      </c>
      <c r="N1045" s="33"/>
      <c r="O1045" s="28" t="s">
        <v>1086</v>
      </c>
      <c r="P1045" s="33" t="s">
        <v>1345</v>
      </c>
      <c r="Q1045" s="33"/>
      <c r="R1045" s="33"/>
      <c r="S1045" s="33" t="s">
        <v>1221</v>
      </c>
      <c r="T1045" s="118" t="s">
        <v>1082</v>
      </c>
      <c r="U1045" s="33" t="s">
        <v>1118</v>
      </c>
      <c r="V1045" s="33" t="s">
        <v>46</v>
      </c>
      <c r="W1045" s="34"/>
    </row>
    <row r="1046" spans="1:23" s="15" customFormat="1" ht="30" x14ac:dyDescent="0.25">
      <c r="A1046" s="41">
        <v>530</v>
      </c>
      <c r="B1046" s="43">
        <v>43225</v>
      </c>
      <c r="C1046" s="27" t="s">
        <v>204</v>
      </c>
      <c r="D1046" s="27">
        <v>304</v>
      </c>
      <c r="E1046" s="27" t="s">
        <v>43</v>
      </c>
      <c r="F1046" s="27" t="s">
        <v>35</v>
      </c>
      <c r="G1046" s="26" t="s">
        <v>857</v>
      </c>
      <c r="H1046" s="26"/>
      <c r="I1046" s="26"/>
      <c r="J1046" s="27"/>
      <c r="K1046" s="26"/>
      <c r="L1046" s="26" t="s">
        <v>270</v>
      </c>
      <c r="M1046" s="33" t="s">
        <v>858</v>
      </c>
      <c r="N1046" s="33"/>
      <c r="O1046" s="28" t="s">
        <v>1086</v>
      </c>
      <c r="P1046" s="33" t="s">
        <v>1346</v>
      </c>
      <c r="Q1046" s="33"/>
      <c r="R1046" s="33"/>
      <c r="S1046" s="33" t="s">
        <v>1347</v>
      </c>
      <c r="T1046" s="118" t="s">
        <v>1082</v>
      </c>
      <c r="U1046" s="33"/>
      <c r="V1046" s="33" t="s">
        <v>44</v>
      </c>
      <c r="W1046" s="34"/>
    </row>
    <row r="1047" spans="1:23" s="15" customFormat="1" ht="60" x14ac:dyDescent="0.25">
      <c r="A1047" s="41">
        <v>529</v>
      </c>
      <c r="B1047" s="43">
        <v>43224</v>
      </c>
      <c r="C1047" s="27" t="s">
        <v>204</v>
      </c>
      <c r="D1047" s="27">
        <v>606</v>
      </c>
      <c r="E1047" s="27" t="s">
        <v>43</v>
      </c>
      <c r="F1047" s="27" t="s">
        <v>268</v>
      </c>
      <c r="G1047" s="26" t="s">
        <v>859</v>
      </c>
      <c r="H1047" s="26"/>
      <c r="I1047" s="26"/>
      <c r="J1047" s="27"/>
      <c r="K1047" s="26"/>
      <c r="L1047" s="26" t="s">
        <v>270</v>
      </c>
      <c r="M1047" s="33" t="s">
        <v>860</v>
      </c>
      <c r="N1047" s="33"/>
      <c r="O1047" s="28" t="s">
        <v>1086</v>
      </c>
      <c r="P1047" s="33" t="s">
        <v>1348</v>
      </c>
      <c r="Q1047" s="33"/>
      <c r="R1047" s="33"/>
      <c r="S1047" s="33" t="s">
        <v>1201</v>
      </c>
      <c r="T1047" s="118" t="s">
        <v>1082</v>
      </c>
      <c r="U1047" s="33"/>
      <c r="V1047" s="33" t="s">
        <v>1186</v>
      </c>
      <c r="W1047" s="34"/>
    </row>
    <row r="1048" spans="1:23" s="15" customFormat="1" ht="45" x14ac:dyDescent="0.25">
      <c r="A1048" s="41">
        <v>528</v>
      </c>
      <c r="B1048" s="43">
        <v>43224</v>
      </c>
      <c r="C1048" s="27" t="s">
        <v>204</v>
      </c>
      <c r="D1048" s="27"/>
      <c r="E1048" s="27" t="s">
        <v>861</v>
      </c>
      <c r="F1048" s="27"/>
      <c r="G1048" s="26"/>
      <c r="H1048" s="26"/>
      <c r="I1048" s="26" t="s">
        <v>862</v>
      </c>
      <c r="J1048" s="27" t="s">
        <v>863</v>
      </c>
      <c r="K1048" s="26"/>
      <c r="L1048" s="26" t="s">
        <v>270</v>
      </c>
      <c r="M1048" s="33" t="s">
        <v>864</v>
      </c>
      <c r="N1048" s="33"/>
      <c r="O1048" s="28" t="s">
        <v>1086</v>
      </c>
      <c r="P1048" s="33"/>
      <c r="Q1048" s="33"/>
      <c r="R1048" s="33"/>
      <c r="S1048" s="33"/>
      <c r="T1048" s="118" t="s">
        <v>1082</v>
      </c>
      <c r="U1048" s="33"/>
      <c r="V1048" s="33" t="s">
        <v>46</v>
      </c>
      <c r="W1048" s="34"/>
    </row>
    <row r="1049" spans="1:23" s="15" customFormat="1" ht="75" x14ac:dyDescent="0.25">
      <c r="A1049" s="41">
        <v>527</v>
      </c>
      <c r="B1049" s="43">
        <v>43237</v>
      </c>
      <c r="C1049" s="27" t="s">
        <v>204</v>
      </c>
      <c r="D1049" s="27">
        <v>212</v>
      </c>
      <c r="E1049" s="27" t="s">
        <v>43</v>
      </c>
      <c r="F1049" s="27" t="s">
        <v>35</v>
      </c>
      <c r="G1049" s="26" t="s">
        <v>865</v>
      </c>
      <c r="H1049" s="26"/>
      <c r="I1049" s="26" t="s">
        <v>866</v>
      </c>
      <c r="J1049" s="27" t="s">
        <v>275</v>
      </c>
      <c r="K1049" s="26" t="s">
        <v>49</v>
      </c>
      <c r="L1049" s="26"/>
      <c r="M1049" s="33"/>
      <c r="N1049" s="33">
        <v>19</v>
      </c>
      <c r="O1049" s="28" t="s">
        <v>1227</v>
      </c>
      <c r="P1049" s="33" t="s">
        <v>1349</v>
      </c>
      <c r="Q1049" s="33" t="s">
        <v>1296</v>
      </c>
      <c r="R1049" s="33" t="s">
        <v>1118</v>
      </c>
      <c r="S1049" s="33" t="s">
        <v>1132</v>
      </c>
      <c r="T1049" s="118" t="s">
        <v>1082</v>
      </c>
      <c r="U1049" s="33" t="s">
        <v>1118</v>
      </c>
      <c r="V1049" s="33" t="s">
        <v>1128</v>
      </c>
      <c r="W1049" s="34"/>
    </row>
    <row r="1050" spans="1:23" s="15" customFormat="1" ht="75" x14ac:dyDescent="0.25">
      <c r="A1050" s="41">
        <v>526</v>
      </c>
      <c r="B1050" s="43">
        <v>43237</v>
      </c>
      <c r="C1050" s="27" t="s">
        <v>204</v>
      </c>
      <c r="D1050" s="27">
        <v>201</v>
      </c>
      <c r="E1050" s="27" t="s">
        <v>43</v>
      </c>
      <c r="F1050" s="27" t="s">
        <v>35</v>
      </c>
      <c r="G1050" s="26" t="s">
        <v>867</v>
      </c>
      <c r="H1050" s="26"/>
      <c r="I1050" s="26" t="s">
        <v>868</v>
      </c>
      <c r="J1050" s="27" t="s">
        <v>275</v>
      </c>
      <c r="K1050" s="26" t="s">
        <v>49</v>
      </c>
      <c r="L1050" s="26"/>
      <c r="M1050" s="33"/>
      <c r="N1050" s="33">
        <v>19</v>
      </c>
      <c r="O1050" s="28" t="s">
        <v>1227</v>
      </c>
      <c r="P1050" s="33" t="s">
        <v>1350</v>
      </c>
      <c r="Q1050" s="33" t="s">
        <v>1296</v>
      </c>
      <c r="R1050" s="33" t="s">
        <v>1118</v>
      </c>
      <c r="S1050" s="33" t="s">
        <v>1132</v>
      </c>
      <c r="T1050" s="118" t="s">
        <v>1082</v>
      </c>
      <c r="U1050" s="33" t="s">
        <v>1118</v>
      </c>
      <c r="V1050" s="33" t="s">
        <v>1119</v>
      </c>
      <c r="W1050" s="34"/>
    </row>
    <row r="1051" spans="1:23" s="15" customFormat="1" ht="60" x14ac:dyDescent="0.25">
      <c r="A1051" s="41">
        <v>525</v>
      </c>
      <c r="B1051" s="43">
        <v>43235</v>
      </c>
      <c r="C1051" s="27" t="s">
        <v>204</v>
      </c>
      <c r="D1051" s="27">
        <v>403</v>
      </c>
      <c r="E1051" s="27" t="s">
        <v>43</v>
      </c>
      <c r="F1051" s="27" t="s">
        <v>51</v>
      </c>
      <c r="G1051" s="26" t="s">
        <v>869</v>
      </c>
      <c r="H1051" s="26"/>
      <c r="I1051" s="26"/>
      <c r="J1051" s="27"/>
      <c r="K1051" s="26"/>
      <c r="L1051" s="26" t="s">
        <v>270</v>
      </c>
      <c r="M1051" s="33" t="s">
        <v>870</v>
      </c>
      <c r="N1051" s="33">
        <v>19</v>
      </c>
      <c r="O1051" s="28" t="s">
        <v>1199</v>
      </c>
      <c r="P1051" s="33" t="s">
        <v>1351</v>
      </c>
      <c r="Q1051" s="33" t="s">
        <v>1279</v>
      </c>
      <c r="R1051" s="33" t="s">
        <v>1118</v>
      </c>
      <c r="S1051" s="33" t="s">
        <v>1221</v>
      </c>
      <c r="T1051" s="118" t="s">
        <v>1082</v>
      </c>
      <c r="U1051" s="33" t="s">
        <v>1084</v>
      </c>
      <c r="V1051" s="33" t="s">
        <v>1352</v>
      </c>
      <c r="W1051" s="34"/>
    </row>
    <row r="1052" spans="1:23" s="15" customFormat="1" ht="45" x14ac:dyDescent="0.25">
      <c r="A1052" s="41">
        <v>524</v>
      </c>
      <c r="B1052" s="43">
        <v>43235</v>
      </c>
      <c r="C1052" s="27" t="s">
        <v>204</v>
      </c>
      <c r="D1052" s="27">
        <v>108</v>
      </c>
      <c r="E1052" s="27" t="s">
        <v>43</v>
      </c>
      <c r="F1052" s="27" t="s">
        <v>268</v>
      </c>
      <c r="G1052" s="26" t="s">
        <v>871</v>
      </c>
      <c r="H1052" s="26"/>
      <c r="I1052" s="26"/>
      <c r="J1052" s="27"/>
      <c r="K1052" s="26"/>
      <c r="L1052" s="26" t="s">
        <v>270</v>
      </c>
      <c r="M1052" s="33" t="s">
        <v>872</v>
      </c>
      <c r="N1052" s="33">
        <v>19</v>
      </c>
      <c r="O1052" s="28" t="s">
        <v>1086</v>
      </c>
      <c r="P1052" s="33" t="s">
        <v>1353</v>
      </c>
      <c r="Q1052" s="33" t="s">
        <v>1300</v>
      </c>
      <c r="R1052" s="33" t="s">
        <v>1084</v>
      </c>
      <c r="S1052" s="33" t="s">
        <v>1221</v>
      </c>
      <c r="T1052" s="118" t="s">
        <v>1082</v>
      </c>
      <c r="U1052" s="33" t="s">
        <v>1084</v>
      </c>
      <c r="V1052" s="33" t="s">
        <v>1354</v>
      </c>
      <c r="W1052" s="34"/>
    </row>
    <row r="1053" spans="1:23" s="15" customFormat="1" ht="30" x14ac:dyDescent="0.25">
      <c r="A1053" s="41">
        <v>523</v>
      </c>
      <c r="B1053" s="43">
        <v>43235</v>
      </c>
      <c r="C1053" s="27" t="s">
        <v>204</v>
      </c>
      <c r="D1053" s="27">
        <v>108</v>
      </c>
      <c r="E1053" s="27" t="s">
        <v>43</v>
      </c>
      <c r="F1053" s="27" t="s">
        <v>268</v>
      </c>
      <c r="G1053" s="26" t="s">
        <v>873</v>
      </c>
      <c r="H1053" s="26"/>
      <c r="I1053" s="26"/>
      <c r="J1053" s="27"/>
      <c r="K1053" s="26"/>
      <c r="L1053" s="26" t="s">
        <v>270</v>
      </c>
      <c r="M1053" s="33" t="s">
        <v>872</v>
      </c>
      <c r="N1053" s="33">
        <v>19</v>
      </c>
      <c r="O1053" s="28" t="s">
        <v>1227</v>
      </c>
      <c r="P1053" s="33" t="s">
        <v>1299</v>
      </c>
      <c r="Q1053" s="33" t="s">
        <v>1300</v>
      </c>
      <c r="R1053" s="33" t="s">
        <v>1118</v>
      </c>
      <c r="S1053" s="33" t="s">
        <v>1132</v>
      </c>
      <c r="T1053" s="118" t="s">
        <v>1082</v>
      </c>
      <c r="U1053" s="33" t="s">
        <v>1118</v>
      </c>
      <c r="V1053" s="33" t="s">
        <v>1186</v>
      </c>
      <c r="W1053" s="34"/>
    </row>
    <row r="1054" spans="1:23" s="15" customFormat="1" ht="225" x14ac:dyDescent="0.25">
      <c r="A1054" s="41">
        <v>522</v>
      </c>
      <c r="B1054" s="43">
        <v>43235</v>
      </c>
      <c r="C1054" s="27" t="s">
        <v>204</v>
      </c>
      <c r="D1054" s="27" t="s">
        <v>874</v>
      </c>
      <c r="E1054" s="27" t="s">
        <v>43</v>
      </c>
      <c r="F1054" s="27" t="s">
        <v>51</v>
      </c>
      <c r="G1054" s="26" t="s">
        <v>875</v>
      </c>
      <c r="H1054" s="26"/>
      <c r="I1054" s="26" t="s">
        <v>876</v>
      </c>
      <c r="J1054" s="27" t="s">
        <v>275</v>
      </c>
      <c r="K1054" s="26" t="s">
        <v>49</v>
      </c>
      <c r="L1054" s="26"/>
      <c r="M1054" s="33"/>
      <c r="N1054" s="33">
        <v>19</v>
      </c>
      <c r="O1054" s="28" t="s">
        <v>1227</v>
      </c>
      <c r="P1054" s="33" t="s">
        <v>1355</v>
      </c>
      <c r="Q1054" s="33" t="s">
        <v>1296</v>
      </c>
      <c r="R1054" s="33" t="s">
        <v>1084</v>
      </c>
      <c r="S1054" s="33" t="s">
        <v>1132</v>
      </c>
      <c r="T1054" s="118" t="s">
        <v>1082</v>
      </c>
      <c r="U1054" s="33" t="s">
        <v>1118</v>
      </c>
      <c r="V1054" s="33" t="s">
        <v>1356</v>
      </c>
      <c r="W1054" s="34"/>
    </row>
    <row r="1055" spans="1:23" s="15" customFormat="1" ht="165" x14ac:dyDescent="0.25">
      <c r="A1055" s="41">
        <v>521</v>
      </c>
      <c r="B1055" s="43">
        <v>43235</v>
      </c>
      <c r="C1055" s="27" t="s">
        <v>87</v>
      </c>
      <c r="D1055" s="27"/>
      <c r="E1055" s="27"/>
      <c r="F1055" s="27" t="s">
        <v>349</v>
      </c>
      <c r="G1055" s="26" t="s">
        <v>877</v>
      </c>
      <c r="H1055" s="26"/>
      <c r="I1055" s="26" t="s">
        <v>878</v>
      </c>
      <c r="J1055" s="27" t="s">
        <v>275</v>
      </c>
      <c r="K1055" s="26" t="s">
        <v>49</v>
      </c>
      <c r="L1055" s="26"/>
      <c r="M1055" s="33"/>
      <c r="N1055" s="33">
        <v>19</v>
      </c>
      <c r="O1055" s="28" t="s">
        <v>1227</v>
      </c>
      <c r="P1055" s="33" t="s">
        <v>1357</v>
      </c>
      <c r="Q1055" s="33" t="s">
        <v>1296</v>
      </c>
      <c r="R1055" s="33" t="s">
        <v>1118</v>
      </c>
      <c r="S1055" s="33" t="s">
        <v>1132</v>
      </c>
      <c r="T1055" s="118" t="s">
        <v>1082</v>
      </c>
      <c r="U1055" s="33" t="s">
        <v>1084</v>
      </c>
      <c r="V1055" s="33" t="s">
        <v>1358</v>
      </c>
      <c r="W1055" s="34"/>
    </row>
    <row r="1056" spans="1:23" s="15" customFormat="1" ht="45" x14ac:dyDescent="0.25">
      <c r="A1056" s="41">
        <v>520</v>
      </c>
      <c r="B1056" s="43">
        <v>43234</v>
      </c>
      <c r="C1056" s="27" t="s">
        <v>204</v>
      </c>
      <c r="D1056" s="27">
        <v>303</v>
      </c>
      <c r="E1056" s="27" t="s">
        <v>43</v>
      </c>
      <c r="F1056" s="27" t="s">
        <v>268</v>
      </c>
      <c r="G1056" s="26" t="s">
        <v>879</v>
      </c>
      <c r="H1056" s="26"/>
      <c r="I1056" s="26"/>
      <c r="J1056" s="27"/>
      <c r="K1056" s="26"/>
      <c r="L1056" s="26" t="s">
        <v>270</v>
      </c>
      <c r="M1056" s="33" t="s">
        <v>880</v>
      </c>
      <c r="N1056" s="33">
        <v>19</v>
      </c>
      <c r="O1056" s="28" t="s">
        <v>1227</v>
      </c>
      <c r="P1056" s="33" t="s">
        <v>1359</v>
      </c>
      <c r="Q1056" s="33" t="s">
        <v>1300</v>
      </c>
      <c r="R1056" s="33" t="s">
        <v>1118</v>
      </c>
      <c r="S1056" s="33" t="s">
        <v>1132</v>
      </c>
      <c r="T1056" s="118" t="s">
        <v>1082</v>
      </c>
      <c r="U1056" s="33" t="s">
        <v>1118</v>
      </c>
      <c r="V1056" s="33" t="s">
        <v>1134</v>
      </c>
      <c r="W1056" s="34"/>
    </row>
    <row r="1057" spans="1:23" s="15" customFormat="1" ht="105" x14ac:dyDescent="0.25">
      <c r="A1057" s="41">
        <v>519</v>
      </c>
      <c r="B1057" s="43">
        <v>43234</v>
      </c>
      <c r="C1057" s="27" t="s">
        <v>204</v>
      </c>
      <c r="D1057" s="27">
        <v>904</v>
      </c>
      <c r="E1057" s="27" t="s">
        <v>43</v>
      </c>
      <c r="F1057" s="27" t="s">
        <v>35</v>
      </c>
      <c r="G1057" s="26" t="s">
        <v>881</v>
      </c>
      <c r="H1057" s="26" t="s">
        <v>882</v>
      </c>
      <c r="I1057" s="26" t="s">
        <v>883</v>
      </c>
      <c r="J1057" s="27" t="s">
        <v>275</v>
      </c>
      <c r="K1057" s="26" t="s">
        <v>49</v>
      </c>
      <c r="L1057" s="26"/>
      <c r="M1057" s="33"/>
      <c r="N1057" s="33">
        <v>19</v>
      </c>
      <c r="O1057" s="28" t="s">
        <v>1227</v>
      </c>
      <c r="P1057" s="33" t="s">
        <v>1360</v>
      </c>
      <c r="Q1057" s="33" t="s">
        <v>1361</v>
      </c>
      <c r="R1057" s="33" t="s">
        <v>1084</v>
      </c>
      <c r="S1057" s="33" t="s">
        <v>1132</v>
      </c>
      <c r="T1057" s="118" t="s">
        <v>1082</v>
      </c>
      <c r="U1057" s="33" t="s">
        <v>1118</v>
      </c>
      <c r="V1057" s="33" t="s">
        <v>1119</v>
      </c>
      <c r="W1057" s="34"/>
    </row>
    <row r="1058" spans="1:23" s="15" customFormat="1" ht="75" x14ac:dyDescent="0.25">
      <c r="A1058" s="41">
        <v>518</v>
      </c>
      <c r="B1058" s="43">
        <v>43233</v>
      </c>
      <c r="C1058" s="27" t="s">
        <v>204</v>
      </c>
      <c r="D1058" s="27">
        <v>201</v>
      </c>
      <c r="E1058" s="27" t="s">
        <v>43</v>
      </c>
      <c r="F1058" s="27" t="s">
        <v>35</v>
      </c>
      <c r="G1058" s="26" t="s">
        <v>884</v>
      </c>
      <c r="H1058" s="26"/>
      <c r="I1058" s="26"/>
      <c r="J1058" s="27"/>
      <c r="K1058" s="26"/>
      <c r="L1058" s="26" t="s">
        <v>270</v>
      </c>
      <c r="M1058" s="33" t="s">
        <v>885</v>
      </c>
      <c r="N1058" s="33">
        <v>19</v>
      </c>
      <c r="O1058" s="28" t="s">
        <v>1227</v>
      </c>
      <c r="P1058" s="33" t="s">
        <v>1362</v>
      </c>
      <c r="Q1058" s="33" t="s">
        <v>1296</v>
      </c>
      <c r="R1058" s="33" t="s">
        <v>1118</v>
      </c>
      <c r="S1058" s="33" t="s">
        <v>1132</v>
      </c>
      <c r="T1058" s="118" t="s">
        <v>1082</v>
      </c>
      <c r="U1058" s="33" t="s">
        <v>1084</v>
      </c>
      <c r="V1058" s="33" t="s">
        <v>1363</v>
      </c>
      <c r="W1058" s="34"/>
    </row>
    <row r="1059" spans="1:23" s="15" customFormat="1" ht="105" x14ac:dyDescent="0.25">
      <c r="A1059" s="41">
        <v>517</v>
      </c>
      <c r="B1059" s="43">
        <v>43223</v>
      </c>
      <c r="C1059" s="27" t="s">
        <v>204</v>
      </c>
      <c r="D1059" s="27">
        <v>801</v>
      </c>
      <c r="E1059" s="27" t="s">
        <v>43</v>
      </c>
      <c r="F1059" s="27" t="s">
        <v>886</v>
      </c>
      <c r="G1059" s="26" t="s">
        <v>887</v>
      </c>
      <c r="H1059" s="26"/>
      <c r="I1059" s="26"/>
      <c r="J1059" s="27"/>
      <c r="K1059" s="26"/>
      <c r="L1059" s="26" t="s">
        <v>270</v>
      </c>
      <c r="M1059" s="33" t="s">
        <v>888</v>
      </c>
      <c r="N1059" s="33">
        <v>19</v>
      </c>
      <c r="O1059" s="28" t="s">
        <v>1199</v>
      </c>
      <c r="P1059" s="33" t="s">
        <v>1364</v>
      </c>
      <c r="Q1059" s="33" t="s">
        <v>1283</v>
      </c>
      <c r="R1059" s="33" t="s">
        <v>1118</v>
      </c>
      <c r="S1059" s="33" t="s">
        <v>1221</v>
      </c>
      <c r="T1059" s="118" t="s">
        <v>1082</v>
      </c>
      <c r="U1059" s="33" t="s">
        <v>1084</v>
      </c>
      <c r="V1059" s="33" t="s">
        <v>1365</v>
      </c>
      <c r="W1059" s="34"/>
    </row>
    <row r="1060" spans="1:23" s="15" customFormat="1" ht="30" x14ac:dyDescent="0.25">
      <c r="A1060" s="41">
        <v>516</v>
      </c>
      <c r="B1060" s="43">
        <v>43230</v>
      </c>
      <c r="C1060" s="27" t="s">
        <v>204</v>
      </c>
      <c r="D1060" s="27">
        <v>702</v>
      </c>
      <c r="E1060" s="27" t="s">
        <v>43</v>
      </c>
      <c r="F1060" s="27" t="s">
        <v>35</v>
      </c>
      <c r="G1060" s="26" t="s">
        <v>889</v>
      </c>
      <c r="H1060" s="26"/>
      <c r="I1060" s="26"/>
      <c r="J1060" s="27"/>
      <c r="K1060" s="26"/>
      <c r="L1060" s="26" t="s">
        <v>270</v>
      </c>
      <c r="M1060" s="33" t="s">
        <v>890</v>
      </c>
      <c r="N1060" s="33">
        <v>19</v>
      </c>
      <c r="O1060" s="28" t="s">
        <v>1227</v>
      </c>
      <c r="P1060" s="33" t="s">
        <v>1350</v>
      </c>
      <c r="Q1060" s="33" t="s">
        <v>1296</v>
      </c>
      <c r="R1060" s="33" t="s">
        <v>1118</v>
      </c>
      <c r="S1060" s="33" t="s">
        <v>1132</v>
      </c>
      <c r="T1060" s="118" t="s">
        <v>1082</v>
      </c>
      <c r="U1060" s="33" t="s">
        <v>1118</v>
      </c>
      <c r="V1060" s="33" t="s">
        <v>1366</v>
      </c>
      <c r="W1060" s="34"/>
    </row>
    <row r="1061" spans="1:23" s="15" customFormat="1" ht="45" x14ac:dyDescent="0.25">
      <c r="A1061" s="41">
        <v>515</v>
      </c>
      <c r="B1061" s="43">
        <v>43232</v>
      </c>
      <c r="C1061" s="27" t="s">
        <v>204</v>
      </c>
      <c r="D1061" s="27">
        <v>801</v>
      </c>
      <c r="E1061" s="27" t="s">
        <v>43</v>
      </c>
      <c r="F1061" s="27" t="s">
        <v>268</v>
      </c>
      <c r="G1061" s="26" t="s">
        <v>891</v>
      </c>
      <c r="H1061" s="26"/>
      <c r="I1061" s="26"/>
      <c r="J1061" s="27"/>
      <c r="K1061" s="26"/>
      <c r="L1061" s="26" t="s">
        <v>270</v>
      </c>
      <c r="M1061" s="33" t="s">
        <v>892</v>
      </c>
      <c r="N1061" s="33">
        <v>19</v>
      </c>
      <c r="O1061" s="28" t="s">
        <v>1086</v>
      </c>
      <c r="P1061" s="33" t="s">
        <v>1353</v>
      </c>
      <c r="Q1061" s="33" t="s">
        <v>1300</v>
      </c>
      <c r="R1061" s="33" t="s">
        <v>1084</v>
      </c>
      <c r="S1061" s="33" t="s">
        <v>1221</v>
      </c>
      <c r="T1061" s="118" t="s">
        <v>1082</v>
      </c>
      <c r="U1061" s="33" t="s">
        <v>46</v>
      </c>
      <c r="V1061" s="33" t="s">
        <v>1231</v>
      </c>
      <c r="W1061" s="34"/>
    </row>
    <row r="1062" spans="1:23" s="15" customFormat="1" ht="135" x14ac:dyDescent="0.25">
      <c r="A1062" s="41">
        <v>514</v>
      </c>
      <c r="B1062" s="43">
        <v>43230</v>
      </c>
      <c r="C1062" s="27" t="s">
        <v>204</v>
      </c>
      <c r="D1062" s="27">
        <v>603</v>
      </c>
      <c r="E1062" s="27" t="s">
        <v>43</v>
      </c>
      <c r="F1062" s="27" t="s">
        <v>51</v>
      </c>
      <c r="G1062" s="26" t="s">
        <v>893</v>
      </c>
      <c r="H1062" s="26" t="s">
        <v>894</v>
      </c>
      <c r="I1062" s="26"/>
      <c r="J1062" s="27"/>
      <c r="K1062" s="26"/>
      <c r="L1062" s="26" t="s">
        <v>270</v>
      </c>
      <c r="M1062" s="33" t="s">
        <v>895</v>
      </c>
      <c r="N1062" s="33">
        <v>19</v>
      </c>
      <c r="O1062" s="28" t="s">
        <v>1227</v>
      </c>
      <c r="P1062" s="33" t="s">
        <v>1367</v>
      </c>
      <c r="Q1062" s="33" t="s">
        <v>1305</v>
      </c>
      <c r="R1062" s="33" t="s">
        <v>1118</v>
      </c>
      <c r="S1062" s="33" t="s">
        <v>1221</v>
      </c>
      <c r="T1062" s="118" t="s">
        <v>1082</v>
      </c>
      <c r="U1062" s="33" t="s">
        <v>1084</v>
      </c>
      <c r="V1062" s="33" t="s">
        <v>1368</v>
      </c>
      <c r="W1062" s="34"/>
    </row>
    <row r="1063" spans="1:23" s="15" customFormat="1" ht="150" x14ac:dyDescent="0.25">
      <c r="A1063" s="41">
        <v>513</v>
      </c>
      <c r="B1063" s="43">
        <v>43230</v>
      </c>
      <c r="C1063" s="27" t="s">
        <v>204</v>
      </c>
      <c r="D1063" s="27">
        <v>603</v>
      </c>
      <c r="E1063" s="27" t="s">
        <v>43</v>
      </c>
      <c r="F1063" s="27" t="s">
        <v>315</v>
      </c>
      <c r="G1063" s="26" t="s">
        <v>896</v>
      </c>
      <c r="H1063" s="26"/>
      <c r="I1063" s="26"/>
      <c r="J1063" s="27" t="s">
        <v>275</v>
      </c>
      <c r="K1063" s="26" t="s">
        <v>49</v>
      </c>
      <c r="L1063" s="26"/>
      <c r="M1063" s="33"/>
      <c r="N1063" s="33">
        <v>19</v>
      </c>
      <c r="O1063" s="28" t="s">
        <v>1199</v>
      </c>
      <c r="P1063" s="33" t="s">
        <v>1369</v>
      </c>
      <c r="Q1063" s="33" t="s">
        <v>1300</v>
      </c>
      <c r="R1063" s="33" t="s">
        <v>1118</v>
      </c>
      <c r="S1063" s="33" t="s">
        <v>1221</v>
      </c>
      <c r="T1063" s="118" t="s">
        <v>1082</v>
      </c>
      <c r="U1063" s="33" t="s">
        <v>1084</v>
      </c>
      <c r="V1063" s="33" t="s">
        <v>1370</v>
      </c>
      <c r="W1063" s="34"/>
    </row>
    <row r="1064" spans="1:23" s="15" customFormat="1" ht="105" x14ac:dyDescent="0.25">
      <c r="A1064" s="41">
        <v>512</v>
      </c>
      <c r="B1064" s="43">
        <v>43228</v>
      </c>
      <c r="C1064" s="27" t="s">
        <v>204</v>
      </c>
      <c r="D1064" s="27" t="s">
        <v>897</v>
      </c>
      <c r="E1064" s="27"/>
      <c r="F1064" s="27" t="s">
        <v>898</v>
      </c>
      <c r="G1064" s="26" t="s">
        <v>899</v>
      </c>
      <c r="H1064" s="26"/>
      <c r="I1064" s="26"/>
      <c r="J1064" s="27"/>
      <c r="K1064" s="26"/>
      <c r="L1064" s="26"/>
      <c r="M1064" s="33"/>
      <c r="N1064" s="33">
        <v>18</v>
      </c>
      <c r="O1064" s="28" t="s">
        <v>1114</v>
      </c>
      <c r="P1064" s="33" t="s">
        <v>1371</v>
      </c>
      <c r="Q1064" s="33" t="s">
        <v>1326</v>
      </c>
      <c r="R1064" s="33" t="s">
        <v>1118</v>
      </c>
      <c r="S1064" s="33" t="s">
        <v>1132</v>
      </c>
      <c r="T1064" s="118" t="s">
        <v>1082</v>
      </c>
      <c r="U1064" s="33" t="s">
        <v>1118</v>
      </c>
      <c r="V1064" s="33" t="s">
        <v>44</v>
      </c>
      <c r="W1064" s="34"/>
    </row>
    <row r="1065" spans="1:23" s="15" customFormat="1" ht="90" x14ac:dyDescent="0.25">
      <c r="A1065" s="41">
        <v>511</v>
      </c>
      <c r="B1065" s="43">
        <v>43229</v>
      </c>
      <c r="C1065" s="27" t="s">
        <v>87</v>
      </c>
      <c r="D1065" s="27"/>
      <c r="E1065" s="27"/>
      <c r="F1065" s="27" t="s">
        <v>900</v>
      </c>
      <c r="G1065" s="26" t="s">
        <v>901</v>
      </c>
      <c r="H1065" s="26"/>
      <c r="I1065" s="26"/>
      <c r="J1065" s="27" t="s">
        <v>902</v>
      </c>
      <c r="K1065" s="26" t="s">
        <v>903</v>
      </c>
      <c r="L1065" s="26"/>
      <c r="M1065" s="33"/>
      <c r="N1065" s="33">
        <v>18</v>
      </c>
      <c r="O1065" s="28" t="s">
        <v>1227</v>
      </c>
      <c r="P1065" s="33" t="s">
        <v>1372</v>
      </c>
      <c r="Q1065" s="33" t="s">
        <v>1326</v>
      </c>
      <c r="R1065" s="33" t="s">
        <v>1118</v>
      </c>
      <c r="S1065" s="33" t="s">
        <v>1132</v>
      </c>
      <c r="T1065" s="118" t="s">
        <v>1082</v>
      </c>
      <c r="U1065" s="33" t="s">
        <v>1118</v>
      </c>
      <c r="V1065" s="33" t="s">
        <v>101</v>
      </c>
      <c r="W1065" s="34"/>
    </row>
    <row r="1066" spans="1:23" s="15" customFormat="1" ht="30" x14ac:dyDescent="0.25">
      <c r="A1066" s="41">
        <v>510</v>
      </c>
      <c r="B1066" s="43">
        <v>43229</v>
      </c>
      <c r="C1066" s="27" t="s">
        <v>204</v>
      </c>
      <c r="D1066" s="27">
        <v>107</v>
      </c>
      <c r="E1066" s="27" t="s">
        <v>43</v>
      </c>
      <c r="F1066" s="27" t="s">
        <v>35</v>
      </c>
      <c r="G1066" s="26" t="s">
        <v>904</v>
      </c>
      <c r="H1066" s="26"/>
      <c r="I1066" s="26"/>
      <c r="J1066" s="27"/>
      <c r="K1066" s="26"/>
      <c r="L1066" s="26" t="s">
        <v>270</v>
      </c>
      <c r="M1066" s="33" t="s">
        <v>905</v>
      </c>
      <c r="N1066" s="33">
        <v>18</v>
      </c>
      <c r="O1066" s="28" t="s">
        <v>1227</v>
      </c>
      <c r="P1066" s="33" t="s">
        <v>1297</v>
      </c>
      <c r="Q1066" s="33" t="s">
        <v>1373</v>
      </c>
      <c r="R1066" s="33" t="s">
        <v>1118</v>
      </c>
      <c r="S1066" s="33" t="s">
        <v>1132</v>
      </c>
      <c r="T1066" s="118" t="s">
        <v>1082</v>
      </c>
      <c r="U1066" s="33" t="s">
        <v>1118</v>
      </c>
      <c r="V1066" s="33" t="s">
        <v>1127</v>
      </c>
      <c r="W1066" s="34"/>
    </row>
    <row r="1067" spans="1:23" s="15" customFormat="1" ht="30" x14ac:dyDescent="0.25">
      <c r="A1067" s="41">
        <v>509</v>
      </c>
      <c r="B1067" s="43">
        <v>43229</v>
      </c>
      <c r="C1067" s="27" t="s">
        <v>204</v>
      </c>
      <c r="D1067" s="27">
        <v>304</v>
      </c>
      <c r="E1067" s="27" t="s">
        <v>43</v>
      </c>
      <c r="F1067" s="27" t="s">
        <v>35</v>
      </c>
      <c r="G1067" s="26" t="s">
        <v>906</v>
      </c>
      <c r="H1067" s="26"/>
      <c r="I1067" s="26"/>
      <c r="J1067" s="27"/>
      <c r="K1067" s="26"/>
      <c r="L1067" s="26" t="s">
        <v>270</v>
      </c>
      <c r="M1067" s="33" t="s">
        <v>856</v>
      </c>
      <c r="N1067" s="33">
        <v>18</v>
      </c>
      <c r="O1067" s="28" t="s">
        <v>1114</v>
      </c>
      <c r="P1067" s="33" t="s">
        <v>1374</v>
      </c>
      <c r="Q1067" s="33" t="s">
        <v>1328</v>
      </c>
      <c r="R1067" s="33" t="s">
        <v>1118</v>
      </c>
      <c r="S1067" s="33" t="s">
        <v>1132</v>
      </c>
      <c r="T1067" s="118" t="s">
        <v>1082</v>
      </c>
      <c r="U1067" s="33" t="s">
        <v>1118</v>
      </c>
      <c r="V1067" s="33" t="s">
        <v>1288</v>
      </c>
      <c r="W1067" s="34"/>
    </row>
    <row r="1068" spans="1:23" s="15" customFormat="1" ht="120" x14ac:dyDescent="0.25">
      <c r="A1068" s="41">
        <v>508</v>
      </c>
      <c r="B1068" s="43">
        <v>43229</v>
      </c>
      <c r="C1068" s="27" t="s">
        <v>204</v>
      </c>
      <c r="D1068" s="27">
        <v>405</v>
      </c>
      <c r="E1068" s="27" t="s">
        <v>43</v>
      </c>
      <c r="F1068" s="27" t="s">
        <v>35</v>
      </c>
      <c r="G1068" s="26" t="s">
        <v>907</v>
      </c>
      <c r="H1068" s="26"/>
      <c r="I1068" s="26"/>
      <c r="J1068" s="27"/>
      <c r="K1068" s="26"/>
      <c r="L1068" s="26" t="s">
        <v>270</v>
      </c>
      <c r="M1068" s="33" t="s">
        <v>908</v>
      </c>
      <c r="N1068" s="33">
        <v>18</v>
      </c>
      <c r="O1068" s="28" t="s">
        <v>1114</v>
      </c>
      <c r="P1068" s="33" t="s">
        <v>1375</v>
      </c>
      <c r="Q1068" s="33" t="s">
        <v>1335</v>
      </c>
      <c r="R1068" s="33" t="s">
        <v>1118</v>
      </c>
      <c r="S1068" s="33" t="s">
        <v>1132</v>
      </c>
      <c r="T1068" s="118" t="s">
        <v>1082</v>
      </c>
      <c r="U1068" s="33" t="s">
        <v>1118</v>
      </c>
      <c r="V1068" s="33" t="s">
        <v>1274</v>
      </c>
      <c r="W1068" s="34"/>
    </row>
    <row r="1069" spans="1:23" s="15" customFormat="1" ht="60" x14ac:dyDescent="0.25">
      <c r="A1069" s="41">
        <v>507</v>
      </c>
      <c r="B1069" s="43">
        <v>43229</v>
      </c>
      <c r="C1069" s="27" t="s">
        <v>204</v>
      </c>
      <c r="D1069" s="27"/>
      <c r="E1069" s="27"/>
      <c r="F1069" s="27"/>
      <c r="G1069" s="26" t="s">
        <v>907</v>
      </c>
      <c r="H1069" s="26"/>
      <c r="I1069" s="26"/>
      <c r="J1069" s="27"/>
      <c r="K1069" s="26"/>
      <c r="L1069" s="26"/>
      <c r="M1069" s="33"/>
      <c r="N1069" s="33">
        <v>18</v>
      </c>
      <c r="O1069" s="28" t="s">
        <v>1114</v>
      </c>
      <c r="P1069" s="33" t="s">
        <v>1376</v>
      </c>
      <c r="Q1069" s="33" t="s">
        <v>1341</v>
      </c>
      <c r="R1069" s="33" t="s">
        <v>1118</v>
      </c>
      <c r="S1069" s="33" t="s">
        <v>1132</v>
      </c>
      <c r="T1069" s="118" t="s">
        <v>1082</v>
      </c>
      <c r="U1069" s="33" t="s">
        <v>1118</v>
      </c>
      <c r="V1069" s="33" t="s">
        <v>1141</v>
      </c>
      <c r="W1069" s="34"/>
    </row>
    <row r="1070" spans="1:23" s="15" customFormat="1" ht="75" x14ac:dyDescent="0.25">
      <c r="A1070" s="41">
        <v>506</v>
      </c>
      <c r="B1070" s="43">
        <v>43229</v>
      </c>
      <c r="C1070" s="27" t="s">
        <v>204</v>
      </c>
      <c r="D1070" s="27">
        <v>305</v>
      </c>
      <c r="E1070" s="27" t="s">
        <v>43</v>
      </c>
      <c r="F1070" s="27" t="s">
        <v>909</v>
      </c>
      <c r="G1070" s="26" t="s">
        <v>910</v>
      </c>
      <c r="H1070" s="26"/>
      <c r="I1070" s="26"/>
      <c r="J1070" s="27"/>
      <c r="K1070" s="26"/>
      <c r="L1070" s="26" t="s">
        <v>270</v>
      </c>
      <c r="M1070" s="33" t="s">
        <v>911</v>
      </c>
      <c r="N1070" s="33">
        <v>18</v>
      </c>
      <c r="O1070" s="28" t="s">
        <v>1227</v>
      </c>
      <c r="P1070" s="33" t="s">
        <v>1377</v>
      </c>
      <c r="Q1070" s="33" t="s">
        <v>1378</v>
      </c>
      <c r="R1070" s="33" t="s">
        <v>1118</v>
      </c>
      <c r="S1070" s="33" t="s">
        <v>1132</v>
      </c>
      <c r="T1070" s="118" t="s">
        <v>1082</v>
      </c>
      <c r="U1070" s="33" t="s">
        <v>1118</v>
      </c>
      <c r="V1070" s="33" t="s">
        <v>44</v>
      </c>
      <c r="W1070" s="34"/>
    </row>
    <row r="1071" spans="1:23" s="15" customFormat="1" ht="120" x14ac:dyDescent="0.25">
      <c r="A1071" s="41">
        <v>505</v>
      </c>
      <c r="B1071" s="43">
        <v>43229</v>
      </c>
      <c r="C1071" s="27" t="s">
        <v>204</v>
      </c>
      <c r="D1071" s="27">
        <v>606</v>
      </c>
      <c r="E1071" s="27" t="s">
        <v>43</v>
      </c>
      <c r="F1071" s="27" t="s">
        <v>518</v>
      </c>
      <c r="G1071" s="26" t="s">
        <v>912</v>
      </c>
      <c r="H1071" s="26"/>
      <c r="I1071" s="26"/>
      <c r="J1071" s="27"/>
      <c r="K1071" s="26"/>
      <c r="L1071" s="26"/>
      <c r="M1071" s="33"/>
      <c r="N1071" s="33">
        <v>18</v>
      </c>
      <c r="O1071" s="28" t="s">
        <v>1227</v>
      </c>
      <c r="P1071" s="33" t="s">
        <v>1379</v>
      </c>
      <c r="Q1071" s="33" t="s">
        <v>1328</v>
      </c>
      <c r="R1071" s="33" t="s">
        <v>1118</v>
      </c>
      <c r="S1071" s="33" t="s">
        <v>1132</v>
      </c>
      <c r="T1071" s="118" t="s">
        <v>1082</v>
      </c>
      <c r="U1071" s="33" t="s">
        <v>1118</v>
      </c>
      <c r="V1071" s="33" t="s">
        <v>518</v>
      </c>
      <c r="W1071" s="34"/>
    </row>
    <row r="1072" spans="1:23" s="15" customFormat="1" ht="90" x14ac:dyDescent="0.25">
      <c r="A1072" s="41">
        <v>504</v>
      </c>
      <c r="B1072" s="43">
        <v>43227</v>
      </c>
      <c r="C1072" s="27" t="s">
        <v>204</v>
      </c>
      <c r="D1072" s="27">
        <v>706</v>
      </c>
      <c r="E1072" s="27" t="s">
        <v>43</v>
      </c>
      <c r="F1072" s="27" t="s">
        <v>315</v>
      </c>
      <c r="G1072" s="26" t="s">
        <v>913</v>
      </c>
      <c r="H1072" s="26"/>
      <c r="I1072" s="26"/>
      <c r="J1072" s="27"/>
      <c r="K1072" s="26"/>
      <c r="L1072" s="26" t="s">
        <v>270</v>
      </c>
      <c r="M1072" s="33" t="s">
        <v>914</v>
      </c>
      <c r="N1072" s="33">
        <v>18</v>
      </c>
      <c r="O1072" s="28" t="s">
        <v>1227</v>
      </c>
      <c r="P1072" s="33" t="s">
        <v>1380</v>
      </c>
      <c r="Q1072" s="33" t="s">
        <v>1341</v>
      </c>
      <c r="R1072" s="33" t="s">
        <v>1118</v>
      </c>
      <c r="S1072" s="33" t="s">
        <v>1132</v>
      </c>
      <c r="T1072" s="118" t="s">
        <v>1082</v>
      </c>
      <c r="U1072" s="33" t="s">
        <v>1118</v>
      </c>
      <c r="V1072" s="33" t="s">
        <v>1186</v>
      </c>
      <c r="W1072" s="34"/>
    </row>
    <row r="1073" spans="1:23" s="15" customFormat="1" ht="60" x14ac:dyDescent="0.25">
      <c r="A1073" s="41">
        <v>503</v>
      </c>
      <c r="B1073" s="43">
        <v>43228</v>
      </c>
      <c r="C1073" s="27" t="s">
        <v>204</v>
      </c>
      <c r="D1073" s="27">
        <v>510</v>
      </c>
      <c r="E1073" s="27" t="s">
        <v>43</v>
      </c>
      <c r="F1073" s="27" t="s">
        <v>35</v>
      </c>
      <c r="G1073" s="26" t="s">
        <v>915</v>
      </c>
      <c r="H1073" s="26"/>
      <c r="I1073" s="26"/>
      <c r="J1073" s="27"/>
      <c r="K1073" s="26"/>
      <c r="L1073" s="26"/>
      <c r="M1073" s="33"/>
      <c r="N1073" s="33">
        <v>18</v>
      </c>
      <c r="O1073" s="28" t="s">
        <v>1114</v>
      </c>
      <c r="P1073" s="33" t="s">
        <v>1381</v>
      </c>
      <c r="Q1073" s="33" t="s">
        <v>1331</v>
      </c>
      <c r="R1073" s="33" t="s">
        <v>1118</v>
      </c>
      <c r="S1073" s="33" t="s">
        <v>1132</v>
      </c>
      <c r="T1073" s="118" t="s">
        <v>1082</v>
      </c>
      <c r="U1073" s="33" t="s">
        <v>1118</v>
      </c>
      <c r="V1073" s="33" t="s">
        <v>44</v>
      </c>
      <c r="W1073" s="34"/>
    </row>
    <row r="1074" spans="1:23" s="15" customFormat="1" ht="30" x14ac:dyDescent="0.25">
      <c r="A1074" s="41">
        <v>502</v>
      </c>
      <c r="B1074" s="43">
        <v>43228</v>
      </c>
      <c r="C1074" s="27" t="s">
        <v>204</v>
      </c>
      <c r="D1074" s="27">
        <v>510</v>
      </c>
      <c r="E1074" s="27" t="s">
        <v>43</v>
      </c>
      <c r="F1074" s="27" t="s">
        <v>35</v>
      </c>
      <c r="G1074" s="26" t="s">
        <v>916</v>
      </c>
      <c r="H1074" s="26"/>
      <c r="I1074" s="26"/>
      <c r="J1074" s="27"/>
      <c r="K1074" s="26"/>
      <c r="L1074" s="26"/>
      <c r="M1074" s="33"/>
      <c r="N1074" s="33">
        <v>18</v>
      </c>
      <c r="O1074" s="28" t="s">
        <v>1199</v>
      </c>
      <c r="P1074" s="33" t="s">
        <v>1382</v>
      </c>
      <c r="Q1074" s="33" t="s">
        <v>1378</v>
      </c>
      <c r="R1074" s="33" t="s">
        <v>1118</v>
      </c>
      <c r="S1074" s="33" t="s">
        <v>1132</v>
      </c>
      <c r="T1074" s="118" t="s">
        <v>1082</v>
      </c>
      <c r="U1074" s="33" t="s">
        <v>1118</v>
      </c>
      <c r="V1074" s="33" t="s">
        <v>44</v>
      </c>
      <c r="W1074" s="34"/>
    </row>
    <row r="1075" spans="1:23" s="15" customFormat="1" ht="75" x14ac:dyDescent="0.25">
      <c r="A1075" s="41">
        <v>501</v>
      </c>
      <c r="B1075" s="43">
        <v>43227</v>
      </c>
      <c r="C1075" s="27" t="s">
        <v>204</v>
      </c>
      <c r="D1075" s="27">
        <v>503</v>
      </c>
      <c r="E1075" s="27" t="s">
        <v>43</v>
      </c>
      <c r="F1075" s="27" t="s">
        <v>268</v>
      </c>
      <c r="G1075" s="26" t="s">
        <v>917</v>
      </c>
      <c r="H1075" s="26"/>
      <c r="I1075" s="26"/>
      <c r="J1075" s="27"/>
      <c r="K1075" s="26"/>
      <c r="L1075" s="26" t="s">
        <v>270</v>
      </c>
      <c r="M1075" s="33" t="s">
        <v>918</v>
      </c>
      <c r="N1075" s="33">
        <v>18</v>
      </c>
      <c r="O1075" s="28" t="s">
        <v>1227</v>
      </c>
      <c r="P1075" s="33" t="s">
        <v>1383</v>
      </c>
      <c r="Q1075" s="33" t="s">
        <v>1373</v>
      </c>
      <c r="R1075" s="33" t="s">
        <v>1118</v>
      </c>
      <c r="S1075" s="33" t="s">
        <v>1132</v>
      </c>
      <c r="T1075" s="118" t="s">
        <v>1082</v>
      </c>
      <c r="U1075" s="33" t="s">
        <v>1118</v>
      </c>
      <c r="V1075" s="33" t="s">
        <v>1186</v>
      </c>
      <c r="W1075" s="34"/>
    </row>
    <row r="1076" spans="1:23" s="15" customFormat="1" ht="120" x14ac:dyDescent="0.25">
      <c r="A1076" s="41">
        <v>500</v>
      </c>
      <c r="B1076" s="43">
        <v>43227</v>
      </c>
      <c r="C1076" s="27" t="s">
        <v>204</v>
      </c>
      <c r="D1076" s="27">
        <v>212</v>
      </c>
      <c r="E1076" s="27" t="s">
        <v>43</v>
      </c>
      <c r="F1076" s="27" t="s">
        <v>35</v>
      </c>
      <c r="G1076" s="26" t="s">
        <v>919</v>
      </c>
      <c r="H1076" s="26"/>
      <c r="I1076" s="26"/>
      <c r="J1076" s="27"/>
      <c r="K1076" s="26"/>
      <c r="L1076" s="26" t="s">
        <v>270</v>
      </c>
      <c r="M1076" s="33" t="s">
        <v>920</v>
      </c>
      <c r="N1076" s="33">
        <v>18</v>
      </c>
      <c r="O1076" s="28" t="s">
        <v>1114</v>
      </c>
      <c r="P1076" s="33" t="s">
        <v>1384</v>
      </c>
      <c r="Q1076" s="33" t="s">
        <v>1331</v>
      </c>
      <c r="R1076" s="33" t="s">
        <v>1118</v>
      </c>
      <c r="S1076" s="33" t="s">
        <v>1132</v>
      </c>
      <c r="T1076" s="118" t="s">
        <v>1082</v>
      </c>
      <c r="U1076" s="33" t="s">
        <v>1118</v>
      </c>
      <c r="V1076" s="33" t="s">
        <v>1089</v>
      </c>
      <c r="W1076" s="34"/>
    </row>
    <row r="1077" spans="1:23" s="15" customFormat="1" ht="30" x14ac:dyDescent="0.25">
      <c r="A1077" s="41">
        <v>499</v>
      </c>
      <c r="B1077" s="43">
        <v>43227</v>
      </c>
      <c r="C1077" s="27" t="s">
        <v>204</v>
      </c>
      <c r="D1077" s="27">
        <v>509</v>
      </c>
      <c r="E1077" s="27" t="s">
        <v>43</v>
      </c>
      <c r="F1077" s="27" t="s">
        <v>268</v>
      </c>
      <c r="G1077" s="26" t="s">
        <v>921</v>
      </c>
      <c r="H1077" s="26"/>
      <c r="I1077" s="26"/>
      <c r="J1077" s="27"/>
      <c r="K1077" s="26"/>
      <c r="L1077" s="26" t="s">
        <v>270</v>
      </c>
      <c r="M1077" s="33" t="s">
        <v>922</v>
      </c>
      <c r="N1077" s="33">
        <v>18</v>
      </c>
      <c r="O1077" s="28" t="s">
        <v>1227</v>
      </c>
      <c r="P1077" s="33" t="s">
        <v>1385</v>
      </c>
      <c r="Q1077" s="33" t="s">
        <v>1341</v>
      </c>
      <c r="R1077" s="33" t="s">
        <v>1118</v>
      </c>
      <c r="S1077" s="33" t="s">
        <v>1132</v>
      </c>
      <c r="T1077" s="118" t="s">
        <v>1082</v>
      </c>
      <c r="U1077" s="33" t="s">
        <v>1118</v>
      </c>
      <c r="V1077" s="33" t="s">
        <v>1186</v>
      </c>
      <c r="W1077" s="34"/>
    </row>
    <row r="1078" spans="1:23" s="15" customFormat="1" ht="60" x14ac:dyDescent="0.25">
      <c r="A1078" s="41">
        <v>498</v>
      </c>
      <c r="B1078" s="43">
        <v>43226</v>
      </c>
      <c r="C1078" s="27" t="s">
        <v>204</v>
      </c>
      <c r="D1078" s="27">
        <v>709</v>
      </c>
      <c r="E1078" s="27" t="s">
        <v>43</v>
      </c>
      <c r="F1078" s="27" t="s">
        <v>51</v>
      </c>
      <c r="G1078" s="26" t="s">
        <v>923</v>
      </c>
      <c r="H1078" s="26"/>
      <c r="I1078" s="26"/>
      <c r="J1078" s="27"/>
      <c r="K1078" s="26"/>
      <c r="L1078" s="26" t="s">
        <v>270</v>
      </c>
      <c r="M1078" s="33" t="s">
        <v>924</v>
      </c>
      <c r="N1078" s="33">
        <v>18</v>
      </c>
      <c r="O1078" s="28" t="s">
        <v>1199</v>
      </c>
      <c r="P1078" s="33" t="s">
        <v>1386</v>
      </c>
      <c r="Q1078" s="33" t="s">
        <v>1328</v>
      </c>
      <c r="R1078" s="33" t="s">
        <v>1118</v>
      </c>
      <c r="S1078" s="33" t="s">
        <v>1132</v>
      </c>
      <c r="T1078" s="118" t="s">
        <v>1082</v>
      </c>
      <c r="U1078" s="33" t="s">
        <v>1118</v>
      </c>
      <c r="V1078" s="33" t="s">
        <v>1387</v>
      </c>
      <c r="W1078" s="34"/>
    </row>
    <row r="1079" spans="1:23" s="15" customFormat="1" ht="75" x14ac:dyDescent="0.25">
      <c r="A1079" s="41">
        <v>497</v>
      </c>
      <c r="B1079" s="43">
        <v>43226</v>
      </c>
      <c r="C1079" s="27" t="s">
        <v>204</v>
      </c>
      <c r="D1079" s="27">
        <v>410</v>
      </c>
      <c r="E1079" s="27" t="s">
        <v>43</v>
      </c>
      <c r="F1079" s="27" t="s">
        <v>35</v>
      </c>
      <c r="G1079" s="26" t="s">
        <v>925</v>
      </c>
      <c r="H1079" s="26"/>
      <c r="I1079" s="26"/>
      <c r="J1079" s="27"/>
      <c r="K1079" s="26"/>
      <c r="L1079" s="26" t="s">
        <v>270</v>
      </c>
      <c r="M1079" s="33" t="s">
        <v>926</v>
      </c>
      <c r="N1079" s="33">
        <v>18</v>
      </c>
      <c r="O1079" s="28" t="s">
        <v>1114</v>
      </c>
      <c r="P1079" s="33" t="s">
        <v>1388</v>
      </c>
      <c r="Q1079" s="33" t="s">
        <v>1378</v>
      </c>
      <c r="R1079" s="33" t="s">
        <v>1118</v>
      </c>
      <c r="S1079" s="33" t="s">
        <v>1132</v>
      </c>
      <c r="T1079" s="118" t="s">
        <v>1082</v>
      </c>
      <c r="U1079" s="33" t="s">
        <v>1118</v>
      </c>
      <c r="V1079" s="33" t="s">
        <v>1089</v>
      </c>
      <c r="W1079" s="34"/>
    </row>
    <row r="1080" spans="1:23" s="15" customFormat="1" ht="60" x14ac:dyDescent="0.25">
      <c r="A1080" s="41">
        <v>496</v>
      </c>
      <c r="B1080" s="43">
        <v>43226</v>
      </c>
      <c r="C1080" s="27" t="s">
        <v>204</v>
      </c>
      <c r="D1080" s="27">
        <v>612</v>
      </c>
      <c r="E1080" s="27" t="s">
        <v>43</v>
      </c>
      <c r="F1080" s="27" t="s">
        <v>35</v>
      </c>
      <c r="G1080" s="26" t="s">
        <v>927</v>
      </c>
      <c r="H1080" s="26"/>
      <c r="I1080" s="26"/>
      <c r="J1080" s="27"/>
      <c r="K1080" s="26"/>
      <c r="L1080" s="26" t="s">
        <v>270</v>
      </c>
      <c r="M1080" s="33" t="s">
        <v>928</v>
      </c>
      <c r="N1080" s="33">
        <v>18</v>
      </c>
      <c r="O1080" s="28" t="s">
        <v>1227</v>
      </c>
      <c r="P1080" s="33" t="s">
        <v>1389</v>
      </c>
      <c r="Q1080" s="33" t="s">
        <v>1373</v>
      </c>
      <c r="R1080" s="33" t="s">
        <v>1118</v>
      </c>
      <c r="S1080" s="33" t="s">
        <v>1132</v>
      </c>
      <c r="T1080" s="118" t="s">
        <v>1082</v>
      </c>
      <c r="U1080" s="33" t="s">
        <v>1118</v>
      </c>
      <c r="V1080" s="33" t="s">
        <v>1390</v>
      </c>
      <c r="W1080" s="34"/>
    </row>
    <row r="1081" spans="1:23" s="15" customFormat="1" ht="75" x14ac:dyDescent="0.25">
      <c r="A1081" s="41">
        <v>495</v>
      </c>
      <c r="B1081" s="43">
        <v>43224</v>
      </c>
      <c r="C1081" s="27" t="s">
        <v>204</v>
      </c>
      <c r="D1081" s="27">
        <v>109</v>
      </c>
      <c r="E1081" s="27" t="s">
        <v>43</v>
      </c>
      <c r="F1081" s="27" t="s">
        <v>35</v>
      </c>
      <c r="G1081" s="26" t="s">
        <v>929</v>
      </c>
      <c r="H1081" s="26"/>
      <c r="I1081" s="26"/>
      <c r="J1081" s="27"/>
      <c r="K1081" s="26"/>
      <c r="L1081" s="26" t="s">
        <v>270</v>
      </c>
      <c r="M1081" s="33" t="s">
        <v>930</v>
      </c>
      <c r="N1081" s="33">
        <v>18</v>
      </c>
      <c r="O1081" s="28" t="s">
        <v>1114</v>
      </c>
      <c r="P1081" s="33" t="s">
        <v>1391</v>
      </c>
      <c r="Q1081" s="33" t="s">
        <v>1378</v>
      </c>
      <c r="R1081" s="33" t="s">
        <v>1118</v>
      </c>
      <c r="S1081" s="33" t="s">
        <v>1132</v>
      </c>
      <c r="T1081" s="118" t="s">
        <v>1082</v>
      </c>
      <c r="U1081" s="33" t="s">
        <v>1118</v>
      </c>
      <c r="V1081" s="33" t="s">
        <v>44</v>
      </c>
      <c r="W1081" s="34"/>
    </row>
    <row r="1082" spans="1:23" s="15" customFormat="1" ht="105" x14ac:dyDescent="0.25">
      <c r="A1082" s="41">
        <v>494</v>
      </c>
      <c r="B1082" s="43">
        <v>43224</v>
      </c>
      <c r="C1082" s="27" t="s">
        <v>204</v>
      </c>
      <c r="D1082" s="27">
        <v>204</v>
      </c>
      <c r="E1082" s="27" t="s">
        <v>43</v>
      </c>
      <c r="F1082" s="27" t="s">
        <v>35</v>
      </c>
      <c r="G1082" s="26" t="s">
        <v>931</v>
      </c>
      <c r="H1082" s="26"/>
      <c r="I1082" s="26"/>
      <c r="J1082" s="27"/>
      <c r="K1082" s="26"/>
      <c r="L1082" s="26" t="s">
        <v>270</v>
      </c>
      <c r="M1082" s="33" t="s">
        <v>932</v>
      </c>
      <c r="N1082" s="33">
        <v>18</v>
      </c>
      <c r="O1082" s="28" t="s">
        <v>1199</v>
      </c>
      <c r="P1082" s="33" t="s">
        <v>1392</v>
      </c>
      <c r="Q1082" s="33" t="s">
        <v>1378</v>
      </c>
      <c r="R1082" s="33" t="s">
        <v>1118</v>
      </c>
      <c r="S1082" s="33" t="s">
        <v>1132</v>
      </c>
      <c r="T1082" s="118" t="s">
        <v>1082</v>
      </c>
      <c r="U1082" s="33" t="s">
        <v>1118</v>
      </c>
      <c r="V1082" s="33" t="s">
        <v>44</v>
      </c>
      <c r="W1082" s="34"/>
    </row>
    <row r="1083" spans="1:23" s="15" customFormat="1" ht="60" x14ac:dyDescent="0.25">
      <c r="A1083" s="41">
        <v>493</v>
      </c>
      <c r="B1083" s="43">
        <v>43224</v>
      </c>
      <c r="C1083" s="27" t="s">
        <v>204</v>
      </c>
      <c r="D1083" s="27">
        <v>107</v>
      </c>
      <c r="E1083" s="27" t="s">
        <v>43</v>
      </c>
      <c r="F1083" s="27" t="s">
        <v>268</v>
      </c>
      <c r="G1083" s="26" t="s">
        <v>933</v>
      </c>
      <c r="H1083" s="26"/>
      <c r="I1083" s="26"/>
      <c r="J1083" s="27"/>
      <c r="K1083" s="26"/>
      <c r="L1083" s="26" t="s">
        <v>270</v>
      </c>
      <c r="M1083" s="33" t="s">
        <v>934</v>
      </c>
      <c r="N1083" s="33">
        <v>18</v>
      </c>
      <c r="O1083" s="28" t="s">
        <v>1227</v>
      </c>
      <c r="P1083" s="33" t="s">
        <v>1393</v>
      </c>
      <c r="Q1083" s="33" t="s">
        <v>1341</v>
      </c>
      <c r="R1083" s="33" t="s">
        <v>1118</v>
      </c>
      <c r="S1083" s="33" t="s">
        <v>1132</v>
      </c>
      <c r="T1083" s="118" t="s">
        <v>1082</v>
      </c>
      <c r="U1083" s="33" t="s">
        <v>1118</v>
      </c>
      <c r="V1083" s="33" t="s">
        <v>1196</v>
      </c>
      <c r="W1083" s="34"/>
    </row>
    <row r="1084" spans="1:23" s="15" customFormat="1" ht="135" x14ac:dyDescent="0.25">
      <c r="A1084" s="41">
        <v>492</v>
      </c>
      <c r="B1084" s="43">
        <v>43226</v>
      </c>
      <c r="C1084" s="27" t="s">
        <v>204</v>
      </c>
      <c r="D1084" s="27">
        <v>609</v>
      </c>
      <c r="E1084" s="27" t="s">
        <v>43</v>
      </c>
      <c r="F1084" s="27" t="s">
        <v>51</v>
      </c>
      <c r="G1084" s="26" t="s">
        <v>935</v>
      </c>
      <c r="H1084" s="26"/>
      <c r="I1084" s="26"/>
      <c r="J1084" s="27" t="s">
        <v>275</v>
      </c>
      <c r="K1084" s="26" t="s">
        <v>49</v>
      </c>
      <c r="L1084" s="26"/>
      <c r="M1084" s="33"/>
      <c r="N1084" s="33">
        <v>18</v>
      </c>
      <c r="O1084" s="28" t="s">
        <v>1227</v>
      </c>
      <c r="P1084" s="33" t="s">
        <v>1394</v>
      </c>
      <c r="Q1084" s="33" t="s">
        <v>1373</v>
      </c>
      <c r="R1084" s="33" t="s">
        <v>1118</v>
      </c>
      <c r="S1084" s="33" t="s">
        <v>1132</v>
      </c>
      <c r="T1084" s="118" t="s">
        <v>1082</v>
      </c>
      <c r="U1084" s="33" t="s">
        <v>1118</v>
      </c>
      <c r="V1084" s="33" t="s">
        <v>1194</v>
      </c>
      <c r="W1084" s="34"/>
    </row>
    <row r="1085" spans="1:23" s="15" customFormat="1" ht="105" x14ac:dyDescent="0.25">
      <c r="A1085" s="41">
        <v>491</v>
      </c>
      <c r="B1085" s="43">
        <v>43225</v>
      </c>
      <c r="C1085" s="27" t="s">
        <v>204</v>
      </c>
      <c r="D1085" s="27">
        <v>304</v>
      </c>
      <c r="E1085" s="27" t="s">
        <v>43</v>
      </c>
      <c r="F1085" s="27" t="s">
        <v>35</v>
      </c>
      <c r="G1085" s="26" t="s">
        <v>936</v>
      </c>
      <c r="H1085" s="26"/>
      <c r="I1085" s="26" t="s">
        <v>937</v>
      </c>
      <c r="J1085" s="27"/>
      <c r="K1085" s="26"/>
      <c r="L1085" s="26" t="s">
        <v>270</v>
      </c>
      <c r="M1085" s="33" t="s">
        <v>858</v>
      </c>
      <c r="N1085" s="33">
        <v>18</v>
      </c>
      <c r="O1085" s="28" t="s">
        <v>1227</v>
      </c>
      <c r="P1085" s="33" t="s">
        <v>1395</v>
      </c>
      <c r="Q1085" s="33" t="s">
        <v>1378</v>
      </c>
      <c r="R1085" s="33" t="s">
        <v>1118</v>
      </c>
      <c r="S1085" s="33" t="s">
        <v>1132</v>
      </c>
      <c r="T1085" s="118" t="s">
        <v>1082</v>
      </c>
      <c r="U1085" s="33" t="s">
        <v>1118</v>
      </c>
      <c r="V1085" s="33" t="s">
        <v>1249</v>
      </c>
      <c r="W1085" s="34"/>
    </row>
    <row r="1086" spans="1:23" s="15" customFormat="1" ht="75" x14ac:dyDescent="0.25">
      <c r="A1086" s="41">
        <v>490</v>
      </c>
      <c r="B1086" s="43">
        <v>43224</v>
      </c>
      <c r="C1086" s="27" t="s">
        <v>204</v>
      </c>
      <c r="D1086" s="27">
        <v>601</v>
      </c>
      <c r="E1086" s="27" t="s">
        <v>43</v>
      </c>
      <c r="F1086" s="27" t="s">
        <v>51</v>
      </c>
      <c r="G1086" s="26" t="s">
        <v>938</v>
      </c>
      <c r="H1086" s="26"/>
      <c r="I1086" s="26"/>
      <c r="J1086" s="27"/>
      <c r="K1086" s="26"/>
      <c r="L1086" s="26" t="s">
        <v>270</v>
      </c>
      <c r="M1086" s="33" t="s">
        <v>939</v>
      </c>
      <c r="N1086" s="33">
        <v>18</v>
      </c>
      <c r="O1086" s="28" t="s">
        <v>1114</v>
      </c>
      <c r="P1086" s="33" t="s">
        <v>1396</v>
      </c>
      <c r="Q1086" s="33" t="s">
        <v>1373</v>
      </c>
      <c r="R1086" s="33"/>
      <c r="S1086" s="33" t="s">
        <v>1132</v>
      </c>
      <c r="T1086" s="118" t="s">
        <v>1082</v>
      </c>
      <c r="U1086" s="33" t="s">
        <v>1118</v>
      </c>
      <c r="V1086" s="33" t="s">
        <v>1167</v>
      </c>
      <c r="W1086" s="34"/>
    </row>
    <row r="1087" spans="1:23" s="15" customFormat="1" ht="60" x14ac:dyDescent="0.25">
      <c r="A1087" s="41">
        <v>489</v>
      </c>
      <c r="B1087" s="43">
        <v>43225</v>
      </c>
      <c r="C1087" s="27" t="s">
        <v>204</v>
      </c>
      <c r="D1087" s="27">
        <v>702</v>
      </c>
      <c r="E1087" s="27" t="s">
        <v>43</v>
      </c>
      <c r="F1087" s="27" t="s">
        <v>35</v>
      </c>
      <c r="G1087" s="26" t="s">
        <v>940</v>
      </c>
      <c r="H1087" s="26"/>
      <c r="I1087" s="26"/>
      <c r="J1087" s="27"/>
      <c r="K1087" s="26"/>
      <c r="L1087" s="26" t="s">
        <v>270</v>
      </c>
      <c r="M1087" s="33" t="s">
        <v>941</v>
      </c>
      <c r="N1087" s="33">
        <v>18</v>
      </c>
      <c r="O1087" s="28" t="s">
        <v>1227</v>
      </c>
      <c r="P1087" s="33" t="s">
        <v>1397</v>
      </c>
      <c r="Q1087" s="33" t="s">
        <v>1326</v>
      </c>
      <c r="R1087" s="33"/>
      <c r="S1087" s="33" t="s">
        <v>1132</v>
      </c>
      <c r="T1087" s="118" t="s">
        <v>1082</v>
      </c>
      <c r="U1087" s="33" t="s">
        <v>1118</v>
      </c>
      <c r="V1087" s="33" t="s">
        <v>1128</v>
      </c>
      <c r="W1087" s="34"/>
    </row>
    <row r="1088" spans="1:23" s="15" customFormat="1" ht="45" x14ac:dyDescent="0.25">
      <c r="A1088" s="41">
        <v>488</v>
      </c>
      <c r="B1088" s="43">
        <v>43225</v>
      </c>
      <c r="C1088" s="27" t="s">
        <v>204</v>
      </c>
      <c r="D1088" s="27">
        <v>702</v>
      </c>
      <c r="E1088" s="27" t="s">
        <v>43</v>
      </c>
      <c r="F1088" s="27" t="s">
        <v>268</v>
      </c>
      <c r="G1088" s="26" t="s">
        <v>942</v>
      </c>
      <c r="H1088" s="26"/>
      <c r="I1088" s="26"/>
      <c r="J1088" s="27"/>
      <c r="K1088" s="26"/>
      <c r="L1088" s="26" t="s">
        <v>270</v>
      </c>
      <c r="M1088" s="33" t="s">
        <v>941</v>
      </c>
      <c r="N1088" s="33">
        <v>18</v>
      </c>
      <c r="O1088" s="28" t="s">
        <v>1199</v>
      </c>
      <c r="P1088" s="33" t="s">
        <v>1398</v>
      </c>
      <c r="Q1088" s="33" t="s">
        <v>1341</v>
      </c>
      <c r="R1088" s="33"/>
      <c r="S1088" s="33" t="s">
        <v>1132</v>
      </c>
      <c r="T1088" s="118" t="s">
        <v>1082</v>
      </c>
      <c r="U1088" s="33" t="s">
        <v>1118</v>
      </c>
      <c r="V1088" s="33" t="s">
        <v>1186</v>
      </c>
      <c r="W1088" s="34"/>
    </row>
    <row r="1089" spans="1:23" s="15" customFormat="1" ht="45" x14ac:dyDescent="0.25">
      <c r="A1089" s="41">
        <v>487</v>
      </c>
      <c r="B1089" s="43">
        <v>43224</v>
      </c>
      <c r="C1089" s="27" t="s">
        <v>204</v>
      </c>
      <c r="D1089" s="27">
        <v>701</v>
      </c>
      <c r="E1089" s="27" t="s">
        <v>43</v>
      </c>
      <c r="F1089" s="27" t="s">
        <v>35</v>
      </c>
      <c r="G1089" s="26" t="s">
        <v>943</v>
      </c>
      <c r="H1089" s="26"/>
      <c r="I1089" s="26"/>
      <c r="J1089" s="27"/>
      <c r="K1089" s="26"/>
      <c r="L1089" s="26" t="s">
        <v>270</v>
      </c>
      <c r="M1089" s="33" t="s">
        <v>944</v>
      </c>
      <c r="N1089" s="33">
        <v>18</v>
      </c>
      <c r="O1089" s="28" t="s">
        <v>1227</v>
      </c>
      <c r="P1089" s="33" t="s">
        <v>1397</v>
      </c>
      <c r="Q1089" s="33" t="s">
        <v>1326</v>
      </c>
      <c r="R1089" s="33"/>
      <c r="S1089" s="33" t="s">
        <v>1132</v>
      </c>
      <c r="T1089" s="118" t="s">
        <v>1082</v>
      </c>
      <c r="U1089" s="33" t="s">
        <v>1118</v>
      </c>
      <c r="V1089" s="33" t="s">
        <v>1128</v>
      </c>
      <c r="W1089" s="34"/>
    </row>
    <row r="1090" spans="1:23" s="15" customFormat="1" ht="225" x14ac:dyDescent="0.25">
      <c r="A1090" s="41">
        <v>486</v>
      </c>
      <c r="B1090" s="43">
        <v>43223</v>
      </c>
      <c r="C1090" s="27" t="s">
        <v>204</v>
      </c>
      <c r="D1090" s="27">
        <v>111</v>
      </c>
      <c r="E1090" s="27" t="s">
        <v>97</v>
      </c>
      <c r="F1090" s="27" t="s">
        <v>518</v>
      </c>
      <c r="G1090" s="26" t="s">
        <v>945</v>
      </c>
      <c r="H1090" s="26" t="s">
        <v>946</v>
      </c>
      <c r="I1090" s="26" t="s">
        <v>947</v>
      </c>
      <c r="J1090" s="27" t="s">
        <v>275</v>
      </c>
      <c r="K1090" s="26" t="s">
        <v>49</v>
      </c>
      <c r="L1090" s="26"/>
      <c r="M1090" s="33"/>
      <c r="N1090" s="33">
        <v>18</v>
      </c>
      <c r="O1090" s="28" t="s">
        <v>1227</v>
      </c>
      <c r="P1090" s="33" t="s">
        <v>1379</v>
      </c>
      <c r="Q1090" s="33" t="s">
        <v>1328</v>
      </c>
      <c r="R1090" s="33"/>
      <c r="S1090" s="33" t="s">
        <v>1132</v>
      </c>
      <c r="T1090" s="118" t="s">
        <v>1082</v>
      </c>
      <c r="U1090" s="33" t="s">
        <v>1118</v>
      </c>
      <c r="V1090" s="33" t="s">
        <v>518</v>
      </c>
      <c r="W1090" s="34"/>
    </row>
    <row r="1091" spans="1:23" s="15" customFormat="1" ht="135" x14ac:dyDescent="0.25">
      <c r="A1091" s="41">
        <v>485</v>
      </c>
      <c r="B1091" s="43">
        <v>43223</v>
      </c>
      <c r="C1091" s="27" t="s">
        <v>204</v>
      </c>
      <c r="D1091" s="27">
        <v>101</v>
      </c>
      <c r="E1091" s="27" t="s">
        <v>43</v>
      </c>
      <c r="F1091" s="27" t="s">
        <v>898</v>
      </c>
      <c r="G1091" s="26" t="s">
        <v>948</v>
      </c>
      <c r="H1091" s="26"/>
      <c r="I1091" s="26" t="s">
        <v>949</v>
      </c>
      <c r="J1091" s="27" t="s">
        <v>564</v>
      </c>
      <c r="K1091" s="26" t="s">
        <v>50</v>
      </c>
      <c r="L1091" s="26"/>
      <c r="M1091" s="33"/>
      <c r="N1091" s="33">
        <v>18</v>
      </c>
      <c r="O1091" s="28" t="s">
        <v>1227</v>
      </c>
      <c r="P1091" s="33" t="s">
        <v>1399</v>
      </c>
      <c r="Q1091" s="33" t="s">
        <v>1335</v>
      </c>
      <c r="R1091" s="33"/>
      <c r="S1091" s="33" t="s">
        <v>1132</v>
      </c>
      <c r="T1091" s="118" t="s">
        <v>1082</v>
      </c>
      <c r="U1091" s="33" t="s">
        <v>1084</v>
      </c>
      <c r="V1091" s="33" t="s">
        <v>1400</v>
      </c>
      <c r="W1091" s="34"/>
    </row>
    <row r="1092" spans="1:23" s="15" customFormat="1" ht="180" x14ac:dyDescent="0.25">
      <c r="A1092" s="41">
        <v>484</v>
      </c>
      <c r="B1092" s="43">
        <v>43222</v>
      </c>
      <c r="C1092" s="27" t="s">
        <v>204</v>
      </c>
      <c r="D1092" s="27">
        <v>411</v>
      </c>
      <c r="E1092" s="27" t="s">
        <v>43</v>
      </c>
      <c r="F1092" s="27" t="s">
        <v>51</v>
      </c>
      <c r="G1092" s="26" t="s">
        <v>950</v>
      </c>
      <c r="H1092" s="26"/>
      <c r="I1092" s="26"/>
      <c r="J1092" s="27"/>
      <c r="K1092" s="26"/>
      <c r="L1092" s="26" t="s">
        <v>270</v>
      </c>
      <c r="M1092" s="33" t="s">
        <v>951</v>
      </c>
      <c r="N1092" s="33">
        <v>18</v>
      </c>
      <c r="O1092" s="28" t="s">
        <v>1227</v>
      </c>
      <c r="P1092" s="33" t="s">
        <v>1401</v>
      </c>
      <c r="Q1092" s="33" t="s">
        <v>1335</v>
      </c>
      <c r="R1092" s="33"/>
      <c r="S1092" s="33" t="s">
        <v>1132</v>
      </c>
      <c r="T1092" s="118" t="s">
        <v>1082</v>
      </c>
      <c r="U1092" s="33" t="s">
        <v>1118</v>
      </c>
      <c r="V1092" s="33" t="s">
        <v>1234</v>
      </c>
      <c r="W1092" s="34"/>
    </row>
    <row r="1093" spans="1:23" s="15" customFormat="1" ht="45" x14ac:dyDescent="0.25">
      <c r="A1093" s="41">
        <v>483</v>
      </c>
      <c r="B1093" s="43">
        <v>43221</v>
      </c>
      <c r="C1093" s="27" t="s">
        <v>204</v>
      </c>
      <c r="D1093" s="27">
        <v>604</v>
      </c>
      <c r="E1093" s="27" t="s">
        <v>43</v>
      </c>
      <c r="F1093" s="27" t="s">
        <v>35</v>
      </c>
      <c r="G1093" s="26" t="s">
        <v>952</v>
      </c>
      <c r="H1093" s="26"/>
      <c r="I1093" s="26"/>
      <c r="J1093" s="27"/>
      <c r="K1093" s="26"/>
      <c r="L1093" s="26" t="s">
        <v>270</v>
      </c>
      <c r="M1093" s="33" t="s">
        <v>953</v>
      </c>
      <c r="N1093" s="33">
        <v>17</v>
      </c>
      <c r="O1093" s="28" t="s">
        <v>1227</v>
      </c>
      <c r="P1093" s="33" t="s">
        <v>1402</v>
      </c>
      <c r="Q1093" s="33" t="s">
        <v>1295</v>
      </c>
      <c r="R1093" s="33"/>
      <c r="S1093" s="33" t="s">
        <v>1132</v>
      </c>
      <c r="T1093" s="118" t="s">
        <v>1082</v>
      </c>
      <c r="U1093" s="33" t="s">
        <v>1084</v>
      </c>
      <c r="V1093" s="33" t="s">
        <v>1403</v>
      </c>
      <c r="W1093" s="34"/>
    </row>
    <row r="1094" spans="1:23" s="15" customFormat="1" ht="60" x14ac:dyDescent="0.25">
      <c r="A1094" s="41">
        <v>482</v>
      </c>
      <c r="B1094" s="43">
        <v>43221</v>
      </c>
      <c r="C1094" s="27" t="s">
        <v>204</v>
      </c>
      <c r="D1094" s="27">
        <v>410</v>
      </c>
      <c r="E1094" s="27" t="s">
        <v>43</v>
      </c>
      <c r="F1094" s="27" t="s">
        <v>268</v>
      </c>
      <c r="G1094" s="26" t="s">
        <v>954</v>
      </c>
      <c r="H1094" s="26"/>
      <c r="I1094" s="26"/>
      <c r="J1094" s="27"/>
      <c r="K1094" s="26"/>
      <c r="L1094" s="26" t="s">
        <v>270</v>
      </c>
      <c r="M1094" s="33" t="s">
        <v>955</v>
      </c>
      <c r="N1094" s="33">
        <v>17</v>
      </c>
      <c r="O1094" s="28" t="s">
        <v>1086</v>
      </c>
      <c r="P1094" s="33" t="s">
        <v>1404</v>
      </c>
      <c r="Q1094" s="33"/>
      <c r="R1094" s="33"/>
      <c r="S1094" s="33" t="s">
        <v>1221</v>
      </c>
      <c r="T1094" s="118" t="s">
        <v>1082</v>
      </c>
      <c r="U1094" s="33"/>
      <c r="V1094" s="33" t="s">
        <v>46</v>
      </c>
      <c r="W1094" s="34"/>
    </row>
    <row r="1095" spans="1:23" s="15" customFormat="1" ht="60" x14ac:dyDescent="0.25">
      <c r="A1095" s="41">
        <v>481</v>
      </c>
      <c r="B1095" s="43">
        <v>43221</v>
      </c>
      <c r="C1095" s="27" t="s">
        <v>204</v>
      </c>
      <c r="D1095" s="27">
        <v>509</v>
      </c>
      <c r="E1095" s="27" t="s">
        <v>43</v>
      </c>
      <c r="F1095" s="27" t="s">
        <v>268</v>
      </c>
      <c r="G1095" s="26" t="s">
        <v>956</v>
      </c>
      <c r="H1095" s="26"/>
      <c r="I1095" s="26"/>
      <c r="J1095" s="27"/>
      <c r="K1095" s="26"/>
      <c r="L1095" s="26" t="s">
        <v>270</v>
      </c>
      <c r="M1095" s="33" t="s">
        <v>957</v>
      </c>
      <c r="N1095" s="33">
        <v>17</v>
      </c>
      <c r="O1095" s="28" t="s">
        <v>1227</v>
      </c>
      <c r="P1095" s="33" t="s">
        <v>1405</v>
      </c>
      <c r="Q1095" s="33" t="s">
        <v>1300</v>
      </c>
      <c r="R1095" s="33" t="s">
        <v>1118</v>
      </c>
      <c r="S1095" s="33" t="s">
        <v>1132</v>
      </c>
      <c r="T1095" s="118" t="s">
        <v>1082</v>
      </c>
      <c r="U1095" s="33" t="s">
        <v>1118</v>
      </c>
      <c r="V1095" s="33" t="s">
        <v>1186</v>
      </c>
      <c r="W1095" s="34"/>
    </row>
    <row r="1096" spans="1:23" s="15" customFormat="1" ht="75" x14ac:dyDescent="0.25">
      <c r="A1096" s="41">
        <v>480</v>
      </c>
      <c r="B1096" s="43">
        <v>43221</v>
      </c>
      <c r="C1096" s="27" t="s">
        <v>204</v>
      </c>
      <c r="D1096" s="27">
        <v>208</v>
      </c>
      <c r="E1096" s="27" t="s">
        <v>43</v>
      </c>
      <c r="F1096" s="27" t="s">
        <v>268</v>
      </c>
      <c r="G1096" s="26" t="s">
        <v>958</v>
      </c>
      <c r="H1096" s="26"/>
      <c r="I1096" s="26"/>
      <c r="J1096" s="27"/>
      <c r="K1096" s="26"/>
      <c r="L1096" s="26" t="s">
        <v>270</v>
      </c>
      <c r="M1096" s="33" t="s">
        <v>959</v>
      </c>
      <c r="N1096" s="33">
        <v>17</v>
      </c>
      <c r="O1096" s="28" t="s">
        <v>1227</v>
      </c>
      <c r="P1096" s="33" t="s">
        <v>1406</v>
      </c>
      <c r="Q1096" s="33" t="s">
        <v>1300</v>
      </c>
      <c r="R1096" s="33" t="s">
        <v>1118</v>
      </c>
      <c r="S1096" s="33" t="s">
        <v>1132</v>
      </c>
      <c r="T1096" s="118" t="s">
        <v>1082</v>
      </c>
      <c r="U1096" s="33" t="s">
        <v>1118</v>
      </c>
      <c r="V1096" s="33" t="s">
        <v>1407</v>
      </c>
      <c r="W1096" s="34"/>
    </row>
    <row r="1097" spans="1:23" s="15" customFormat="1" ht="30" x14ac:dyDescent="0.25">
      <c r="A1097" s="41">
        <v>479</v>
      </c>
      <c r="B1097" s="43">
        <v>43220</v>
      </c>
      <c r="C1097" s="27" t="s">
        <v>204</v>
      </c>
      <c r="D1097" s="27">
        <v>708</v>
      </c>
      <c r="E1097" s="27" t="s">
        <v>43</v>
      </c>
      <c r="F1097" s="27" t="s">
        <v>35</v>
      </c>
      <c r="G1097" s="26" t="s">
        <v>960</v>
      </c>
      <c r="H1097" s="26"/>
      <c r="I1097" s="26"/>
      <c r="J1097" s="27"/>
      <c r="K1097" s="26"/>
      <c r="L1097" s="26" t="s">
        <v>270</v>
      </c>
      <c r="M1097" s="33" t="s">
        <v>961</v>
      </c>
      <c r="N1097" s="33">
        <v>17</v>
      </c>
      <c r="O1097" s="28" t="s">
        <v>1199</v>
      </c>
      <c r="P1097" s="33" t="s">
        <v>1408</v>
      </c>
      <c r="Q1097" s="33" t="s">
        <v>1295</v>
      </c>
      <c r="R1097" s="33"/>
      <c r="S1097" s="33" t="s">
        <v>1132</v>
      </c>
      <c r="T1097" s="118" t="s">
        <v>1082</v>
      </c>
      <c r="U1097" s="33" t="s">
        <v>1118</v>
      </c>
      <c r="V1097" s="33" t="s">
        <v>1140</v>
      </c>
      <c r="W1097" s="34"/>
    </row>
    <row r="1098" spans="1:23" s="15" customFormat="1" ht="30" x14ac:dyDescent="0.25">
      <c r="A1098" s="41">
        <v>478</v>
      </c>
      <c r="B1098" s="43">
        <v>43219</v>
      </c>
      <c r="C1098" s="27" t="s">
        <v>204</v>
      </c>
      <c r="D1098" s="27">
        <v>302</v>
      </c>
      <c r="E1098" s="27" t="s">
        <v>43</v>
      </c>
      <c r="F1098" s="27" t="s">
        <v>35</v>
      </c>
      <c r="G1098" s="26" t="s">
        <v>962</v>
      </c>
      <c r="H1098" s="26"/>
      <c r="I1098" s="26"/>
      <c r="J1098" s="27"/>
      <c r="K1098" s="26"/>
      <c r="L1098" s="26" t="s">
        <v>270</v>
      </c>
      <c r="M1098" s="33" t="s">
        <v>963</v>
      </c>
      <c r="N1098" s="33">
        <v>17</v>
      </c>
      <c r="O1098" s="28" t="s">
        <v>1227</v>
      </c>
      <c r="P1098" s="33" t="s">
        <v>1389</v>
      </c>
      <c r="Q1098" s="33" t="s">
        <v>1283</v>
      </c>
      <c r="R1098" s="33"/>
      <c r="S1098" s="33" t="s">
        <v>1221</v>
      </c>
      <c r="T1098" s="118" t="s">
        <v>1082</v>
      </c>
      <c r="U1098" s="33" t="s">
        <v>1118</v>
      </c>
      <c r="V1098" s="33" t="s">
        <v>1390</v>
      </c>
      <c r="W1098" s="34"/>
    </row>
    <row r="1099" spans="1:23" s="15" customFormat="1" ht="30" x14ac:dyDescent="0.25">
      <c r="A1099" s="41">
        <v>477</v>
      </c>
      <c r="B1099" s="43">
        <v>43219</v>
      </c>
      <c r="C1099" s="27" t="s">
        <v>204</v>
      </c>
      <c r="D1099" s="27">
        <v>302</v>
      </c>
      <c r="E1099" s="27" t="s">
        <v>43</v>
      </c>
      <c r="F1099" s="27" t="s">
        <v>268</v>
      </c>
      <c r="G1099" s="26" t="s">
        <v>964</v>
      </c>
      <c r="H1099" s="26"/>
      <c r="I1099" s="26"/>
      <c r="J1099" s="27"/>
      <c r="K1099" s="26"/>
      <c r="L1099" s="26" t="s">
        <v>270</v>
      </c>
      <c r="M1099" s="33" t="s">
        <v>963</v>
      </c>
      <c r="N1099" s="33">
        <v>17</v>
      </c>
      <c r="O1099" s="28" t="s">
        <v>1086</v>
      </c>
      <c r="P1099" s="33" t="s">
        <v>1409</v>
      </c>
      <c r="Q1099" s="33"/>
      <c r="R1099" s="33"/>
      <c r="S1099" s="33" t="s">
        <v>1221</v>
      </c>
      <c r="T1099" s="118" t="s">
        <v>1082</v>
      </c>
      <c r="U1099" s="33" t="s">
        <v>1084</v>
      </c>
      <c r="V1099" s="33" t="s">
        <v>46</v>
      </c>
      <c r="W1099" s="34"/>
    </row>
    <row r="1100" spans="1:23" s="15" customFormat="1" ht="30" x14ac:dyDescent="0.25">
      <c r="A1100" s="41">
        <v>476</v>
      </c>
      <c r="B1100" s="43">
        <v>43221</v>
      </c>
      <c r="C1100" s="27" t="s">
        <v>204</v>
      </c>
      <c r="D1100" s="27">
        <v>402</v>
      </c>
      <c r="E1100" s="27" t="s">
        <v>43</v>
      </c>
      <c r="F1100" s="27" t="s">
        <v>35</v>
      </c>
      <c r="G1100" s="26" t="s">
        <v>965</v>
      </c>
      <c r="H1100" s="26"/>
      <c r="I1100" s="26"/>
      <c r="J1100" s="27"/>
      <c r="K1100" s="26"/>
      <c r="L1100" s="26" t="s">
        <v>270</v>
      </c>
      <c r="M1100" s="33" t="s">
        <v>966</v>
      </c>
      <c r="N1100" s="33">
        <v>17</v>
      </c>
      <c r="O1100" s="28" t="s">
        <v>1227</v>
      </c>
      <c r="P1100" s="33" t="s">
        <v>1410</v>
      </c>
      <c r="Q1100" s="33" t="s">
        <v>1283</v>
      </c>
      <c r="R1100" s="33"/>
      <c r="S1100" s="33" t="s">
        <v>1221</v>
      </c>
      <c r="T1100" s="118" t="s">
        <v>1082</v>
      </c>
      <c r="U1100" s="33" t="s">
        <v>1084</v>
      </c>
      <c r="V1100" s="33" t="s">
        <v>1125</v>
      </c>
      <c r="W1100" s="34"/>
    </row>
    <row r="1101" spans="1:23" s="15" customFormat="1" ht="30" x14ac:dyDescent="0.25">
      <c r="A1101" s="41">
        <v>475</v>
      </c>
      <c r="B1101" s="43">
        <v>43221</v>
      </c>
      <c r="C1101" s="27" t="s">
        <v>204</v>
      </c>
      <c r="D1101" s="27">
        <v>402</v>
      </c>
      <c r="E1101" s="27" t="s">
        <v>43</v>
      </c>
      <c r="F1101" s="27" t="s">
        <v>268</v>
      </c>
      <c r="G1101" s="26" t="s">
        <v>967</v>
      </c>
      <c r="H1101" s="26"/>
      <c r="I1101" s="26"/>
      <c r="J1101" s="27"/>
      <c r="K1101" s="26"/>
      <c r="L1101" s="26" t="s">
        <v>270</v>
      </c>
      <c r="M1101" s="33" t="s">
        <v>966</v>
      </c>
      <c r="N1101" s="33">
        <v>17</v>
      </c>
      <c r="O1101" s="28" t="s">
        <v>1227</v>
      </c>
      <c r="P1101" s="33" t="s">
        <v>1411</v>
      </c>
      <c r="Q1101" s="33" t="s">
        <v>1279</v>
      </c>
      <c r="R1101" s="33"/>
      <c r="S1101" s="33" t="s">
        <v>1221</v>
      </c>
      <c r="T1101" s="118" t="s">
        <v>1082</v>
      </c>
      <c r="U1101" s="33" t="s">
        <v>1084</v>
      </c>
      <c r="V1101" s="33" t="s">
        <v>1126</v>
      </c>
      <c r="W1101" s="34"/>
    </row>
    <row r="1102" spans="1:23" s="15" customFormat="1" ht="45" x14ac:dyDescent="0.25">
      <c r="A1102" s="41">
        <v>474</v>
      </c>
      <c r="B1102" s="43">
        <v>43220</v>
      </c>
      <c r="C1102" s="27" t="s">
        <v>204</v>
      </c>
      <c r="D1102" s="27">
        <v>110</v>
      </c>
      <c r="E1102" s="27" t="s">
        <v>43</v>
      </c>
      <c r="F1102" s="27" t="s">
        <v>268</v>
      </c>
      <c r="G1102" s="26" t="s">
        <v>968</v>
      </c>
      <c r="H1102" s="26"/>
      <c r="I1102" s="26"/>
      <c r="J1102" s="27"/>
      <c r="K1102" s="26"/>
      <c r="L1102" s="26" t="s">
        <v>270</v>
      </c>
      <c r="M1102" s="33" t="s">
        <v>969</v>
      </c>
      <c r="N1102" s="33">
        <v>17</v>
      </c>
      <c r="O1102" s="28" t="s">
        <v>1199</v>
      </c>
      <c r="P1102" s="33" t="s">
        <v>1412</v>
      </c>
      <c r="Q1102" s="33" t="s">
        <v>1300</v>
      </c>
      <c r="R1102" s="33" t="s">
        <v>1118</v>
      </c>
      <c r="S1102" s="33" t="s">
        <v>1132</v>
      </c>
      <c r="T1102" s="118" t="s">
        <v>1082</v>
      </c>
      <c r="U1102" s="33" t="s">
        <v>1118</v>
      </c>
      <c r="V1102" s="33" t="s">
        <v>1124</v>
      </c>
      <c r="W1102" s="34"/>
    </row>
    <row r="1103" spans="1:23" s="15" customFormat="1" ht="270" x14ac:dyDescent="0.25">
      <c r="A1103" s="41">
        <v>473</v>
      </c>
      <c r="B1103" s="43">
        <v>43221</v>
      </c>
      <c r="C1103" s="27" t="s">
        <v>204</v>
      </c>
      <c r="D1103" s="27">
        <v>307</v>
      </c>
      <c r="E1103" s="27" t="s">
        <v>97</v>
      </c>
      <c r="F1103" s="27" t="s">
        <v>50</v>
      </c>
      <c r="G1103" s="26" t="s">
        <v>970</v>
      </c>
      <c r="H1103" s="26" t="s">
        <v>971</v>
      </c>
      <c r="I1103" s="26" t="s">
        <v>972</v>
      </c>
      <c r="J1103" s="27" t="s">
        <v>103</v>
      </c>
      <c r="K1103" s="26" t="s">
        <v>50</v>
      </c>
      <c r="L1103" s="26"/>
      <c r="M1103" s="33"/>
      <c r="N1103" s="33">
        <v>17</v>
      </c>
      <c r="O1103" s="28" t="s">
        <v>1227</v>
      </c>
      <c r="P1103" s="33" t="s">
        <v>1413</v>
      </c>
      <c r="Q1103" s="33" t="s">
        <v>1293</v>
      </c>
      <c r="R1103" s="33"/>
      <c r="S1103" s="33" t="s">
        <v>1132</v>
      </c>
      <c r="T1103" s="118" t="s">
        <v>1082</v>
      </c>
      <c r="U1103" s="33" t="s">
        <v>1118</v>
      </c>
      <c r="V1103" s="33" t="s">
        <v>1144</v>
      </c>
      <c r="W1103" s="34"/>
    </row>
    <row r="1104" spans="1:23" s="15" customFormat="1" ht="60" x14ac:dyDescent="0.25">
      <c r="A1104" s="41">
        <v>472</v>
      </c>
      <c r="B1104" s="43">
        <v>43220</v>
      </c>
      <c r="C1104" s="27" t="s">
        <v>204</v>
      </c>
      <c r="D1104" s="27">
        <v>409</v>
      </c>
      <c r="E1104" s="27" t="s">
        <v>43</v>
      </c>
      <c r="F1104" s="27" t="s">
        <v>268</v>
      </c>
      <c r="G1104" s="26" t="s">
        <v>973</v>
      </c>
      <c r="H1104" s="26"/>
      <c r="I1104" s="26"/>
      <c r="J1104" s="27"/>
      <c r="K1104" s="26"/>
      <c r="L1104" s="26" t="s">
        <v>270</v>
      </c>
      <c r="M1104" s="33" t="s">
        <v>974</v>
      </c>
      <c r="N1104" s="33">
        <v>17</v>
      </c>
      <c r="O1104" s="28" t="s">
        <v>1199</v>
      </c>
      <c r="P1104" s="33" t="s">
        <v>1414</v>
      </c>
      <c r="Q1104" s="33" t="s">
        <v>1300</v>
      </c>
      <c r="R1104" s="33" t="s">
        <v>1084</v>
      </c>
      <c r="S1104" s="33" t="s">
        <v>1221</v>
      </c>
      <c r="T1104" s="118" t="s">
        <v>1082</v>
      </c>
      <c r="U1104" s="33" t="s">
        <v>1084</v>
      </c>
      <c r="V1104" t="s">
        <v>1141</v>
      </c>
      <c r="W1104" s="34"/>
    </row>
    <row r="1105" spans="1:23" s="15" customFormat="1" ht="150" x14ac:dyDescent="0.25">
      <c r="A1105" s="41">
        <v>471</v>
      </c>
      <c r="B1105" s="43">
        <v>43220</v>
      </c>
      <c r="C1105" s="27" t="s">
        <v>204</v>
      </c>
      <c r="D1105" s="27">
        <v>305</v>
      </c>
      <c r="E1105" s="27" t="s">
        <v>43</v>
      </c>
      <c r="F1105" s="27" t="s">
        <v>518</v>
      </c>
      <c r="G1105" s="26" t="s">
        <v>975</v>
      </c>
      <c r="H1105" s="26"/>
      <c r="I1105" s="26"/>
      <c r="J1105" s="27"/>
      <c r="K1105" s="26"/>
      <c r="L1105" s="26" t="s">
        <v>270</v>
      </c>
      <c r="M1105" s="33" t="s">
        <v>976</v>
      </c>
      <c r="N1105" s="33">
        <v>17</v>
      </c>
      <c r="O1105" s="28" t="s">
        <v>1227</v>
      </c>
      <c r="P1105" s="33" t="s">
        <v>1415</v>
      </c>
      <c r="Q1105" s="33" t="s">
        <v>1305</v>
      </c>
      <c r="R1105" s="33"/>
      <c r="S1105" s="33" t="s">
        <v>1132</v>
      </c>
      <c r="T1105" s="118" t="s">
        <v>1082</v>
      </c>
      <c r="U1105" s="33" t="s">
        <v>1084</v>
      </c>
      <c r="V1105" s="33" t="s">
        <v>1416</v>
      </c>
      <c r="W1105" s="34"/>
    </row>
    <row r="1106" spans="1:23" s="15" customFormat="1" ht="75" x14ac:dyDescent="0.25">
      <c r="A1106" s="41">
        <v>470</v>
      </c>
      <c r="B1106" s="43">
        <v>43219</v>
      </c>
      <c r="C1106" s="27" t="s">
        <v>204</v>
      </c>
      <c r="D1106" s="27">
        <v>201</v>
      </c>
      <c r="E1106" s="27" t="s">
        <v>43</v>
      </c>
      <c r="F1106" s="27" t="s">
        <v>51</v>
      </c>
      <c r="G1106" s="26" t="s">
        <v>977</v>
      </c>
      <c r="H1106" s="26"/>
      <c r="I1106" s="26"/>
      <c r="J1106" s="27"/>
      <c r="K1106" s="26"/>
      <c r="L1106" s="26" t="s">
        <v>270</v>
      </c>
      <c r="M1106" s="33" t="s">
        <v>978</v>
      </c>
      <c r="N1106" s="33">
        <v>17</v>
      </c>
      <c r="O1106" s="28" t="s">
        <v>1199</v>
      </c>
      <c r="P1106" s="33" t="s">
        <v>1303</v>
      </c>
      <c r="Q1106" s="33" t="s">
        <v>1279</v>
      </c>
      <c r="R1106" s="33"/>
      <c r="S1106" s="33" t="s">
        <v>1221</v>
      </c>
      <c r="T1106" s="118" t="s">
        <v>1082</v>
      </c>
      <c r="U1106" s="33" t="s">
        <v>1084</v>
      </c>
      <c r="V1106" s="33" t="s">
        <v>46</v>
      </c>
      <c r="W1106" s="34"/>
    </row>
    <row r="1107" spans="1:23" s="15" customFormat="1" ht="30" x14ac:dyDescent="0.25">
      <c r="A1107" s="41">
        <v>469</v>
      </c>
      <c r="B1107" s="43">
        <v>43219</v>
      </c>
      <c r="C1107" s="27" t="s">
        <v>204</v>
      </c>
      <c r="D1107" s="27">
        <v>311</v>
      </c>
      <c r="E1107" s="27" t="s">
        <v>43</v>
      </c>
      <c r="F1107" s="27" t="s">
        <v>268</v>
      </c>
      <c r="G1107" s="26" t="s">
        <v>979</v>
      </c>
      <c r="H1107" s="26"/>
      <c r="I1107" s="26"/>
      <c r="J1107" s="27"/>
      <c r="K1107" s="26"/>
      <c r="L1107" s="26" t="s">
        <v>270</v>
      </c>
      <c r="M1107" s="33" t="s">
        <v>980</v>
      </c>
      <c r="N1107" s="33">
        <v>17</v>
      </c>
      <c r="O1107" s="28" t="s">
        <v>1227</v>
      </c>
      <c r="P1107" s="33" t="s">
        <v>1417</v>
      </c>
      <c r="Q1107" s="33" t="s">
        <v>1300</v>
      </c>
      <c r="R1107" s="33" t="s">
        <v>1118</v>
      </c>
      <c r="S1107" s="33" t="s">
        <v>1132</v>
      </c>
      <c r="T1107" s="118" t="s">
        <v>1082</v>
      </c>
      <c r="U1107" s="33" t="s">
        <v>1118</v>
      </c>
      <c r="V1107" s="33" t="s">
        <v>1124</v>
      </c>
      <c r="W1107" s="34"/>
    </row>
    <row r="1108" spans="1:23" s="15" customFormat="1" ht="60" x14ac:dyDescent="0.25">
      <c r="A1108" s="41">
        <v>468</v>
      </c>
      <c r="B1108" s="43">
        <v>43219</v>
      </c>
      <c r="C1108" s="27" t="s">
        <v>204</v>
      </c>
      <c r="D1108" s="27">
        <v>306</v>
      </c>
      <c r="E1108" s="27" t="s">
        <v>43</v>
      </c>
      <c r="F1108" s="27" t="s">
        <v>35</v>
      </c>
      <c r="G1108" s="26" t="s">
        <v>981</v>
      </c>
      <c r="H1108" s="26"/>
      <c r="I1108" s="26"/>
      <c r="J1108" s="27"/>
      <c r="K1108" s="26"/>
      <c r="L1108" s="26" t="s">
        <v>270</v>
      </c>
      <c r="M1108" s="33" t="s">
        <v>982</v>
      </c>
      <c r="N1108" s="33">
        <v>17</v>
      </c>
      <c r="O1108" s="28" t="s">
        <v>1227</v>
      </c>
      <c r="P1108" s="33" t="s">
        <v>1418</v>
      </c>
      <c r="Q1108" s="33" t="s">
        <v>1305</v>
      </c>
      <c r="R1108" s="33"/>
      <c r="S1108" s="33" t="s">
        <v>1132</v>
      </c>
      <c r="T1108" s="118" t="s">
        <v>1082</v>
      </c>
      <c r="U1108" s="33" t="s">
        <v>1118</v>
      </c>
      <c r="V1108" s="33" t="s">
        <v>1119</v>
      </c>
      <c r="W1108" s="34"/>
    </row>
    <row r="1109" spans="1:23" s="15" customFormat="1" ht="30" x14ac:dyDescent="0.25">
      <c r="A1109" s="41">
        <v>467</v>
      </c>
      <c r="B1109" s="43">
        <v>43219</v>
      </c>
      <c r="C1109" s="27" t="s">
        <v>204</v>
      </c>
      <c r="D1109" s="27">
        <v>106</v>
      </c>
      <c r="E1109" s="27" t="s">
        <v>43</v>
      </c>
      <c r="F1109" s="27" t="s">
        <v>35</v>
      </c>
      <c r="G1109" s="26" t="s">
        <v>983</v>
      </c>
      <c r="H1109" s="26"/>
      <c r="I1109" s="26"/>
      <c r="J1109" s="27"/>
      <c r="K1109" s="26"/>
      <c r="L1109" s="26" t="s">
        <v>270</v>
      </c>
      <c r="M1109" s="33" t="s">
        <v>984</v>
      </c>
      <c r="N1109" s="33">
        <v>17</v>
      </c>
      <c r="O1109" s="28" t="s">
        <v>1227</v>
      </c>
      <c r="P1109" s="33" t="s">
        <v>1419</v>
      </c>
      <c r="Q1109" s="33" t="s">
        <v>1295</v>
      </c>
      <c r="R1109" s="33"/>
      <c r="S1109" s="33" t="s">
        <v>1132</v>
      </c>
      <c r="T1109" s="118" t="s">
        <v>1082</v>
      </c>
      <c r="U1109" s="33" t="s">
        <v>1084</v>
      </c>
      <c r="V1109" s="33" t="s">
        <v>1420</v>
      </c>
      <c r="W1109" s="34"/>
    </row>
    <row r="1110" spans="1:23" s="15" customFormat="1" ht="45" x14ac:dyDescent="0.25">
      <c r="A1110" s="41">
        <v>466</v>
      </c>
      <c r="B1110" s="43">
        <v>43219</v>
      </c>
      <c r="C1110" s="27" t="s">
        <v>204</v>
      </c>
      <c r="D1110" s="27">
        <v>111</v>
      </c>
      <c r="E1110" s="27" t="s">
        <v>43</v>
      </c>
      <c r="F1110" s="27" t="s">
        <v>268</v>
      </c>
      <c r="G1110" s="26" t="s">
        <v>985</v>
      </c>
      <c r="H1110" s="26"/>
      <c r="I1110" s="26"/>
      <c r="J1110" s="27"/>
      <c r="K1110" s="26"/>
      <c r="L1110" s="26" t="s">
        <v>270</v>
      </c>
      <c r="M1110" s="33" t="s">
        <v>986</v>
      </c>
      <c r="N1110" s="33">
        <v>17</v>
      </c>
      <c r="O1110" s="28" t="s">
        <v>1227</v>
      </c>
      <c r="P1110" s="33" t="s">
        <v>1421</v>
      </c>
      <c r="Q1110" s="33" t="s">
        <v>1300</v>
      </c>
      <c r="R1110" s="33" t="s">
        <v>1118</v>
      </c>
      <c r="S1110" s="33" t="s">
        <v>1221</v>
      </c>
      <c r="T1110" s="118" t="s">
        <v>1082</v>
      </c>
      <c r="U1110" s="33" t="s">
        <v>1084</v>
      </c>
      <c r="V1110" s="33" t="s">
        <v>1092</v>
      </c>
      <c r="W1110" s="34"/>
    </row>
    <row r="1111" spans="1:23" s="15" customFormat="1" ht="90" x14ac:dyDescent="0.25">
      <c r="A1111" s="41">
        <v>465</v>
      </c>
      <c r="B1111" s="43">
        <v>43219</v>
      </c>
      <c r="C1111" s="27" t="s">
        <v>204</v>
      </c>
      <c r="D1111" s="27">
        <v>901</v>
      </c>
      <c r="E1111" s="27" t="s">
        <v>43</v>
      </c>
      <c r="F1111" s="27" t="s">
        <v>35</v>
      </c>
      <c r="G1111" s="26" t="s">
        <v>987</v>
      </c>
      <c r="H1111" s="26" t="s">
        <v>988</v>
      </c>
      <c r="I1111" s="26"/>
      <c r="J1111" s="27" t="s">
        <v>275</v>
      </c>
      <c r="K1111" s="26" t="s">
        <v>49</v>
      </c>
      <c r="L1111" s="26"/>
      <c r="M1111" s="33"/>
      <c r="N1111" s="33">
        <v>17</v>
      </c>
      <c r="O1111" s="28" t="s">
        <v>1227</v>
      </c>
      <c r="P1111" s="33" t="s">
        <v>1294</v>
      </c>
      <c r="Q1111" s="33" t="s">
        <v>1295</v>
      </c>
      <c r="R1111" s="33"/>
      <c r="S1111" s="33" t="s">
        <v>1132</v>
      </c>
      <c r="T1111" s="118" t="s">
        <v>1082</v>
      </c>
      <c r="U1111" s="33" t="s">
        <v>1118</v>
      </c>
      <c r="V1111" s="33" t="s">
        <v>1089</v>
      </c>
      <c r="W1111" s="34"/>
    </row>
    <row r="1112" spans="1:23" s="15" customFormat="1" ht="60" x14ac:dyDescent="0.25">
      <c r="A1112" s="41">
        <v>464</v>
      </c>
      <c r="B1112" s="43">
        <v>43218</v>
      </c>
      <c r="C1112" s="27" t="s">
        <v>204</v>
      </c>
      <c r="D1112" s="27">
        <v>106</v>
      </c>
      <c r="E1112" s="27" t="s">
        <v>43</v>
      </c>
      <c r="F1112" s="27" t="s">
        <v>51</v>
      </c>
      <c r="G1112" s="26" t="s">
        <v>989</v>
      </c>
      <c r="H1112" s="26" t="s">
        <v>990</v>
      </c>
      <c r="I1112" s="26"/>
      <c r="J1112" s="27"/>
      <c r="K1112" s="26"/>
      <c r="L1112" s="26" t="s">
        <v>270</v>
      </c>
      <c r="M1112" s="33" t="s">
        <v>991</v>
      </c>
      <c r="N1112" s="33">
        <v>17</v>
      </c>
      <c r="O1112" s="28" t="s">
        <v>1227</v>
      </c>
      <c r="P1112" s="33" t="s">
        <v>1422</v>
      </c>
      <c r="Q1112" s="33" t="s">
        <v>1300</v>
      </c>
      <c r="R1112" s="33" t="s">
        <v>1118</v>
      </c>
      <c r="S1112" s="33" t="s">
        <v>1221</v>
      </c>
      <c r="T1112" s="118" t="s">
        <v>1082</v>
      </c>
      <c r="U1112" s="33" t="s">
        <v>1084</v>
      </c>
      <c r="V1112" s="33" t="s">
        <v>1141</v>
      </c>
      <c r="W1112" s="34"/>
    </row>
    <row r="1113" spans="1:23" s="15" customFormat="1" ht="45" x14ac:dyDescent="0.25">
      <c r="A1113" s="41">
        <v>463</v>
      </c>
      <c r="B1113" s="43">
        <v>43218</v>
      </c>
      <c r="C1113" s="27" t="s">
        <v>204</v>
      </c>
      <c r="D1113" s="27">
        <v>402</v>
      </c>
      <c r="E1113" s="27" t="s">
        <v>43</v>
      </c>
      <c r="F1113" s="27" t="s">
        <v>555</v>
      </c>
      <c r="G1113" s="26" t="s">
        <v>992</v>
      </c>
      <c r="H1113" s="26"/>
      <c r="I1113" s="26"/>
      <c r="J1113" s="27"/>
      <c r="K1113" s="26"/>
      <c r="L1113" s="26" t="s">
        <v>270</v>
      </c>
      <c r="M1113" s="33" t="s">
        <v>993</v>
      </c>
      <c r="N1113" s="33">
        <v>17</v>
      </c>
      <c r="O1113" s="28" t="s">
        <v>1227</v>
      </c>
      <c r="P1113" s="33" t="s">
        <v>1423</v>
      </c>
      <c r="Q1113" s="33" t="s">
        <v>1305</v>
      </c>
      <c r="R1113" s="33"/>
      <c r="S1113" s="33" t="s">
        <v>1132</v>
      </c>
      <c r="T1113" s="118" t="s">
        <v>1082</v>
      </c>
      <c r="U1113" s="33" t="s">
        <v>1084</v>
      </c>
      <c r="V1113" s="33" t="s">
        <v>555</v>
      </c>
      <c r="W1113" s="34"/>
    </row>
    <row r="1114" spans="1:23" s="15" customFormat="1" ht="120" x14ac:dyDescent="0.25">
      <c r="A1114" s="41">
        <v>462</v>
      </c>
      <c r="B1114" s="43">
        <v>43217</v>
      </c>
      <c r="C1114" s="27" t="s">
        <v>87</v>
      </c>
      <c r="D1114" s="27"/>
      <c r="E1114" s="27"/>
      <c r="F1114" s="27"/>
      <c r="G1114" s="26" t="s">
        <v>994</v>
      </c>
      <c r="H1114" s="26"/>
      <c r="I1114" s="26"/>
      <c r="J1114" s="27" t="s">
        <v>902</v>
      </c>
      <c r="K1114" s="26" t="s">
        <v>903</v>
      </c>
      <c r="L1114" s="26"/>
      <c r="M1114" s="33"/>
      <c r="N1114" s="33">
        <v>17</v>
      </c>
      <c r="O1114" s="28" t="s">
        <v>1227</v>
      </c>
      <c r="P1114" s="33" t="s">
        <v>1424</v>
      </c>
      <c r="Q1114" s="33" t="s">
        <v>1296</v>
      </c>
      <c r="R1114" s="33"/>
      <c r="S1114" s="33" t="s">
        <v>1132</v>
      </c>
      <c r="T1114" s="118" t="s">
        <v>1082</v>
      </c>
      <c r="U1114" s="33" t="s">
        <v>1084</v>
      </c>
      <c r="V1114" s="33" t="s">
        <v>1253</v>
      </c>
      <c r="W1114" s="34"/>
    </row>
    <row r="1115" spans="1:23" s="15" customFormat="1" ht="75" x14ac:dyDescent="0.25">
      <c r="A1115" s="41">
        <v>461</v>
      </c>
      <c r="B1115" s="43">
        <v>43216</v>
      </c>
      <c r="C1115" s="27" t="s">
        <v>204</v>
      </c>
      <c r="D1115" s="27">
        <v>104</v>
      </c>
      <c r="E1115" s="27" t="s">
        <v>43</v>
      </c>
      <c r="F1115" s="27" t="s">
        <v>35</v>
      </c>
      <c r="G1115" s="26" t="s">
        <v>995</v>
      </c>
      <c r="H1115" s="26"/>
      <c r="I1115" s="26"/>
      <c r="J1115" s="27"/>
      <c r="K1115" s="26"/>
      <c r="L1115" s="26" t="s">
        <v>270</v>
      </c>
      <c r="M1115" s="33" t="s">
        <v>996</v>
      </c>
      <c r="N1115" s="33">
        <v>17</v>
      </c>
      <c r="O1115" s="28" t="s">
        <v>1227</v>
      </c>
      <c r="P1115" s="33" t="s">
        <v>1425</v>
      </c>
      <c r="Q1115" s="33" t="s">
        <v>1296</v>
      </c>
      <c r="R1115" s="33"/>
      <c r="S1115" s="33" t="s">
        <v>1132</v>
      </c>
      <c r="T1115" s="118" t="s">
        <v>1082</v>
      </c>
      <c r="U1115" s="33" t="s">
        <v>1118</v>
      </c>
      <c r="V1115" s="33" t="s">
        <v>1426</v>
      </c>
      <c r="W1115" s="34"/>
    </row>
    <row r="1116" spans="1:23" s="15" customFormat="1" ht="45" x14ac:dyDescent="0.25">
      <c r="A1116" s="41">
        <v>460</v>
      </c>
      <c r="B1116" s="43">
        <v>43217</v>
      </c>
      <c r="C1116" s="27" t="s">
        <v>204</v>
      </c>
      <c r="D1116" s="27">
        <v>103</v>
      </c>
      <c r="E1116" s="27" t="s">
        <v>43</v>
      </c>
      <c r="F1116" s="27" t="s">
        <v>268</v>
      </c>
      <c r="G1116" s="26" t="s">
        <v>997</v>
      </c>
      <c r="H1116" s="26"/>
      <c r="I1116" s="26"/>
      <c r="J1116" s="27"/>
      <c r="K1116" s="26"/>
      <c r="L1116" s="26" t="s">
        <v>270</v>
      </c>
      <c r="M1116" s="33" t="s">
        <v>998</v>
      </c>
      <c r="N1116" s="33">
        <v>17</v>
      </c>
      <c r="O1116" s="28" t="s">
        <v>1227</v>
      </c>
      <c r="P1116" s="33" t="s">
        <v>1385</v>
      </c>
      <c r="Q1116" s="33" t="s">
        <v>1300</v>
      </c>
      <c r="R1116" s="33" t="s">
        <v>1118</v>
      </c>
      <c r="S1116" s="33" t="s">
        <v>1132</v>
      </c>
      <c r="T1116" s="118" t="s">
        <v>1082</v>
      </c>
      <c r="U1116" s="33" t="s">
        <v>1084</v>
      </c>
      <c r="V1116" s="33" t="s">
        <v>1126</v>
      </c>
      <c r="W1116" s="34"/>
    </row>
    <row r="1117" spans="1:23" s="15" customFormat="1" ht="105" x14ac:dyDescent="0.25">
      <c r="A1117" s="41">
        <v>459</v>
      </c>
      <c r="B1117" s="43">
        <v>43217</v>
      </c>
      <c r="C1117" s="27" t="s">
        <v>204</v>
      </c>
      <c r="D1117" s="27">
        <v>510</v>
      </c>
      <c r="E1117" s="27" t="s">
        <v>43</v>
      </c>
      <c r="F1117" s="27" t="s">
        <v>35</v>
      </c>
      <c r="G1117" s="26" t="s">
        <v>999</v>
      </c>
      <c r="H1117" s="26" t="s">
        <v>1000</v>
      </c>
      <c r="I1117" s="26"/>
      <c r="J1117" s="27" t="s">
        <v>275</v>
      </c>
      <c r="K1117" s="26" t="s">
        <v>49</v>
      </c>
      <c r="L1117" s="26"/>
      <c r="M1117" s="33"/>
      <c r="N1117" s="33">
        <v>17</v>
      </c>
      <c r="O1117" s="28" t="s">
        <v>1227</v>
      </c>
      <c r="P1117" s="33" t="s">
        <v>1427</v>
      </c>
      <c r="Q1117" s="33" t="s">
        <v>1283</v>
      </c>
      <c r="R1117" s="33"/>
      <c r="S1117" s="33" t="s">
        <v>1221</v>
      </c>
      <c r="T1117" s="118" t="s">
        <v>1082</v>
      </c>
      <c r="U1117" s="33" t="s">
        <v>1118</v>
      </c>
      <c r="V1117" s="33" t="s">
        <v>1127</v>
      </c>
      <c r="W1117" s="34"/>
    </row>
    <row r="1118" spans="1:23" s="15" customFormat="1" ht="390" x14ac:dyDescent="0.25">
      <c r="A1118" s="41">
        <v>458</v>
      </c>
      <c r="B1118" s="43">
        <v>43217</v>
      </c>
      <c r="C1118" s="27" t="s">
        <v>204</v>
      </c>
      <c r="D1118" s="27">
        <v>406</v>
      </c>
      <c r="E1118" s="27" t="s">
        <v>1001</v>
      </c>
      <c r="F1118" s="27" t="s">
        <v>51</v>
      </c>
      <c r="G1118" s="26" t="s">
        <v>1002</v>
      </c>
      <c r="H1118" s="26" t="s">
        <v>1003</v>
      </c>
      <c r="I1118" s="26" t="s">
        <v>1004</v>
      </c>
      <c r="J1118" s="27" t="s">
        <v>300</v>
      </c>
      <c r="K1118" s="26" t="s">
        <v>49</v>
      </c>
      <c r="L1118" s="26"/>
      <c r="M1118" s="33"/>
      <c r="N1118" s="33">
        <v>17</v>
      </c>
      <c r="O1118" s="28" t="s">
        <v>1227</v>
      </c>
      <c r="P1118" s="33" t="s">
        <v>1428</v>
      </c>
      <c r="Q1118" s="33" t="s">
        <v>1283</v>
      </c>
      <c r="R1118" s="33"/>
      <c r="S1118" s="33" t="s">
        <v>1132</v>
      </c>
      <c r="T1118" s="118" t="s">
        <v>1082</v>
      </c>
      <c r="U1118" s="33" t="s">
        <v>1118</v>
      </c>
      <c r="V1118" s="33" t="s">
        <v>1237</v>
      </c>
      <c r="W1118" s="34"/>
    </row>
    <row r="1119" spans="1:23" s="15" customFormat="1" ht="60" x14ac:dyDescent="0.25">
      <c r="A1119" s="41">
        <v>457</v>
      </c>
      <c r="B1119" s="43">
        <v>43217</v>
      </c>
      <c r="C1119" s="27" t="s">
        <v>204</v>
      </c>
      <c r="D1119" s="27">
        <v>502</v>
      </c>
      <c r="E1119" s="27" t="s">
        <v>187</v>
      </c>
      <c r="F1119" s="27" t="s">
        <v>51</v>
      </c>
      <c r="G1119" s="26" t="s">
        <v>1002</v>
      </c>
      <c r="H1119" s="26" t="s">
        <v>1005</v>
      </c>
      <c r="I1119" s="26" t="s">
        <v>1006</v>
      </c>
      <c r="J1119" s="27" t="s">
        <v>300</v>
      </c>
      <c r="K1119" s="26" t="s">
        <v>49</v>
      </c>
      <c r="L1119" s="26"/>
      <c r="M1119" s="33"/>
      <c r="N1119" s="33">
        <v>17</v>
      </c>
      <c r="O1119" s="28" t="s">
        <v>1227</v>
      </c>
      <c r="P1119" s="33" t="s">
        <v>1428</v>
      </c>
      <c r="Q1119" s="33" t="s">
        <v>1283</v>
      </c>
      <c r="R1119" s="33"/>
      <c r="S1119" s="33" t="s">
        <v>1132</v>
      </c>
      <c r="T1119" s="118" t="s">
        <v>1082</v>
      </c>
      <c r="U1119" s="33" t="s">
        <v>1118</v>
      </c>
      <c r="V1119" s="33" t="s">
        <v>1237</v>
      </c>
      <c r="W1119" s="34"/>
    </row>
    <row r="1120" spans="1:23" s="15" customFormat="1" ht="30" x14ac:dyDescent="0.25">
      <c r="A1120" s="41">
        <v>456</v>
      </c>
      <c r="B1120" s="43">
        <v>43216</v>
      </c>
      <c r="C1120" s="27" t="s">
        <v>204</v>
      </c>
      <c r="D1120" s="27">
        <v>509</v>
      </c>
      <c r="E1120" s="27" t="s">
        <v>43</v>
      </c>
      <c r="F1120" s="27" t="s">
        <v>268</v>
      </c>
      <c r="G1120" s="26" t="s">
        <v>1007</v>
      </c>
      <c r="H1120" s="26"/>
      <c r="I1120" s="26"/>
      <c r="J1120" s="27"/>
      <c r="K1120" s="26"/>
      <c r="L1120" s="26" t="s">
        <v>270</v>
      </c>
      <c r="M1120" s="33" t="s">
        <v>1008</v>
      </c>
      <c r="N1120" s="33">
        <v>17</v>
      </c>
      <c r="O1120" s="28" t="s">
        <v>1227</v>
      </c>
      <c r="P1120" s="33" t="s">
        <v>1385</v>
      </c>
      <c r="Q1120" s="33" t="s">
        <v>1300</v>
      </c>
      <c r="R1120" s="33" t="s">
        <v>1118</v>
      </c>
      <c r="S1120" s="33" t="s">
        <v>1132</v>
      </c>
      <c r="T1120" s="118" t="s">
        <v>1082</v>
      </c>
      <c r="U1120" s="33" t="s">
        <v>1084</v>
      </c>
      <c r="V1120" s="33" t="s">
        <v>1126</v>
      </c>
      <c r="W1120" s="34"/>
    </row>
    <row r="1121" spans="1:23" s="15" customFormat="1" ht="45" x14ac:dyDescent="0.25">
      <c r="A1121" s="41">
        <v>455</v>
      </c>
      <c r="B1121" s="43">
        <v>43215</v>
      </c>
      <c r="C1121" s="27" t="s">
        <v>204</v>
      </c>
      <c r="D1121" s="27">
        <v>401</v>
      </c>
      <c r="E1121" s="27" t="s">
        <v>43</v>
      </c>
      <c r="F1121" s="27" t="s">
        <v>35</v>
      </c>
      <c r="G1121" s="26" t="s">
        <v>1009</v>
      </c>
      <c r="H1121" s="26"/>
      <c r="I1121" s="26"/>
      <c r="J1121" s="27"/>
      <c r="K1121" s="26"/>
      <c r="L1121" s="26" t="s">
        <v>270</v>
      </c>
      <c r="M1121" s="33" t="s">
        <v>1010</v>
      </c>
      <c r="N1121" s="33">
        <v>17</v>
      </c>
      <c r="O1121" s="28" t="s">
        <v>1227</v>
      </c>
      <c r="P1121" s="33" t="s">
        <v>1308</v>
      </c>
      <c r="Q1121" s="33" t="s">
        <v>1296</v>
      </c>
      <c r="R1121" s="33"/>
      <c r="S1121" s="33" t="s">
        <v>1132</v>
      </c>
      <c r="T1121" s="118" t="s">
        <v>1082</v>
      </c>
      <c r="U1121" s="33" t="s">
        <v>1118</v>
      </c>
      <c r="V1121" s="33" t="s">
        <v>1128</v>
      </c>
      <c r="W1121" s="34"/>
    </row>
    <row r="1122" spans="1:23" s="15" customFormat="1" ht="60" x14ac:dyDescent="0.25">
      <c r="A1122" s="41">
        <v>454</v>
      </c>
      <c r="B1122" s="43">
        <v>43215</v>
      </c>
      <c r="C1122" s="27" t="s">
        <v>204</v>
      </c>
      <c r="D1122" s="27">
        <v>415</v>
      </c>
      <c r="E1122" s="27" t="s">
        <v>43</v>
      </c>
      <c r="F1122" s="27" t="s">
        <v>35</v>
      </c>
      <c r="G1122" s="26" t="s">
        <v>1011</v>
      </c>
      <c r="H1122" s="26"/>
      <c r="I1122" s="26"/>
      <c r="J1122" s="27"/>
      <c r="K1122" s="26"/>
      <c r="L1122" s="26"/>
      <c r="M1122" s="33"/>
      <c r="N1122" s="33">
        <v>17</v>
      </c>
      <c r="O1122" s="28" t="s">
        <v>1227</v>
      </c>
      <c r="P1122" s="33" t="s">
        <v>1308</v>
      </c>
      <c r="Q1122" s="33" t="s">
        <v>1296</v>
      </c>
      <c r="R1122" s="33"/>
      <c r="S1122" s="33" t="s">
        <v>1221</v>
      </c>
      <c r="T1122" s="118" t="s">
        <v>1082</v>
      </c>
      <c r="U1122" s="33" t="s">
        <v>1118</v>
      </c>
      <c r="V1122" s="33" t="s">
        <v>44</v>
      </c>
      <c r="W1122" s="34"/>
    </row>
    <row r="1123" spans="1:23" s="15" customFormat="1" ht="120" x14ac:dyDescent="0.25">
      <c r="A1123" s="41">
        <v>453</v>
      </c>
      <c r="B1123" s="43">
        <v>43215</v>
      </c>
      <c r="C1123" s="27" t="s">
        <v>204</v>
      </c>
      <c r="D1123" s="27">
        <v>415</v>
      </c>
      <c r="E1123" s="27" t="s">
        <v>43</v>
      </c>
      <c r="F1123" s="27" t="s">
        <v>51</v>
      </c>
      <c r="G1123" s="26" t="s">
        <v>1012</v>
      </c>
      <c r="H1123" s="26"/>
      <c r="I1123" s="26"/>
      <c r="J1123" s="27"/>
      <c r="K1123" s="26"/>
      <c r="L1123" s="26"/>
      <c r="M1123" s="33"/>
      <c r="N1123" s="33">
        <v>17</v>
      </c>
      <c r="O1123" s="28" t="s">
        <v>1086</v>
      </c>
      <c r="P1123" s="33" t="s">
        <v>1429</v>
      </c>
      <c r="Q1123" s="33"/>
      <c r="R1123" s="33"/>
      <c r="S1123" s="33" t="s">
        <v>1221</v>
      </c>
      <c r="T1123" s="118" t="s">
        <v>1082</v>
      </c>
      <c r="U1123" s="33" t="s">
        <v>1084</v>
      </c>
      <c r="V1123" s="33" t="s">
        <v>1430</v>
      </c>
      <c r="W1123" s="34"/>
    </row>
    <row r="1124" spans="1:23" s="15" customFormat="1" ht="45" x14ac:dyDescent="0.25">
      <c r="A1124" s="41">
        <v>452</v>
      </c>
      <c r="B1124" s="43">
        <v>43214</v>
      </c>
      <c r="C1124" s="27" t="s">
        <v>204</v>
      </c>
      <c r="D1124" s="27">
        <v>602</v>
      </c>
      <c r="E1124" s="27" t="s">
        <v>43</v>
      </c>
      <c r="F1124" s="27" t="s">
        <v>35</v>
      </c>
      <c r="G1124" s="26" t="s">
        <v>1013</v>
      </c>
      <c r="H1124" s="26"/>
      <c r="I1124" s="26"/>
      <c r="J1124" s="27"/>
      <c r="K1124" s="26"/>
      <c r="L1124" s="26" t="s">
        <v>270</v>
      </c>
      <c r="M1124" s="33" t="s">
        <v>1014</v>
      </c>
      <c r="N1124" s="33">
        <v>17</v>
      </c>
      <c r="O1124" s="28" t="s">
        <v>1227</v>
      </c>
      <c r="P1124" s="33" t="s">
        <v>1427</v>
      </c>
      <c r="Q1124" s="33" t="s">
        <v>1283</v>
      </c>
      <c r="R1124" s="33"/>
      <c r="S1124" s="33" t="s">
        <v>1221</v>
      </c>
      <c r="T1124" s="118" t="s">
        <v>1082</v>
      </c>
      <c r="U1124" s="33" t="s">
        <v>1118</v>
      </c>
      <c r="V1124" s="33" t="s">
        <v>1127</v>
      </c>
      <c r="W1124" s="34"/>
    </row>
    <row r="1125" spans="1:23" s="15" customFormat="1" ht="45" x14ac:dyDescent="0.25">
      <c r="A1125" s="41">
        <v>451</v>
      </c>
      <c r="B1125" s="43">
        <v>43214</v>
      </c>
      <c r="C1125" s="27" t="s">
        <v>204</v>
      </c>
      <c r="D1125" s="27">
        <v>602</v>
      </c>
      <c r="E1125" s="27" t="s">
        <v>43</v>
      </c>
      <c r="F1125" s="27" t="s">
        <v>35</v>
      </c>
      <c r="G1125" s="26" t="s">
        <v>1015</v>
      </c>
      <c r="H1125" s="26"/>
      <c r="I1125" s="26"/>
      <c r="J1125" s="27"/>
      <c r="K1125" s="26"/>
      <c r="L1125" s="26" t="s">
        <v>270</v>
      </c>
      <c r="M1125" s="33" t="s">
        <v>1014</v>
      </c>
      <c r="N1125" s="33">
        <v>17</v>
      </c>
      <c r="O1125" s="28" t="s">
        <v>1086</v>
      </c>
      <c r="P1125" s="33" t="s">
        <v>1431</v>
      </c>
      <c r="Q1125" s="33"/>
      <c r="R1125" s="33"/>
      <c r="S1125" s="33" t="s">
        <v>1221</v>
      </c>
      <c r="T1125" s="118" t="s">
        <v>1082</v>
      </c>
      <c r="U1125" s="33" t="s">
        <v>1084</v>
      </c>
      <c r="V1125" s="33" t="s">
        <v>1432</v>
      </c>
      <c r="W1125" s="34"/>
    </row>
    <row r="1126" spans="1:23" s="15" customFormat="1" ht="90" x14ac:dyDescent="0.25">
      <c r="A1126" s="41">
        <v>450</v>
      </c>
      <c r="B1126" s="43">
        <v>43214</v>
      </c>
      <c r="C1126" s="27" t="s">
        <v>204</v>
      </c>
      <c r="D1126" s="27">
        <v>602</v>
      </c>
      <c r="E1126" s="27" t="s">
        <v>43</v>
      </c>
      <c r="F1126" s="27" t="s">
        <v>35</v>
      </c>
      <c r="G1126" s="26" t="s">
        <v>1016</v>
      </c>
      <c r="H1126" s="26"/>
      <c r="I1126" s="26"/>
      <c r="J1126" s="27"/>
      <c r="K1126" s="26"/>
      <c r="L1126" s="26" t="s">
        <v>270</v>
      </c>
      <c r="M1126" s="33" t="s">
        <v>1014</v>
      </c>
      <c r="N1126" s="33">
        <v>17</v>
      </c>
      <c r="O1126" s="28" t="s">
        <v>1227</v>
      </c>
      <c r="P1126" s="33" t="s">
        <v>1294</v>
      </c>
      <c r="Q1126" s="33" t="s">
        <v>1295</v>
      </c>
      <c r="R1126" s="33"/>
      <c r="S1126" s="33" t="s">
        <v>1132</v>
      </c>
      <c r="T1126" s="118" t="s">
        <v>1082</v>
      </c>
      <c r="U1126" s="33" t="s">
        <v>1084</v>
      </c>
      <c r="V1126" s="33" t="s">
        <v>1224</v>
      </c>
      <c r="W1126" s="34"/>
    </row>
    <row r="1127" spans="1:23" s="15" customFormat="1" ht="105" x14ac:dyDescent="0.25">
      <c r="A1127" s="41">
        <v>449</v>
      </c>
      <c r="B1127" s="43">
        <v>43214</v>
      </c>
      <c r="C1127" s="27" t="s">
        <v>204</v>
      </c>
      <c r="D1127" s="27">
        <v>106</v>
      </c>
      <c r="E1127" s="27" t="s">
        <v>43</v>
      </c>
      <c r="F1127" s="27" t="s">
        <v>841</v>
      </c>
      <c r="G1127" s="26" t="s">
        <v>1017</v>
      </c>
      <c r="H1127" s="26" t="s">
        <v>1018</v>
      </c>
      <c r="I1127" s="26" t="s">
        <v>1018</v>
      </c>
      <c r="J1127" s="27" t="s">
        <v>314</v>
      </c>
      <c r="K1127" s="26" t="s">
        <v>50</v>
      </c>
      <c r="L1127" s="26"/>
      <c r="M1127" s="33"/>
      <c r="N1127" s="33">
        <v>17</v>
      </c>
      <c r="O1127" s="28" t="s">
        <v>1227</v>
      </c>
      <c r="P1127" s="33" t="s">
        <v>1433</v>
      </c>
      <c r="Q1127" s="33" t="s">
        <v>1279</v>
      </c>
      <c r="R1127" s="33"/>
      <c r="S1127" s="33" t="s">
        <v>1132</v>
      </c>
      <c r="T1127" s="118" t="s">
        <v>1082</v>
      </c>
      <c r="U1127" s="33" t="s">
        <v>1084</v>
      </c>
      <c r="V1127" s="33" t="s">
        <v>1434</v>
      </c>
      <c r="W1127" s="34"/>
    </row>
    <row r="1128" spans="1:23" s="15" customFormat="1" ht="90" x14ac:dyDescent="0.25">
      <c r="A1128" s="41">
        <v>448</v>
      </c>
      <c r="B1128" s="43">
        <v>43214</v>
      </c>
      <c r="C1128" s="27" t="s">
        <v>204</v>
      </c>
      <c r="D1128" s="27">
        <v>308</v>
      </c>
      <c r="E1128" s="27" t="s">
        <v>43</v>
      </c>
      <c r="F1128" s="27"/>
      <c r="G1128" s="26" t="s">
        <v>1019</v>
      </c>
      <c r="H1128" s="26"/>
      <c r="I1128" s="26"/>
      <c r="J1128" s="27"/>
      <c r="K1128" s="26"/>
      <c r="L1128" s="26"/>
      <c r="M1128" s="33"/>
      <c r="N1128" s="33">
        <v>17</v>
      </c>
      <c r="O1128" s="28" t="s">
        <v>1227</v>
      </c>
      <c r="P1128" s="33" t="s">
        <v>1435</v>
      </c>
      <c r="Q1128" s="33" t="s">
        <v>1305</v>
      </c>
      <c r="R1128" s="33"/>
      <c r="S1128" s="33" t="s">
        <v>1132</v>
      </c>
      <c r="T1128" s="118" t="s">
        <v>1082</v>
      </c>
      <c r="U1128" s="33" t="s">
        <v>1084</v>
      </c>
      <c r="V1128" s="33" t="s">
        <v>1319</v>
      </c>
      <c r="W1128" s="34"/>
    </row>
    <row r="1129" spans="1:23" s="15" customFormat="1" ht="45" x14ac:dyDescent="0.25">
      <c r="A1129" s="41">
        <v>447</v>
      </c>
      <c r="B1129" s="43">
        <v>43212</v>
      </c>
      <c r="C1129" s="27" t="s">
        <v>204</v>
      </c>
      <c r="D1129" s="27">
        <v>201</v>
      </c>
      <c r="E1129" s="27" t="s">
        <v>43</v>
      </c>
      <c r="F1129" s="27" t="s">
        <v>35</v>
      </c>
      <c r="G1129" s="26" t="s">
        <v>1020</v>
      </c>
      <c r="H1129" s="26"/>
      <c r="I1129" s="26"/>
      <c r="J1129" s="27"/>
      <c r="K1129" s="26"/>
      <c r="L1129" s="26" t="s">
        <v>270</v>
      </c>
      <c r="M1129" s="33" t="s">
        <v>1021</v>
      </c>
      <c r="N1129" s="33">
        <v>17</v>
      </c>
      <c r="O1129" s="28" t="s">
        <v>1227</v>
      </c>
      <c r="P1129" s="33" t="s">
        <v>1294</v>
      </c>
      <c r="Q1129" s="33" t="s">
        <v>1295</v>
      </c>
      <c r="R1129" s="33"/>
      <c r="S1129" s="33" t="s">
        <v>1132</v>
      </c>
      <c r="T1129" s="118" t="s">
        <v>1082</v>
      </c>
      <c r="U1129" s="33" t="s">
        <v>1084</v>
      </c>
      <c r="V1129" s="33" t="s">
        <v>1224</v>
      </c>
      <c r="W1129" s="34"/>
    </row>
    <row r="1130" spans="1:23" s="15" customFormat="1" ht="60" x14ac:dyDescent="0.25">
      <c r="A1130" s="41">
        <v>446</v>
      </c>
      <c r="B1130" s="43">
        <v>43213</v>
      </c>
      <c r="C1130" s="27" t="s">
        <v>204</v>
      </c>
      <c r="D1130" s="27">
        <v>211</v>
      </c>
      <c r="E1130" s="27" t="s">
        <v>43</v>
      </c>
      <c r="F1130" s="27" t="s">
        <v>51</v>
      </c>
      <c r="G1130" s="26" t="s">
        <v>1022</v>
      </c>
      <c r="H1130" s="26"/>
      <c r="I1130" s="26"/>
      <c r="J1130" s="27"/>
      <c r="K1130" s="26"/>
      <c r="L1130" s="26" t="s">
        <v>270</v>
      </c>
      <c r="M1130" s="33" t="s">
        <v>1023</v>
      </c>
      <c r="N1130" s="33">
        <v>17</v>
      </c>
      <c r="O1130" s="28" t="s">
        <v>1227</v>
      </c>
      <c r="P1130" s="33" t="s">
        <v>1436</v>
      </c>
      <c r="Q1130" s="33" t="s">
        <v>1300</v>
      </c>
      <c r="R1130" s="33" t="s">
        <v>1084</v>
      </c>
      <c r="S1130" s="33" t="s">
        <v>1132</v>
      </c>
      <c r="T1130" s="118" t="s">
        <v>1082</v>
      </c>
      <c r="U1130" s="33" t="s">
        <v>1084</v>
      </c>
      <c r="V1130" s="33" t="s">
        <v>1126</v>
      </c>
      <c r="W1130" s="34"/>
    </row>
    <row r="1131" spans="1:23" s="15" customFormat="1" ht="45" x14ac:dyDescent="0.25">
      <c r="A1131" s="41">
        <v>445</v>
      </c>
      <c r="B1131" s="43">
        <v>43213</v>
      </c>
      <c r="C1131" s="27" t="s">
        <v>204</v>
      </c>
      <c r="D1131" s="27">
        <v>211</v>
      </c>
      <c r="E1131" s="27" t="s">
        <v>43</v>
      </c>
      <c r="F1131" s="27" t="s">
        <v>51</v>
      </c>
      <c r="G1131" s="26" t="s">
        <v>1024</v>
      </c>
      <c r="H1131" s="26"/>
      <c r="I1131" s="26"/>
      <c r="J1131" s="27"/>
      <c r="K1131" s="26"/>
      <c r="L1131" s="26" t="s">
        <v>270</v>
      </c>
      <c r="M1131" s="33" t="s">
        <v>1023</v>
      </c>
      <c r="N1131" s="33">
        <v>17</v>
      </c>
      <c r="O1131" s="28" t="s">
        <v>1086</v>
      </c>
      <c r="P1131" s="33" t="s">
        <v>1437</v>
      </c>
      <c r="Q1131" s="33"/>
      <c r="R1131" s="33"/>
      <c r="S1131" s="33" t="s">
        <v>1221</v>
      </c>
      <c r="T1131" s="118" t="s">
        <v>1082</v>
      </c>
      <c r="U1131" s="33" t="s">
        <v>1084</v>
      </c>
      <c r="V1131" s="33" t="s">
        <v>1438</v>
      </c>
      <c r="W1131" s="34"/>
    </row>
    <row r="1132" spans="1:23" s="15" customFormat="1" ht="105" x14ac:dyDescent="0.25">
      <c r="A1132" s="41">
        <v>444</v>
      </c>
      <c r="B1132" s="43">
        <v>43211</v>
      </c>
      <c r="C1132" s="27" t="s">
        <v>204</v>
      </c>
      <c r="D1132" s="27">
        <v>210</v>
      </c>
      <c r="E1132" s="27" t="s">
        <v>43</v>
      </c>
      <c r="F1132" s="27" t="s">
        <v>268</v>
      </c>
      <c r="G1132" s="26" t="s">
        <v>1025</v>
      </c>
      <c r="H1132" s="26"/>
      <c r="I1132" s="26"/>
      <c r="J1132" s="27"/>
      <c r="K1132" s="26"/>
      <c r="L1132" s="26" t="s">
        <v>270</v>
      </c>
      <c r="M1132" s="33" t="s">
        <v>1026</v>
      </c>
      <c r="N1132" s="33">
        <v>17</v>
      </c>
      <c r="O1132" s="28" t="s">
        <v>1227</v>
      </c>
      <c r="P1132" s="33" t="s">
        <v>1393</v>
      </c>
      <c r="Q1132" s="33" t="s">
        <v>1300</v>
      </c>
      <c r="R1132" s="33" t="s">
        <v>1118</v>
      </c>
      <c r="S1132" s="33" t="s">
        <v>1221</v>
      </c>
      <c r="T1132" s="118" t="s">
        <v>1082</v>
      </c>
      <c r="U1132" s="33" t="s">
        <v>1118</v>
      </c>
      <c r="V1132" s="33" t="s">
        <v>1196</v>
      </c>
      <c r="W1132" s="34"/>
    </row>
    <row r="1133" spans="1:23" s="15" customFormat="1" ht="60" x14ac:dyDescent="0.25">
      <c r="A1133" s="41">
        <v>443</v>
      </c>
      <c r="B1133" s="43">
        <v>43211</v>
      </c>
      <c r="C1133" s="27" t="s">
        <v>204</v>
      </c>
      <c r="D1133" s="27">
        <v>310</v>
      </c>
      <c r="E1133" s="27" t="s">
        <v>43</v>
      </c>
      <c r="F1133" s="27" t="s">
        <v>35</v>
      </c>
      <c r="G1133" s="26" t="s">
        <v>1027</v>
      </c>
      <c r="H1133" s="26"/>
      <c r="I1133" s="26"/>
      <c r="J1133" s="27"/>
      <c r="K1133" s="26"/>
      <c r="L1133" s="26" t="s">
        <v>270</v>
      </c>
      <c r="M1133" s="33" t="s">
        <v>1028</v>
      </c>
      <c r="N1133" s="33">
        <v>17</v>
      </c>
      <c r="O1133" s="28" t="s">
        <v>1086</v>
      </c>
      <c r="P1133" s="33" t="s">
        <v>1439</v>
      </c>
      <c r="Q1133" s="33"/>
      <c r="R1133" s="33"/>
      <c r="S1133" s="33" t="s">
        <v>1221</v>
      </c>
      <c r="T1133" s="118" t="s">
        <v>1082</v>
      </c>
      <c r="U1133" s="33" t="s">
        <v>1084</v>
      </c>
      <c r="V1133" s="33" t="s">
        <v>46</v>
      </c>
      <c r="W1133" s="34"/>
    </row>
    <row r="1134" spans="1:23" s="15" customFormat="1" ht="255" x14ac:dyDescent="0.25">
      <c r="A1134" s="41">
        <v>442</v>
      </c>
      <c r="B1134" s="43">
        <v>43212</v>
      </c>
      <c r="C1134" s="27" t="s">
        <v>204</v>
      </c>
      <c r="D1134" s="27">
        <v>408</v>
      </c>
      <c r="E1134" s="27" t="s">
        <v>97</v>
      </c>
      <c r="F1134" s="27" t="s">
        <v>51</v>
      </c>
      <c r="G1134" s="26" t="s">
        <v>1029</v>
      </c>
      <c r="H1134" s="26" t="s">
        <v>1030</v>
      </c>
      <c r="I1134" s="26" t="s">
        <v>1031</v>
      </c>
      <c r="J1134" s="27" t="s">
        <v>275</v>
      </c>
      <c r="K1134" s="26" t="s">
        <v>49</v>
      </c>
      <c r="L1134" s="26"/>
      <c r="M1134" s="33"/>
      <c r="N1134" s="33">
        <v>17</v>
      </c>
      <c r="O1134" s="28" t="s">
        <v>1227</v>
      </c>
      <c r="P1134" s="33" t="s">
        <v>1440</v>
      </c>
      <c r="Q1134" s="33" t="s">
        <v>1305</v>
      </c>
      <c r="R1134" s="33"/>
      <c r="S1134" s="33" t="s">
        <v>1132</v>
      </c>
      <c r="T1134" s="118" t="s">
        <v>1082</v>
      </c>
      <c r="U1134" s="33" t="s">
        <v>1118</v>
      </c>
      <c r="V1134" s="33" t="s">
        <v>1319</v>
      </c>
      <c r="W1134" s="34"/>
    </row>
    <row r="1135" spans="1:23" s="15" customFormat="1" ht="60" x14ac:dyDescent="0.25">
      <c r="A1135" s="41">
        <v>441</v>
      </c>
      <c r="B1135" s="43">
        <v>43211</v>
      </c>
      <c r="C1135" s="27" t="s">
        <v>204</v>
      </c>
      <c r="D1135" s="27">
        <v>702</v>
      </c>
      <c r="E1135" s="27" t="s">
        <v>43</v>
      </c>
      <c r="F1135" s="27" t="s">
        <v>35</v>
      </c>
      <c r="G1135" s="26" t="s">
        <v>1032</v>
      </c>
      <c r="H1135" s="26"/>
      <c r="I1135" s="26"/>
      <c r="J1135" s="27"/>
      <c r="K1135" s="26"/>
      <c r="L1135" s="26" t="s">
        <v>270</v>
      </c>
      <c r="M1135" s="33" t="s">
        <v>1033</v>
      </c>
      <c r="N1135" s="33">
        <v>17</v>
      </c>
      <c r="O1135" s="28" t="s">
        <v>1086</v>
      </c>
      <c r="P1135" s="33" t="s">
        <v>1441</v>
      </c>
      <c r="Q1135" s="33"/>
      <c r="R1135" s="33"/>
      <c r="S1135" s="33" t="s">
        <v>1221</v>
      </c>
      <c r="T1135" s="118" t="s">
        <v>1082</v>
      </c>
      <c r="U1135" s="33" t="s">
        <v>1084</v>
      </c>
      <c r="V1135" s="33" t="s">
        <v>1182</v>
      </c>
      <c r="W1135" s="34"/>
    </row>
    <row r="1136" spans="1:23" s="15" customFormat="1" ht="60" x14ac:dyDescent="0.25">
      <c r="A1136" s="41">
        <v>440</v>
      </c>
      <c r="B1136" s="43">
        <v>43211</v>
      </c>
      <c r="C1136" s="27" t="s">
        <v>204</v>
      </c>
      <c r="D1136" s="27">
        <v>702</v>
      </c>
      <c r="E1136" s="27" t="s">
        <v>43</v>
      </c>
      <c r="F1136" s="27" t="s">
        <v>35</v>
      </c>
      <c r="G1136" s="26" t="s">
        <v>1034</v>
      </c>
      <c r="H1136" s="26"/>
      <c r="I1136" s="26"/>
      <c r="J1136" s="27"/>
      <c r="K1136" s="26"/>
      <c r="L1136" s="26" t="s">
        <v>270</v>
      </c>
      <c r="M1136" s="33" t="s">
        <v>1033</v>
      </c>
      <c r="N1136" s="33">
        <v>17</v>
      </c>
      <c r="O1136" s="28" t="s">
        <v>1199</v>
      </c>
      <c r="P1136" s="33" t="s">
        <v>1442</v>
      </c>
      <c r="Q1136" s="33" t="s">
        <v>1295</v>
      </c>
      <c r="R1136" s="33"/>
      <c r="S1136" s="33" t="s">
        <v>1221</v>
      </c>
      <c r="T1136" s="118" t="s">
        <v>1082</v>
      </c>
      <c r="U1136" s="33" t="s">
        <v>1084</v>
      </c>
      <c r="V1136" s="33" t="s">
        <v>44</v>
      </c>
      <c r="W1136" s="34"/>
    </row>
    <row r="1137" spans="1:23" s="15" customFormat="1" ht="60" x14ac:dyDescent="0.25">
      <c r="A1137" s="41">
        <v>439</v>
      </c>
      <c r="B1137" s="43">
        <v>43211</v>
      </c>
      <c r="C1137" s="27" t="s">
        <v>204</v>
      </c>
      <c r="D1137" s="27">
        <v>702</v>
      </c>
      <c r="E1137" s="27" t="s">
        <v>43</v>
      </c>
      <c r="F1137" s="27" t="s">
        <v>35</v>
      </c>
      <c r="G1137" s="26" t="s">
        <v>1035</v>
      </c>
      <c r="H1137" s="26"/>
      <c r="I1137" s="26"/>
      <c r="J1137" s="27"/>
      <c r="K1137" s="26"/>
      <c r="L1137" s="26" t="s">
        <v>270</v>
      </c>
      <c r="M1137" s="33" t="s">
        <v>1033</v>
      </c>
      <c r="N1137" s="33">
        <v>17</v>
      </c>
      <c r="O1137" s="28" t="s">
        <v>1227</v>
      </c>
      <c r="P1137" s="33" t="s">
        <v>1443</v>
      </c>
      <c r="Q1137" s="33" t="s">
        <v>1296</v>
      </c>
      <c r="R1137" s="33"/>
      <c r="S1137" s="33"/>
      <c r="T1137" s="118" t="s">
        <v>1082</v>
      </c>
      <c r="U1137" s="33" t="s">
        <v>1084</v>
      </c>
      <c r="V1137" s="33" t="s">
        <v>1444</v>
      </c>
      <c r="W1137" s="34"/>
    </row>
    <row r="1138" spans="1:23" s="15" customFormat="1" ht="45" x14ac:dyDescent="0.25">
      <c r="A1138" s="41">
        <v>438</v>
      </c>
      <c r="B1138" s="43">
        <v>43211</v>
      </c>
      <c r="C1138" s="27" t="s">
        <v>204</v>
      </c>
      <c r="D1138" s="27">
        <v>702</v>
      </c>
      <c r="E1138" s="27" t="s">
        <v>43</v>
      </c>
      <c r="F1138" s="27" t="s">
        <v>35</v>
      </c>
      <c r="G1138" s="26" t="s">
        <v>1036</v>
      </c>
      <c r="H1138" s="26"/>
      <c r="I1138" s="26"/>
      <c r="J1138" s="27"/>
      <c r="K1138" s="26"/>
      <c r="L1138" s="26" t="s">
        <v>270</v>
      </c>
      <c r="M1138" s="33" t="s">
        <v>1033</v>
      </c>
      <c r="N1138" s="33">
        <v>17</v>
      </c>
      <c r="O1138" s="28" t="s">
        <v>1227</v>
      </c>
      <c r="P1138" s="33" t="s">
        <v>1445</v>
      </c>
      <c r="Q1138" s="33" t="s">
        <v>1283</v>
      </c>
      <c r="R1138" s="33" t="s">
        <v>1118</v>
      </c>
      <c r="S1138" s="33" t="s">
        <v>1132</v>
      </c>
      <c r="T1138" s="118" t="s">
        <v>1082</v>
      </c>
      <c r="U1138" s="33" t="s">
        <v>1118</v>
      </c>
      <c r="V1138" s="33" t="s">
        <v>1446</v>
      </c>
      <c r="W1138" s="34"/>
    </row>
    <row r="1139" spans="1:23" s="15" customFormat="1" ht="45" x14ac:dyDescent="0.25">
      <c r="A1139" s="41">
        <v>437</v>
      </c>
      <c r="B1139" s="43">
        <v>43211</v>
      </c>
      <c r="C1139" s="27" t="s">
        <v>204</v>
      </c>
      <c r="D1139" s="27">
        <v>702</v>
      </c>
      <c r="E1139" s="27" t="s">
        <v>43</v>
      </c>
      <c r="F1139" s="27" t="s">
        <v>35</v>
      </c>
      <c r="G1139" s="26" t="s">
        <v>1037</v>
      </c>
      <c r="H1139" s="26"/>
      <c r="I1139" s="26"/>
      <c r="J1139" s="27"/>
      <c r="K1139" s="26"/>
      <c r="L1139" s="26" t="s">
        <v>270</v>
      </c>
      <c r="M1139" s="33" t="s">
        <v>1033</v>
      </c>
      <c r="N1139" s="33">
        <v>17</v>
      </c>
      <c r="O1139" s="28" t="s">
        <v>1227</v>
      </c>
      <c r="P1139" s="33" t="s">
        <v>1427</v>
      </c>
      <c r="Q1139" s="33" t="s">
        <v>1283</v>
      </c>
      <c r="R1139" s="33"/>
      <c r="S1139" s="33" t="s">
        <v>1221</v>
      </c>
      <c r="T1139" s="118" t="s">
        <v>1082</v>
      </c>
      <c r="U1139" s="33" t="s">
        <v>1118</v>
      </c>
      <c r="V1139" s="33" t="s">
        <v>1127</v>
      </c>
      <c r="W1139" s="34"/>
    </row>
    <row r="1140" spans="1:23" s="15" customFormat="1" ht="30" x14ac:dyDescent="0.25">
      <c r="A1140" s="41">
        <v>436</v>
      </c>
      <c r="B1140" s="43">
        <v>43211</v>
      </c>
      <c r="C1140" s="27" t="s">
        <v>204</v>
      </c>
      <c r="D1140" s="27">
        <v>901</v>
      </c>
      <c r="E1140" s="27" t="s">
        <v>43</v>
      </c>
      <c r="F1140" s="27" t="s">
        <v>35</v>
      </c>
      <c r="G1140" s="26" t="s">
        <v>1038</v>
      </c>
      <c r="H1140" s="26"/>
      <c r="I1140" s="26"/>
      <c r="J1140" s="27"/>
      <c r="K1140" s="26"/>
      <c r="L1140" s="26" t="s">
        <v>270</v>
      </c>
      <c r="M1140" s="33" t="s">
        <v>1039</v>
      </c>
      <c r="N1140" s="33">
        <v>17</v>
      </c>
      <c r="O1140" s="28" t="s">
        <v>1227</v>
      </c>
      <c r="P1140" s="33" t="s">
        <v>1447</v>
      </c>
      <c r="Q1140" s="33" t="s">
        <v>1295</v>
      </c>
      <c r="R1140" s="33"/>
      <c r="S1140" s="33" t="s">
        <v>1132</v>
      </c>
      <c r="T1140" s="118" t="s">
        <v>1082</v>
      </c>
      <c r="U1140" s="33" t="s">
        <v>1118</v>
      </c>
      <c r="V1140" s="33" t="s">
        <v>1155</v>
      </c>
      <c r="W1140" s="34"/>
    </row>
    <row r="1141" spans="1:23" s="15" customFormat="1" ht="30" x14ac:dyDescent="0.25">
      <c r="A1141" s="41">
        <v>435</v>
      </c>
      <c r="B1141" s="43">
        <v>43211</v>
      </c>
      <c r="C1141" s="27" t="s">
        <v>204</v>
      </c>
      <c r="D1141" s="27">
        <v>901</v>
      </c>
      <c r="E1141" s="27" t="s">
        <v>43</v>
      </c>
      <c r="F1141" s="27" t="s">
        <v>35</v>
      </c>
      <c r="G1141" s="26" t="s">
        <v>1040</v>
      </c>
      <c r="H1141" s="26"/>
      <c r="I1141" s="26"/>
      <c r="J1141" s="27"/>
      <c r="K1141" s="26"/>
      <c r="L1141" s="26" t="s">
        <v>270</v>
      </c>
      <c r="M1141" s="33" t="s">
        <v>1039</v>
      </c>
      <c r="N1141" s="33">
        <v>17</v>
      </c>
      <c r="O1141" s="28" t="s">
        <v>1227</v>
      </c>
      <c r="P1141" s="33" t="s">
        <v>1419</v>
      </c>
      <c r="Q1141" s="33" t="s">
        <v>1295</v>
      </c>
      <c r="R1141" s="33"/>
      <c r="S1141" s="33" t="s">
        <v>1132</v>
      </c>
      <c r="T1141" s="118" t="s">
        <v>1082</v>
      </c>
      <c r="U1141" s="33" t="s">
        <v>1084</v>
      </c>
      <c r="V1141" s="33" t="s">
        <v>1420</v>
      </c>
      <c r="W1141" s="34"/>
    </row>
    <row r="1142" spans="1:23" s="15" customFormat="1" ht="30" x14ac:dyDescent="0.25">
      <c r="A1142" s="41">
        <v>434</v>
      </c>
      <c r="B1142" s="43">
        <v>43210</v>
      </c>
      <c r="C1142" s="27" t="s">
        <v>204</v>
      </c>
      <c r="D1142" s="27">
        <v>309</v>
      </c>
      <c r="E1142" s="27" t="s">
        <v>43</v>
      </c>
      <c r="F1142" s="27" t="s">
        <v>35</v>
      </c>
      <c r="G1142" s="26" t="s">
        <v>1041</v>
      </c>
      <c r="H1142" s="26"/>
      <c r="I1142" s="26"/>
      <c r="J1142" s="27"/>
      <c r="K1142" s="26"/>
      <c r="L1142" s="26" t="s">
        <v>270</v>
      </c>
      <c r="M1142" s="33" t="s">
        <v>1042</v>
      </c>
      <c r="N1142" s="33">
        <v>17</v>
      </c>
      <c r="O1142" s="28" t="s">
        <v>1086</v>
      </c>
      <c r="P1142" s="33" t="s">
        <v>1431</v>
      </c>
      <c r="Q1142" s="33"/>
      <c r="R1142" s="33"/>
      <c r="S1142" s="33" t="s">
        <v>1221</v>
      </c>
      <c r="T1142" s="118" t="s">
        <v>1082</v>
      </c>
      <c r="U1142" s="33" t="s">
        <v>1084</v>
      </c>
      <c r="V1142" s="33" t="s">
        <v>1432</v>
      </c>
      <c r="W1142" s="34"/>
    </row>
    <row r="1143" spans="1:23" s="15" customFormat="1" ht="135" x14ac:dyDescent="0.25">
      <c r="A1143" s="41">
        <v>433</v>
      </c>
      <c r="B1143" s="43">
        <v>43210</v>
      </c>
      <c r="C1143" s="27" t="s">
        <v>204</v>
      </c>
      <c r="D1143" s="27">
        <v>108</v>
      </c>
      <c r="E1143" s="27" t="s">
        <v>97</v>
      </c>
      <c r="F1143" s="27" t="s">
        <v>35</v>
      </c>
      <c r="G1143" s="26" t="s">
        <v>1043</v>
      </c>
      <c r="H1143" s="26" t="s">
        <v>1044</v>
      </c>
      <c r="I1143" s="26" t="s">
        <v>1045</v>
      </c>
      <c r="J1143" s="27" t="s">
        <v>300</v>
      </c>
      <c r="K1143" s="26" t="s">
        <v>49</v>
      </c>
      <c r="L1143" s="26"/>
      <c r="M1143" s="33"/>
      <c r="N1143" s="33">
        <v>17</v>
      </c>
      <c r="O1143" s="28" t="s">
        <v>1227</v>
      </c>
      <c r="P1143" s="33" t="s">
        <v>1308</v>
      </c>
      <c r="Q1143" s="33" t="s">
        <v>1296</v>
      </c>
      <c r="R1143" s="33"/>
      <c r="S1143" s="33" t="s">
        <v>1132</v>
      </c>
      <c r="T1143" s="118" t="s">
        <v>1082</v>
      </c>
      <c r="U1143" s="33" t="s">
        <v>1118</v>
      </c>
      <c r="V1143" s="33" t="s">
        <v>1128</v>
      </c>
      <c r="W1143" s="34"/>
    </row>
    <row r="1144" spans="1:23" s="15" customFormat="1" ht="210" x14ac:dyDescent="0.25">
      <c r="A1144" s="41">
        <v>432</v>
      </c>
      <c r="B1144" s="43">
        <v>43210</v>
      </c>
      <c r="C1144" s="27" t="s">
        <v>204</v>
      </c>
      <c r="D1144" s="27">
        <v>601</v>
      </c>
      <c r="E1144" s="27" t="s">
        <v>43</v>
      </c>
      <c r="F1144" s="27" t="s">
        <v>35</v>
      </c>
      <c r="G1144" s="26" t="s">
        <v>1046</v>
      </c>
      <c r="H1144" s="26" t="s">
        <v>1047</v>
      </c>
      <c r="I1144" s="26" t="s">
        <v>1048</v>
      </c>
      <c r="J1144" s="27" t="s">
        <v>300</v>
      </c>
      <c r="K1144" s="26" t="s">
        <v>49</v>
      </c>
      <c r="L1144" s="26"/>
      <c r="M1144" s="33"/>
      <c r="N1144" s="33">
        <v>17</v>
      </c>
      <c r="O1144" s="28" t="s">
        <v>1227</v>
      </c>
      <c r="P1144" s="33" t="s">
        <v>1308</v>
      </c>
      <c r="Q1144" s="33" t="s">
        <v>1296</v>
      </c>
      <c r="R1144" s="33"/>
      <c r="S1144" s="33" t="s">
        <v>1132</v>
      </c>
      <c r="T1144" s="118" t="s">
        <v>1082</v>
      </c>
      <c r="U1144" s="33" t="s">
        <v>1118</v>
      </c>
      <c r="V1144" s="33" t="s">
        <v>1128</v>
      </c>
      <c r="W1144" s="34"/>
    </row>
    <row r="1145" spans="1:23" s="15" customFormat="1" ht="75" x14ac:dyDescent="0.25">
      <c r="A1145" s="41">
        <v>431</v>
      </c>
      <c r="B1145" s="43">
        <v>43210</v>
      </c>
      <c r="C1145" s="27" t="s">
        <v>204</v>
      </c>
      <c r="D1145" s="27">
        <v>601</v>
      </c>
      <c r="E1145" s="27"/>
      <c r="F1145" s="27" t="s">
        <v>1049</v>
      </c>
      <c r="G1145" s="26" t="s">
        <v>1050</v>
      </c>
      <c r="H1145" s="26"/>
      <c r="I1145" s="26"/>
      <c r="J1145" s="27" t="s">
        <v>103</v>
      </c>
      <c r="K1145" s="26" t="s">
        <v>50</v>
      </c>
      <c r="L1145" s="26"/>
      <c r="M1145" s="33"/>
      <c r="N1145" s="33">
        <v>17</v>
      </c>
      <c r="O1145" s="28" t="s">
        <v>1227</v>
      </c>
      <c r="P1145" s="33" t="s">
        <v>1440</v>
      </c>
      <c r="Q1145" s="33" t="s">
        <v>1305</v>
      </c>
      <c r="R1145" s="33"/>
      <c r="S1145" s="33" t="s">
        <v>1132</v>
      </c>
      <c r="T1145" s="118" t="s">
        <v>1082</v>
      </c>
      <c r="U1145" s="33" t="s">
        <v>1118</v>
      </c>
      <c r="V1145" s="33" t="s">
        <v>1319</v>
      </c>
      <c r="W1145" s="34"/>
    </row>
    <row r="1146" spans="1:23" s="15" customFormat="1" ht="60" x14ac:dyDescent="0.25">
      <c r="A1146" s="41">
        <v>430</v>
      </c>
      <c r="B1146" s="43">
        <v>43209</v>
      </c>
      <c r="C1146" s="27" t="s">
        <v>204</v>
      </c>
      <c r="D1146" s="27">
        <v>706</v>
      </c>
      <c r="E1146" s="27" t="s">
        <v>43</v>
      </c>
      <c r="F1146" s="27" t="s">
        <v>35</v>
      </c>
      <c r="G1146" s="26" t="s">
        <v>1051</v>
      </c>
      <c r="H1146" s="26"/>
      <c r="I1146" s="26"/>
      <c r="J1146" s="27"/>
      <c r="K1146" s="26"/>
      <c r="L1146" s="26" t="s">
        <v>270</v>
      </c>
      <c r="M1146" s="33" t="s">
        <v>1052</v>
      </c>
      <c r="N1146" s="33">
        <v>17</v>
      </c>
      <c r="O1146" s="28" t="s">
        <v>1227</v>
      </c>
      <c r="P1146" s="33" t="s">
        <v>1427</v>
      </c>
      <c r="Q1146" s="33" t="s">
        <v>1283</v>
      </c>
      <c r="R1146" s="33"/>
      <c r="S1146" s="33" t="s">
        <v>1221</v>
      </c>
      <c r="T1146" s="118" t="s">
        <v>1082</v>
      </c>
      <c r="U1146" s="33" t="s">
        <v>1118</v>
      </c>
      <c r="V1146" s="33" t="s">
        <v>1127</v>
      </c>
      <c r="W1146" s="34"/>
    </row>
    <row r="1147" spans="1:23" s="15" customFormat="1" ht="105" x14ac:dyDescent="0.25">
      <c r="A1147" s="41">
        <v>429</v>
      </c>
      <c r="B1147" s="43">
        <v>43209</v>
      </c>
      <c r="C1147" s="27" t="s">
        <v>204</v>
      </c>
      <c r="D1147" s="27">
        <v>904</v>
      </c>
      <c r="E1147" s="27" t="s">
        <v>43</v>
      </c>
      <c r="F1147" s="27" t="s">
        <v>641</v>
      </c>
      <c r="G1147" s="26" t="s">
        <v>1053</v>
      </c>
      <c r="H1147" s="26" t="s">
        <v>1054</v>
      </c>
      <c r="I1147" s="26" t="s">
        <v>1055</v>
      </c>
      <c r="J1147" s="27" t="s">
        <v>103</v>
      </c>
      <c r="K1147" s="26" t="s">
        <v>50</v>
      </c>
      <c r="L1147" s="26"/>
      <c r="M1147" s="33"/>
      <c r="N1147" s="33">
        <v>17</v>
      </c>
      <c r="O1147" s="28" t="s">
        <v>1114</v>
      </c>
      <c r="P1147" s="33" t="s">
        <v>1448</v>
      </c>
      <c r="Q1147" s="33" t="s">
        <v>1296</v>
      </c>
      <c r="R1147" s="33"/>
      <c r="S1147" s="33" t="s">
        <v>1132</v>
      </c>
      <c r="T1147" s="118" t="s">
        <v>1082</v>
      </c>
      <c r="U1147" s="33" t="s">
        <v>1118</v>
      </c>
      <c r="V1147" s="33" t="s">
        <v>1155</v>
      </c>
      <c r="W1147" s="34"/>
    </row>
    <row r="1148" spans="1:23" s="15" customFormat="1" ht="180" x14ac:dyDescent="0.25">
      <c r="A1148" s="41">
        <v>428</v>
      </c>
      <c r="B1148" s="43">
        <v>43208</v>
      </c>
      <c r="C1148" s="27" t="s">
        <v>204</v>
      </c>
      <c r="D1148" s="27">
        <v>710</v>
      </c>
      <c r="E1148" s="27" t="s">
        <v>43</v>
      </c>
      <c r="F1148" s="27" t="s">
        <v>35</v>
      </c>
      <c r="G1148" s="26" t="s">
        <v>1056</v>
      </c>
      <c r="H1148" s="26"/>
      <c r="I1148" s="26" t="s">
        <v>1057</v>
      </c>
      <c r="J1148" s="27" t="s">
        <v>275</v>
      </c>
      <c r="K1148" s="26" t="s">
        <v>49</v>
      </c>
      <c r="L1148" s="26"/>
      <c r="M1148" s="33"/>
      <c r="N1148" s="33">
        <v>17</v>
      </c>
      <c r="O1148" s="28" t="s">
        <v>1079</v>
      </c>
      <c r="P1148" s="33" t="s">
        <v>1308</v>
      </c>
      <c r="Q1148" s="33" t="s">
        <v>1296</v>
      </c>
      <c r="R1148" s="33"/>
      <c r="S1148" s="33" t="s">
        <v>1132</v>
      </c>
      <c r="T1148" s="118" t="s">
        <v>1082</v>
      </c>
      <c r="U1148" s="33" t="s">
        <v>1118</v>
      </c>
      <c r="V1148" s="33" t="s">
        <v>1128</v>
      </c>
      <c r="W1148" s="34"/>
    </row>
    <row r="1149" spans="1:23" s="15" customFormat="1" ht="45" x14ac:dyDescent="0.25">
      <c r="A1149" s="41">
        <v>427</v>
      </c>
      <c r="B1149" s="43">
        <v>43207</v>
      </c>
      <c r="C1149" s="27" t="s">
        <v>204</v>
      </c>
      <c r="D1149" s="27">
        <v>706</v>
      </c>
      <c r="E1149" s="27" t="s">
        <v>43</v>
      </c>
      <c r="F1149" s="27" t="s">
        <v>268</v>
      </c>
      <c r="G1149" s="26" t="s">
        <v>1058</v>
      </c>
      <c r="H1149" s="26"/>
      <c r="I1149" s="26"/>
      <c r="J1149" s="27"/>
      <c r="K1149" s="26"/>
      <c r="L1149" s="26" t="s">
        <v>270</v>
      </c>
      <c r="M1149" s="33" t="s">
        <v>1059</v>
      </c>
      <c r="N1149" s="33">
        <v>17</v>
      </c>
      <c r="O1149" s="28" t="s">
        <v>1086</v>
      </c>
      <c r="P1149" s="33" t="s">
        <v>1449</v>
      </c>
      <c r="Q1149" s="33"/>
      <c r="R1149" s="33"/>
      <c r="S1149" s="33" t="s">
        <v>1132</v>
      </c>
      <c r="T1149" s="118" t="s">
        <v>1082</v>
      </c>
      <c r="U1149" s="33" t="s">
        <v>1118</v>
      </c>
      <c r="V1149" s="33" t="s">
        <v>1097</v>
      </c>
      <c r="W1149" s="34"/>
    </row>
    <row r="1150" spans="1:23" s="15" customFormat="1" ht="90" x14ac:dyDescent="0.25">
      <c r="A1150" s="41">
        <v>426</v>
      </c>
      <c r="B1150" s="43">
        <v>43208</v>
      </c>
      <c r="C1150" s="27" t="s">
        <v>204</v>
      </c>
      <c r="D1150" s="27">
        <v>111</v>
      </c>
      <c r="E1150" s="27" t="s">
        <v>43</v>
      </c>
      <c r="F1150" s="27" t="s">
        <v>1060</v>
      </c>
      <c r="G1150" s="26" t="s">
        <v>1061</v>
      </c>
      <c r="H1150" s="26" t="s">
        <v>1062</v>
      </c>
      <c r="I1150" s="26"/>
      <c r="J1150" s="27"/>
      <c r="K1150" s="26"/>
      <c r="L1150" s="26" t="s">
        <v>270</v>
      </c>
      <c r="M1150" s="33" t="s">
        <v>1063</v>
      </c>
      <c r="N1150" s="33">
        <v>17</v>
      </c>
      <c r="O1150" s="28" t="s">
        <v>1112</v>
      </c>
      <c r="P1150" s="33" t="s">
        <v>1417</v>
      </c>
      <c r="Q1150" s="33" t="s">
        <v>1300</v>
      </c>
      <c r="R1150" s="33" t="s">
        <v>1118</v>
      </c>
      <c r="S1150" s="33" t="s">
        <v>1132</v>
      </c>
      <c r="T1150" s="118" t="s">
        <v>1082</v>
      </c>
      <c r="U1150" s="33" t="s">
        <v>1084</v>
      </c>
      <c r="V1150" s="33" t="s">
        <v>1168</v>
      </c>
      <c r="W1150" s="34"/>
    </row>
    <row r="1151" spans="1:23" s="15" customFormat="1" ht="30" x14ac:dyDescent="0.25">
      <c r="A1151" s="42">
        <v>425</v>
      </c>
      <c r="B1151" s="43">
        <v>43208</v>
      </c>
      <c r="C1151" s="35" t="s">
        <v>204</v>
      </c>
      <c r="D1151" s="35">
        <v>112</v>
      </c>
      <c r="E1151" s="35" t="s">
        <v>43</v>
      </c>
      <c r="F1151" s="36" t="s">
        <v>35</v>
      </c>
      <c r="G1151" s="29" t="s">
        <v>1064</v>
      </c>
      <c r="H1151" s="30"/>
      <c r="I1151" s="26"/>
      <c r="J1151" s="27"/>
      <c r="K1151" s="26"/>
      <c r="L1151" s="26" t="s">
        <v>270</v>
      </c>
      <c r="M1151" s="20" t="s">
        <v>1065</v>
      </c>
      <c r="N1151" s="31">
        <v>17</v>
      </c>
      <c r="O1151" s="28" t="s">
        <v>1086</v>
      </c>
      <c r="P1151" s="32" t="s">
        <v>1450</v>
      </c>
      <c r="Q1151" s="32"/>
      <c r="R1151" s="32" t="s">
        <v>1084</v>
      </c>
      <c r="S1151" s="32" t="s">
        <v>1221</v>
      </c>
      <c r="T1151" s="117" t="s">
        <v>1082</v>
      </c>
      <c r="U1151" s="32" t="s">
        <v>1084</v>
      </c>
      <c r="V1151" s="19" t="s">
        <v>1165</v>
      </c>
      <c r="W1151" s="37"/>
    </row>
    <row r="1152" spans="1:23" s="15" customFormat="1" ht="45" x14ac:dyDescent="0.25">
      <c r="A1152" s="42">
        <v>424</v>
      </c>
      <c r="B1152" s="43">
        <v>43208</v>
      </c>
      <c r="C1152" s="35" t="s">
        <v>204</v>
      </c>
      <c r="D1152" s="35">
        <v>601</v>
      </c>
      <c r="E1152" s="35" t="s">
        <v>43</v>
      </c>
      <c r="F1152" s="36" t="s">
        <v>35</v>
      </c>
      <c r="G1152" s="29" t="s">
        <v>724</v>
      </c>
      <c r="H1152" s="30"/>
      <c r="I1152" s="26" t="s">
        <v>1066</v>
      </c>
      <c r="J1152" s="27" t="s">
        <v>275</v>
      </c>
      <c r="K1152" s="26" t="s">
        <v>49</v>
      </c>
      <c r="L1152" s="26"/>
      <c r="M1152" s="20"/>
      <c r="N1152" s="31">
        <v>17</v>
      </c>
      <c r="O1152" s="28" t="s">
        <v>1112</v>
      </c>
      <c r="P1152" s="32" t="s">
        <v>1308</v>
      </c>
      <c r="Q1152" s="32" t="s">
        <v>1296</v>
      </c>
      <c r="R1152" s="32"/>
      <c r="S1152" s="32" t="s">
        <v>1132</v>
      </c>
      <c r="T1152" s="117" t="s">
        <v>1082</v>
      </c>
      <c r="U1152" s="32" t="s">
        <v>1118</v>
      </c>
      <c r="V1152" s="19" t="s">
        <v>1128</v>
      </c>
      <c r="W1152" s="37"/>
    </row>
  </sheetData>
  <conditionalFormatting sqref="O2 O691:O1152">
    <cfRule type="containsText" priority="2813" operator="containsText" text="Desestimada">
      <formula>NOT(ISERROR(SEARCH("Desestimada",O2)))</formula>
    </cfRule>
    <cfRule type="containsText" dxfId="2066" priority="2814" operator="containsText" text="Verde">
      <formula>NOT(ISERROR(SEARCH("Verde",O2)))</formula>
    </cfRule>
    <cfRule type="containsText" dxfId="2065" priority="2815" operator="containsText" text="Amarilla">
      <formula>NOT(ISERROR(SEARCH("Amarilla",O2)))</formula>
    </cfRule>
    <cfRule type="containsText" dxfId="2064" priority="2816" operator="containsText" text="Roja">
      <formula>NOT(ISERROR(SEARCH("Roja",O2)))</formula>
    </cfRule>
  </conditionalFormatting>
  <conditionalFormatting sqref="O690">
    <cfRule type="containsText" priority="2753" operator="containsText" text="Desestimada">
      <formula>NOT(ISERROR(SEARCH("Desestimada",O690)))</formula>
    </cfRule>
    <cfRule type="containsText" dxfId="2063" priority="2754" operator="containsText" text="Verde">
      <formula>NOT(ISERROR(SEARCH("Verde",O690)))</formula>
    </cfRule>
    <cfRule type="containsText" dxfId="2062" priority="2755" operator="containsText" text="Amarilla">
      <formula>NOT(ISERROR(SEARCH("Amarilla",O690)))</formula>
    </cfRule>
    <cfRule type="containsText" dxfId="2061" priority="2756" operator="containsText" text="Roja">
      <formula>NOT(ISERROR(SEARCH("Roja",O690)))</formula>
    </cfRule>
  </conditionalFormatting>
  <conditionalFormatting sqref="O689">
    <cfRule type="containsText" priority="2749" operator="containsText" text="Desestimada">
      <formula>NOT(ISERROR(SEARCH("Desestimada",O689)))</formula>
    </cfRule>
    <cfRule type="containsText" dxfId="2060" priority="2750" operator="containsText" text="Verde">
      <formula>NOT(ISERROR(SEARCH("Verde",O689)))</formula>
    </cfRule>
    <cfRule type="containsText" dxfId="2059" priority="2751" operator="containsText" text="Amarilla">
      <formula>NOT(ISERROR(SEARCH("Amarilla",O689)))</formula>
    </cfRule>
    <cfRule type="containsText" dxfId="2058" priority="2752" operator="containsText" text="Roja">
      <formula>NOT(ISERROR(SEARCH("Roja",O689)))</formula>
    </cfRule>
  </conditionalFormatting>
  <conditionalFormatting sqref="O688">
    <cfRule type="containsText" priority="2745" operator="containsText" text="Desestimada">
      <formula>NOT(ISERROR(SEARCH("Desestimada",O688)))</formula>
    </cfRule>
    <cfRule type="containsText" dxfId="2057" priority="2746" operator="containsText" text="Verde">
      <formula>NOT(ISERROR(SEARCH("Verde",O688)))</formula>
    </cfRule>
    <cfRule type="containsText" dxfId="2056" priority="2747" operator="containsText" text="Amarilla">
      <formula>NOT(ISERROR(SEARCH("Amarilla",O688)))</formula>
    </cfRule>
    <cfRule type="containsText" dxfId="2055" priority="2748" operator="containsText" text="Roja">
      <formula>NOT(ISERROR(SEARCH("Roja",O688)))</formula>
    </cfRule>
  </conditionalFormatting>
  <conditionalFormatting sqref="O687">
    <cfRule type="containsText" priority="2741" operator="containsText" text="Desestimada">
      <formula>NOT(ISERROR(SEARCH("Desestimada",O687)))</formula>
    </cfRule>
    <cfRule type="containsText" dxfId="2054" priority="2742" operator="containsText" text="Verde">
      <formula>NOT(ISERROR(SEARCH("Verde",O687)))</formula>
    </cfRule>
    <cfRule type="containsText" dxfId="2053" priority="2743" operator="containsText" text="Amarilla">
      <formula>NOT(ISERROR(SEARCH("Amarilla",O687)))</formula>
    </cfRule>
    <cfRule type="containsText" dxfId="2052" priority="2744" operator="containsText" text="Roja">
      <formula>NOT(ISERROR(SEARCH("Roja",O687)))</formula>
    </cfRule>
  </conditionalFormatting>
  <conditionalFormatting sqref="O686">
    <cfRule type="containsText" priority="2737" operator="containsText" text="Desestimada">
      <formula>NOT(ISERROR(SEARCH("Desestimada",O686)))</formula>
    </cfRule>
    <cfRule type="containsText" dxfId="2051" priority="2738" operator="containsText" text="Verde">
      <formula>NOT(ISERROR(SEARCH("Verde",O686)))</formula>
    </cfRule>
    <cfRule type="containsText" dxfId="2050" priority="2739" operator="containsText" text="Amarilla">
      <formula>NOT(ISERROR(SEARCH("Amarilla",O686)))</formula>
    </cfRule>
    <cfRule type="containsText" dxfId="2049" priority="2740" operator="containsText" text="Roja">
      <formula>NOT(ISERROR(SEARCH("Roja",O686)))</formula>
    </cfRule>
  </conditionalFormatting>
  <conditionalFormatting sqref="O685">
    <cfRule type="containsText" priority="2733" operator="containsText" text="Desestimada">
      <formula>NOT(ISERROR(SEARCH("Desestimada",O685)))</formula>
    </cfRule>
    <cfRule type="containsText" dxfId="2048" priority="2734" operator="containsText" text="Verde">
      <formula>NOT(ISERROR(SEARCH("Verde",O685)))</formula>
    </cfRule>
    <cfRule type="containsText" dxfId="2047" priority="2735" operator="containsText" text="Amarilla">
      <formula>NOT(ISERROR(SEARCH("Amarilla",O685)))</formula>
    </cfRule>
    <cfRule type="containsText" dxfId="2046" priority="2736" operator="containsText" text="Roja">
      <formula>NOT(ISERROR(SEARCH("Roja",O685)))</formula>
    </cfRule>
  </conditionalFormatting>
  <conditionalFormatting sqref="O684">
    <cfRule type="containsText" priority="2729" operator="containsText" text="Desestimada">
      <formula>NOT(ISERROR(SEARCH("Desestimada",O684)))</formula>
    </cfRule>
    <cfRule type="containsText" dxfId="2045" priority="2730" operator="containsText" text="Verde">
      <formula>NOT(ISERROR(SEARCH("Verde",O684)))</formula>
    </cfRule>
    <cfRule type="containsText" dxfId="2044" priority="2731" operator="containsText" text="Amarilla">
      <formula>NOT(ISERROR(SEARCH("Amarilla",O684)))</formula>
    </cfRule>
    <cfRule type="containsText" dxfId="2043" priority="2732" operator="containsText" text="Roja">
      <formula>NOT(ISERROR(SEARCH("Roja",O684)))</formula>
    </cfRule>
  </conditionalFormatting>
  <conditionalFormatting sqref="O683">
    <cfRule type="containsText" priority="2725" operator="containsText" text="Desestimada">
      <formula>NOT(ISERROR(SEARCH("Desestimada",O683)))</formula>
    </cfRule>
    <cfRule type="containsText" dxfId="2042" priority="2726" operator="containsText" text="Verde">
      <formula>NOT(ISERROR(SEARCH("Verde",O683)))</formula>
    </cfRule>
    <cfRule type="containsText" dxfId="2041" priority="2727" operator="containsText" text="Amarilla">
      <formula>NOT(ISERROR(SEARCH("Amarilla",O683)))</formula>
    </cfRule>
    <cfRule type="containsText" dxfId="2040" priority="2728" operator="containsText" text="Roja">
      <formula>NOT(ISERROR(SEARCH("Roja",O683)))</formula>
    </cfRule>
  </conditionalFormatting>
  <conditionalFormatting sqref="O682">
    <cfRule type="containsText" priority="2721" operator="containsText" text="Desestimada">
      <formula>NOT(ISERROR(SEARCH("Desestimada",O682)))</formula>
    </cfRule>
    <cfRule type="containsText" dxfId="2039" priority="2722" operator="containsText" text="Verde">
      <formula>NOT(ISERROR(SEARCH("Verde",O682)))</formula>
    </cfRule>
    <cfRule type="containsText" dxfId="2038" priority="2723" operator="containsText" text="Amarilla">
      <formula>NOT(ISERROR(SEARCH("Amarilla",O682)))</formula>
    </cfRule>
    <cfRule type="containsText" dxfId="2037" priority="2724" operator="containsText" text="Roja">
      <formula>NOT(ISERROR(SEARCH("Roja",O682)))</formula>
    </cfRule>
  </conditionalFormatting>
  <conditionalFormatting sqref="O681">
    <cfRule type="containsText" priority="2717" operator="containsText" text="Desestimada">
      <formula>NOT(ISERROR(SEARCH("Desestimada",O681)))</formula>
    </cfRule>
    <cfRule type="containsText" dxfId="2036" priority="2718" operator="containsText" text="Verde">
      <formula>NOT(ISERROR(SEARCH("Verde",O681)))</formula>
    </cfRule>
    <cfRule type="containsText" dxfId="2035" priority="2719" operator="containsText" text="Amarilla">
      <formula>NOT(ISERROR(SEARCH("Amarilla",O681)))</formula>
    </cfRule>
    <cfRule type="containsText" dxfId="2034" priority="2720" operator="containsText" text="Roja">
      <formula>NOT(ISERROR(SEARCH("Roja",O681)))</formula>
    </cfRule>
  </conditionalFormatting>
  <conditionalFormatting sqref="O680">
    <cfRule type="containsText" priority="2713" operator="containsText" text="Desestimada">
      <formula>NOT(ISERROR(SEARCH("Desestimada",O680)))</formula>
    </cfRule>
    <cfRule type="containsText" dxfId="2033" priority="2714" operator="containsText" text="Verde">
      <formula>NOT(ISERROR(SEARCH("Verde",O680)))</formula>
    </cfRule>
    <cfRule type="containsText" dxfId="2032" priority="2715" operator="containsText" text="Amarilla">
      <formula>NOT(ISERROR(SEARCH("Amarilla",O680)))</formula>
    </cfRule>
    <cfRule type="containsText" dxfId="2031" priority="2716" operator="containsText" text="Roja">
      <formula>NOT(ISERROR(SEARCH("Roja",O680)))</formula>
    </cfRule>
  </conditionalFormatting>
  <conditionalFormatting sqref="O679">
    <cfRule type="containsText" priority="2709" operator="containsText" text="Desestimada">
      <formula>NOT(ISERROR(SEARCH("Desestimada",O679)))</formula>
    </cfRule>
    <cfRule type="containsText" dxfId="2030" priority="2710" operator="containsText" text="Verde">
      <formula>NOT(ISERROR(SEARCH("Verde",O679)))</formula>
    </cfRule>
    <cfRule type="containsText" dxfId="2029" priority="2711" operator="containsText" text="Amarilla">
      <formula>NOT(ISERROR(SEARCH("Amarilla",O679)))</formula>
    </cfRule>
    <cfRule type="containsText" dxfId="2028" priority="2712" operator="containsText" text="Roja">
      <formula>NOT(ISERROR(SEARCH("Roja",O679)))</formula>
    </cfRule>
  </conditionalFormatting>
  <conditionalFormatting sqref="O678">
    <cfRule type="containsText" priority="2705" operator="containsText" text="Desestimada">
      <formula>NOT(ISERROR(SEARCH("Desestimada",O678)))</formula>
    </cfRule>
    <cfRule type="containsText" dxfId="2027" priority="2706" operator="containsText" text="Verde">
      <formula>NOT(ISERROR(SEARCH("Verde",O678)))</formula>
    </cfRule>
    <cfRule type="containsText" dxfId="2026" priority="2707" operator="containsText" text="Amarilla">
      <formula>NOT(ISERROR(SEARCH("Amarilla",O678)))</formula>
    </cfRule>
    <cfRule type="containsText" dxfId="2025" priority="2708" operator="containsText" text="Roja">
      <formula>NOT(ISERROR(SEARCH("Roja",O678)))</formula>
    </cfRule>
  </conditionalFormatting>
  <conditionalFormatting sqref="O677">
    <cfRule type="containsText" priority="2701" operator="containsText" text="Desestimada">
      <formula>NOT(ISERROR(SEARCH("Desestimada",O677)))</formula>
    </cfRule>
    <cfRule type="containsText" dxfId="2024" priority="2702" operator="containsText" text="Verde">
      <formula>NOT(ISERROR(SEARCH("Verde",O677)))</formula>
    </cfRule>
    <cfRule type="containsText" dxfId="2023" priority="2703" operator="containsText" text="Amarilla">
      <formula>NOT(ISERROR(SEARCH("Amarilla",O677)))</formula>
    </cfRule>
    <cfRule type="containsText" dxfId="2022" priority="2704" operator="containsText" text="Roja">
      <formula>NOT(ISERROR(SEARCH("Roja",O677)))</formula>
    </cfRule>
  </conditionalFormatting>
  <conditionalFormatting sqref="O676">
    <cfRule type="containsText" priority="2697" operator="containsText" text="Desestimada">
      <formula>NOT(ISERROR(SEARCH("Desestimada",O676)))</formula>
    </cfRule>
    <cfRule type="containsText" dxfId="2021" priority="2698" operator="containsText" text="Verde">
      <formula>NOT(ISERROR(SEARCH("Verde",O676)))</formula>
    </cfRule>
    <cfRule type="containsText" dxfId="2020" priority="2699" operator="containsText" text="Amarilla">
      <formula>NOT(ISERROR(SEARCH("Amarilla",O676)))</formula>
    </cfRule>
    <cfRule type="containsText" dxfId="2019" priority="2700" operator="containsText" text="Roja">
      <formula>NOT(ISERROR(SEARCH("Roja",O676)))</formula>
    </cfRule>
  </conditionalFormatting>
  <conditionalFormatting sqref="O675">
    <cfRule type="containsText" priority="2693" operator="containsText" text="Desestimada">
      <formula>NOT(ISERROR(SEARCH("Desestimada",O675)))</formula>
    </cfRule>
    <cfRule type="containsText" dxfId="2018" priority="2694" operator="containsText" text="Verde">
      <formula>NOT(ISERROR(SEARCH("Verde",O675)))</formula>
    </cfRule>
    <cfRule type="containsText" dxfId="2017" priority="2695" operator="containsText" text="Amarilla">
      <formula>NOT(ISERROR(SEARCH("Amarilla",O675)))</formula>
    </cfRule>
    <cfRule type="containsText" dxfId="2016" priority="2696" operator="containsText" text="Roja">
      <formula>NOT(ISERROR(SEARCH("Roja",O675)))</formula>
    </cfRule>
  </conditionalFormatting>
  <conditionalFormatting sqref="O674">
    <cfRule type="containsText" priority="2689" operator="containsText" text="Desestimada">
      <formula>NOT(ISERROR(SEARCH("Desestimada",O674)))</formula>
    </cfRule>
    <cfRule type="containsText" dxfId="2015" priority="2690" operator="containsText" text="Verde">
      <formula>NOT(ISERROR(SEARCH("Verde",O674)))</formula>
    </cfRule>
    <cfRule type="containsText" dxfId="2014" priority="2691" operator="containsText" text="Amarilla">
      <formula>NOT(ISERROR(SEARCH("Amarilla",O674)))</formula>
    </cfRule>
    <cfRule type="containsText" dxfId="2013" priority="2692" operator="containsText" text="Roja">
      <formula>NOT(ISERROR(SEARCH("Roja",O674)))</formula>
    </cfRule>
  </conditionalFormatting>
  <conditionalFormatting sqref="O673">
    <cfRule type="containsText" priority="2685" operator="containsText" text="Desestimada">
      <formula>NOT(ISERROR(SEARCH("Desestimada",O673)))</formula>
    </cfRule>
    <cfRule type="containsText" dxfId="2012" priority="2686" operator="containsText" text="Verde">
      <formula>NOT(ISERROR(SEARCH("Verde",O673)))</formula>
    </cfRule>
    <cfRule type="containsText" dxfId="2011" priority="2687" operator="containsText" text="Amarilla">
      <formula>NOT(ISERROR(SEARCH("Amarilla",O673)))</formula>
    </cfRule>
    <cfRule type="containsText" dxfId="2010" priority="2688" operator="containsText" text="Roja">
      <formula>NOT(ISERROR(SEARCH("Roja",O673)))</formula>
    </cfRule>
  </conditionalFormatting>
  <conditionalFormatting sqref="O672">
    <cfRule type="containsText" priority="2681" operator="containsText" text="Desestimada">
      <formula>NOT(ISERROR(SEARCH("Desestimada",O672)))</formula>
    </cfRule>
    <cfRule type="containsText" dxfId="2009" priority="2682" operator="containsText" text="Verde">
      <formula>NOT(ISERROR(SEARCH("Verde",O672)))</formula>
    </cfRule>
    <cfRule type="containsText" dxfId="2008" priority="2683" operator="containsText" text="Amarilla">
      <formula>NOT(ISERROR(SEARCH("Amarilla",O672)))</formula>
    </cfRule>
    <cfRule type="containsText" dxfId="2007" priority="2684" operator="containsText" text="Roja">
      <formula>NOT(ISERROR(SEARCH("Roja",O672)))</formula>
    </cfRule>
  </conditionalFormatting>
  <conditionalFormatting sqref="O671">
    <cfRule type="containsText" priority="2677" operator="containsText" text="Desestimada">
      <formula>NOT(ISERROR(SEARCH("Desestimada",O671)))</formula>
    </cfRule>
    <cfRule type="containsText" dxfId="2006" priority="2678" operator="containsText" text="Verde">
      <formula>NOT(ISERROR(SEARCH("Verde",O671)))</formula>
    </cfRule>
    <cfRule type="containsText" dxfId="2005" priority="2679" operator="containsText" text="Amarilla">
      <formula>NOT(ISERROR(SEARCH("Amarilla",O671)))</formula>
    </cfRule>
    <cfRule type="containsText" dxfId="2004" priority="2680" operator="containsText" text="Roja">
      <formula>NOT(ISERROR(SEARCH("Roja",O671)))</formula>
    </cfRule>
  </conditionalFormatting>
  <conditionalFormatting sqref="O670">
    <cfRule type="containsText" priority="2673" operator="containsText" text="Desestimada">
      <formula>NOT(ISERROR(SEARCH("Desestimada",O670)))</formula>
    </cfRule>
    <cfRule type="containsText" dxfId="2003" priority="2674" operator="containsText" text="Verde">
      <formula>NOT(ISERROR(SEARCH("Verde",O670)))</formula>
    </cfRule>
    <cfRule type="containsText" dxfId="2002" priority="2675" operator="containsText" text="Amarilla">
      <formula>NOT(ISERROR(SEARCH("Amarilla",O670)))</formula>
    </cfRule>
    <cfRule type="containsText" dxfId="2001" priority="2676" operator="containsText" text="Roja">
      <formula>NOT(ISERROR(SEARCH("Roja",O670)))</formula>
    </cfRule>
  </conditionalFormatting>
  <conditionalFormatting sqref="O669">
    <cfRule type="containsText" priority="2669" operator="containsText" text="Desestimada">
      <formula>NOT(ISERROR(SEARCH("Desestimada",O669)))</formula>
    </cfRule>
    <cfRule type="containsText" dxfId="2000" priority="2670" operator="containsText" text="Verde">
      <formula>NOT(ISERROR(SEARCH("Verde",O669)))</formula>
    </cfRule>
    <cfRule type="containsText" dxfId="1999" priority="2671" operator="containsText" text="Amarilla">
      <formula>NOT(ISERROR(SEARCH("Amarilla",O669)))</formula>
    </cfRule>
    <cfRule type="containsText" dxfId="1998" priority="2672" operator="containsText" text="Roja">
      <formula>NOT(ISERROR(SEARCH("Roja",O669)))</formula>
    </cfRule>
  </conditionalFormatting>
  <conditionalFormatting sqref="O668">
    <cfRule type="containsText" priority="2665" operator="containsText" text="Desestimada">
      <formula>NOT(ISERROR(SEARCH("Desestimada",O668)))</formula>
    </cfRule>
    <cfRule type="containsText" dxfId="1997" priority="2666" operator="containsText" text="Verde">
      <formula>NOT(ISERROR(SEARCH("Verde",O668)))</formula>
    </cfRule>
    <cfRule type="containsText" dxfId="1996" priority="2667" operator="containsText" text="Amarilla">
      <formula>NOT(ISERROR(SEARCH("Amarilla",O668)))</formula>
    </cfRule>
    <cfRule type="containsText" dxfId="1995" priority="2668" operator="containsText" text="Roja">
      <formula>NOT(ISERROR(SEARCH("Roja",O668)))</formula>
    </cfRule>
  </conditionalFormatting>
  <conditionalFormatting sqref="O667">
    <cfRule type="containsText" priority="2661" operator="containsText" text="Desestimada">
      <formula>NOT(ISERROR(SEARCH("Desestimada",O667)))</formula>
    </cfRule>
    <cfRule type="containsText" dxfId="1994" priority="2662" operator="containsText" text="Verde">
      <formula>NOT(ISERROR(SEARCH("Verde",O667)))</formula>
    </cfRule>
    <cfRule type="containsText" dxfId="1993" priority="2663" operator="containsText" text="Amarilla">
      <formula>NOT(ISERROR(SEARCH("Amarilla",O667)))</formula>
    </cfRule>
    <cfRule type="containsText" dxfId="1992" priority="2664" operator="containsText" text="Roja">
      <formula>NOT(ISERROR(SEARCH("Roja",O667)))</formula>
    </cfRule>
  </conditionalFormatting>
  <conditionalFormatting sqref="O666">
    <cfRule type="containsText" priority="2657" operator="containsText" text="Desestimada">
      <formula>NOT(ISERROR(SEARCH("Desestimada",O666)))</formula>
    </cfRule>
    <cfRule type="containsText" dxfId="1991" priority="2658" operator="containsText" text="Verde">
      <formula>NOT(ISERROR(SEARCH("Verde",O666)))</formula>
    </cfRule>
    <cfRule type="containsText" dxfId="1990" priority="2659" operator="containsText" text="Amarilla">
      <formula>NOT(ISERROR(SEARCH("Amarilla",O666)))</formula>
    </cfRule>
    <cfRule type="containsText" dxfId="1989" priority="2660" operator="containsText" text="Roja">
      <formula>NOT(ISERROR(SEARCH("Roja",O666)))</formula>
    </cfRule>
  </conditionalFormatting>
  <conditionalFormatting sqref="O665">
    <cfRule type="containsText" priority="2653" operator="containsText" text="Desestimada">
      <formula>NOT(ISERROR(SEARCH("Desestimada",O665)))</formula>
    </cfRule>
    <cfRule type="containsText" dxfId="1988" priority="2654" operator="containsText" text="Verde">
      <formula>NOT(ISERROR(SEARCH("Verde",O665)))</formula>
    </cfRule>
    <cfRule type="containsText" dxfId="1987" priority="2655" operator="containsText" text="Amarilla">
      <formula>NOT(ISERROR(SEARCH("Amarilla",O665)))</formula>
    </cfRule>
    <cfRule type="containsText" dxfId="1986" priority="2656" operator="containsText" text="Roja">
      <formula>NOT(ISERROR(SEARCH("Roja",O665)))</formula>
    </cfRule>
  </conditionalFormatting>
  <conditionalFormatting sqref="O664">
    <cfRule type="containsText" priority="2649" operator="containsText" text="Desestimada">
      <formula>NOT(ISERROR(SEARCH("Desestimada",O664)))</formula>
    </cfRule>
    <cfRule type="containsText" dxfId="1985" priority="2650" operator="containsText" text="Verde">
      <formula>NOT(ISERROR(SEARCH("Verde",O664)))</formula>
    </cfRule>
    <cfRule type="containsText" dxfId="1984" priority="2651" operator="containsText" text="Amarilla">
      <formula>NOT(ISERROR(SEARCH("Amarilla",O664)))</formula>
    </cfRule>
    <cfRule type="containsText" dxfId="1983" priority="2652" operator="containsText" text="Roja">
      <formula>NOT(ISERROR(SEARCH("Roja",O664)))</formula>
    </cfRule>
  </conditionalFormatting>
  <conditionalFormatting sqref="O663">
    <cfRule type="containsText" priority="2645" operator="containsText" text="Desestimada">
      <formula>NOT(ISERROR(SEARCH("Desestimada",O663)))</formula>
    </cfRule>
    <cfRule type="containsText" dxfId="1982" priority="2646" operator="containsText" text="Verde">
      <formula>NOT(ISERROR(SEARCH("Verde",O663)))</formula>
    </cfRule>
    <cfRule type="containsText" dxfId="1981" priority="2647" operator="containsText" text="Amarilla">
      <formula>NOT(ISERROR(SEARCH("Amarilla",O663)))</formula>
    </cfRule>
    <cfRule type="containsText" dxfId="1980" priority="2648" operator="containsText" text="Roja">
      <formula>NOT(ISERROR(SEARCH("Roja",O663)))</formula>
    </cfRule>
  </conditionalFormatting>
  <conditionalFormatting sqref="O662">
    <cfRule type="containsText" priority="2641" operator="containsText" text="Desestimada">
      <formula>NOT(ISERROR(SEARCH("Desestimada",O662)))</formula>
    </cfRule>
    <cfRule type="containsText" dxfId="1979" priority="2642" operator="containsText" text="Verde">
      <formula>NOT(ISERROR(SEARCH("Verde",O662)))</formula>
    </cfRule>
    <cfRule type="containsText" dxfId="1978" priority="2643" operator="containsText" text="Amarilla">
      <formula>NOT(ISERROR(SEARCH("Amarilla",O662)))</formula>
    </cfRule>
    <cfRule type="containsText" dxfId="1977" priority="2644" operator="containsText" text="Roja">
      <formula>NOT(ISERROR(SEARCH("Roja",O662)))</formula>
    </cfRule>
  </conditionalFormatting>
  <conditionalFormatting sqref="O661">
    <cfRule type="containsText" priority="2637" operator="containsText" text="Desestimada">
      <formula>NOT(ISERROR(SEARCH("Desestimada",O661)))</formula>
    </cfRule>
    <cfRule type="containsText" dxfId="1976" priority="2638" operator="containsText" text="Verde">
      <formula>NOT(ISERROR(SEARCH("Verde",O661)))</formula>
    </cfRule>
    <cfRule type="containsText" dxfId="1975" priority="2639" operator="containsText" text="Amarilla">
      <formula>NOT(ISERROR(SEARCH("Amarilla",O661)))</formula>
    </cfRule>
    <cfRule type="containsText" dxfId="1974" priority="2640" operator="containsText" text="Roja">
      <formula>NOT(ISERROR(SEARCH("Roja",O661)))</formula>
    </cfRule>
  </conditionalFormatting>
  <conditionalFormatting sqref="O660">
    <cfRule type="containsText" priority="2633" operator="containsText" text="Desestimada">
      <formula>NOT(ISERROR(SEARCH("Desestimada",O660)))</formula>
    </cfRule>
    <cfRule type="containsText" dxfId="1973" priority="2634" operator="containsText" text="Verde">
      <formula>NOT(ISERROR(SEARCH("Verde",O660)))</formula>
    </cfRule>
    <cfRule type="containsText" dxfId="1972" priority="2635" operator="containsText" text="Amarilla">
      <formula>NOT(ISERROR(SEARCH("Amarilla",O660)))</formula>
    </cfRule>
    <cfRule type="containsText" dxfId="1971" priority="2636" operator="containsText" text="Roja">
      <formula>NOT(ISERROR(SEARCH("Roja",O660)))</formula>
    </cfRule>
  </conditionalFormatting>
  <conditionalFormatting sqref="O659">
    <cfRule type="containsText" priority="2629" operator="containsText" text="Desestimada">
      <formula>NOT(ISERROR(SEARCH("Desestimada",O659)))</formula>
    </cfRule>
    <cfRule type="containsText" dxfId="1970" priority="2630" operator="containsText" text="Verde">
      <formula>NOT(ISERROR(SEARCH("Verde",O659)))</formula>
    </cfRule>
    <cfRule type="containsText" dxfId="1969" priority="2631" operator="containsText" text="Amarilla">
      <formula>NOT(ISERROR(SEARCH("Amarilla",O659)))</formula>
    </cfRule>
    <cfRule type="containsText" dxfId="1968" priority="2632" operator="containsText" text="Roja">
      <formula>NOT(ISERROR(SEARCH("Roja",O659)))</formula>
    </cfRule>
  </conditionalFormatting>
  <conditionalFormatting sqref="O658">
    <cfRule type="containsText" priority="2625" operator="containsText" text="Desestimada">
      <formula>NOT(ISERROR(SEARCH("Desestimada",O658)))</formula>
    </cfRule>
    <cfRule type="containsText" dxfId="1967" priority="2626" operator="containsText" text="Verde">
      <formula>NOT(ISERROR(SEARCH("Verde",O658)))</formula>
    </cfRule>
    <cfRule type="containsText" dxfId="1966" priority="2627" operator="containsText" text="Amarilla">
      <formula>NOT(ISERROR(SEARCH("Amarilla",O658)))</formula>
    </cfRule>
    <cfRule type="containsText" dxfId="1965" priority="2628" operator="containsText" text="Roja">
      <formula>NOT(ISERROR(SEARCH("Roja",O658)))</formula>
    </cfRule>
  </conditionalFormatting>
  <conditionalFormatting sqref="O657">
    <cfRule type="containsText" priority="2621" operator="containsText" text="Desestimada">
      <formula>NOT(ISERROR(SEARCH("Desestimada",O657)))</formula>
    </cfRule>
    <cfRule type="containsText" dxfId="1964" priority="2622" operator="containsText" text="Verde">
      <formula>NOT(ISERROR(SEARCH("Verde",O657)))</formula>
    </cfRule>
    <cfRule type="containsText" dxfId="1963" priority="2623" operator="containsText" text="Amarilla">
      <formula>NOT(ISERROR(SEARCH("Amarilla",O657)))</formula>
    </cfRule>
    <cfRule type="containsText" dxfId="1962" priority="2624" operator="containsText" text="Roja">
      <formula>NOT(ISERROR(SEARCH("Roja",O657)))</formula>
    </cfRule>
  </conditionalFormatting>
  <conditionalFormatting sqref="O656">
    <cfRule type="containsText" priority="2617" operator="containsText" text="Desestimada">
      <formula>NOT(ISERROR(SEARCH("Desestimada",O656)))</formula>
    </cfRule>
    <cfRule type="containsText" dxfId="1961" priority="2618" operator="containsText" text="Verde">
      <formula>NOT(ISERROR(SEARCH("Verde",O656)))</formula>
    </cfRule>
    <cfRule type="containsText" dxfId="1960" priority="2619" operator="containsText" text="Amarilla">
      <formula>NOT(ISERROR(SEARCH("Amarilla",O656)))</formula>
    </cfRule>
    <cfRule type="containsText" dxfId="1959" priority="2620" operator="containsText" text="Roja">
      <formula>NOT(ISERROR(SEARCH("Roja",O656)))</formula>
    </cfRule>
  </conditionalFormatting>
  <conditionalFormatting sqref="O655">
    <cfRule type="containsText" priority="2613" operator="containsText" text="Desestimada">
      <formula>NOT(ISERROR(SEARCH("Desestimada",O655)))</formula>
    </cfRule>
    <cfRule type="containsText" dxfId="1958" priority="2614" operator="containsText" text="Verde">
      <formula>NOT(ISERROR(SEARCH("Verde",O655)))</formula>
    </cfRule>
    <cfRule type="containsText" dxfId="1957" priority="2615" operator="containsText" text="Amarilla">
      <formula>NOT(ISERROR(SEARCH("Amarilla",O655)))</formula>
    </cfRule>
    <cfRule type="containsText" dxfId="1956" priority="2616" operator="containsText" text="Roja">
      <formula>NOT(ISERROR(SEARCH("Roja",O655)))</formula>
    </cfRule>
  </conditionalFormatting>
  <conditionalFormatting sqref="O654">
    <cfRule type="containsText" priority="2609" operator="containsText" text="Desestimada">
      <formula>NOT(ISERROR(SEARCH("Desestimada",O654)))</formula>
    </cfRule>
    <cfRule type="containsText" dxfId="1955" priority="2610" operator="containsText" text="Verde">
      <formula>NOT(ISERROR(SEARCH("Verde",O654)))</formula>
    </cfRule>
    <cfRule type="containsText" dxfId="1954" priority="2611" operator="containsText" text="Amarilla">
      <formula>NOT(ISERROR(SEARCH("Amarilla",O654)))</formula>
    </cfRule>
    <cfRule type="containsText" dxfId="1953" priority="2612" operator="containsText" text="Roja">
      <formula>NOT(ISERROR(SEARCH("Roja",O654)))</formula>
    </cfRule>
  </conditionalFormatting>
  <conditionalFormatting sqref="O653">
    <cfRule type="containsText" priority="2605" operator="containsText" text="Desestimada">
      <formula>NOT(ISERROR(SEARCH("Desestimada",O653)))</formula>
    </cfRule>
    <cfRule type="containsText" dxfId="1952" priority="2606" operator="containsText" text="Verde">
      <formula>NOT(ISERROR(SEARCH("Verde",O653)))</formula>
    </cfRule>
    <cfRule type="containsText" dxfId="1951" priority="2607" operator="containsText" text="Amarilla">
      <formula>NOT(ISERROR(SEARCH("Amarilla",O653)))</formula>
    </cfRule>
    <cfRule type="containsText" dxfId="1950" priority="2608" operator="containsText" text="Roja">
      <formula>NOT(ISERROR(SEARCH("Roja",O653)))</formula>
    </cfRule>
  </conditionalFormatting>
  <conditionalFormatting sqref="O652">
    <cfRule type="containsText" priority="2601" operator="containsText" text="Desestimada">
      <formula>NOT(ISERROR(SEARCH("Desestimada",O652)))</formula>
    </cfRule>
    <cfRule type="containsText" dxfId="1949" priority="2602" operator="containsText" text="Verde">
      <formula>NOT(ISERROR(SEARCH("Verde",O652)))</formula>
    </cfRule>
    <cfRule type="containsText" dxfId="1948" priority="2603" operator="containsText" text="Amarilla">
      <formula>NOT(ISERROR(SEARCH("Amarilla",O652)))</formula>
    </cfRule>
    <cfRule type="containsText" dxfId="1947" priority="2604" operator="containsText" text="Roja">
      <formula>NOT(ISERROR(SEARCH("Roja",O652)))</formula>
    </cfRule>
  </conditionalFormatting>
  <conditionalFormatting sqref="O651">
    <cfRule type="containsText" priority="2597" operator="containsText" text="Desestimada">
      <formula>NOT(ISERROR(SEARCH("Desestimada",O651)))</formula>
    </cfRule>
    <cfRule type="containsText" dxfId="1946" priority="2598" operator="containsText" text="Verde">
      <formula>NOT(ISERROR(SEARCH("Verde",O651)))</formula>
    </cfRule>
    <cfRule type="containsText" dxfId="1945" priority="2599" operator="containsText" text="Amarilla">
      <formula>NOT(ISERROR(SEARCH("Amarilla",O651)))</formula>
    </cfRule>
    <cfRule type="containsText" dxfId="1944" priority="2600" operator="containsText" text="Roja">
      <formula>NOT(ISERROR(SEARCH("Roja",O651)))</formula>
    </cfRule>
  </conditionalFormatting>
  <conditionalFormatting sqref="O650">
    <cfRule type="containsText" priority="2593" operator="containsText" text="Desestimada">
      <formula>NOT(ISERROR(SEARCH("Desestimada",O650)))</formula>
    </cfRule>
    <cfRule type="containsText" dxfId="1943" priority="2594" operator="containsText" text="Verde">
      <formula>NOT(ISERROR(SEARCH("Verde",O650)))</formula>
    </cfRule>
    <cfRule type="containsText" dxfId="1942" priority="2595" operator="containsText" text="Amarilla">
      <formula>NOT(ISERROR(SEARCH("Amarilla",O650)))</formula>
    </cfRule>
    <cfRule type="containsText" dxfId="1941" priority="2596" operator="containsText" text="Roja">
      <formula>NOT(ISERROR(SEARCH("Roja",O650)))</formula>
    </cfRule>
  </conditionalFormatting>
  <conditionalFormatting sqref="O649">
    <cfRule type="containsText" priority="2589" operator="containsText" text="Desestimada">
      <formula>NOT(ISERROR(SEARCH("Desestimada",O649)))</formula>
    </cfRule>
    <cfRule type="containsText" dxfId="1940" priority="2590" operator="containsText" text="Verde">
      <formula>NOT(ISERROR(SEARCH("Verde",O649)))</formula>
    </cfRule>
    <cfRule type="containsText" dxfId="1939" priority="2591" operator="containsText" text="Amarilla">
      <formula>NOT(ISERROR(SEARCH("Amarilla",O649)))</formula>
    </cfRule>
    <cfRule type="containsText" dxfId="1938" priority="2592" operator="containsText" text="Roja">
      <formula>NOT(ISERROR(SEARCH("Roja",O649)))</formula>
    </cfRule>
  </conditionalFormatting>
  <conditionalFormatting sqref="O648">
    <cfRule type="containsText" priority="2585" operator="containsText" text="Desestimada">
      <formula>NOT(ISERROR(SEARCH("Desestimada",O648)))</formula>
    </cfRule>
    <cfRule type="containsText" dxfId="1937" priority="2586" operator="containsText" text="Verde">
      <formula>NOT(ISERROR(SEARCH("Verde",O648)))</formula>
    </cfRule>
    <cfRule type="containsText" dxfId="1936" priority="2587" operator="containsText" text="Amarilla">
      <formula>NOT(ISERROR(SEARCH("Amarilla",O648)))</formula>
    </cfRule>
    <cfRule type="containsText" dxfId="1935" priority="2588" operator="containsText" text="Roja">
      <formula>NOT(ISERROR(SEARCH("Roja",O648)))</formula>
    </cfRule>
  </conditionalFormatting>
  <conditionalFormatting sqref="O647">
    <cfRule type="containsText" priority="2581" operator="containsText" text="Desestimada">
      <formula>NOT(ISERROR(SEARCH("Desestimada",O647)))</formula>
    </cfRule>
    <cfRule type="containsText" dxfId="1934" priority="2582" operator="containsText" text="Verde">
      <formula>NOT(ISERROR(SEARCH("Verde",O647)))</formula>
    </cfRule>
    <cfRule type="containsText" dxfId="1933" priority="2583" operator="containsText" text="Amarilla">
      <formula>NOT(ISERROR(SEARCH("Amarilla",O647)))</formula>
    </cfRule>
    <cfRule type="containsText" dxfId="1932" priority="2584" operator="containsText" text="Roja">
      <formula>NOT(ISERROR(SEARCH("Roja",O647)))</formula>
    </cfRule>
  </conditionalFormatting>
  <conditionalFormatting sqref="O646">
    <cfRule type="containsText" priority="2577" operator="containsText" text="Desestimada">
      <formula>NOT(ISERROR(SEARCH("Desestimada",O646)))</formula>
    </cfRule>
    <cfRule type="containsText" dxfId="1931" priority="2578" operator="containsText" text="Verde">
      <formula>NOT(ISERROR(SEARCH("Verde",O646)))</formula>
    </cfRule>
    <cfRule type="containsText" dxfId="1930" priority="2579" operator="containsText" text="Amarilla">
      <formula>NOT(ISERROR(SEARCH("Amarilla",O646)))</formula>
    </cfRule>
    <cfRule type="containsText" dxfId="1929" priority="2580" operator="containsText" text="Roja">
      <formula>NOT(ISERROR(SEARCH("Roja",O646)))</formula>
    </cfRule>
  </conditionalFormatting>
  <conditionalFormatting sqref="O645">
    <cfRule type="containsText" priority="2573" operator="containsText" text="Desestimada">
      <formula>NOT(ISERROR(SEARCH("Desestimada",O645)))</formula>
    </cfRule>
    <cfRule type="containsText" dxfId="1928" priority="2574" operator="containsText" text="Verde">
      <formula>NOT(ISERROR(SEARCH("Verde",O645)))</formula>
    </cfRule>
    <cfRule type="containsText" dxfId="1927" priority="2575" operator="containsText" text="Amarilla">
      <formula>NOT(ISERROR(SEARCH("Amarilla",O645)))</formula>
    </cfRule>
    <cfRule type="containsText" dxfId="1926" priority="2576" operator="containsText" text="Roja">
      <formula>NOT(ISERROR(SEARCH("Roja",O645)))</formula>
    </cfRule>
  </conditionalFormatting>
  <conditionalFormatting sqref="O644">
    <cfRule type="containsText" priority="2569" operator="containsText" text="Desestimada">
      <formula>NOT(ISERROR(SEARCH("Desestimada",O644)))</formula>
    </cfRule>
    <cfRule type="containsText" dxfId="1925" priority="2570" operator="containsText" text="Verde">
      <formula>NOT(ISERROR(SEARCH("Verde",O644)))</formula>
    </cfRule>
    <cfRule type="containsText" dxfId="1924" priority="2571" operator="containsText" text="Amarilla">
      <formula>NOT(ISERROR(SEARCH("Amarilla",O644)))</formula>
    </cfRule>
    <cfRule type="containsText" dxfId="1923" priority="2572" operator="containsText" text="Roja">
      <formula>NOT(ISERROR(SEARCH("Roja",O644)))</formula>
    </cfRule>
  </conditionalFormatting>
  <conditionalFormatting sqref="O643">
    <cfRule type="containsText" priority="2565" operator="containsText" text="Desestimada">
      <formula>NOT(ISERROR(SEARCH("Desestimada",O643)))</formula>
    </cfRule>
    <cfRule type="containsText" dxfId="1922" priority="2566" operator="containsText" text="Verde">
      <formula>NOT(ISERROR(SEARCH("Verde",O643)))</formula>
    </cfRule>
    <cfRule type="containsText" dxfId="1921" priority="2567" operator="containsText" text="Amarilla">
      <formula>NOT(ISERROR(SEARCH("Amarilla",O643)))</formula>
    </cfRule>
    <cfRule type="containsText" dxfId="1920" priority="2568" operator="containsText" text="Roja">
      <formula>NOT(ISERROR(SEARCH("Roja",O643)))</formula>
    </cfRule>
  </conditionalFormatting>
  <conditionalFormatting sqref="O642">
    <cfRule type="containsText" priority="2561" operator="containsText" text="Desestimada">
      <formula>NOT(ISERROR(SEARCH("Desestimada",O642)))</formula>
    </cfRule>
    <cfRule type="containsText" dxfId="1919" priority="2562" operator="containsText" text="Verde">
      <formula>NOT(ISERROR(SEARCH("Verde",O642)))</formula>
    </cfRule>
    <cfRule type="containsText" dxfId="1918" priority="2563" operator="containsText" text="Amarilla">
      <formula>NOT(ISERROR(SEARCH("Amarilla",O642)))</formula>
    </cfRule>
    <cfRule type="containsText" dxfId="1917" priority="2564" operator="containsText" text="Roja">
      <formula>NOT(ISERROR(SEARCH("Roja",O642)))</formula>
    </cfRule>
  </conditionalFormatting>
  <conditionalFormatting sqref="O641">
    <cfRule type="containsText" priority="2557" operator="containsText" text="Desestimada">
      <formula>NOT(ISERROR(SEARCH("Desestimada",O641)))</formula>
    </cfRule>
    <cfRule type="containsText" dxfId="1916" priority="2558" operator="containsText" text="Verde">
      <formula>NOT(ISERROR(SEARCH("Verde",O641)))</formula>
    </cfRule>
    <cfRule type="containsText" dxfId="1915" priority="2559" operator="containsText" text="Amarilla">
      <formula>NOT(ISERROR(SEARCH("Amarilla",O641)))</formula>
    </cfRule>
    <cfRule type="containsText" dxfId="1914" priority="2560" operator="containsText" text="Roja">
      <formula>NOT(ISERROR(SEARCH("Roja",O641)))</formula>
    </cfRule>
  </conditionalFormatting>
  <conditionalFormatting sqref="O640">
    <cfRule type="containsText" priority="2553" operator="containsText" text="Desestimada">
      <formula>NOT(ISERROR(SEARCH("Desestimada",O640)))</formula>
    </cfRule>
    <cfRule type="containsText" dxfId="1913" priority="2554" operator="containsText" text="Verde">
      <formula>NOT(ISERROR(SEARCH("Verde",O640)))</formula>
    </cfRule>
    <cfRule type="containsText" dxfId="1912" priority="2555" operator="containsText" text="Amarilla">
      <formula>NOT(ISERROR(SEARCH("Amarilla",O640)))</formula>
    </cfRule>
    <cfRule type="containsText" dxfId="1911" priority="2556" operator="containsText" text="Roja">
      <formula>NOT(ISERROR(SEARCH("Roja",O640)))</formula>
    </cfRule>
  </conditionalFormatting>
  <conditionalFormatting sqref="O639">
    <cfRule type="containsText" priority="2549" operator="containsText" text="Desestimada">
      <formula>NOT(ISERROR(SEARCH("Desestimada",O639)))</formula>
    </cfRule>
    <cfRule type="containsText" dxfId="1910" priority="2550" operator="containsText" text="Verde">
      <formula>NOT(ISERROR(SEARCH("Verde",O639)))</formula>
    </cfRule>
    <cfRule type="containsText" dxfId="1909" priority="2551" operator="containsText" text="Amarilla">
      <formula>NOT(ISERROR(SEARCH("Amarilla",O639)))</formula>
    </cfRule>
    <cfRule type="containsText" dxfId="1908" priority="2552" operator="containsText" text="Roja">
      <formula>NOT(ISERROR(SEARCH("Roja",O639)))</formula>
    </cfRule>
  </conditionalFormatting>
  <conditionalFormatting sqref="O638">
    <cfRule type="containsText" priority="2545" operator="containsText" text="Desestimada">
      <formula>NOT(ISERROR(SEARCH("Desestimada",O638)))</formula>
    </cfRule>
    <cfRule type="containsText" dxfId="1907" priority="2546" operator="containsText" text="Verde">
      <formula>NOT(ISERROR(SEARCH("Verde",O638)))</formula>
    </cfRule>
    <cfRule type="containsText" dxfId="1906" priority="2547" operator="containsText" text="Amarilla">
      <formula>NOT(ISERROR(SEARCH("Amarilla",O638)))</formula>
    </cfRule>
    <cfRule type="containsText" dxfId="1905" priority="2548" operator="containsText" text="Roja">
      <formula>NOT(ISERROR(SEARCH("Roja",O638)))</formula>
    </cfRule>
  </conditionalFormatting>
  <conditionalFormatting sqref="O637">
    <cfRule type="containsText" priority="2541" operator="containsText" text="Desestimada">
      <formula>NOT(ISERROR(SEARCH("Desestimada",O637)))</formula>
    </cfRule>
    <cfRule type="containsText" dxfId="1904" priority="2542" operator="containsText" text="Verde">
      <formula>NOT(ISERROR(SEARCH("Verde",O637)))</formula>
    </cfRule>
    <cfRule type="containsText" dxfId="1903" priority="2543" operator="containsText" text="Amarilla">
      <formula>NOT(ISERROR(SEARCH("Amarilla",O637)))</formula>
    </cfRule>
    <cfRule type="containsText" dxfId="1902" priority="2544" operator="containsText" text="Roja">
      <formula>NOT(ISERROR(SEARCH("Roja",O637)))</formula>
    </cfRule>
  </conditionalFormatting>
  <conditionalFormatting sqref="O636">
    <cfRule type="containsText" priority="2537" operator="containsText" text="Desestimada">
      <formula>NOT(ISERROR(SEARCH("Desestimada",O636)))</formula>
    </cfRule>
    <cfRule type="containsText" dxfId="1901" priority="2538" operator="containsText" text="Verde">
      <formula>NOT(ISERROR(SEARCH("Verde",O636)))</formula>
    </cfRule>
    <cfRule type="containsText" dxfId="1900" priority="2539" operator="containsText" text="Amarilla">
      <formula>NOT(ISERROR(SEARCH("Amarilla",O636)))</formula>
    </cfRule>
    <cfRule type="containsText" dxfId="1899" priority="2540" operator="containsText" text="Roja">
      <formula>NOT(ISERROR(SEARCH("Roja",O636)))</formula>
    </cfRule>
  </conditionalFormatting>
  <conditionalFormatting sqref="O635">
    <cfRule type="containsText" priority="2533" operator="containsText" text="Desestimada">
      <formula>NOT(ISERROR(SEARCH("Desestimada",O635)))</formula>
    </cfRule>
    <cfRule type="containsText" dxfId="1898" priority="2534" operator="containsText" text="Verde">
      <formula>NOT(ISERROR(SEARCH("Verde",O635)))</formula>
    </cfRule>
    <cfRule type="containsText" dxfId="1897" priority="2535" operator="containsText" text="Amarilla">
      <formula>NOT(ISERROR(SEARCH("Amarilla",O635)))</formula>
    </cfRule>
    <cfRule type="containsText" dxfId="1896" priority="2536" operator="containsText" text="Roja">
      <formula>NOT(ISERROR(SEARCH("Roja",O635)))</formula>
    </cfRule>
  </conditionalFormatting>
  <conditionalFormatting sqref="O634">
    <cfRule type="containsText" priority="2529" operator="containsText" text="Desestimada">
      <formula>NOT(ISERROR(SEARCH("Desestimada",O634)))</formula>
    </cfRule>
    <cfRule type="containsText" dxfId="1895" priority="2530" operator="containsText" text="Verde">
      <formula>NOT(ISERROR(SEARCH("Verde",O634)))</formula>
    </cfRule>
    <cfRule type="containsText" dxfId="1894" priority="2531" operator="containsText" text="Amarilla">
      <formula>NOT(ISERROR(SEARCH("Amarilla",O634)))</formula>
    </cfRule>
    <cfRule type="containsText" dxfId="1893" priority="2532" operator="containsText" text="Roja">
      <formula>NOT(ISERROR(SEARCH("Roja",O634)))</formula>
    </cfRule>
  </conditionalFormatting>
  <conditionalFormatting sqref="O633">
    <cfRule type="containsText" priority="2525" operator="containsText" text="Desestimada">
      <formula>NOT(ISERROR(SEARCH("Desestimada",O633)))</formula>
    </cfRule>
    <cfRule type="containsText" dxfId="1892" priority="2526" operator="containsText" text="Verde">
      <formula>NOT(ISERROR(SEARCH("Verde",O633)))</formula>
    </cfRule>
    <cfRule type="containsText" dxfId="1891" priority="2527" operator="containsText" text="Amarilla">
      <formula>NOT(ISERROR(SEARCH("Amarilla",O633)))</formula>
    </cfRule>
    <cfRule type="containsText" dxfId="1890" priority="2528" operator="containsText" text="Roja">
      <formula>NOT(ISERROR(SEARCH("Roja",O633)))</formula>
    </cfRule>
  </conditionalFormatting>
  <conditionalFormatting sqref="O632">
    <cfRule type="containsText" priority="2521" operator="containsText" text="Desestimada">
      <formula>NOT(ISERROR(SEARCH("Desestimada",O632)))</formula>
    </cfRule>
    <cfRule type="containsText" dxfId="1889" priority="2522" operator="containsText" text="Verde">
      <formula>NOT(ISERROR(SEARCH("Verde",O632)))</formula>
    </cfRule>
    <cfRule type="containsText" dxfId="1888" priority="2523" operator="containsText" text="Amarilla">
      <formula>NOT(ISERROR(SEARCH("Amarilla",O632)))</formula>
    </cfRule>
    <cfRule type="containsText" dxfId="1887" priority="2524" operator="containsText" text="Roja">
      <formula>NOT(ISERROR(SEARCH("Roja",O632)))</formula>
    </cfRule>
  </conditionalFormatting>
  <conditionalFormatting sqref="O631">
    <cfRule type="containsText" priority="2517" operator="containsText" text="Desestimada">
      <formula>NOT(ISERROR(SEARCH("Desestimada",O631)))</formula>
    </cfRule>
    <cfRule type="containsText" dxfId="1886" priority="2518" operator="containsText" text="Verde">
      <formula>NOT(ISERROR(SEARCH("Verde",O631)))</formula>
    </cfRule>
    <cfRule type="containsText" dxfId="1885" priority="2519" operator="containsText" text="Amarilla">
      <formula>NOT(ISERROR(SEARCH("Amarilla",O631)))</formula>
    </cfRule>
    <cfRule type="containsText" dxfId="1884" priority="2520" operator="containsText" text="Roja">
      <formula>NOT(ISERROR(SEARCH("Roja",O631)))</formula>
    </cfRule>
  </conditionalFormatting>
  <conditionalFormatting sqref="O630">
    <cfRule type="containsText" priority="2513" operator="containsText" text="Desestimada">
      <formula>NOT(ISERROR(SEARCH("Desestimada",O630)))</formula>
    </cfRule>
    <cfRule type="containsText" dxfId="1883" priority="2514" operator="containsText" text="Verde">
      <formula>NOT(ISERROR(SEARCH("Verde",O630)))</formula>
    </cfRule>
    <cfRule type="containsText" dxfId="1882" priority="2515" operator="containsText" text="Amarilla">
      <formula>NOT(ISERROR(SEARCH("Amarilla",O630)))</formula>
    </cfRule>
    <cfRule type="containsText" dxfId="1881" priority="2516" operator="containsText" text="Roja">
      <formula>NOT(ISERROR(SEARCH("Roja",O630)))</formula>
    </cfRule>
  </conditionalFormatting>
  <conditionalFormatting sqref="O629">
    <cfRule type="containsText" priority="2509" operator="containsText" text="Desestimada">
      <formula>NOT(ISERROR(SEARCH("Desestimada",O629)))</formula>
    </cfRule>
    <cfRule type="containsText" dxfId="1880" priority="2510" operator="containsText" text="Verde">
      <formula>NOT(ISERROR(SEARCH("Verde",O629)))</formula>
    </cfRule>
    <cfRule type="containsText" dxfId="1879" priority="2511" operator="containsText" text="Amarilla">
      <formula>NOT(ISERROR(SEARCH("Amarilla",O629)))</formula>
    </cfRule>
    <cfRule type="containsText" dxfId="1878" priority="2512" operator="containsText" text="Roja">
      <formula>NOT(ISERROR(SEARCH("Roja",O629)))</formula>
    </cfRule>
  </conditionalFormatting>
  <conditionalFormatting sqref="O628">
    <cfRule type="containsText" priority="2505" operator="containsText" text="Desestimada">
      <formula>NOT(ISERROR(SEARCH("Desestimada",O628)))</formula>
    </cfRule>
    <cfRule type="containsText" dxfId="1877" priority="2506" operator="containsText" text="Verde">
      <formula>NOT(ISERROR(SEARCH("Verde",O628)))</formula>
    </cfRule>
    <cfRule type="containsText" dxfId="1876" priority="2507" operator="containsText" text="Amarilla">
      <formula>NOT(ISERROR(SEARCH("Amarilla",O628)))</formula>
    </cfRule>
    <cfRule type="containsText" dxfId="1875" priority="2508" operator="containsText" text="Roja">
      <formula>NOT(ISERROR(SEARCH("Roja",O628)))</formula>
    </cfRule>
  </conditionalFormatting>
  <conditionalFormatting sqref="O627">
    <cfRule type="containsText" priority="2501" operator="containsText" text="Desestimada">
      <formula>NOT(ISERROR(SEARCH("Desestimada",O627)))</formula>
    </cfRule>
    <cfRule type="containsText" dxfId="1874" priority="2502" operator="containsText" text="Verde">
      <formula>NOT(ISERROR(SEARCH("Verde",O627)))</formula>
    </cfRule>
    <cfRule type="containsText" dxfId="1873" priority="2503" operator="containsText" text="Amarilla">
      <formula>NOT(ISERROR(SEARCH("Amarilla",O627)))</formula>
    </cfRule>
    <cfRule type="containsText" dxfId="1872" priority="2504" operator="containsText" text="Roja">
      <formula>NOT(ISERROR(SEARCH("Roja",O627)))</formula>
    </cfRule>
  </conditionalFormatting>
  <conditionalFormatting sqref="O626">
    <cfRule type="containsText" priority="2497" operator="containsText" text="Desestimada">
      <formula>NOT(ISERROR(SEARCH("Desestimada",O626)))</formula>
    </cfRule>
    <cfRule type="containsText" dxfId="1871" priority="2498" operator="containsText" text="Verde">
      <formula>NOT(ISERROR(SEARCH("Verde",O626)))</formula>
    </cfRule>
    <cfRule type="containsText" dxfId="1870" priority="2499" operator="containsText" text="Amarilla">
      <formula>NOT(ISERROR(SEARCH("Amarilla",O626)))</formula>
    </cfRule>
    <cfRule type="containsText" dxfId="1869" priority="2500" operator="containsText" text="Roja">
      <formula>NOT(ISERROR(SEARCH("Roja",O626)))</formula>
    </cfRule>
  </conditionalFormatting>
  <conditionalFormatting sqref="O625">
    <cfRule type="containsText" priority="2493" operator="containsText" text="Desestimada">
      <formula>NOT(ISERROR(SEARCH("Desestimada",O625)))</formula>
    </cfRule>
    <cfRule type="containsText" dxfId="1868" priority="2494" operator="containsText" text="Verde">
      <formula>NOT(ISERROR(SEARCH("Verde",O625)))</formula>
    </cfRule>
    <cfRule type="containsText" dxfId="1867" priority="2495" operator="containsText" text="Amarilla">
      <formula>NOT(ISERROR(SEARCH("Amarilla",O625)))</formula>
    </cfRule>
    <cfRule type="containsText" dxfId="1866" priority="2496" operator="containsText" text="Roja">
      <formula>NOT(ISERROR(SEARCH("Roja",O625)))</formula>
    </cfRule>
  </conditionalFormatting>
  <conditionalFormatting sqref="O624">
    <cfRule type="containsText" priority="2489" operator="containsText" text="Desestimada">
      <formula>NOT(ISERROR(SEARCH("Desestimada",O624)))</formula>
    </cfRule>
    <cfRule type="containsText" dxfId="1865" priority="2490" operator="containsText" text="Verde">
      <formula>NOT(ISERROR(SEARCH("Verde",O624)))</formula>
    </cfRule>
    <cfRule type="containsText" dxfId="1864" priority="2491" operator="containsText" text="Amarilla">
      <formula>NOT(ISERROR(SEARCH("Amarilla",O624)))</formula>
    </cfRule>
    <cfRule type="containsText" dxfId="1863" priority="2492" operator="containsText" text="Roja">
      <formula>NOT(ISERROR(SEARCH("Roja",O624)))</formula>
    </cfRule>
  </conditionalFormatting>
  <conditionalFormatting sqref="O623">
    <cfRule type="containsText" priority="2485" operator="containsText" text="Desestimada">
      <formula>NOT(ISERROR(SEARCH("Desestimada",O623)))</formula>
    </cfRule>
    <cfRule type="containsText" dxfId="1862" priority="2486" operator="containsText" text="Verde">
      <formula>NOT(ISERROR(SEARCH("Verde",O623)))</formula>
    </cfRule>
    <cfRule type="containsText" dxfId="1861" priority="2487" operator="containsText" text="Amarilla">
      <formula>NOT(ISERROR(SEARCH("Amarilla",O623)))</formula>
    </cfRule>
    <cfRule type="containsText" dxfId="1860" priority="2488" operator="containsText" text="Roja">
      <formula>NOT(ISERROR(SEARCH("Roja",O623)))</formula>
    </cfRule>
  </conditionalFormatting>
  <conditionalFormatting sqref="O622">
    <cfRule type="containsText" priority="2481" operator="containsText" text="Desestimada">
      <formula>NOT(ISERROR(SEARCH("Desestimada",O622)))</formula>
    </cfRule>
    <cfRule type="containsText" dxfId="1859" priority="2482" operator="containsText" text="Verde">
      <formula>NOT(ISERROR(SEARCH("Verde",O622)))</formula>
    </cfRule>
    <cfRule type="containsText" dxfId="1858" priority="2483" operator="containsText" text="Amarilla">
      <formula>NOT(ISERROR(SEARCH("Amarilla",O622)))</formula>
    </cfRule>
    <cfRule type="containsText" dxfId="1857" priority="2484" operator="containsText" text="Roja">
      <formula>NOT(ISERROR(SEARCH("Roja",O622)))</formula>
    </cfRule>
  </conditionalFormatting>
  <conditionalFormatting sqref="O621">
    <cfRule type="containsText" priority="2477" operator="containsText" text="Desestimada">
      <formula>NOT(ISERROR(SEARCH("Desestimada",O621)))</formula>
    </cfRule>
    <cfRule type="containsText" dxfId="1856" priority="2478" operator="containsText" text="Verde">
      <formula>NOT(ISERROR(SEARCH("Verde",O621)))</formula>
    </cfRule>
    <cfRule type="containsText" dxfId="1855" priority="2479" operator="containsText" text="Amarilla">
      <formula>NOT(ISERROR(SEARCH("Amarilla",O621)))</formula>
    </cfRule>
    <cfRule type="containsText" dxfId="1854" priority="2480" operator="containsText" text="Roja">
      <formula>NOT(ISERROR(SEARCH("Roja",O621)))</formula>
    </cfRule>
  </conditionalFormatting>
  <conditionalFormatting sqref="O620">
    <cfRule type="containsText" priority="2473" operator="containsText" text="Desestimada">
      <formula>NOT(ISERROR(SEARCH("Desestimada",O620)))</formula>
    </cfRule>
    <cfRule type="containsText" dxfId="1853" priority="2474" operator="containsText" text="Verde">
      <formula>NOT(ISERROR(SEARCH("Verde",O620)))</formula>
    </cfRule>
    <cfRule type="containsText" dxfId="1852" priority="2475" operator="containsText" text="Amarilla">
      <formula>NOT(ISERROR(SEARCH("Amarilla",O620)))</formula>
    </cfRule>
    <cfRule type="containsText" dxfId="1851" priority="2476" operator="containsText" text="Roja">
      <formula>NOT(ISERROR(SEARCH("Roja",O620)))</formula>
    </cfRule>
  </conditionalFormatting>
  <conditionalFormatting sqref="O619">
    <cfRule type="containsText" priority="2469" operator="containsText" text="Desestimada">
      <formula>NOT(ISERROR(SEARCH("Desestimada",O619)))</formula>
    </cfRule>
    <cfRule type="containsText" dxfId="1850" priority="2470" operator="containsText" text="Verde">
      <formula>NOT(ISERROR(SEARCH("Verde",O619)))</formula>
    </cfRule>
    <cfRule type="containsText" dxfId="1849" priority="2471" operator="containsText" text="Amarilla">
      <formula>NOT(ISERROR(SEARCH("Amarilla",O619)))</formula>
    </cfRule>
    <cfRule type="containsText" dxfId="1848" priority="2472" operator="containsText" text="Roja">
      <formula>NOT(ISERROR(SEARCH("Roja",O619)))</formula>
    </cfRule>
  </conditionalFormatting>
  <conditionalFormatting sqref="O618">
    <cfRule type="containsText" priority="2465" operator="containsText" text="Desestimada">
      <formula>NOT(ISERROR(SEARCH("Desestimada",O618)))</formula>
    </cfRule>
    <cfRule type="containsText" dxfId="1847" priority="2466" operator="containsText" text="Verde">
      <formula>NOT(ISERROR(SEARCH("Verde",O618)))</formula>
    </cfRule>
    <cfRule type="containsText" dxfId="1846" priority="2467" operator="containsText" text="Amarilla">
      <formula>NOT(ISERROR(SEARCH("Amarilla",O618)))</formula>
    </cfRule>
    <cfRule type="containsText" dxfId="1845" priority="2468" operator="containsText" text="Roja">
      <formula>NOT(ISERROR(SEARCH("Roja",O618)))</formula>
    </cfRule>
  </conditionalFormatting>
  <conditionalFormatting sqref="O617">
    <cfRule type="containsText" priority="2461" operator="containsText" text="Desestimada">
      <formula>NOT(ISERROR(SEARCH("Desestimada",O617)))</formula>
    </cfRule>
    <cfRule type="containsText" dxfId="1844" priority="2462" operator="containsText" text="Verde">
      <formula>NOT(ISERROR(SEARCH("Verde",O617)))</formula>
    </cfRule>
    <cfRule type="containsText" dxfId="1843" priority="2463" operator="containsText" text="Amarilla">
      <formula>NOT(ISERROR(SEARCH("Amarilla",O617)))</formula>
    </cfRule>
    <cfRule type="containsText" dxfId="1842" priority="2464" operator="containsText" text="Roja">
      <formula>NOT(ISERROR(SEARCH("Roja",O617)))</formula>
    </cfRule>
  </conditionalFormatting>
  <conditionalFormatting sqref="O616">
    <cfRule type="containsText" priority="2457" operator="containsText" text="Desestimada">
      <formula>NOT(ISERROR(SEARCH("Desestimada",O616)))</formula>
    </cfRule>
    <cfRule type="containsText" dxfId="1841" priority="2458" operator="containsText" text="Verde">
      <formula>NOT(ISERROR(SEARCH("Verde",O616)))</formula>
    </cfRule>
    <cfRule type="containsText" dxfId="1840" priority="2459" operator="containsText" text="Amarilla">
      <formula>NOT(ISERROR(SEARCH("Amarilla",O616)))</formula>
    </cfRule>
    <cfRule type="containsText" dxfId="1839" priority="2460" operator="containsText" text="Roja">
      <formula>NOT(ISERROR(SEARCH("Roja",O616)))</formula>
    </cfRule>
  </conditionalFormatting>
  <conditionalFormatting sqref="O615">
    <cfRule type="containsText" priority="2453" operator="containsText" text="Desestimada">
      <formula>NOT(ISERROR(SEARCH("Desestimada",O615)))</formula>
    </cfRule>
    <cfRule type="containsText" dxfId="1838" priority="2454" operator="containsText" text="Verde">
      <formula>NOT(ISERROR(SEARCH("Verde",O615)))</formula>
    </cfRule>
    <cfRule type="containsText" dxfId="1837" priority="2455" operator="containsText" text="Amarilla">
      <formula>NOT(ISERROR(SEARCH("Amarilla",O615)))</formula>
    </cfRule>
    <cfRule type="containsText" dxfId="1836" priority="2456" operator="containsText" text="Roja">
      <formula>NOT(ISERROR(SEARCH("Roja",O615)))</formula>
    </cfRule>
  </conditionalFormatting>
  <conditionalFormatting sqref="O614">
    <cfRule type="containsText" priority="2449" operator="containsText" text="Desestimada">
      <formula>NOT(ISERROR(SEARCH("Desestimada",O614)))</formula>
    </cfRule>
    <cfRule type="containsText" dxfId="1835" priority="2450" operator="containsText" text="Verde">
      <formula>NOT(ISERROR(SEARCH("Verde",O614)))</formula>
    </cfRule>
    <cfRule type="containsText" dxfId="1834" priority="2451" operator="containsText" text="Amarilla">
      <formula>NOT(ISERROR(SEARCH("Amarilla",O614)))</formula>
    </cfRule>
    <cfRule type="containsText" dxfId="1833" priority="2452" operator="containsText" text="Roja">
      <formula>NOT(ISERROR(SEARCH("Roja",O614)))</formula>
    </cfRule>
  </conditionalFormatting>
  <conditionalFormatting sqref="O613">
    <cfRule type="containsText" priority="2445" operator="containsText" text="Desestimada">
      <formula>NOT(ISERROR(SEARCH("Desestimada",O613)))</formula>
    </cfRule>
    <cfRule type="containsText" dxfId="1832" priority="2446" operator="containsText" text="Verde">
      <formula>NOT(ISERROR(SEARCH("Verde",O613)))</formula>
    </cfRule>
    <cfRule type="containsText" dxfId="1831" priority="2447" operator="containsText" text="Amarilla">
      <formula>NOT(ISERROR(SEARCH("Amarilla",O613)))</formula>
    </cfRule>
    <cfRule type="containsText" dxfId="1830" priority="2448" operator="containsText" text="Roja">
      <formula>NOT(ISERROR(SEARCH("Roja",O613)))</formula>
    </cfRule>
  </conditionalFormatting>
  <conditionalFormatting sqref="O612">
    <cfRule type="containsText" priority="2441" operator="containsText" text="Desestimada">
      <formula>NOT(ISERROR(SEARCH("Desestimada",O612)))</formula>
    </cfRule>
    <cfRule type="containsText" dxfId="1829" priority="2442" operator="containsText" text="Verde">
      <formula>NOT(ISERROR(SEARCH("Verde",O612)))</formula>
    </cfRule>
    <cfRule type="containsText" dxfId="1828" priority="2443" operator="containsText" text="Amarilla">
      <formula>NOT(ISERROR(SEARCH("Amarilla",O612)))</formula>
    </cfRule>
    <cfRule type="containsText" dxfId="1827" priority="2444" operator="containsText" text="Roja">
      <formula>NOT(ISERROR(SEARCH("Roja",O612)))</formula>
    </cfRule>
  </conditionalFormatting>
  <conditionalFormatting sqref="O611">
    <cfRule type="containsText" priority="2437" operator="containsText" text="Desestimada">
      <formula>NOT(ISERROR(SEARCH("Desestimada",O611)))</formula>
    </cfRule>
    <cfRule type="containsText" dxfId="1826" priority="2438" operator="containsText" text="Verde">
      <formula>NOT(ISERROR(SEARCH("Verde",O611)))</formula>
    </cfRule>
    <cfRule type="containsText" dxfId="1825" priority="2439" operator="containsText" text="Amarilla">
      <formula>NOT(ISERROR(SEARCH("Amarilla",O611)))</formula>
    </cfRule>
    <cfRule type="containsText" dxfId="1824" priority="2440" operator="containsText" text="Roja">
      <formula>NOT(ISERROR(SEARCH("Roja",O611)))</formula>
    </cfRule>
  </conditionalFormatting>
  <conditionalFormatting sqref="O610">
    <cfRule type="containsText" priority="2433" operator="containsText" text="Desestimada">
      <formula>NOT(ISERROR(SEARCH("Desestimada",O610)))</formula>
    </cfRule>
    <cfRule type="containsText" dxfId="1823" priority="2434" operator="containsText" text="Verde">
      <formula>NOT(ISERROR(SEARCH("Verde",O610)))</formula>
    </cfRule>
    <cfRule type="containsText" dxfId="1822" priority="2435" operator="containsText" text="Amarilla">
      <formula>NOT(ISERROR(SEARCH("Amarilla",O610)))</formula>
    </cfRule>
    <cfRule type="containsText" dxfId="1821" priority="2436" operator="containsText" text="Roja">
      <formula>NOT(ISERROR(SEARCH("Roja",O610)))</formula>
    </cfRule>
  </conditionalFormatting>
  <conditionalFormatting sqref="O609">
    <cfRule type="containsText" priority="2429" operator="containsText" text="Desestimada">
      <formula>NOT(ISERROR(SEARCH("Desestimada",O609)))</formula>
    </cfRule>
    <cfRule type="containsText" dxfId="1820" priority="2430" operator="containsText" text="Verde">
      <formula>NOT(ISERROR(SEARCH("Verde",O609)))</formula>
    </cfRule>
    <cfRule type="containsText" dxfId="1819" priority="2431" operator="containsText" text="Amarilla">
      <formula>NOT(ISERROR(SEARCH("Amarilla",O609)))</formula>
    </cfRule>
    <cfRule type="containsText" dxfId="1818" priority="2432" operator="containsText" text="Roja">
      <formula>NOT(ISERROR(SEARCH("Roja",O609)))</formula>
    </cfRule>
  </conditionalFormatting>
  <conditionalFormatting sqref="O608">
    <cfRule type="containsText" priority="2425" operator="containsText" text="Desestimada">
      <formula>NOT(ISERROR(SEARCH("Desestimada",O608)))</formula>
    </cfRule>
    <cfRule type="containsText" dxfId="1817" priority="2426" operator="containsText" text="Verde">
      <formula>NOT(ISERROR(SEARCH("Verde",O608)))</formula>
    </cfRule>
    <cfRule type="containsText" dxfId="1816" priority="2427" operator="containsText" text="Amarilla">
      <formula>NOT(ISERROR(SEARCH("Amarilla",O608)))</formula>
    </cfRule>
    <cfRule type="containsText" dxfId="1815" priority="2428" operator="containsText" text="Roja">
      <formula>NOT(ISERROR(SEARCH("Roja",O608)))</formula>
    </cfRule>
  </conditionalFormatting>
  <conditionalFormatting sqref="O607">
    <cfRule type="containsText" priority="2421" operator="containsText" text="Desestimada">
      <formula>NOT(ISERROR(SEARCH("Desestimada",O607)))</formula>
    </cfRule>
    <cfRule type="containsText" dxfId="1814" priority="2422" operator="containsText" text="Verde">
      <formula>NOT(ISERROR(SEARCH("Verde",O607)))</formula>
    </cfRule>
    <cfRule type="containsText" dxfId="1813" priority="2423" operator="containsText" text="Amarilla">
      <formula>NOT(ISERROR(SEARCH("Amarilla",O607)))</formula>
    </cfRule>
    <cfRule type="containsText" dxfId="1812" priority="2424" operator="containsText" text="Roja">
      <formula>NOT(ISERROR(SEARCH("Roja",O607)))</formula>
    </cfRule>
  </conditionalFormatting>
  <conditionalFormatting sqref="O606">
    <cfRule type="containsText" priority="2417" operator="containsText" text="Desestimada">
      <formula>NOT(ISERROR(SEARCH("Desestimada",O606)))</formula>
    </cfRule>
    <cfRule type="containsText" dxfId="1811" priority="2418" operator="containsText" text="Verde">
      <formula>NOT(ISERROR(SEARCH("Verde",O606)))</formula>
    </cfRule>
    <cfRule type="containsText" dxfId="1810" priority="2419" operator="containsText" text="Amarilla">
      <formula>NOT(ISERROR(SEARCH("Amarilla",O606)))</formula>
    </cfRule>
    <cfRule type="containsText" dxfId="1809" priority="2420" operator="containsText" text="Roja">
      <formula>NOT(ISERROR(SEARCH("Roja",O606)))</formula>
    </cfRule>
  </conditionalFormatting>
  <conditionalFormatting sqref="O605">
    <cfRule type="containsText" priority="2413" operator="containsText" text="Desestimada">
      <formula>NOT(ISERROR(SEARCH("Desestimada",O605)))</formula>
    </cfRule>
    <cfRule type="containsText" dxfId="1808" priority="2414" operator="containsText" text="Verde">
      <formula>NOT(ISERROR(SEARCH("Verde",O605)))</formula>
    </cfRule>
    <cfRule type="containsText" dxfId="1807" priority="2415" operator="containsText" text="Amarilla">
      <formula>NOT(ISERROR(SEARCH("Amarilla",O605)))</formula>
    </cfRule>
    <cfRule type="containsText" dxfId="1806" priority="2416" operator="containsText" text="Roja">
      <formula>NOT(ISERROR(SEARCH("Roja",O605)))</formula>
    </cfRule>
  </conditionalFormatting>
  <conditionalFormatting sqref="O604">
    <cfRule type="containsText" priority="2409" operator="containsText" text="Desestimada">
      <formula>NOT(ISERROR(SEARCH("Desestimada",O604)))</formula>
    </cfRule>
    <cfRule type="containsText" dxfId="1805" priority="2410" operator="containsText" text="Verde">
      <formula>NOT(ISERROR(SEARCH("Verde",O604)))</formula>
    </cfRule>
    <cfRule type="containsText" dxfId="1804" priority="2411" operator="containsText" text="Amarilla">
      <formula>NOT(ISERROR(SEARCH("Amarilla",O604)))</formula>
    </cfRule>
    <cfRule type="containsText" dxfId="1803" priority="2412" operator="containsText" text="Roja">
      <formula>NOT(ISERROR(SEARCH("Roja",O604)))</formula>
    </cfRule>
  </conditionalFormatting>
  <conditionalFormatting sqref="O603">
    <cfRule type="containsText" priority="2405" operator="containsText" text="Desestimada">
      <formula>NOT(ISERROR(SEARCH("Desestimada",O603)))</formula>
    </cfRule>
    <cfRule type="containsText" dxfId="1802" priority="2406" operator="containsText" text="Verde">
      <formula>NOT(ISERROR(SEARCH("Verde",O603)))</formula>
    </cfRule>
    <cfRule type="containsText" dxfId="1801" priority="2407" operator="containsText" text="Amarilla">
      <formula>NOT(ISERROR(SEARCH("Amarilla",O603)))</formula>
    </cfRule>
    <cfRule type="containsText" dxfId="1800" priority="2408" operator="containsText" text="Roja">
      <formula>NOT(ISERROR(SEARCH("Roja",O603)))</formula>
    </cfRule>
  </conditionalFormatting>
  <conditionalFormatting sqref="O602">
    <cfRule type="containsText" priority="2401" operator="containsText" text="Desestimada">
      <formula>NOT(ISERROR(SEARCH("Desestimada",O602)))</formula>
    </cfRule>
    <cfRule type="containsText" dxfId="1799" priority="2402" operator="containsText" text="Verde">
      <formula>NOT(ISERROR(SEARCH("Verde",O602)))</formula>
    </cfRule>
    <cfRule type="containsText" dxfId="1798" priority="2403" operator="containsText" text="Amarilla">
      <formula>NOT(ISERROR(SEARCH("Amarilla",O602)))</formula>
    </cfRule>
    <cfRule type="containsText" dxfId="1797" priority="2404" operator="containsText" text="Roja">
      <formula>NOT(ISERROR(SEARCH("Roja",O602)))</formula>
    </cfRule>
  </conditionalFormatting>
  <conditionalFormatting sqref="O601">
    <cfRule type="containsText" priority="2397" operator="containsText" text="Desestimada">
      <formula>NOT(ISERROR(SEARCH("Desestimada",O601)))</formula>
    </cfRule>
    <cfRule type="containsText" dxfId="1796" priority="2398" operator="containsText" text="Verde">
      <formula>NOT(ISERROR(SEARCH("Verde",O601)))</formula>
    </cfRule>
    <cfRule type="containsText" dxfId="1795" priority="2399" operator="containsText" text="Amarilla">
      <formula>NOT(ISERROR(SEARCH("Amarilla",O601)))</formula>
    </cfRule>
    <cfRule type="containsText" dxfId="1794" priority="2400" operator="containsText" text="Roja">
      <formula>NOT(ISERROR(SEARCH("Roja",O601)))</formula>
    </cfRule>
  </conditionalFormatting>
  <conditionalFormatting sqref="O600">
    <cfRule type="containsText" priority="2393" operator="containsText" text="Desestimada">
      <formula>NOT(ISERROR(SEARCH("Desestimada",O600)))</formula>
    </cfRule>
    <cfRule type="containsText" dxfId="1793" priority="2394" operator="containsText" text="Verde">
      <formula>NOT(ISERROR(SEARCH("Verde",O600)))</formula>
    </cfRule>
    <cfRule type="containsText" dxfId="1792" priority="2395" operator="containsText" text="Amarilla">
      <formula>NOT(ISERROR(SEARCH("Amarilla",O600)))</formula>
    </cfRule>
    <cfRule type="containsText" dxfId="1791" priority="2396" operator="containsText" text="Roja">
      <formula>NOT(ISERROR(SEARCH("Roja",O600)))</formula>
    </cfRule>
  </conditionalFormatting>
  <conditionalFormatting sqref="O599">
    <cfRule type="containsText" priority="2389" operator="containsText" text="Desestimada">
      <formula>NOT(ISERROR(SEARCH("Desestimada",O599)))</formula>
    </cfRule>
    <cfRule type="containsText" dxfId="1790" priority="2390" operator="containsText" text="Verde">
      <formula>NOT(ISERROR(SEARCH("Verde",O599)))</formula>
    </cfRule>
    <cfRule type="containsText" dxfId="1789" priority="2391" operator="containsText" text="Amarilla">
      <formula>NOT(ISERROR(SEARCH("Amarilla",O599)))</formula>
    </cfRule>
    <cfRule type="containsText" dxfId="1788" priority="2392" operator="containsText" text="Roja">
      <formula>NOT(ISERROR(SEARCH("Roja",O599)))</formula>
    </cfRule>
  </conditionalFormatting>
  <conditionalFormatting sqref="O598">
    <cfRule type="containsText" priority="2385" operator="containsText" text="Desestimada">
      <formula>NOT(ISERROR(SEARCH("Desestimada",O598)))</formula>
    </cfRule>
    <cfRule type="containsText" dxfId="1787" priority="2386" operator="containsText" text="Verde">
      <formula>NOT(ISERROR(SEARCH("Verde",O598)))</formula>
    </cfRule>
    <cfRule type="containsText" dxfId="1786" priority="2387" operator="containsText" text="Amarilla">
      <formula>NOT(ISERROR(SEARCH("Amarilla",O598)))</formula>
    </cfRule>
    <cfRule type="containsText" dxfId="1785" priority="2388" operator="containsText" text="Roja">
      <formula>NOT(ISERROR(SEARCH("Roja",O598)))</formula>
    </cfRule>
  </conditionalFormatting>
  <conditionalFormatting sqref="O597">
    <cfRule type="containsText" priority="2381" operator="containsText" text="Desestimada">
      <formula>NOT(ISERROR(SEARCH("Desestimada",O597)))</formula>
    </cfRule>
    <cfRule type="containsText" dxfId="1784" priority="2382" operator="containsText" text="Verde">
      <formula>NOT(ISERROR(SEARCH("Verde",O597)))</formula>
    </cfRule>
    <cfRule type="containsText" dxfId="1783" priority="2383" operator="containsText" text="Amarilla">
      <formula>NOT(ISERROR(SEARCH("Amarilla",O597)))</formula>
    </cfRule>
    <cfRule type="containsText" dxfId="1782" priority="2384" operator="containsText" text="Roja">
      <formula>NOT(ISERROR(SEARCH("Roja",O597)))</formula>
    </cfRule>
  </conditionalFormatting>
  <conditionalFormatting sqref="O596">
    <cfRule type="containsText" priority="2377" operator="containsText" text="Desestimada">
      <formula>NOT(ISERROR(SEARCH("Desestimada",O596)))</formula>
    </cfRule>
    <cfRule type="containsText" dxfId="1781" priority="2378" operator="containsText" text="Verde">
      <formula>NOT(ISERROR(SEARCH("Verde",O596)))</formula>
    </cfRule>
    <cfRule type="containsText" dxfId="1780" priority="2379" operator="containsText" text="Amarilla">
      <formula>NOT(ISERROR(SEARCH("Amarilla",O596)))</formula>
    </cfRule>
    <cfRule type="containsText" dxfId="1779" priority="2380" operator="containsText" text="Roja">
      <formula>NOT(ISERROR(SEARCH("Roja",O596)))</formula>
    </cfRule>
  </conditionalFormatting>
  <conditionalFormatting sqref="O595">
    <cfRule type="containsText" priority="2373" operator="containsText" text="Desestimada">
      <formula>NOT(ISERROR(SEARCH("Desestimada",O595)))</formula>
    </cfRule>
    <cfRule type="containsText" dxfId="1778" priority="2374" operator="containsText" text="Verde">
      <formula>NOT(ISERROR(SEARCH("Verde",O595)))</formula>
    </cfRule>
    <cfRule type="containsText" dxfId="1777" priority="2375" operator="containsText" text="Amarilla">
      <formula>NOT(ISERROR(SEARCH("Amarilla",O595)))</formula>
    </cfRule>
    <cfRule type="containsText" dxfId="1776" priority="2376" operator="containsText" text="Roja">
      <formula>NOT(ISERROR(SEARCH("Roja",O595)))</formula>
    </cfRule>
  </conditionalFormatting>
  <conditionalFormatting sqref="O594">
    <cfRule type="containsText" priority="2369" operator="containsText" text="Desestimada">
      <formula>NOT(ISERROR(SEARCH("Desestimada",O594)))</formula>
    </cfRule>
    <cfRule type="containsText" dxfId="1775" priority="2370" operator="containsText" text="Verde">
      <formula>NOT(ISERROR(SEARCH("Verde",O594)))</formula>
    </cfRule>
    <cfRule type="containsText" dxfId="1774" priority="2371" operator="containsText" text="Amarilla">
      <formula>NOT(ISERROR(SEARCH("Amarilla",O594)))</formula>
    </cfRule>
    <cfRule type="containsText" dxfId="1773" priority="2372" operator="containsText" text="Roja">
      <formula>NOT(ISERROR(SEARCH("Roja",O594)))</formula>
    </cfRule>
  </conditionalFormatting>
  <conditionalFormatting sqref="O593">
    <cfRule type="containsText" priority="2365" operator="containsText" text="Desestimada">
      <formula>NOT(ISERROR(SEARCH("Desestimada",O593)))</formula>
    </cfRule>
    <cfRule type="containsText" dxfId="1772" priority="2366" operator="containsText" text="Verde">
      <formula>NOT(ISERROR(SEARCH("Verde",O593)))</formula>
    </cfRule>
    <cfRule type="containsText" dxfId="1771" priority="2367" operator="containsText" text="Amarilla">
      <formula>NOT(ISERROR(SEARCH("Amarilla",O593)))</formula>
    </cfRule>
    <cfRule type="containsText" dxfId="1770" priority="2368" operator="containsText" text="Roja">
      <formula>NOT(ISERROR(SEARCH("Roja",O593)))</formula>
    </cfRule>
  </conditionalFormatting>
  <conditionalFormatting sqref="O592">
    <cfRule type="containsText" priority="2361" operator="containsText" text="Desestimada">
      <formula>NOT(ISERROR(SEARCH("Desestimada",O592)))</formula>
    </cfRule>
    <cfRule type="containsText" dxfId="1769" priority="2362" operator="containsText" text="Verde">
      <formula>NOT(ISERROR(SEARCH("Verde",O592)))</formula>
    </cfRule>
    <cfRule type="containsText" dxfId="1768" priority="2363" operator="containsText" text="Amarilla">
      <formula>NOT(ISERROR(SEARCH("Amarilla",O592)))</formula>
    </cfRule>
    <cfRule type="containsText" dxfId="1767" priority="2364" operator="containsText" text="Roja">
      <formula>NOT(ISERROR(SEARCH("Roja",O592)))</formula>
    </cfRule>
  </conditionalFormatting>
  <conditionalFormatting sqref="O591">
    <cfRule type="containsText" priority="2357" operator="containsText" text="Desestimada">
      <formula>NOT(ISERROR(SEARCH("Desestimada",O591)))</formula>
    </cfRule>
    <cfRule type="containsText" dxfId="1766" priority="2358" operator="containsText" text="Verde">
      <formula>NOT(ISERROR(SEARCH("Verde",O591)))</formula>
    </cfRule>
    <cfRule type="containsText" dxfId="1765" priority="2359" operator="containsText" text="Amarilla">
      <formula>NOT(ISERROR(SEARCH("Amarilla",O591)))</formula>
    </cfRule>
    <cfRule type="containsText" dxfId="1764" priority="2360" operator="containsText" text="Roja">
      <formula>NOT(ISERROR(SEARCH("Roja",O591)))</formula>
    </cfRule>
  </conditionalFormatting>
  <conditionalFormatting sqref="O590">
    <cfRule type="containsText" priority="2353" operator="containsText" text="Desestimada">
      <formula>NOT(ISERROR(SEARCH("Desestimada",O590)))</formula>
    </cfRule>
    <cfRule type="containsText" dxfId="1763" priority="2354" operator="containsText" text="Verde">
      <formula>NOT(ISERROR(SEARCH("Verde",O590)))</formula>
    </cfRule>
    <cfRule type="containsText" dxfId="1762" priority="2355" operator="containsText" text="Amarilla">
      <formula>NOT(ISERROR(SEARCH("Amarilla",O590)))</formula>
    </cfRule>
    <cfRule type="containsText" dxfId="1761" priority="2356" operator="containsText" text="Roja">
      <formula>NOT(ISERROR(SEARCH("Roja",O590)))</formula>
    </cfRule>
  </conditionalFormatting>
  <conditionalFormatting sqref="O589">
    <cfRule type="containsText" priority="2349" operator="containsText" text="Desestimada">
      <formula>NOT(ISERROR(SEARCH("Desestimada",O589)))</formula>
    </cfRule>
    <cfRule type="containsText" dxfId="1760" priority="2350" operator="containsText" text="Verde">
      <formula>NOT(ISERROR(SEARCH("Verde",O589)))</formula>
    </cfRule>
    <cfRule type="containsText" dxfId="1759" priority="2351" operator="containsText" text="Amarilla">
      <formula>NOT(ISERROR(SEARCH("Amarilla",O589)))</formula>
    </cfRule>
    <cfRule type="containsText" dxfId="1758" priority="2352" operator="containsText" text="Roja">
      <formula>NOT(ISERROR(SEARCH("Roja",O589)))</formula>
    </cfRule>
  </conditionalFormatting>
  <conditionalFormatting sqref="O588">
    <cfRule type="containsText" priority="2345" operator="containsText" text="Desestimada">
      <formula>NOT(ISERROR(SEARCH("Desestimada",O588)))</formula>
    </cfRule>
    <cfRule type="containsText" dxfId="1757" priority="2346" operator="containsText" text="Verde">
      <formula>NOT(ISERROR(SEARCH("Verde",O588)))</formula>
    </cfRule>
    <cfRule type="containsText" dxfId="1756" priority="2347" operator="containsText" text="Amarilla">
      <formula>NOT(ISERROR(SEARCH("Amarilla",O588)))</formula>
    </cfRule>
    <cfRule type="containsText" dxfId="1755" priority="2348" operator="containsText" text="Roja">
      <formula>NOT(ISERROR(SEARCH("Roja",O588)))</formula>
    </cfRule>
  </conditionalFormatting>
  <conditionalFormatting sqref="O587">
    <cfRule type="containsText" priority="2341" operator="containsText" text="Desestimada">
      <formula>NOT(ISERROR(SEARCH("Desestimada",O587)))</formula>
    </cfRule>
    <cfRule type="containsText" dxfId="1754" priority="2342" operator="containsText" text="Verde">
      <formula>NOT(ISERROR(SEARCH("Verde",O587)))</formula>
    </cfRule>
    <cfRule type="containsText" dxfId="1753" priority="2343" operator="containsText" text="Amarilla">
      <formula>NOT(ISERROR(SEARCH("Amarilla",O587)))</formula>
    </cfRule>
    <cfRule type="containsText" dxfId="1752" priority="2344" operator="containsText" text="Roja">
      <formula>NOT(ISERROR(SEARCH("Roja",O587)))</formula>
    </cfRule>
  </conditionalFormatting>
  <conditionalFormatting sqref="O586">
    <cfRule type="containsText" priority="2337" operator="containsText" text="Desestimada">
      <formula>NOT(ISERROR(SEARCH("Desestimada",O586)))</formula>
    </cfRule>
    <cfRule type="containsText" dxfId="1751" priority="2338" operator="containsText" text="Verde">
      <formula>NOT(ISERROR(SEARCH("Verde",O586)))</formula>
    </cfRule>
    <cfRule type="containsText" dxfId="1750" priority="2339" operator="containsText" text="Amarilla">
      <formula>NOT(ISERROR(SEARCH("Amarilla",O586)))</formula>
    </cfRule>
    <cfRule type="containsText" dxfId="1749" priority="2340" operator="containsText" text="Roja">
      <formula>NOT(ISERROR(SEARCH("Roja",O586)))</formula>
    </cfRule>
  </conditionalFormatting>
  <conditionalFormatting sqref="O585">
    <cfRule type="containsText" priority="2333" operator="containsText" text="Desestimada">
      <formula>NOT(ISERROR(SEARCH("Desestimada",O585)))</formula>
    </cfRule>
    <cfRule type="containsText" dxfId="1748" priority="2334" operator="containsText" text="Verde">
      <formula>NOT(ISERROR(SEARCH("Verde",O585)))</formula>
    </cfRule>
    <cfRule type="containsText" dxfId="1747" priority="2335" operator="containsText" text="Amarilla">
      <formula>NOT(ISERROR(SEARCH("Amarilla",O585)))</formula>
    </cfRule>
    <cfRule type="containsText" dxfId="1746" priority="2336" operator="containsText" text="Roja">
      <formula>NOT(ISERROR(SEARCH("Roja",O585)))</formula>
    </cfRule>
  </conditionalFormatting>
  <conditionalFormatting sqref="O584">
    <cfRule type="containsText" priority="2329" operator="containsText" text="Desestimada">
      <formula>NOT(ISERROR(SEARCH("Desestimada",O584)))</formula>
    </cfRule>
    <cfRule type="containsText" dxfId="1745" priority="2330" operator="containsText" text="Verde">
      <formula>NOT(ISERROR(SEARCH("Verde",O584)))</formula>
    </cfRule>
    <cfRule type="containsText" dxfId="1744" priority="2331" operator="containsText" text="Amarilla">
      <formula>NOT(ISERROR(SEARCH("Amarilla",O584)))</formula>
    </cfRule>
    <cfRule type="containsText" dxfId="1743" priority="2332" operator="containsText" text="Roja">
      <formula>NOT(ISERROR(SEARCH("Roja",O584)))</formula>
    </cfRule>
  </conditionalFormatting>
  <conditionalFormatting sqref="O583">
    <cfRule type="containsText" priority="2325" operator="containsText" text="Desestimada">
      <formula>NOT(ISERROR(SEARCH("Desestimada",O583)))</formula>
    </cfRule>
    <cfRule type="containsText" dxfId="1742" priority="2326" operator="containsText" text="Verde">
      <formula>NOT(ISERROR(SEARCH("Verde",O583)))</formula>
    </cfRule>
    <cfRule type="containsText" dxfId="1741" priority="2327" operator="containsText" text="Amarilla">
      <formula>NOT(ISERROR(SEARCH("Amarilla",O583)))</formula>
    </cfRule>
    <cfRule type="containsText" dxfId="1740" priority="2328" operator="containsText" text="Roja">
      <formula>NOT(ISERROR(SEARCH("Roja",O583)))</formula>
    </cfRule>
  </conditionalFormatting>
  <conditionalFormatting sqref="O582">
    <cfRule type="containsText" priority="2321" operator="containsText" text="Desestimada">
      <formula>NOT(ISERROR(SEARCH("Desestimada",O582)))</formula>
    </cfRule>
    <cfRule type="containsText" dxfId="1739" priority="2322" operator="containsText" text="Verde">
      <formula>NOT(ISERROR(SEARCH("Verde",O582)))</formula>
    </cfRule>
    <cfRule type="containsText" dxfId="1738" priority="2323" operator="containsText" text="Amarilla">
      <formula>NOT(ISERROR(SEARCH("Amarilla",O582)))</formula>
    </cfRule>
    <cfRule type="containsText" dxfId="1737" priority="2324" operator="containsText" text="Roja">
      <formula>NOT(ISERROR(SEARCH("Roja",O582)))</formula>
    </cfRule>
  </conditionalFormatting>
  <conditionalFormatting sqref="O581">
    <cfRule type="containsText" priority="2317" operator="containsText" text="Desestimada">
      <formula>NOT(ISERROR(SEARCH("Desestimada",O581)))</formula>
    </cfRule>
    <cfRule type="containsText" dxfId="1736" priority="2318" operator="containsText" text="Verde">
      <formula>NOT(ISERROR(SEARCH("Verde",O581)))</formula>
    </cfRule>
    <cfRule type="containsText" dxfId="1735" priority="2319" operator="containsText" text="Amarilla">
      <formula>NOT(ISERROR(SEARCH("Amarilla",O581)))</formula>
    </cfRule>
    <cfRule type="containsText" dxfId="1734" priority="2320" operator="containsText" text="Roja">
      <formula>NOT(ISERROR(SEARCH("Roja",O581)))</formula>
    </cfRule>
  </conditionalFormatting>
  <conditionalFormatting sqref="O580">
    <cfRule type="containsText" priority="2313" operator="containsText" text="Desestimada">
      <formula>NOT(ISERROR(SEARCH("Desestimada",O580)))</formula>
    </cfRule>
    <cfRule type="containsText" dxfId="1733" priority="2314" operator="containsText" text="Verde">
      <formula>NOT(ISERROR(SEARCH("Verde",O580)))</formula>
    </cfRule>
    <cfRule type="containsText" dxfId="1732" priority="2315" operator="containsText" text="Amarilla">
      <formula>NOT(ISERROR(SEARCH("Amarilla",O580)))</formula>
    </cfRule>
    <cfRule type="containsText" dxfId="1731" priority="2316" operator="containsText" text="Roja">
      <formula>NOT(ISERROR(SEARCH("Roja",O580)))</formula>
    </cfRule>
  </conditionalFormatting>
  <conditionalFormatting sqref="O579">
    <cfRule type="containsText" priority="2309" operator="containsText" text="Desestimada">
      <formula>NOT(ISERROR(SEARCH("Desestimada",O579)))</formula>
    </cfRule>
    <cfRule type="containsText" dxfId="1730" priority="2310" operator="containsText" text="Verde">
      <formula>NOT(ISERROR(SEARCH("Verde",O579)))</formula>
    </cfRule>
    <cfRule type="containsText" dxfId="1729" priority="2311" operator="containsText" text="Amarilla">
      <formula>NOT(ISERROR(SEARCH("Amarilla",O579)))</formula>
    </cfRule>
    <cfRule type="containsText" dxfId="1728" priority="2312" operator="containsText" text="Roja">
      <formula>NOT(ISERROR(SEARCH("Roja",O579)))</formula>
    </cfRule>
  </conditionalFormatting>
  <conditionalFormatting sqref="O578">
    <cfRule type="containsText" priority="2305" operator="containsText" text="Desestimada">
      <formula>NOT(ISERROR(SEARCH("Desestimada",O578)))</formula>
    </cfRule>
    <cfRule type="containsText" dxfId="1727" priority="2306" operator="containsText" text="Verde">
      <formula>NOT(ISERROR(SEARCH("Verde",O578)))</formula>
    </cfRule>
    <cfRule type="containsText" dxfId="1726" priority="2307" operator="containsText" text="Amarilla">
      <formula>NOT(ISERROR(SEARCH("Amarilla",O578)))</formula>
    </cfRule>
    <cfRule type="containsText" dxfId="1725" priority="2308" operator="containsText" text="Roja">
      <formula>NOT(ISERROR(SEARCH("Roja",O578)))</formula>
    </cfRule>
  </conditionalFormatting>
  <conditionalFormatting sqref="O577">
    <cfRule type="containsText" priority="2301" operator="containsText" text="Desestimada">
      <formula>NOT(ISERROR(SEARCH("Desestimada",O577)))</formula>
    </cfRule>
    <cfRule type="containsText" dxfId="1724" priority="2302" operator="containsText" text="Verde">
      <formula>NOT(ISERROR(SEARCH("Verde",O577)))</formula>
    </cfRule>
    <cfRule type="containsText" dxfId="1723" priority="2303" operator="containsText" text="Amarilla">
      <formula>NOT(ISERROR(SEARCH("Amarilla",O577)))</formula>
    </cfRule>
    <cfRule type="containsText" dxfId="1722" priority="2304" operator="containsText" text="Roja">
      <formula>NOT(ISERROR(SEARCH("Roja",O577)))</formula>
    </cfRule>
  </conditionalFormatting>
  <conditionalFormatting sqref="O576">
    <cfRule type="containsText" priority="2297" operator="containsText" text="Desestimada">
      <formula>NOT(ISERROR(SEARCH("Desestimada",O576)))</formula>
    </cfRule>
    <cfRule type="containsText" dxfId="1721" priority="2298" operator="containsText" text="Verde">
      <formula>NOT(ISERROR(SEARCH("Verde",O576)))</formula>
    </cfRule>
    <cfRule type="containsText" dxfId="1720" priority="2299" operator="containsText" text="Amarilla">
      <formula>NOT(ISERROR(SEARCH("Amarilla",O576)))</formula>
    </cfRule>
    <cfRule type="containsText" dxfId="1719" priority="2300" operator="containsText" text="Roja">
      <formula>NOT(ISERROR(SEARCH("Roja",O576)))</formula>
    </cfRule>
  </conditionalFormatting>
  <conditionalFormatting sqref="O575">
    <cfRule type="containsText" priority="2293" operator="containsText" text="Desestimada">
      <formula>NOT(ISERROR(SEARCH("Desestimada",O575)))</formula>
    </cfRule>
    <cfRule type="containsText" dxfId="1718" priority="2294" operator="containsText" text="Verde">
      <formula>NOT(ISERROR(SEARCH("Verde",O575)))</formula>
    </cfRule>
    <cfRule type="containsText" dxfId="1717" priority="2295" operator="containsText" text="Amarilla">
      <formula>NOT(ISERROR(SEARCH("Amarilla",O575)))</formula>
    </cfRule>
    <cfRule type="containsText" dxfId="1716" priority="2296" operator="containsText" text="Roja">
      <formula>NOT(ISERROR(SEARCH("Roja",O575)))</formula>
    </cfRule>
  </conditionalFormatting>
  <conditionalFormatting sqref="O574">
    <cfRule type="containsText" priority="2289" operator="containsText" text="Desestimada">
      <formula>NOT(ISERROR(SEARCH("Desestimada",O574)))</formula>
    </cfRule>
    <cfRule type="containsText" dxfId="1715" priority="2290" operator="containsText" text="Verde">
      <formula>NOT(ISERROR(SEARCH("Verde",O574)))</formula>
    </cfRule>
    <cfRule type="containsText" dxfId="1714" priority="2291" operator="containsText" text="Amarilla">
      <formula>NOT(ISERROR(SEARCH("Amarilla",O574)))</formula>
    </cfRule>
    <cfRule type="containsText" dxfId="1713" priority="2292" operator="containsText" text="Roja">
      <formula>NOT(ISERROR(SEARCH("Roja",O574)))</formula>
    </cfRule>
  </conditionalFormatting>
  <conditionalFormatting sqref="O573">
    <cfRule type="containsText" priority="2285" operator="containsText" text="Desestimada">
      <formula>NOT(ISERROR(SEARCH("Desestimada",O573)))</formula>
    </cfRule>
    <cfRule type="containsText" dxfId="1712" priority="2286" operator="containsText" text="Verde">
      <formula>NOT(ISERROR(SEARCH("Verde",O573)))</formula>
    </cfRule>
    <cfRule type="containsText" dxfId="1711" priority="2287" operator="containsText" text="Amarilla">
      <formula>NOT(ISERROR(SEARCH("Amarilla",O573)))</formula>
    </cfRule>
    <cfRule type="containsText" dxfId="1710" priority="2288" operator="containsText" text="Roja">
      <formula>NOT(ISERROR(SEARCH("Roja",O573)))</formula>
    </cfRule>
  </conditionalFormatting>
  <conditionalFormatting sqref="O572">
    <cfRule type="containsText" priority="2281" operator="containsText" text="Desestimada">
      <formula>NOT(ISERROR(SEARCH("Desestimada",O572)))</formula>
    </cfRule>
    <cfRule type="containsText" dxfId="1709" priority="2282" operator="containsText" text="Verde">
      <formula>NOT(ISERROR(SEARCH("Verde",O572)))</formula>
    </cfRule>
    <cfRule type="containsText" dxfId="1708" priority="2283" operator="containsText" text="Amarilla">
      <formula>NOT(ISERROR(SEARCH("Amarilla",O572)))</formula>
    </cfRule>
    <cfRule type="containsText" dxfId="1707" priority="2284" operator="containsText" text="Roja">
      <formula>NOT(ISERROR(SEARCH("Roja",O572)))</formula>
    </cfRule>
  </conditionalFormatting>
  <conditionalFormatting sqref="O571">
    <cfRule type="containsText" priority="2277" operator="containsText" text="Desestimada">
      <formula>NOT(ISERROR(SEARCH("Desestimada",O571)))</formula>
    </cfRule>
    <cfRule type="containsText" dxfId="1706" priority="2278" operator="containsText" text="Verde">
      <formula>NOT(ISERROR(SEARCH("Verde",O571)))</formula>
    </cfRule>
    <cfRule type="containsText" dxfId="1705" priority="2279" operator="containsText" text="Amarilla">
      <formula>NOT(ISERROR(SEARCH("Amarilla",O571)))</formula>
    </cfRule>
    <cfRule type="containsText" dxfId="1704" priority="2280" operator="containsText" text="Roja">
      <formula>NOT(ISERROR(SEARCH("Roja",O571)))</formula>
    </cfRule>
  </conditionalFormatting>
  <conditionalFormatting sqref="O570">
    <cfRule type="containsText" priority="2273" operator="containsText" text="Desestimada">
      <formula>NOT(ISERROR(SEARCH("Desestimada",O570)))</formula>
    </cfRule>
    <cfRule type="containsText" dxfId="1703" priority="2274" operator="containsText" text="Verde">
      <formula>NOT(ISERROR(SEARCH("Verde",O570)))</formula>
    </cfRule>
    <cfRule type="containsText" dxfId="1702" priority="2275" operator="containsText" text="Amarilla">
      <formula>NOT(ISERROR(SEARCH("Amarilla",O570)))</formula>
    </cfRule>
    <cfRule type="containsText" dxfId="1701" priority="2276" operator="containsText" text="Roja">
      <formula>NOT(ISERROR(SEARCH("Roja",O570)))</formula>
    </cfRule>
  </conditionalFormatting>
  <conditionalFormatting sqref="O569">
    <cfRule type="containsText" priority="2269" operator="containsText" text="Desestimada">
      <formula>NOT(ISERROR(SEARCH("Desestimada",O569)))</formula>
    </cfRule>
    <cfRule type="containsText" dxfId="1700" priority="2270" operator="containsText" text="Verde">
      <formula>NOT(ISERROR(SEARCH("Verde",O569)))</formula>
    </cfRule>
    <cfRule type="containsText" dxfId="1699" priority="2271" operator="containsText" text="Amarilla">
      <formula>NOT(ISERROR(SEARCH("Amarilla",O569)))</formula>
    </cfRule>
    <cfRule type="containsText" dxfId="1698" priority="2272" operator="containsText" text="Roja">
      <formula>NOT(ISERROR(SEARCH("Roja",O569)))</formula>
    </cfRule>
  </conditionalFormatting>
  <conditionalFormatting sqref="O568">
    <cfRule type="containsText" priority="2265" operator="containsText" text="Desestimada">
      <formula>NOT(ISERROR(SEARCH("Desestimada",O568)))</formula>
    </cfRule>
    <cfRule type="containsText" dxfId="1697" priority="2266" operator="containsText" text="Verde">
      <formula>NOT(ISERROR(SEARCH("Verde",O568)))</formula>
    </cfRule>
    <cfRule type="containsText" dxfId="1696" priority="2267" operator="containsText" text="Amarilla">
      <formula>NOT(ISERROR(SEARCH("Amarilla",O568)))</formula>
    </cfRule>
    <cfRule type="containsText" dxfId="1695" priority="2268" operator="containsText" text="Roja">
      <formula>NOT(ISERROR(SEARCH("Roja",O568)))</formula>
    </cfRule>
  </conditionalFormatting>
  <conditionalFormatting sqref="O567">
    <cfRule type="containsText" priority="2261" operator="containsText" text="Desestimada">
      <formula>NOT(ISERROR(SEARCH("Desestimada",O567)))</formula>
    </cfRule>
    <cfRule type="containsText" dxfId="1694" priority="2262" operator="containsText" text="Verde">
      <formula>NOT(ISERROR(SEARCH("Verde",O567)))</formula>
    </cfRule>
    <cfRule type="containsText" dxfId="1693" priority="2263" operator="containsText" text="Amarilla">
      <formula>NOT(ISERROR(SEARCH("Amarilla",O567)))</formula>
    </cfRule>
    <cfRule type="containsText" dxfId="1692" priority="2264" operator="containsText" text="Roja">
      <formula>NOT(ISERROR(SEARCH("Roja",O567)))</formula>
    </cfRule>
  </conditionalFormatting>
  <conditionalFormatting sqref="O566">
    <cfRule type="containsText" priority="2257" operator="containsText" text="Desestimada">
      <formula>NOT(ISERROR(SEARCH("Desestimada",O566)))</formula>
    </cfRule>
    <cfRule type="containsText" dxfId="1691" priority="2258" operator="containsText" text="Verde">
      <formula>NOT(ISERROR(SEARCH("Verde",O566)))</formula>
    </cfRule>
    <cfRule type="containsText" dxfId="1690" priority="2259" operator="containsText" text="Amarilla">
      <formula>NOT(ISERROR(SEARCH("Amarilla",O566)))</formula>
    </cfRule>
    <cfRule type="containsText" dxfId="1689" priority="2260" operator="containsText" text="Roja">
      <formula>NOT(ISERROR(SEARCH("Roja",O566)))</formula>
    </cfRule>
  </conditionalFormatting>
  <conditionalFormatting sqref="O565">
    <cfRule type="containsText" priority="2253" operator="containsText" text="Desestimada">
      <formula>NOT(ISERROR(SEARCH("Desestimada",O565)))</formula>
    </cfRule>
    <cfRule type="containsText" dxfId="1688" priority="2254" operator="containsText" text="Verde">
      <formula>NOT(ISERROR(SEARCH("Verde",O565)))</formula>
    </cfRule>
    <cfRule type="containsText" dxfId="1687" priority="2255" operator="containsText" text="Amarilla">
      <formula>NOT(ISERROR(SEARCH("Amarilla",O565)))</formula>
    </cfRule>
    <cfRule type="containsText" dxfId="1686" priority="2256" operator="containsText" text="Roja">
      <formula>NOT(ISERROR(SEARCH("Roja",O565)))</formula>
    </cfRule>
  </conditionalFormatting>
  <conditionalFormatting sqref="O564">
    <cfRule type="containsText" priority="2249" operator="containsText" text="Desestimada">
      <formula>NOT(ISERROR(SEARCH("Desestimada",O564)))</formula>
    </cfRule>
    <cfRule type="containsText" dxfId="1685" priority="2250" operator="containsText" text="Verde">
      <formula>NOT(ISERROR(SEARCH("Verde",O564)))</formula>
    </cfRule>
    <cfRule type="containsText" dxfId="1684" priority="2251" operator="containsText" text="Amarilla">
      <formula>NOT(ISERROR(SEARCH("Amarilla",O564)))</formula>
    </cfRule>
    <cfRule type="containsText" dxfId="1683" priority="2252" operator="containsText" text="Roja">
      <formula>NOT(ISERROR(SEARCH("Roja",O564)))</formula>
    </cfRule>
  </conditionalFormatting>
  <conditionalFormatting sqref="O563">
    <cfRule type="containsText" priority="2245" operator="containsText" text="Desestimada">
      <formula>NOT(ISERROR(SEARCH("Desestimada",O563)))</formula>
    </cfRule>
    <cfRule type="containsText" dxfId="1682" priority="2246" operator="containsText" text="Verde">
      <formula>NOT(ISERROR(SEARCH("Verde",O563)))</formula>
    </cfRule>
    <cfRule type="containsText" dxfId="1681" priority="2247" operator="containsText" text="Amarilla">
      <formula>NOT(ISERROR(SEARCH("Amarilla",O563)))</formula>
    </cfRule>
    <cfRule type="containsText" dxfId="1680" priority="2248" operator="containsText" text="Roja">
      <formula>NOT(ISERROR(SEARCH("Roja",O563)))</formula>
    </cfRule>
  </conditionalFormatting>
  <conditionalFormatting sqref="O562">
    <cfRule type="containsText" priority="2241" operator="containsText" text="Desestimada">
      <formula>NOT(ISERROR(SEARCH("Desestimada",O562)))</formula>
    </cfRule>
    <cfRule type="containsText" dxfId="1679" priority="2242" operator="containsText" text="Verde">
      <formula>NOT(ISERROR(SEARCH("Verde",O562)))</formula>
    </cfRule>
    <cfRule type="containsText" dxfId="1678" priority="2243" operator="containsText" text="Amarilla">
      <formula>NOT(ISERROR(SEARCH("Amarilla",O562)))</formula>
    </cfRule>
    <cfRule type="containsText" dxfId="1677" priority="2244" operator="containsText" text="Roja">
      <formula>NOT(ISERROR(SEARCH("Roja",O562)))</formula>
    </cfRule>
  </conditionalFormatting>
  <conditionalFormatting sqref="O561">
    <cfRule type="containsText" priority="2237" operator="containsText" text="Desestimada">
      <formula>NOT(ISERROR(SEARCH("Desestimada",O561)))</formula>
    </cfRule>
    <cfRule type="containsText" dxfId="1676" priority="2238" operator="containsText" text="Verde">
      <formula>NOT(ISERROR(SEARCH("Verde",O561)))</formula>
    </cfRule>
    <cfRule type="containsText" dxfId="1675" priority="2239" operator="containsText" text="Amarilla">
      <formula>NOT(ISERROR(SEARCH("Amarilla",O561)))</formula>
    </cfRule>
    <cfRule type="containsText" dxfId="1674" priority="2240" operator="containsText" text="Roja">
      <formula>NOT(ISERROR(SEARCH("Roja",O561)))</formula>
    </cfRule>
  </conditionalFormatting>
  <conditionalFormatting sqref="O560">
    <cfRule type="containsText" priority="2233" operator="containsText" text="Desestimada">
      <formula>NOT(ISERROR(SEARCH("Desestimada",O560)))</formula>
    </cfRule>
    <cfRule type="containsText" dxfId="1673" priority="2234" operator="containsText" text="Verde">
      <formula>NOT(ISERROR(SEARCH("Verde",O560)))</formula>
    </cfRule>
    <cfRule type="containsText" dxfId="1672" priority="2235" operator="containsText" text="Amarilla">
      <formula>NOT(ISERROR(SEARCH("Amarilla",O560)))</formula>
    </cfRule>
    <cfRule type="containsText" dxfId="1671" priority="2236" operator="containsText" text="Roja">
      <formula>NOT(ISERROR(SEARCH("Roja",O560)))</formula>
    </cfRule>
  </conditionalFormatting>
  <conditionalFormatting sqref="O559">
    <cfRule type="containsText" priority="2229" operator="containsText" text="Desestimada">
      <formula>NOT(ISERROR(SEARCH("Desestimada",O559)))</formula>
    </cfRule>
    <cfRule type="containsText" dxfId="1670" priority="2230" operator="containsText" text="Verde">
      <formula>NOT(ISERROR(SEARCH("Verde",O559)))</formula>
    </cfRule>
    <cfRule type="containsText" dxfId="1669" priority="2231" operator="containsText" text="Amarilla">
      <formula>NOT(ISERROR(SEARCH("Amarilla",O559)))</formula>
    </cfRule>
    <cfRule type="containsText" dxfId="1668" priority="2232" operator="containsText" text="Roja">
      <formula>NOT(ISERROR(SEARCH("Roja",O559)))</formula>
    </cfRule>
  </conditionalFormatting>
  <conditionalFormatting sqref="O558">
    <cfRule type="containsText" priority="2225" operator="containsText" text="Desestimada">
      <formula>NOT(ISERROR(SEARCH("Desestimada",O558)))</formula>
    </cfRule>
    <cfRule type="containsText" dxfId="1667" priority="2226" operator="containsText" text="Verde">
      <formula>NOT(ISERROR(SEARCH("Verde",O558)))</formula>
    </cfRule>
    <cfRule type="containsText" dxfId="1666" priority="2227" operator="containsText" text="Amarilla">
      <formula>NOT(ISERROR(SEARCH("Amarilla",O558)))</formula>
    </cfRule>
    <cfRule type="containsText" dxfId="1665" priority="2228" operator="containsText" text="Roja">
      <formula>NOT(ISERROR(SEARCH("Roja",O558)))</formula>
    </cfRule>
  </conditionalFormatting>
  <conditionalFormatting sqref="O557">
    <cfRule type="containsText" priority="2221" operator="containsText" text="Desestimada">
      <formula>NOT(ISERROR(SEARCH("Desestimada",O557)))</formula>
    </cfRule>
    <cfRule type="containsText" dxfId="1664" priority="2222" operator="containsText" text="Verde">
      <formula>NOT(ISERROR(SEARCH("Verde",O557)))</formula>
    </cfRule>
    <cfRule type="containsText" dxfId="1663" priority="2223" operator="containsText" text="Amarilla">
      <formula>NOT(ISERROR(SEARCH("Amarilla",O557)))</formula>
    </cfRule>
    <cfRule type="containsText" dxfId="1662" priority="2224" operator="containsText" text="Roja">
      <formula>NOT(ISERROR(SEARCH("Roja",O557)))</formula>
    </cfRule>
  </conditionalFormatting>
  <conditionalFormatting sqref="O556">
    <cfRule type="containsText" priority="2217" operator="containsText" text="Desestimada">
      <formula>NOT(ISERROR(SEARCH("Desestimada",O556)))</formula>
    </cfRule>
    <cfRule type="containsText" dxfId="1661" priority="2218" operator="containsText" text="Verde">
      <formula>NOT(ISERROR(SEARCH("Verde",O556)))</formula>
    </cfRule>
    <cfRule type="containsText" dxfId="1660" priority="2219" operator="containsText" text="Amarilla">
      <formula>NOT(ISERROR(SEARCH("Amarilla",O556)))</formula>
    </cfRule>
    <cfRule type="containsText" dxfId="1659" priority="2220" operator="containsText" text="Roja">
      <formula>NOT(ISERROR(SEARCH("Roja",O556)))</formula>
    </cfRule>
  </conditionalFormatting>
  <conditionalFormatting sqref="O555">
    <cfRule type="containsText" priority="2213" operator="containsText" text="Desestimada">
      <formula>NOT(ISERROR(SEARCH("Desestimada",O555)))</formula>
    </cfRule>
    <cfRule type="containsText" dxfId="1658" priority="2214" operator="containsText" text="Verde">
      <formula>NOT(ISERROR(SEARCH("Verde",O555)))</formula>
    </cfRule>
    <cfRule type="containsText" dxfId="1657" priority="2215" operator="containsText" text="Amarilla">
      <formula>NOT(ISERROR(SEARCH("Amarilla",O555)))</formula>
    </cfRule>
    <cfRule type="containsText" dxfId="1656" priority="2216" operator="containsText" text="Roja">
      <formula>NOT(ISERROR(SEARCH("Roja",O555)))</formula>
    </cfRule>
  </conditionalFormatting>
  <conditionalFormatting sqref="O554">
    <cfRule type="containsText" priority="2209" operator="containsText" text="Desestimada">
      <formula>NOT(ISERROR(SEARCH("Desestimada",O554)))</formula>
    </cfRule>
    <cfRule type="containsText" dxfId="1655" priority="2210" operator="containsText" text="Verde">
      <formula>NOT(ISERROR(SEARCH("Verde",O554)))</formula>
    </cfRule>
    <cfRule type="containsText" dxfId="1654" priority="2211" operator="containsText" text="Amarilla">
      <formula>NOT(ISERROR(SEARCH("Amarilla",O554)))</formula>
    </cfRule>
    <cfRule type="containsText" dxfId="1653" priority="2212" operator="containsText" text="Roja">
      <formula>NOT(ISERROR(SEARCH("Roja",O554)))</formula>
    </cfRule>
  </conditionalFormatting>
  <conditionalFormatting sqref="O553">
    <cfRule type="containsText" priority="2205" operator="containsText" text="Desestimada">
      <formula>NOT(ISERROR(SEARCH("Desestimada",O553)))</formula>
    </cfRule>
    <cfRule type="containsText" dxfId="1652" priority="2206" operator="containsText" text="Verde">
      <formula>NOT(ISERROR(SEARCH("Verde",O553)))</formula>
    </cfRule>
    <cfRule type="containsText" dxfId="1651" priority="2207" operator="containsText" text="Amarilla">
      <formula>NOT(ISERROR(SEARCH("Amarilla",O553)))</formula>
    </cfRule>
    <cfRule type="containsText" dxfId="1650" priority="2208" operator="containsText" text="Roja">
      <formula>NOT(ISERROR(SEARCH("Roja",O553)))</formula>
    </cfRule>
  </conditionalFormatting>
  <conditionalFormatting sqref="O552">
    <cfRule type="containsText" priority="2201" operator="containsText" text="Desestimada">
      <formula>NOT(ISERROR(SEARCH("Desestimada",O552)))</formula>
    </cfRule>
    <cfRule type="containsText" dxfId="1649" priority="2202" operator="containsText" text="Verde">
      <formula>NOT(ISERROR(SEARCH("Verde",O552)))</formula>
    </cfRule>
    <cfRule type="containsText" dxfId="1648" priority="2203" operator="containsText" text="Amarilla">
      <formula>NOT(ISERROR(SEARCH("Amarilla",O552)))</formula>
    </cfRule>
    <cfRule type="containsText" dxfId="1647" priority="2204" operator="containsText" text="Roja">
      <formula>NOT(ISERROR(SEARCH("Roja",O552)))</formula>
    </cfRule>
  </conditionalFormatting>
  <conditionalFormatting sqref="O551">
    <cfRule type="containsText" priority="2193" operator="containsText" text="Desestimada">
      <formula>NOT(ISERROR(SEARCH("Desestimada",O551)))</formula>
    </cfRule>
    <cfRule type="containsText" dxfId="1646" priority="2194" operator="containsText" text="Verde">
      <formula>NOT(ISERROR(SEARCH("Verde",O551)))</formula>
    </cfRule>
    <cfRule type="containsText" dxfId="1645" priority="2195" operator="containsText" text="Amarilla">
      <formula>NOT(ISERROR(SEARCH("Amarilla",O551)))</formula>
    </cfRule>
    <cfRule type="containsText" dxfId="1644" priority="2196" operator="containsText" text="Roja">
      <formula>NOT(ISERROR(SEARCH("Roja",O551)))</formula>
    </cfRule>
  </conditionalFormatting>
  <conditionalFormatting sqref="O550">
    <cfRule type="containsText" priority="2189" operator="containsText" text="Desestimada">
      <formula>NOT(ISERROR(SEARCH("Desestimada",O550)))</formula>
    </cfRule>
    <cfRule type="containsText" dxfId="1643" priority="2190" operator="containsText" text="Verde">
      <formula>NOT(ISERROR(SEARCH("Verde",O550)))</formula>
    </cfRule>
    <cfRule type="containsText" dxfId="1642" priority="2191" operator="containsText" text="Amarilla">
      <formula>NOT(ISERROR(SEARCH("Amarilla",O550)))</formula>
    </cfRule>
    <cfRule type="containsText" dxfId="1641" priority="2192" operator="containsText" text="Roja">
      <formula>NOT(ISERROR(SEARCH("Roja",O550)))</formula>
    </cfRule>
  </conditionalFormatting>
  <conditionalFormatting sqref="O549">
    <cfRule type="containsText" priority="2185" operator="containsText" text="Desestimada">
      <formula>NOT(ISERROR(SEARCH("Desestimada",O549)))</formula>
    </cfRule>
    <cfRule type="containsText" dxfId="1640" priority="2186" operator="containsText" text="Verde">
      <formula>NOT(ISERROR(SEARCH("Verde",O549)))</formula>
    </cfRule>
    <cfRule type="containsText" dxfId="1639" priority="2187" operator="containsText" text="Amarilla">
      <formula>NOT(ISERROR(SEARCH("Amarilla",O549)))</formula>
    </cfRule>
    <cfRule type="containsText" dxfId="1638" priority="2188" operator="containsText" text="Roja">
      <formula>NOT(ISERROR(SEARCH("Roja",O549)))</formula>
    </cfRule>
  </conditionalFormatting>
  <conditionalFormatting sqref="O548">
    <cfRule type="containsText" priority="2181" operator="containsText" text="Desestimada">
      <formula>NOT(ISERROR(SEARCH("Desestimada",O548)))</formula>
    </cfRule>
    <cfRule type="containsText" dxfId="1637" priority="2182" operator="containsText" text="Verde">
      <formula>NOT(ISERROR(SEARCH("Verde",O548)))</formula>
    </cfRule>
    <cfRule type="containsText" dxfId="1636" priority="2183" operator="containsText" text="Amarilla">
      <formula>NOT(ISERROR(SEARCH("Amarilla",O548)))</formula>
    </cfRule>
    <cfRule type="containsText" dxfId="1635" priority="2184" operator="containsText" text="Roja">
      <formula>NOT(ISERROR(SEARCH("Roja",O548)))</formula>
    </cfRule>
  </conditionalFormatting>
  <conditionalFormatting sqref="O547">
    <cfRule type="containsText" priority="2177" operator="containsText" text="Desestimada">
      <formula>NOT(ISERROR(SEARCH("Desestimada",O547)))</formula>
    </cfRule>
    <cfRule type="containsText" dxfId="1634" priority="2178" operator="containsText" text="Verde">
      <formula>NOT(ISERROR(SEARCH("Verde",O547)))</formula>
    </cfRule>
    <cfRule type="containsText" dxfId="1633" priority="2179" operator="containsText" text="Amarilla">
      <formula>NOT(ISERROR(SEARCH("Amarilla",O547)))</formula>
    </cfRule>
    <cfRule type="containsText" dxfId="1632" priority="2180" operator="containsText" text="Roja">
      <formula>NOT(ISERROR(SEARCH("Roja",O547)))</formula>
    </cfRule>
  </conditionalFormatting>
  <conditionalFormatting sqref="O546">
    <cfRule type="containsText" priority="2173" operator="containsText" text="Desestimada">
      <formula>NOT(ISERROR(SEARCH("Desestimada",O546)))</formula>
    </cfRule>
    <cfRule type="containsText" dxfId="1631" priority="2174" operator="containsText" text="Verde">
      <formula>NOT(ISERROR(SEARCH("Verde",O546)))</formula>
    </cfRule>
    <cfRule type="containsText" dxfId="1630" priority="2175" operator="containsText" text="Amarilla">
      <formula>NOT(ISERROR(SEARCH("Amarilla",O546)))</formula>
    </cfRule>
    <cfRule type="containsText" dxfId="1629" priority="2176" operator="containsText" text="Roja">
      <formula>NOT(ISERROR(SEARCH("Roja",O546)))</formula>
    </cfRule>
  </conditionalFormatting>
  <conditionalFormatting sqref="O545">
    <cfRule type="containsText" priority="2169" operator="containsText" text="Desestimada">
      <formula>NOT(ISERROR(SEARCH("Desestimada",O545)))</formula>
    </cfRule>
    <cfRule type="containsText" dxfId="1628" priority="2170" operator="containsText" text="Verde">
      <formula>NOT(ISERROR(SEARCH("Verde",O545)))</formula>
    </cfRule>
    <cfRule type="containsText" dxfId="1627" priority="2171" operator="containsText" text="Amarilla">
      <formula>NOT(ISERROR(SEARCH("Amarilla",O545)))</formula>
    </cfRule>
    <cfRule type="containsText" dxfId="1626" priority="2172" operator="containsText" text="Roja">
      <formula>NOT(ISERROR(SEARCH("Roja",O545)))</formula>
    </cfRule>
  </conditionalFormatting>
  <conditionalFormatting sqref="O544">
    <cfRule type="containsText" priority="2165" operator="containsText" text="Desestimada">
      <formula>NOT(ISERROR(SEARCH("Desestimada",O544)))</formula>
    </cfRule>
    <cfRule type="containsText" dxfId="1625" priority="2166" operator="containsText" text="Verde">
      <formula>NOT(ISERROR(SEARCH("Verde",O544)))</formula>
    </cfRule>
    <cfRule type="containsText" dxfId="1624" priority="2167" operator="containsText" text="Amarilla">
      <formula>NOT(ISERROR(SEARCH("Amarilla",O544)))</formula>
    </cfRule>
    <cfRule type="containsText" dxfId="1623" priority="2168" operator="containsText" text="Roja">
      <formula>NOT(ISERROR(SEARCH("Roja",O544)))</formula>
    </cfRule>
  </conditionalFormatting>
  <conditionalFormatting sqref="O543">
    <cfRule type="containsText" priority="2161" operator="containsText" text="Desestimada">
      <formula>NOT(ISERROR(SEARCH("Desestimada",O543)))</formula>
    </cfRule>
    <cfRule type="containsText" dxfId="1622" priority="2162" operator="containsText" text="Verde">
      <formula>NOT(ISERROR(SEARCH("Verde",O543)))</formula>
    </cfRule>
    <cfRule type="containsText" dxfId="1621" priority="2163" operator="containsText" text="Amarilla">
      <formula>NOT(ISERROR(SEARCH("Amarilla",O543)))</formula>
    </cfRule>
    <cfRule type="containsText" dxfId="1620" priority="2164" operator="containsText" text="Roja">
      <formula>NOT(ISERROR(SEARCH("Roja",O543)))</formula>
    </cfRule>
  </conditionalFormatting>
  <conditionalFormatting sqref="O542">
    <cfRule type="containsText" priority="2157" operator="containsText" text="Desestimada">
      <formula>NOT(ISERROR(SEARCH("Desestimada",O542)))</formula>
    </cfRule>
    <cfRule type="containsText" dxfId="1619" priority="2158" operator="containsText" text="Verde">
      <formula>NOT(ISERROR(SEARCH("Verde",O542)))</formula>
    </cfRule>
    <cfRule type="containsText" dxfId="1618" priority="2159" operator="containsText" text="Amarilla">
      <formula>NOT(ISERROR(SEARCH("Amarilla",O542)))</formula>
    </cfRule>
    <cfRule type="containsText" dxfId="1617" priority="2160" operator="containsText" text="Roja">
      <formula>NOT(ISERROR(SEARCH("Roja",O542)))</formula>
    </cfRule>
  </conditionalFormatting>
  <conditionalFormatting sqref="O541">
    <cfRule type="containsText" priority="2153" operator="containsText" text="Desestimada">
      <formula>NOT(ISERROR(SEARCH("Desestimada",O541)))</formula>
    </cfRule>
    <cfRule type="containsText" dxfId="1616" priority="2154" operator="containsText" text="Verde">
      <formula>NOT(ISERROR(SEARCH("Verde",O541)))</formula>
    </cfRule>
    <cfRule type="containsText" dxfId="1615" priority="2155" operator="containsText" text="Amarilla">
      <formula>NOT(ISERROR(SEARCH("Amarilla",O541)))</formula>
    </cfRule>
    <cfRule type="containsText" dxfId="1614" priority="2156" operator="containsText" text="Roja">
      <formula>NOT(ISERROR(SEARCH("Roja",O541)))</formula>
    </cfRule>
  </conditionalFormatting>
  <conditionalFormatting sqref="O540">
    <cfRule type="containsText" priority="2149" operator="containsText" text="Desestimada">
      <formula>NOT(ISERROR(SEARCH("Desestimada",O540)))</formula>
    </cfRule>
    <cfRule type="containsText" dxfId="1613" priority="2150" operator="containsText" text="Verde">
      <formula>NOT(ISERROR(SEARCH("Verde",O540)))</formula>
    </cfRule>
    <cfRule type="containsText" dxfId="1612" priority="2151" operator="containsText" text="Amarilla">
      <formula>NOT(ISERROR(SEARCH("Amarilla",O540)))</formula>
    </cfRule>
    <cfRule type="containsText" dxfId="1611" priority="2152" operator="containsText" text="Roja">
      <formula>NOT(ISERROR(SEARCH("Roja",O540)))</formula>
    </cfRule>
  </conditionalFormatting>
  <conditionalFormatting sqref="O539">
    <cfRule type="containsText" priority="2145" operator="containsText" text="Desestimada">
      <formula>NOT(ISERROR(SEARCH("Desestimada",O539)))</formula>
    </cfRule>
    <cfRule type="containsText" dxfId="1610" priority="2146" operator="containsText" text="Verde">
      <formula>NOT(ISERROR(SEARCH("Verde",O539)))</formula>
    </cfRule>
    <cfRule type="containsText" dxfId="1609" priority="2147" operator="containsText" text="Amarilla">
      <formula>NOT(ISERROR(SEARCH("Amarilla",O539)))</formula>
    </cfRule>
    <cfRule type="containsText" dxfId="1608" priority="2148" operator="containsText" text="Roja">
      <formula>NOT(ISERROR(SEARCH("Roja",O539)))</formula>
    </cfRule>
  </conditionalFormatting>
  <conditionalFormatting sqref="O538">
    <cfRule type="containsText" priority="2141" operator="containsText" text="Desestimada">
      <formula>NOT(ISERROR(SEARCH("Desestimada",O538)))</formula>
    </cfRule>
    <cfRule type="containsText" dxfId="1607" priority="2142" operator="containsText" text="Verde">
      <formula>NOT(ISERROR(SEARCH("Verde",O538)))</formula>
    </cfRule>
    <cfRule type="containsText" dxfId="1606" priority="2143" operator="containsText" text="Amarilla">
      <formula>NOT(ISERROR(SEARCH("Amarilla",O538)))</formula>
    </cfRule>
    <cfRule type="containsText" dxfId="1605" priority="2144" operator="containsText" text="Roja">
      <formula>NOT(ISERROR(SEARCH("Roja",O538)))</formula>
    </cfRule>
  </conditionalFormatting>
  <conditionalFormatting sqref="O537">
    <cfRule type="containsText" priority="2137" operator="containsText" text="Desestimada">
      <formula>NOT(ISERROR(SEARCH("Desestimada",O537)))</formula>
    </cfRule>
    <cfRule type="containsText" dxfId="1604" priority="2138" operator="containsText" text="Verde">
      <formula>NOT(ISERROR(SEARCH("Verde",O537)))</formula>
    </cfRule>
    <cfRule type="containsText" dxfId="1603" priority="2139" operator="containsText" text="Amarilla">
      <formula>NOT(ISERROR(SEARCH("Amarilla",O537)))</formula>
    </cfRule>
    <cfRule type="containsText" dxfId="1602" priority="2140" operator="containsText" text="Roja">
      <formula>NOT(ISERROR(SEARCH("Roja",O537)))</formula>
    </cfRule>
  </conditionalFormatting>
  <conditionalFormatting sqref="O536">
    <cfRule type="containsText" priority="2133" operator="containsText" text="Desestimada">
      <formula>NOT(ISERROR(SEARCH("Desestimada",O536)))</formula>
    </cfRule>
    <cfRule type="containsText" dxfId="1601" priority="2134" operator="containsText" text="Verde">
      <formula>NOT(ISERROR(SEARCH("Verde",O536)))</formula>
    </cfRule>
    <cfRule type="containsText" dxfId="1600" priority="2135" operator="containsText" text="Amarilla">
      <formula>NOT(ISERROR(SEARCH("Amarilla",O536)))</formula>
    </cfRule>
    <cfRule type="containsText" dxfId="1599" priority="2136" operator="containsText" text="Roja">
      <formula>NOT(ISERROR(SEARCH("Roja",O536)))</formula>
    </cfRule>
  </conditionalFormatting>
  <conditionalFormatting sqref="O535">
    <cfRule type="containsText" priority="2129" operator="containsText" text="Desestimada">
      <formula>NOT(ISERROR(SEARCH("Desestimada",O535)))</formula>
    </cfRule>
    <cfRule type="containsText" dxfId="1598" priority="2130" operator="containsText" text="Verde">
      <formula>NOT(ISERROR(SEARCH("Verde",O535)))</formula>
    </cfRule>
    <cfRule type="containsText" dxfId="1597" priority="2131" operator="containsText" text="Amarilla">
      <formula>NOT(ISERROR(SEARCH("Amarilla",O535)))</formula>
    </cfRule>
    <cfRule type="containsText" dxfId="1596" priority="2132" operator="containsText" text="Roja">
      <formula>NOT(ISERROR(SEARCH("Roja",O535)))</formula>
    </cfRule>
  </conditionalFormatting>
  <conditionalFormatting sqref="O534">
    <cfRule type="containsText" priority="2125" operator="containsText" text="Desestimada">
      <formula>NOT(ISERROR(SEARCH("Desestimada",O534)))</formula>
    </cfRule>
    <cfRule type="containsText" dxfId="1595" priority="2126" operator="containsText" text="Verde">
      <formula>NOT(ISERROR(SEARCH("Verde",O534)))</formula>
    </cfRule>
    <cfRule type="containsText" dxfId="1594" priority="2127" operator="containsText" text="Amarilla">
      <formula>NOT(ISERROR(SEARCH("Amarilla",O534)))</formula>
    </cfRule>
    <cfRule type="containsText" dxfId="1593" priority="2128" operator="containsText" text="Roja">
      <formula>NOT(ISERROR(SEARCH("Roja",O534)))</formula>
    </cfRule>
  </conditionalFormatting>
  <conditionalFormatting sqref="O533">
    <cfRule type="containsText" priority="2121" operator="containsText" text="Desestimada">
      <formula>NOT(ISERROR(SEARCH("Desestimada",O533)))</formula>
    </cfRule>
    <cfRule type="containsText" dxfId="1592" priority="2122" operator="containsText" text="Verde">
      <formula>NOT(ISERROR(SEARCH("Verde",O533)))</formula>
    </cfRule>
    <cfRule type="containsText" dxfId="1591" priority="2123" operator="containsText" text="Amarilla">
      <formula>NOT(ISERROR(SEARCH("Amarilla",O533)))</formula>
    </cfRule>
    <cfRule type="containsText" dxfId="1590" priority="2124" operator="containsText" text="Roja">
      <formula>NOT(ISERROR(SEARCH("Roja",O533)))</formula>
    </cfRule>
  </conditionalFormatting>
  <conditionalFormatting sqref="O532">
    <cfRule type="containsText" priority="2117" operator="containsText" text="Desestimada">
      <formula>NOT(ISERROR(SEARCH("Desestimada",O532)))</formula>
    </cfRule>
    <cfRule type="containsText" dxfId="1589" priority="2118" operator="containsText" text="Verde">
      <formula>NOT(ISERROR(SEARCH("Verde",O532)))</formula>
    </cfRule>
    <cfRule type="containsText" dxfId="1588" priority="2119" operator="containsText" text="Amarilla">
      <formula>NOT(ISERROR(SEARCH("Amarilla",O532)))</formula>
    </cfRule>
    <cfRule type="containsText" dxfId="1587" priority="2120" operator="containsText" text="Roja">
      <formula>NOT(ISERROR(SEARCH("Roja",O532)))</formula>
    </cfRule>
  </conditionalFormatting>
  <conditionalFormatting sqref="O531">
    <cfRule type="containsText" priority="2113" operator="containsText" text="Desestimada">
      <formula>NOT(ISERROR(SEARCH("Desestimada",O531)))</formula>
    </cfRule>
    <cfRule type="containsText" dxfId="1586" priority="2114" operator="containsText" text="Verde">
      <formula>NOT(ISERROR(SEARCH("Verde",O531)))</formula>
    </cfRule>
    <cfRule type="containsText" dxfId="1585" priority="2115" operator="containsText" text="Amarilla">
      <formula>NOT(ISERROR(SEARCH("Amarilla",O531)))</formula>
    </cfRule>
    <cfRule type="containsText" dxfId="1584" priority="2116" operator="containsText" text="Roja">
      <formula>NOT(ISERROR(SEARCH("Roja",O531)))</formula>
    </cfRule>
  </conditionalFormatting>
  <conditionalFormatting sqref="O530">
    <cfRule type="containsText" priority="2109" operator="containsText" text="Desestimada">
      <formula>NOT(ISERROR(SEARCH("Desestimada",O530)))</formula>
    </cfRule>
    <cfRule type="containsText" dxfId="1583" priority="2110" operator="containsText" text="Verde">
      <formula>NOT(ISERROR(SEARCH("Verde",O530)))</formula>
    </cfRule>
    <cfRule type="containsText" dxfId="1582" priority="2111" operator="containsText" text="Amarilla">
      <formula>NOT(ISERROR(SEARCH("Amarilla",O530)))</formula>
    </cfRule>
    <cfRule type="containsText" dxfId="1581" priority="2112" operator="containsText" text="Roja">
      <formula>NOT(ISERROR(SEARCH("Roja",O530)))</formula>
    </cfRule>
  </conditionalFormatting>
  <conditionalFormatting sqref="O529">
    <cfRule type="containsText" priority="2105" operator="containsText" text="Desestimada">
      <formula>NOT(ISERROR(SEARCH("Desestimada",O529)))</formula>
    </cfRule>
    <cfRule type="containsText" dxfId="1580" priority="2106" operator="containsText" text="Verde">
      <formula>NOT(ISERROR(SEARCH("Verde",O529)))</formula>
    </cfRule>
    <cfRule type="containsText" dxfId="1579" priority="2107" operator="containsText" text="Amarilla">
      <formula>NOT(ISERROR(SEARCH("Amarilla",O529)))</formula>
    </cfRule>
    <cfRule type="containsText" dxfId="1578" priority="2108" operator="containsText" text="Roja">
      <formula>NOT(ISERROR(SEARCH("Roja",O529)))</formula>
    </cfRule>
  </conditionalFormatting>
  <conditionalFormatting sqref="O528">
    <cfRule type="containsText" priority="2101" operator="containsText" text="Desestimada">
      <formula>NOT(ISERROR(SEARCH("Desestimada",O528)))</formula>
    </cfRule>
    <cfRule type="containsText" dxfId="1577" priority="2102" operator="containsText" text="Verde">
      <formula>NOT(ISERROR(SEARCH("Verde",O528)))</formula>
    </cfRule>
    <cfRule type="containsText" dxfId="1576" priority="2103" operator="containsText" text="Amarilla">
      <formula>NOT(ISERROR(SEARCH("Amarilla",O528)))</formula>
    </cfRule>
    <cfRule type="containsText" dxfId="1575" priority="2104" operator="containsText" text="Roja">
      <formula>NOT(ISERROR(SEARCH("Roja",O528)))</formula>
    </cfRule>
  </conditionalFormatting>
  <conditionalFormatting sqref="O527">
    <cfRule type="containsText" priority="2097" operator="containsText" text="Desestimada">
      <formula>NOT(ISERROR(SEARCH("Desestimada",O527)))</formula>
    </cfRule>
    <cfRule type="containsText" dxfId="1574" priority="2098" operator="containsText" text="Verde">
      <formula>NOT(ISERROR(SEARCH("Verde",O527)))</formula>
    </cfRule>
    <cfRule type="containsText" dxfId="1573" priority="2099" operator="containsText" text="Amarilla">
      <formula>NOT(ISERROR(SEARCH("Amarilla",O527)))</formula>
    </cfRule>
    <cfRule type="containsText" dxfId="1572" priority="2100" operator="containsText" text="Roja">
      <formula>NOT(ISERROR(SEARCH("Roja",O527)))</formula>
    </cfRule>
  </conditionalFormatting>
  <conditionalFormatting sqref="O526">
    <cfRule type="containsText" priority="2093" operator="containsText" text="Desestimada">
      <formula>NOT(ISERROR(SEARCH("Desestimada",O526)))</formula>
    </cfRule>
    <cfRule type="containsText" dxfId="1571" priority="2094" operator="containsText" text="Verde">
      <formula>NOT(ISERROR(SEARCH("Verde",O526)))</formula>
    </cfRule>
    <cfRule type="containsText" dxfId="1570" priority="2095" operator="containsText" text="Amarilla">
      <formula>NOT(ISERROR(SEARCH("Amarilla",O526)))</formula>
    </cfRule>
    <cfRule type="containsText" dxfId="1569" priority="2096" operator="containsText" text="Roja">
      <formula>NOT(ISERROR(SEARCH("Roja",O526)))</formula>
    </cfRule>
  </conditionalFormatting>
  <conditionalFormatting sqref="O525">
    <cfRule type="containsText" priority="2089" operator="containsText" text="Desestimada">
      <formula>NOT(ISERROR(SEARCH("Desestimada",O525)))</formula>
    </cfRule>
    <cfRule type="containsText" dxfId="1568" priority="2090" operator="containsText" text="Verde">
      <formula>NOT(ISERROR(SEARCH("Verde",O525)))</formula>
    </cfRule>
    <cfRule type="containsText" dxfId="1567" priority="2091" operator="containsText" text="Amarilla">
      <formula>NOT(ISERROR(SEARCH("Amarilla",O525)))</formula>
    </cfRule>
    <cfRule type="containsText" dxfId="1566" priority="2092" operator="containsText" text="Roja">
      <formula>NOT(ISERROR(SEARCH("Roja",O525)))</formula>
    </cfRule>
  </conditionalFormatting>
  <conditionalFormatting sqref="O524">
    <cfRule type="containsText" priority="2085" operator="containsText" text="Desestimada">
      <formula>NOT(ISERROR(SEARCH("Desestimada",O524)))</formula>
    </cfRule>
    <cfRule type="containsText" dxfId="1565" priority="2086" operator="containsText" text="Verde">
      <formula>NOT(ISERROR(SEARCH("Verde",O524)))</formula>
    </cfRule>
    <cfRule type="containsText" dxfId="1564" priority="2087" operator="containsText" text="Amarilla">
      <formula>NOT(ISERROR(SEARCH("Amarilla",O524)))</formula>
    </cfRule>
    <cfRule type="containsText" dxfId="1563" priority="2088" operator="containsText" text="Roja">
      <formula>NOT(ISERROR(SEARCH("Roja",O524)))</formula>
    </cfRule>
  </conditionalFormatting>
  <conditionalFormatting sqref="O523">
    <cfRule type="containsText" priority="2081" operator="containsText" text="Desestimada">
      <formula>NOT(ISERROR(SEARCH("Desestimada",O523)))</formula>
    </cfRule>
    <cfRule type="containsText" dxfId="1562" priority="2082" operator="containsText" text="Verde">
      <formula>NOT(ISERROR(SEARCH("Verde",O523)))</formula>
    </cfRule>
    <cfRule type="containsText" dxfId="1561" priority="2083" operator="containsText" text="Amarilla">
      <formula>NOT(ISERROR(SEARCH("Amarilla",O523)))</formula>
    </cfRule>
    <cfRule type="containsText" dxfId="1560" priority="2084" operator="containsText" text="Roja">
      <formula>NOT(ISERROR(SEARCH("Roja",O523)))</formula>
    </cfRule>
  </conditionalFormatting>
  <conditionalFormatting sqref="O522">
    <cfRule type="containsText" priority="2077" operator="containsText" text="Desestimada">
      <formula>NOT(ISERROR(SEARCH("Desestimada",O522)))</formula>
    </cfRule>
    <cfRule type="containsText" dxfId="1559" priority="2078" operator="containsText" text="Verde">
      <formula>NOT(ISERROR(SEARCH("Verde",O522)))</formula>
    </cfRule>
    <cfRule type="containsText" dxfId="1558" priority="2079" operator="containsText" text="Amarilla">
      <formula>NOT(ISERROR(SEARCH("Amarilla",O522)))</formula>
    </cfRule>
    <cfRule type="containsText" dxfId="1557" priority="2080" operator="containsText" text="Roja">
      <formula>NOT(ISERROR(SEARCH("Roja",O522)))</formula>
    </cfRule>
  </conditionalFormatting>
  <conditionalFormatting sqref="O521">
    <cfRule type="containsText" priority="2073" operator="containsText" text="Desestimada">
      <formula>NOT(ISERROR(SEARCH("Desestimada",O521)))</formula>
    </cfRule>
    <cfRule type="containsText" dxfId="1556" priority="2074" operator="containsText" text="Verde">
      <formula>NOT(ISERROR(SEARCH("Verde",O521)))</formula>
    </cfRule>
    <cfRule type="containsText" dxfId="1555" priority="2075" operator="containsText" text="Amarilla">
      <formula>NOT(ISERROR(SEARCH("Amarilla",O521)))</formula>
    </cfRule>
    <cfRule type="containsText" dxfId="1554" priority="2076" operator="containsText" text="Roja">
      <formula>NOT(ISERROR(SEARCH("Roja",O521)))</formula>
    </cfRule>
  </conditionalFormatting>
  <conditionalFormatting sqref="O520">
    <cfRule type="containsText" priority="2069" operator="containsText" text="Desestimada">
      <formula>NOT(ISERROR(SEARCH("Desestimada",O520)))</formula>
    </cfRule>
    <cfRule type="containsText" dxfId="1553" priority="2070" operator="containsText" text="Verde">
      <formula>NOT(ISERROR(SEARCH("Verde",O520)))</formula>
    </cfRule>
    <cfRule type="containsText" dxfId="1552" priority="2071" operator="containsText" text="Amarilla">
      <formula>NOT(ISERROR(SEARCH("Amarilla",O520)))</formula>
    </cfRule>
    <cfRule type="containsText" dxfId="1551" priority="2072" operator="containsText" text="Roja">
      <formula>NOT(ISERROR(SEARCH("Roja",O520)))</formula>
    </cfRule>
  </conditionalFormatting>
  <conditionalFormatting sqref="O519">
    <cfRule type="containsText" priority="2065" operator="containsText" text="Desestimada">
      <formula>NOT(ISERROR(SEARCH("Desestimada",O519)))</formula>
    </cfRule>
    <cfRule type="containsText" dxfId="1550" priority="2066" operator="containsText" text="Verde">
      <formula>NOT(ISERROR(SEARCH("Verde",O519)))</formula>
    </cfRule>
    <cfRule type="containsText" dxfId="1549" priority="2067" operator="containsText" text="Amarilla">
      <formula>NOT(ISERROR(SEARCH("Amarilla",O519)))</formula>
    </cfRule>
    <cfRule type="containsText" dxfId="1548" priority="2068" operator="containsText" text="Roja">
      <formula>NOT(ISERROR(SEARCH("Roja",O519)))</formula>
    </cfRule>
  </conditionalFormatting>
  <conditionalFormatting sqref="O518">
    <cfRule type="containsText" priority="2061" operator="containsText" text="Desestimada">
      <formula>NOT(ISERROR(SEARCH("Desestimada",O518)))</formula>
    </cfRule>
    <cfRule type="containsText" dxfId="1547" priority="2062" operator="containsText" text="Verde">
      <formula>NOT(ISERROR(SEARCH("Verde",O518)))</formula>
    </cfRule>
    <cfRule type="containsText" dxfId="1546" priority="2063" operator="containsText" text="Amarilla">
      <formula>NOT(ISERROR(SEARCH("Amarilla",O518)))</formula>
    </cfRule>
    <cfRule type="containsText" dxfId="1545" priority="2064" operator="containsText" text="Roja">
      <formula>NOT(ISERROR(SEARCH("Roja",O518)))</formula>
    </cfRule>
  </conditionalFormatting>
  <conditionalFormatting sqref="O517">
    <cfRule type="containsText" priority="2057" operator="containsText" text="Desestimada">
      <formula>NOT(ISERROR(SEARCH("Desestimada",O517)))</formula>
    </cfRule>
    <cfRule type="containsText" dxfId="1544" priority="2058" operator="containsText" text="Verde">
      <formula>NOT(ISERROR(SEARCH("Verde",O517)))</formula>
    </cfRule>
    <cfRule type="containsText" dxfId="1543" priority="2059" operator="containsText" text="Amarilla">
      <formula>NOT(ISERROR(SEARCH("Amarilla",O517)))</formula>
    </cfRule>
    <cfRule type="containsText" dxfId="1542" priority="2060" operator="containsText" text="Roja">
      <formula>NOT(ISERROR(SEARCH("Roja",O517)))</formula>
    </cfRule>
  </conditionalFormatting>
  <conditionalFormatting sqref="O516">
    <cfRule type="containsText" priority="2053" operator="containsText" text="Desestimada">
      <formula>NOT(ISERROR(SEARCH("Desestimada",O516)))</formula>
    </cfRule>
    <cfRule type="containsText" dxfId="1541" priority="2054" operator="containsText" text="Verde">
      <formula>NOT(ISERROR(SEARCH("Verde",O516)))</formula>
    </cfRule>
    <cfRule type="containsText" dxfId="1540" priority="2055" operator="containsText" text="Amarilla">
      <formula>NOT(ISERROR(SEARCH("Amarilla",O516)))</formula>
    </cfRule>
    <cfRule type="containsText" dxfId="1539" priority="2056" operator="containsText" text="Roja">
      <formula>NOT(ISERROR(SEARCH("Roja",O516)))</formula>
    </cfRule>
  </conditionalFormatting>
  <conditionalFormatting sqref="O515">
    <cfRule type="containsText" priority="2049" operator="containsText" text="Desestimada">
      <formula>NOT(ISERROR(SEARCH("Desestimada",O515)))</formula>
    </cfRule>
    <cfRule type="containsText" dxfId="1538" priority="2050" operator="containsText" text="Verde">
      <formula>NOT(ISERROR(SEARCH("Verde",O515)))</formula>
    </cfRule>
    <cfRule type="containsText" dxfId="1537" priority="2051" operator="containsText" text="Amarilla">
      <formula>NOT(ISERROR(SEARCH("Amarilla",O515)))</formula>
    </cfRule>
    <cfRule type="containsText" dxfId="1536" priority="2052" operator="containsText" text="Roja">
      <formula>NOT(ISERROR(SEARCH("Roja",O515)))</formula>
    </cfRule>
  </conditionalFormatting>
  <conditionalFormatting sqref="O514">
    <cfRule type="containsText" priority="2045" operator="containsText" text="Desestimada">
      <formula>NOT(ISERROR(SEARCH("Desestimada",O514)))</formula>
    </cfRule>
    <cfRule type="containsText" dxfId="1535" priority="2046" operator="containsText" text="Verde">
      <formula>NOT(ISERROR(SEARCH("Verde",O514)))</formula>
    </cfRule>
    <cfRule type="containsText" dxfId="1534" priority="2047" operator="containsText" text="Amarilla">
      <formula>NOT(ISERROR(SEARCH("Amarilla",O514)))</formula>
    </cfRule>
    <cfRule type="containsText" dxfId="1533" priority="2048" operator="containsText" text="Roja">
      <formula>NOT(ISERROR(SEARCH("Roja",O514)))</formula>
    </cfRule>
  </conditionalFormatting>
  <conditionalFormatting sqref="O513">
    <cfRule type="containsText" priority="2041" operator="containsText" text="Desestimada">
      <formula>NOT(ISERROR(SEARCH("Desestimada",O513)))</formula>
    </cfRule>
    <cfRule type="containsText" dxfId="1532" priority="2042" operator="containsText" text="Verde">
      <formula>NOT(ISERROR(SEARCH("Verde",O513)))</formula>
    </cfRule>
    <cfRule type="containsText" dxfId="1531" priority="2043" operator="containsText" text="Amarilla">
      <formula>NOT(ISERROR(SEARCH("Amarilla",O513)))</formula>
    </cfRule>
    <cfRule type="containsText" dxfId="1530" priority="2044" operator="containsText" text="Roja">
      <formula>NOT(ISERROR(SEARCH("Roja",O513)))</formula>
    </cfRule>
  </conditionalFormatting>
  <conditionalFormatting sqref="O512">
    <cfRule type="containsText" priority="2037" operator="containsText" text="Desestimada">
      <formula>NOT(ISERROR(SEARCH("Desestimada",O512)))</formula>
    </cfRule>
    <cfRule type="containsText" dxfId="1529" priority="2038" operator="containsText" text="Verde">
      <formula>NOT(ISERROR(SEARCH("Verde",O512)))</formula>
    </cfRule>
    <cfRule type="containsText" dxfId="1528" priority="2039" operator="containsText" text="Amarilla">
      <formula>NOT(ISERROR(SEARCH("Amarilla",O512)))</formula>
    </cfRule>
    <cfRule type="containsText" dxfId="1527" priority="2040" operator="containsText" text="Roja">
      <formula>NOT(ISERROR(SEARCH("Roja",O512)))</formula>
    </cfRule>
  </conditionalFormatting>
  <conditionalFormatting sqref="O511">
    <cfRule type="containsText" priority="2033" operator="containsText" text="Desestimada">
      <formula>NOT(ISERROR(SEARCH("Desestimada",O511)))</formula>
    </cfRule>
    <cfRule type="containsText" dxfId="1526" priority="2034" operator="containsText" text="Verde">
      <formula>NOT(ISERROR(SEARCH("Verde",O511)))</formula>
    </cfRule>
    <cfRule type="containsText" dxfId="1525" priority="2035" operator="containsText" text="Amarilla">
      <formula>NOT(ISERROR(SEARCH("Amarilla",O511)))</formula>
    </cfRule>
    <cfRule type="containsText" dxfId="1524" priority="2036" operator="containsText" text="Roja">
      <formula>NOT(ISERROR(SEARCH("Roja",O511)))</formula>
    </cfRule>
  </conditionalFormatting>
  <conditionalFormatting sqref="O510">
    <cfRule type="containsText" priority="2029" operator="containsText" text="Desestimada">
      <formula>NOT(ISERROR(SEARCH("Desestimada",O510)))</formula>
    </cfRule>
    <cfRule type="containsText" dxfId="1523" priority="2030" operator="containsText" text="Verde">
      <formula>NOT(ISERROR(SEARCH("Verde",O510)))</formula>
    </cfRule>
    <cfRule type="containsText" dxfId="1522" priority="2031" operator="containsText" text="Amarilla">
      <formula>NOT(ISERROR(SEARCH("Amarilla",O510)))</formula>
    </cfRule>
    <cfRule type="containsText" dxfId="1521" priority="2032" operator="containsText" text="Roja">
      <formula>NOT(ISERROR(SEARCH("Roja",O510)))</formula>
    </cfRule>
  </conditionalFormatting>
  <conditionalFormatting sqref="O509">
    <cfRule type="containsText" priority="2025" operator="containsText" text="Desestimada">
      <formula>NOT(ISERROR(SEARCH("Desestimada",O509)))</formula>
    </cfRule>
    <cfRule type="containsText" dxfId="1520" priority="2026" operator="containsText" text="Verde">
      <formula>NOT(ISERROR(SEARCH("Verde",O509)))</formula>
    </cfRule>
    <cfRule type="containsText" dxfId="1519" priority="2027" operator="containsText" text="Amarilla">
      <formula>NOT(ISERROR(SEARCH("Amarilla",O509)))</formula>
    </cfRule>
    <cfRule type="containsText" dxfId="1518" priority="2028" operator="containsText" text="Roja">
      <formula>NOT(ISERROR(SEARCH("Roja",O509)))</formula>
    </cfRule>
  </conditionalFormatting>
  <conditionalFormatting sqref="O508">
    <cfRule type="containsText" priority="2021" operator="containsText" text="Desestimada">
      <formula>NOT(ISERROR(SEARCH("Desestimada",O508)))</formula>
    </cfRule>
    <cfRule type="containsText" dxfId="1517" priority="2022" operator="containsText" text="Verde">
      <formula>NOT(ISERROR(SEARCH("Verde",O508)))</formula>
    </cfRule>
    <cfRule type="containsText" dxfId="1516" priority="2023" operator="containsText" text="Amarilla">
      <formula>NOT(ISERROR(SEARCH("Amarilla",O508)))</formula>
    </cfRule>
    <cfRule type="containsText" dxfId="1515" priority="2024" operator="containsText" text="Roja">
      <formula>NOT(ISERROR(SEARCH("Roja",O508)))</formula>
    </cfRule>
  </conditionalFormatting>
  <conditionalFormatting sqref="O507">
    <cfRule type="containsText" priority="2017" operator="containsText" text="Desestimada">
      <formula>NOT(ISERROR(SEARCH("Desestimada",O507)))</formula>
    </cfRule>
    <cfRule type="containsText" dxfId="1514" priority="2018" operator="containsText" text="Verde">
      <formula>NOT(ISERROR(SEARCH("Verde",O507)))</formula>
    </cfRule>
    <cfRule type="containsText" dxfId="1513" priority="2019" operator="containsText" text="Amarilla">
      <formula>NOT(ISERROR(SEARCH("Amarilla",O507)))</formula>
    </cfRule>
    <cfRule type="containsText" dxfId="1512" priority="2020" operator="containsText" text="Roja">
      <formula>NOT(ISERROR(SEARCH("Roja",O507)))</formula>
    </cfRule>
  </conditionalFormatting>
  <conditionalFormatting sqref="O506">
    <cfRule type="containsText" priority="2013" operator="containsText" text="Desestimada">
      <formula>NOT(ISERROR(SEARCH("Desestimada",O506)))</formula>
    </cfRule>
    <cfRule type="containsText" dxfId="1511" priority="2014" operator="containsText" text="Verde">
      <formula>NOT(ISERROR(SEARCH("Verde",O506)))</formula>
    </cfRule>
    <cfRule type="containsText" dxfId="1510" priority="2015" operator="containsText" text="Amarilla">
      <formula>NOT(ISERROR(SEARCH("Amarilla",O506)))</formula>
    </cfRule>
    <cfRule type="containsText" dxfId="1509" priority="2016" operator="containsText" text="Roja">
      <formula>NOT(ISERROR(SEARCH("Roja",O506)))</formula>
    </cfRule>
  </conditionalFormatting>
  <conditionalFormatting sqref="O505">
    <cfRule type="containsText" priority="2009" operator="containsText" text="Desestimada">
      <formula>NOT(ISERROR(SEARCH("Desestimada",O505)))</formula>
    </cfRule>
    <cfRule type="containsText" dxfId="1508" priority="2010" operator="containsText" text="Verde">
      <formula>NOT(ISERROR(SEARCH("Verde",O505)))</formula>
    </cfRule>
    <cfRule type="containsText" dxfId="1507" priority="2011" operator="containsText" text="Amarilla">
      <formula>NOT(ISERROR(SEARCH("Amarilla",O505)))</formula>
    </cfRule>
    <cfRule type="containsText" dxfId="1506" priority="2012" operator="containsText" text="Roja">
      <formula>NOT(ISERROR(SEARCH("Roja",O505)))</formula>
    </cfRule>
  </conditionalFormatting>
  <conditionalFormatting sqref="O504">
    <cfRule type="containsText" priority="2005" operator="containsText" text="Desestimada">
      <formula>NOT(ISERROR(SEARCH("Desestimada",O504)))</formula>
    </cfRule>
    <cfRule type="containsText" dxfId="1505" priority="2006" operator="containsText" text="Verde">
      <formula>NOT(ISERROR(SEARCH("Verde",O504)))</formula>
    </cfRule>
    <cfRule type="containsText" dxfId="1504" priority="2007" operator="containsText" text="Amarilla">
      <formula>NOT(ISERROR(SEARCH("Amarilla",O504)))</formula>
    </cfRule>
    <cfRule type="containsText" dxfId="1503" priority="2008" operator="containsText" text="Roja">
      <formula>NOT(ISERROR(SEARCH("Roja",O504)))</formula>
    </cfRule>
  </conditionalFormatting>
  <conditionalFormatting sqref="O503">
    <cfRule type="containsText" priority="2001" operator="containsText" text="Desestimada">
      <formula>NOT(ISERROR(SEARCH("Desestimada",O503)))</formula>
    </cfRule>
    <cfRule type="containsText" dxfId="1502" priority="2002" operator="containsText" text="Verde">
      <formula>NOT(ISERROR(SEARCH("Verde",O503)))</formula>
    </cfRule>
    <cfRule type="containsText" dxfId="1501" priority="2003" operator="containsText" text="Amarilla">
      <formula>NOT(ISERROR(SEARCH("Amarilla",O503)))</formula>
    </cfRule>
    <cfRule type="containsText" dxfId="1500" priority="2004" operator="containsText" text="Roja">
      <formula>NOT(ISERROR(SEARCH("Roja",O503)))</formula>
    </cfRule>
  </conditionalFormatting>
  <conditionalFormatting sqref="O502">
    <cfRule type="containsText" priority="1997" operator="containsText" text="Desestimada">
      <formula>NOT(ISERROR(SEARCH("Desestimada",O502)))</formula>
    </cfRule>
    <cfRule type="containsText" dxfId="1499" priority="1998" operator="containsText" text="Verde">
      <formula>NOT(ISERROR(SEARCH("Verde",O502)))</formula>
    </cfRule>
    <cfRule type="containsText" dxfId="1498" priority="1999" operator="containsText" text="Amarilla">
      <formula>NOT(ISERROR(SEARCH("Amarilla",O502)))</formula>
    </cfRule>
    <cfRule type="containsText" dxfId="1497" priority="2000" operator="containsText" text="Roja">
      <formula>NOT(ISERROR(SEARCH("Roja",O502)))</formula>
    </cfRule>
  </conditionalFormatting>
  <conditionalFormatting sqref="O501">
    <cfRule type="containsText" priority="1993" operator="containsText" text="Desestimada">
      <formula>NOT(ISERROR(SEARCH("Desestimada",O501)))</formula>
    </cfRule>
    <cfRule type="containsText" dxfId="1496" priority="1994" operator="containsText" text="Verde">
      <formula>NOT(ISERROR(SEARCH("Verde",O501)))</formula>
    </cfRule>
    <cfRule type="containsText" dxfId="1495" priority="1995" operator="containsText" text="Amarilla">
      <formula>NOT(ISERROR(SEARCH("Amarilla",O501)))</formula>
    </cfRule>
    <cfRule type="containsText" dxfId="1494" priority="1996" operator="containsText" text="Roja">
      <formula>NOT(ISERROR(SEARCH("Roja",O501)))</formula>
    </cfRule>
  </conditionalFormatting>
  <conditionalFormatting sqref="O500">
    <cfRule type="containsText" priority="1989" operator="containsText" text="Desestimada">
      <formula>NOT(ISERROR(SEARCH("Desestimada",O500)))</formula>
    </cfRule>
    <cfRule type="containsText" dxfId="1493" priority="1990" operator="containsText" text="Verde">
      <formula>NOT(ISERROR(SEARCH("Verde",O500)))</formula>
    </cfRule>
    <cfRule type="containsText" dxfId="1492" priority="1991" operator="containsText" text="Amarilla">
      <formula>NOT(ISERROR(SEARCH("Amarilla",O500)))</formula>
    </cfRule>
    <cfRule type="containsText" dxfId="1491" priority="1992" operator="containsText" text="Roja">
      <formula>NOT(ISERROR(SEARCH("Roja",O500)))</formula>
    </cfRule>
  </conditionalFormatting>
  <conditionalFormatting sqref="O499">
    <cfRule type="containsText" priority="1985" operator="containsText" text="Desestimada">
      <formula>NOT(ISERROR(SEARCH("Desestimada",O499)))</formula>
    </cfRule>
    <cfRule type="containsText" dxfId="1490" priority="1986" operator="containsText" text="Verde">
      <formula>NOT(ISERROR(SEARCH("Verde",O499)))</formula>
    </cfRule>
    <cfRule type="containsText" dxfId="1489" priority="1987" operator="containsText" text="Amarilla">
      <formula>NOT(ISERROR(SEARCH("Amarilla",O499)))</formula>
    </cfRule>
    <cfRule type="containsText" dxfId="1488" priority="1988" operator="containsText" text="Roja">
      <formula>NOT(ISERROR(SEARCH("Roja",O499)))</formula>
    </cfRule>
  </conditionalFormatting>
  <conditionalFormatting sqref="O498">
    <cfRule type="containsText" priority="1981" operator="containsText" text="Desestimada">
      <formula>NOT(ISERROR(SEARCH("Desestimada",O498)))</formula>
    </cfRule>
    <cfRule type="containsText" dxfId="1487" priority="1982" operator="containsText" text="Verde">
      <formula>NOT(ISERROR(SEARCH("Verde",O498)))</formula>
    </cfRule>
    <cfRule type="containsText" dxfId="1486" priority="1983" operator="containsText" text="Amarilla">
      <formula>NOT(ISERROR(SEARCH("Amarilla",O498)))</formula>
    </cfRule>
    <cfRule type="containsText" dxfId="1485" priority="1984" operator="containsText" text="Roja">
      <formula>NOT(ISERROR(SEARCH("Roja",O498)))</formula>
    </cfRule>
  </conditionalFormatting>
  <conditionalFormatting sqref="O497">
    <cfRule type="containsText" priority="1977" operator="containsText" text="Desestimada">
      <formula>NOT(ISERROR(SEARCH("Desestimada",O497)))</formula>
    </cfRule>
    <cfRule type="containsText" dxfId="1484" priority="1978" operator="containsText" text="Verde">
      <formula>NOT(ISERROR(SEARCH("Verde",O497)))</formula>
    </cfRule>
    <cfRule type="containsText" dxfId="1483" priority="1979" operator="containsText" text="Amarilla">
      <formula>NOT(ISERROR(SEARCH("Amarilla",O497)))</formula>
    </cfRule>
    <cfRule type="containsText" dxfId="1482" priority="1980" operator="containsText" text="Roja">
      <formula>NOT(ISERROR(SEARCH("Roja",O497)))</formula>
    </cfRule>
  </conditionalFormatting>
  <conditionalFormatting sqref="O496">
    <cfRule type="containsText" priority="1973" operator="containsText" text="Desestimada">
      <formula>NOT(ISERROR(SEARCH("Desestimada",O496)))</formula>
    </cfRule>
    <cfRule type="containsText" dxfId="1481" priority="1974" operator="containsText" text="Verde">
      <formula>NOT(ISERROR(SEARCH("Verde",O496)))</formula>
    </cfRule>
    <cfRule type="containsText" dxfId="1480" priority="1975" operator="containsText" text="Amarilla">
      <formula>NOT(ISERROR(SEARCH("Amarilla",O496)))</formula>
    </cfRule>
    <cfRule type="containsText" dxfId="1479" priority="1976" operator="containsText" text="Roja">
      <formula>NOT(ISERROR(SEARCH("Roja",O496)))</formula>
    </cfRule>
  </conditionalFormatting>
  <conditionalFormatting sqref="O495">
    <cfRule type="containsText" priority="1969" operator="containsText" text="Desestimada">
      <formula>NOT(ISERROR(SEARCH("Desestimada",O495)))</formula>
    </cfRule>
    <cfRule type="containsText" dxfId="1478" priority="1970" operator="containsText" text="Verde">
      <formula>NOT(ISERROR(SEARCH("Verde",O495)))</formula>
    </cfRule>
    <cfRule type="containsText" dxfId="1477" priority="1971" operator="containsText" text="Amarilla">
      <formula>NOT(ISERROR(SEARCH("Amarilla",O495)))</formula>
    </cfRule>
    <cfRule type="containsText" dxfId="1476" priority="1972" operator="containsText" text="Roja">
      <formula>NOT(ISERROR(SEARCH("Roja",O495)))</formula>
    </cfRule>
  </conditionalFormatting>
  <conditionalFormatting sqref="O494">
    <cfRule type="containsText" priority="1965" operator="containsText" text="Desestimada">
      <formula>NOT(ISERROR(SEARCH("Desestimada",O494)))</formula>
    </cfRule>
    <cfRule type="containsText" dxfId="1475" priority="1966" operator="containsText" text="Verde">
      <formula>NOT(ISERROR(SEARCH("Verde",O494)))</formula>
    </cfRule>
    <cfRule type="containsText" dxfId="1474" priority="1967" operator="containsText" text="Amarilla">
      <formula>NOT(ISERROR(SEARCH("Amarilla",O494)))</formula>
    </cfRule>
    <cfRule type="containsText" dxfId="1473" priority="1968" operator="containsText" text="Roja">
      <formula>NOT(ISERROR(SEARCH("Roja",O494)))</formula>
    </cfRule>
  </conditionalFormatting>
  <conditionalFormatting sqref="O493">
    <cfRule type="containsText" priority="1961" operator="containsText" text="Desestimada">
      <formula>NOT(ISERROR(SEARCH("Desestimada",O493)))</formula>
    </cfRule>
    <cfRule type="containsText" dxfId="1472" priority="1962" operator="containsText" text="Verde">
      <formula>NOT(ISERROR(SEARCH("Verde",O493)))</formula>
    </cfRule>
    <cfRule type="containsText" dxfId="1471" priority="1963" operator="containsText" text="Amarilla">
      <formula>NOT(ISERROR(SEARCH("Amarilla",O493)))</formula>
    </cfRule>
    <cfRule type="containsText" dxfId="1470" priority="1964" operator="containsText" text="Roja">
      <formula>NOT(ISERROR(SEARCH("Roja",O493)))</formula>
    </cfRule>
  </conditionalFormatting>
  <conditionalFormatting sqref="O492">
    <cfRule type="containsText" priority="1957" operator="containsText" text="Desestimada">
      <formula>NOT(ISERROR(SEARCH("Desestimada",O492)))</formula>
    </cfRule>
    <cfRule type="containsText" dxfId="1469" priority="1958" operator="containsText" text="Verde">
      <formula>NOT(ISERROR(SEARCH("Verde",O492)))</formula>
    </cfRule>
    <cfRule type="containsText" dxfId="1468" priority="1959" operator="containsText" text="Amarilla">
      <formula>NOT(ISERROR(SEARCH("Amarilla",O492)))</formula>
    </cfRule>
    <cfRule type="containsText" dxfId="1467" priority="1960" operator="containsText" text="Roja">
      <formula>NOT(ISERROR(SEARCH("Roja",O492)))</formula>
    </cfRule>
  </conditionalFormatting>
  <conditionalFormatting sqref="O491">
    <cfRule type="containsText" priority="1953" operator="containsText" text="Desestimada">
      <formula>NOT(ISERROR(SEARCH("Desestimada",O491)))</formula>
    </cfRule>
    <cfRule type="containsText" dxfId="1466" priority="1954" operator="containsText" text="Verde">
      <formula>NOT(ISERROR(SEARCH("Verde",O491)))</formula>
    </cfRule>
    <cfRule type="containsText" dxfId="1465" priority="1955" operator="containsText" text="Amarilla">
      <formula>NOT(ISERROR(SEARCH("Amarilla",O491)))</formula>
    </cfRule>
    <cfRule type="containsText" dxfId="1464" priority="1956" operator="containsText" text="Roja">
      <formula>NOT(ISERROR(SEARCH("Roja",O491)))</formula>
    </cfRule>
  </conditionalFormatting>
  <conditionalFormatting sqref="O490">
    <cfRule type="containsText" priority="1949" operator="containsText" text="Desestimada">
      <formula>NOT(ISERROR(SEARCH("Desestimada",O490)))</formula>
    </cfRule>
    <cfRule type="containsText" dxfId="1463" priority="1950" operator="containsText" text="Verde">
      <formula>NOT(ISERROR(SEARCH("Verde",O490)))</formula>
    </cfRule>
    <cfRule type="containsText" dxfId="1462" priority="1951" operator="containsText" text="Amarilla">
      <formula>NOT(ISERROR(SEARCH("Amarilla",O490)))</formula>
    </cfRule>
    <cfRule type="containsText" dxfId="1461" priority="1952" operator="containsText" text="Roja">
      <formula>NOT(ISERROR(SEARCH("Roja",O490)))</formula>
    </cfRule>
  </conditionalFormatting>
  <conditionalFormatting sqref="O489">
    <cfRule type="containsText" priority="1945" operator="containsText" text="Desestimada">
      <formula>NOT(ISERROR(SEARCH("Desestimada",O489)))</formula>
    </cfRule>
    <cfRule type="containsText" dxfId="1460" priority="1946" operator="containsText" text="Verde">
      <formula>NOT(ISERROR(SEARCH("Verde",O489)))</formula>
    </cfRule>
    <cfRule type="containsText" dxfId="1459" priority="1947" operator="containsText" text="Amarilla">
      <formula>NOT(ISERROR(SEARCH("Amarilla",O489)))</formula>
    </cfRule>
    <cfRule type="containsText" dxfId="1458" priority="1948" operator="containsText" text="Roja">
      <formula>NOT(ISERROR(SEARCH("Roja",O489)))</formula>
    </cfRule>
  </conditionalFormatting>
  <conditionalFormatting sqref="O488">
    <cfRule type="containsText" priority="1941" operator="containsText" text="Desestimada">
      <formula>NOT(ISERROR(SEARCH("Desestimada",O488)))</formula>
    </cfRule>
    <cfRule type="containsText" dxfId="1457" priority="1942" operator="containsText" text="Verde">
      <formula>NOT(ISERROR(SEARCH("Verde",O488)))</formula>
    </cfRule>
    <cfRule type="containsText" dxfId="1456" priority="1943" operator="containsText" text="Amarilla">
      <formula>NOT(ISERROR(SEARCH("Amarilla",O488)))</formula>
    </cfRule>
    <cfRule type="containsText" dxfId="1455" priority="1944" operator="containsText" text="Roja">
      <formula>NOT(ISERROR(SEARCH("Roja",O488)))</formula>
    </cfRule>
  </conditionalFormatting>
  <conditionalFormatting sqref="O487">
    <cfRule type="containsText" priority="1937" operator="containsText" text="Desestimada">
      <formula>NOT(ISERROR(SEARCH("Desestimada",O487)))</formula>
    </cfRule>
    <cfRule type="containsText" dxfId="1454" priority="1938" operator="containsText" text="Verde">
      <formula>NOT(ISERROR(SEARCH("Verde",O487)))</formula>
    </cfRule>
    <cfRule type="containsText" dxfId="1453" priority="1939" operator="containsText" text="Amarilla">
      <formula>NOT(ISERROR(SEARCH("Amarilla",O487)))</formula>
    </cfRule>
    <cfRule type="containsText" dxfId="1452" priority="1940" operator="containsText" text="Roja">
      <formula>NOT(ISERROR(SEARCH("Roja",O487)))</formula>
    </cfRule>
  </conditionalFormatting>
  <conditionalFormatting sqref="O486">
    <cfRule type="containsText" priority="1933" operator="containsText" text="Desestimada">
      <formula>NOT(ISERROR(SEARCH("Desestimada",O486)))</formula>
    </cfRule>
    <cfRule type="containsText" dxfId="1451" priority="1934" operator="containsText" text="Verde">
      <formula>NOT(ISERROR(SEARCH("Verde",O486)))</formula>
    </cfRule>
    <cfRule type="containsText" dxfId="1450" priority="1935" operator="containsText" text="Amarilla">
      <formula>NOT(ISERROR(SEARCH("Amarilla",O486)))</formula>
    </cfRule>
    <cfRule type="containsText" dxfId="1449" priority="1936" operator="containsText" text="Roja">
      <formula>NOT(ISERROR(SEARCH("Roja",O486)))</formula>
    </cfRule>
  </conditionalFormatting>
  <conditionalFormatting sqref="O485">
    <cfRule type="containsText" priority="1929" operator="containsText" text="Desestimada">
      <formula>NOT(ISERROR(SEARCH("Desestimada",O485)))</formula>
    </cfRule>
    <cfRule type="containsText" dxfId="1448" priority="1930" operator="containsText" text="Verde">
      <formula>NOT(ISERROR(SEARCH("Verde",O485)))</formula>
    </cfRule>
    <cfRule type="containsText" dxfId="1447" priority="1931" operator="containsText" text="Amarilla">
      <formula>NOT(ISERROR(SEARCH("Amarilla",O485)))</formula>
    </cfRule>
    <cfRule type="containsText" dxfId="1446" priority="1932" operator="containsText" text="Roja">
      <formula>NOT(ISERROR(SEARCH("Roja",O485)))</formula>
    </cfRule>
  </conditionalFormatting>
  <conditionalFormatting sqref="O484">
    <cfRule type="containsText" priority="1925" operator="containsText" text="Desestimada">
      <formula>NOT(ISERROR(SEARCH("Desestimada",O484)))</formula>
    </cfRule>
    <cfRule type="containsText" dxfId="1445" priority="1926" operator="containsText" text="Verde">
      <formula>NOT(ISERROR(SEARCH("Verde",O484)))</formula>
    </cfRule>
    <cfRule type="containsText" dxfId="1444" priority="1927" operator="containsText" text="Amarilla">
      <formula>NOT(ISERROR(SEARCH("Amarilla",O484)))</formula>
    </cfRule>
    <cfRule type="containsText" dxfId="1443" priority="1928" operator="containsText" text="Roja">
      <formula>NOT(ISERROR(SEARCH("Roja",O484)))</formula>
    </cfRule>
  </conditionalFormatting>
  <conditionalFormatting sqref="O483">
    <cfRule type="containsText" priority="1921" operator="containsText" text="Desestimada">
      <formula>NOT(ISERROR(SEARCH("Desestimada",O483)))</formula>
    </cfRule>
    <cfRule type="containsText" dxfId="1442" priority="1922" operator="containsText" text="Verde">
      <formula>NOT(ISERROR(SEARCH("Verde",O483)))</formula>
    </cfRule>
    <cfRule type="containsText" dxfId="1441" priority="1923" operator="containsText" text="Amarilla">
      <formula>NOT(ISERROR(SEARCH("Amarilla",O483)))</formula>
    </cfRule>
    <cfRule type="containsText" dxfId="1440" priority="1924" operator="containsText" text="Roja">
      <formula>NOT(ISERROR(SEARCH("Roja",O483)))</formula>
    </cfRule>
  </conditionalFormatting>
  <conditionalFormatting sqref="O482">
    <cfRule type="containsText" priority="1917" operator="containsText" text="Desestimada">
      <formula>NOT(ISERROR(SEARCH("Desestimada",O482)))</formula>
    </cfRule>
    <cfRule type="containsText" dxfId="1439" priority="1918" operator="containsText" text="Verde">
      <formula>NOT(ISERROR(SEARCH("Verde",O482)))</formula>
    </cfRule>
    <cfRule type="containsText" dxfId="1438" priority="1919" operator="containsText" text="Amarilla">
      <formula>NOT(ISERROR(SEARCH("Amarilla",O482)))</formula>
    </cfRule>
    <cfRule type="containsText" dxfId="1437" priority="1920" operator="containsText" text="Roja">
      <formula>NOT(ISERROR(SEARCH("Roja",O482)))</formula>
    </cfRule>
  </conditionalFormatting>
  <conditionalFormatting sqref="O481">
    <cfRule type="containsText" priority="1913" operator="containsText" text="Desestimada">
      <formula>NOT(ISERROR(SEARCH("Desestimada",O481)))</formula>
    </cfRule>
    <cfRule type="containsText" dxfId="1436" priority="1914" operator="containsText" text="Verde">
      <formula>NOT(ISERROR(SEARCH("Verde",O481)))</formula>
    </cfRule>
    <cfRule type="containsText" dxfId="1435" priority="1915" operator="containsText" text="Amarilla">
      <formula>NOT(ISERROR(SEARCH("Amarilla",O481)))</formula>
    </cfRule>
    <cfRule type="containsText" dxfId="1434" priority="1916" operator="containsText" text="Roja">
      <formula>NOT(ISERROR(SEARCH("Roja",O481)))</formula>
    </cfRule>
  </conditionalFormatting>
  <conditionalFormatting sqref="O480">
    <cfRule type="containsText" priority="1909" operator="containsText" text="Desestimada">
      <formula>NOT(ISERROR(SEARCH("Desestimada",O480)))</formula>
    </cfRule>
    <cfRule type="containsText" dxfId="1433" priority="1910" operator="containsText" text="Verde">
      <formula>NOT(ISERROR(SEARCH("Verde",O480)))</formula>
    </cfRule>
    <cfRule type="containsText" dxfId="1432" priority="1911" operator="containsText" text="Amarilla">
      <formula>NOT(ISERROR(SEARCH("Amarilla",O480)))</formula>
    </cfRule>
    <cfRule type="containsText" dxfId="1431" priority="1912" operator="containsText" text="Roja">
      <formula>NOT(ISERROR(SEARCH("Roja",O480)))</formula>
    </cfRule>
  </conditionalFormatting>
  <conditionalFormatting sqref="O479">
    <cfRule type="containsText" priority="1905" operator="containsText" text="Desestimada">
      <formula>NOT(ISERROR(SEARCH("Desestimada",O479)))</formula>
    </cfRule>
    <cfRule type="containsText" dxfId="1430" priority="1906" operator="containsText" text="Verde">
      <formula>NOT(ISERROR(SEARCH("Verde",O479)))</formula>
    </cfRule>
    <cfRule type="containsText" dxfId="1429" priority="1907" operator="containsText" text="Amarilla">
      <formula>NOT(ISERROR(SEARCH("Amarilla",O479)))</formula>
    </cfRule>
    <cfRule type="containsText" dxfId="1428" priority="1908" operator="containsText" text="Roja">
      <formula>NOT(ISERROR(SEARCH("Roja",O479)))</formula>
    </cfRule>
  </conditionalFormatting>
  <conditionalFormatting sqref="O478">
    <cfRule type="containsText" priority="1901" operator="containsText" text="Desestimada">
      <formula>NOT(ISERROR(SEARCH("Desestimada",O478)))</formula>
    </cfRule>
    <cfRule type="containsText" dxfId="1427" priority="1902" operator="containsText" text="Verde">
      <formula>NOT(ISERROR(SEARCH("Verde",O478)))</formula>
    </cfRule>
    <cfRule type="containsText" dxfId="1426" priority="1903" operator="containsText" text="Amarilla">
      <formula>NOT(ISERROR(SEARCH("Amarilla",O478)))</formula>
    </cfRule>
    <cfRule type="containsText" dxfId="1425" priority="1904" operator="containsText" text="Roja">
      <formula>NOT(ISERROR(SEARCH("Roja",O478)))</formula>
    </cfRule>
  </conditionalFormatting>
  <conditionalFormatting sqref="O477">
    <cfRule type="containsText" priority="1897" operator="containsText" text="Desestimada">
      <formula>NOT(ISERROR(SEARCH("Desestimada",O477)))</formula>
    </cfRule>
    <cfRule type="containsText" dxfId="1424" priority="1898" operator="containsText" text="Verde">
      <formula>NOT(ISERROR(SEARCH("Verde",O477)))</formula>
    </cfRule>
    <cfRule type="containsText" dxfId="1423" priority="1899" operator="containsText" text="Amarilla">
      <formula>NOT(ISERROR(SEARCH("Amarilla",O477)))</formula>
    </cfRule>
    <cfRule type="containsText" dxfId="1422" priority="1900" operator="containsText" text="Roja">
      <formula>NOT(ISERROR(SEARCH("Roja",O477)))</formula>
    </cfRule>
  </conditionalFormatting>
  <conditionalFormatting sqref="O476">
    <cfRule type="containsText" priority="1893" operator="containsText" text="Desestimada">
      <formula>NOT(ISERROR(SEARCH("Desestimada",O476)))</formula>
    </cfRule>
    <cfRule type="containsText" dxfId="1421" priority="1894" operator="containsText" text="Verde">
      <formula>NOT(ISERROR(SEARCH("Verde",O476)))</formula>
    </cfRule>
    <cfRule type="containsText" dxfId="1420" priority="1895" operator="containsText" text="Amarilla">
      <formula>NOT(ISERROR(SEARCH("Amarilla",O476)))</formula>
    </cfRule>
    <cfRule type="containsText" dxfId="1419" priority="1896" operator="containsText" text="Roja">
      <formula>NOT(ISERROR(SEARCH("Roja",O476)))</formula>
    </cfRule>
  </conditionalFormatting>
  <conditionalFormatting sqref="O475">
    <cfRule type="containsText" priority="1889" operator="containsText" text="Desestimada">
      <formula>NOT(ISERROR(SEARCH("Desestimada",O475)))</formula>
    </cfRule>
    <cfRule type="containsText" dxfId="1418" priority="1890" operator="containsText" text="Verde">
      <formula>NOT(ISERROR(SEARCH("Verde",O475)))</formula>
    </cfRule>
    <cfRule type="containsText" dxfId="1417" priority="1891" operator="containsText" text="Amarilla">
      <formula>NOT(ISERROR(SEARCH("Amarilla",O475)))</formula>
    </cfRule>
    <cfRule type="containsText" dxfId="1416" priority="1892" operator="containsText" text="Roja">
      <formula>NOT(ISERROR(SEARCH("Roja",O475)))</formula>
    </cfRule>
  </conditionalFormatting>
  <conditionalFormatting sqref="O474">
    <cfRule type="containsText" priority="1885" operator="containsText" text="Desestimada">
      <formula>NOT(ISERROR(SEARCH("Desestimada",O474)))</formula>
    </cfRule>
    <cfRule type="containsText" dxfId="1415" priority="1886" operator="containsText" text="Verde">
      <formula>NOT(ISERROR(SEARCH("Verde",O474)))</formula>
    </cfRule>
    <cfRule type="containsText" dxfId="1414" priority="1887" operator="containsText" text="Amarilla">
      <formula>NOT(ISERROR(SEARCH("Amarilla",O474)))</formula>
    </cfRule>
    <cfRule type="containsText" dxfId="1413" priority="1888" operator="containsText" text="Roja">
      <formula>NOT(ISERROR(SEARCH("Roja",O474)))</formula>
    </cfRule>
  </conditionalFormatting>
  <conditionalFormatting sqref="O473">
    <cfRule type="containsText" priority="1881" operator="containsText" text="Desestimada">
      <formula>NOT(ISERROR(SEARCH("Desestimada",O473)))</formula>
    </cfRule>
    <cfRule type="containsText" dxfId="1412" priority="1882" operator="containsText" text="Verde">
      <formula>NOT(ISERROR(SEARCH("Verde",O473)))</formula>
    </cfRule>
    <cfRule type="containsText" dxfId="1411" priority="1883" operator="containsText" text="Amarilla">
      <formula>NOT(ISERROR(SEARCH("Amarilla",O473)))</formula>
    </cfRule>
    <cfRule type="containsText" dxfId="1410" priority="1884" operator="containsText" text="Roja">
      <formula>NOT(ISERROR(SEARCH("Roja",O473)))</formula>
    </cfRule>
  </conditionalFormatting>
  <conditionalFormatting sqref="O472">
    <cfRule type="containsText" priority="1877" operator="containsText" text="Desestimada">
      <formula>NOT(ISERROR(SEARCH("Desestimada",O472)))</formula>
    </cfRule>
    <cfRule type="containsText" dxfId="1409" priority="1878" operator="containsText" text="Verde">
      <formula>NOT(ISERROR(SEARCH("Verde",O472)))</formula>
    </cfRule>
    <cfRule type="containsText" dxfId="1408" priority="1879" operator="containsText" text="Amarilla">
      <formula>NOT(ISERROR(SEARCH("Amarilla",O472)))</formula>
    </cfRule>
    <cfRule type="containsText" dxfId="1407" priority="1880" operator="containsText" text="Roja">
      <formula>NOT(ISERROR(SEARCH("Roja",O472)))</formula>
    </cfRule>
  </conditionalFormatting>
  <conditionalFormatting sqref="O471">
    <cfRule type="containsText" priority="1873" operator="containsText" text="Desestimada">
      <formula>NOT(ISERROR(SEARCH("Desestimada",O471)))</formula>
    </cfRule>
    <cfRule type="containsText" dxfId="1406" priority="1874" operator="containsText" text="Verde">
      <formula>NOT(ISERROR(SEARCH("Verde",O471)))</formula>
    </cfRule>
    <cfRule type="containsText" dxfId="1405" priority="1875" operator="containsText" text="Amarilla">
      <formula>NOT(ISERROR(SEARCH("Amarilla",O471)))</formula>
    </cfRule>
    <cfRule type="containsText" dxfId="1404" priority="1876" operator="containsText" text="Roja">
      <formula>NOT(ISERROR(SEARCH("Roja",O471)))</formula>
    </cfRule>
  </conditionalFormatting>
  <conditionalFormatting sqref="O470">
    <cfRule type="containsText" priority="1869" operator="containsText" text="Desestimada">
      <formula>NOT(ISERROR(SEARCH("Desestimada",O470)))</formula>
    </cfRule>
    <cfRule type="containsText" dxfId="1403" priority="1870" operator="containsText" text="Verde">
      <formula>NOT(ISERROR(SEARCH("Verde",O470)))</formula>
    </cfRule>
    <cfRule type="containsText" dxfId="1402" priority="1871" operator="containsText" text="Amarilla">
      <formula>NOT(ISERROR(SEARCH("Amarilla",O470)))</formula>
    </cfRule>
    <cfRule type="containsText" dxfId="1401" priority="1872" operator="containsText" text="Roja">
      <formula>NOT(ISERROR(SEARCH("Roja",O470)))</formula>
    </cfRule>
  </conditionalFormatting>
  <conditionalFormatting sqref="O469">
    <cfRule type="containsText" priority="1865" operator="containsText" text="Desestimada">
      <formula>NOT(ISERROR(SEARCH("Desestimada",O469)))</formula>
    </cfRule>
    <cfRule type="containsText" dxfId="1400" priority="1866" operator="containsText" text="Verde">
      <formula>NOT(ISERROR(SEARCH("Verde",O469)))</formula>
    </cfRule>
    <cfRule type="containsText" dxfId="1399" priority="1867" operator="containsText" text="Amarilla">
      <formula>NOT(ISERROR(SEARCH("Amarilla",O469)))</formula>
    </cfRule>
    <cfRule type="containsText" dxfId="1398" priority="1868" operator="containsText" text="Roja">
      <formula>NOT(ISERROR(SEARCH("Roja",O469)))</formula>
    </cfRule>
  </conditionalFormatting>
  <conditionalFormatting sqref="O468">
    <cfRule type="containsText" priority="1861" operator="containsText" text="Desestimada">
      <formula>NOT(ISERROR(SEARCH("Desestimada",O468)))</formula>
    </cfRule>
    <cfRule type="containsText" dxfId="1397" priority="1862" operator="containsText" text="Verde">
      <formula>NOT(ISERROR(SEARCH("Verde",O468)))</formula>
    </cfRule>
    <cfRule type="containsText" dxfId="1396" priority="1863" operator="containsText" text="Amarilla">
      <formula>NOT(ISERROR(SEARCH("Amarilla",O468)))</formula>
    </cfRule>
    <cfRule type="containsText" dxfId="1395" priority="1864" operator="containsText" text="Roja">
      <formula>NOT(ISERROR(SEARCH("Roja",O468)))</formula>
    </cfRule>
  </conditionalFormatting>
  <conditionalFormatting sqref="O467">
    <cfRule type="containsText" priority="1857" operator="containsText" text="Desestimada">
      <formula>NOT(ISERROR(SEARCH("Desestimada",O467)))</formula>
    </cfRule>
    <cfRule type="containsText" dxfId="1394" priority="1858" operator="containsText" text="Verde">
      <formula>NOT(ISERROR(SEARCH("Verde",O467)))</formula>
    </cfRule>
    <cfRule type="containsText" dxfId="1393" priority="1859" operator="containsText" text="Amarilla">
      <formula>NOT(ISERROR(SEARCH("Amarilla",O467)))</formula>
    </cfRule>
    <cfRule type="containsText" dxfId="1392" priority="1860" operator="containsText" text="Roja">
      <formula>NOT(ISERROR(SEARCH("Roja",O467)))</formula>
    </cfRule>
  </conditionalFormatting>
  <conditionalFormatting sqref="O466">
    <cfRule type="containsText" priority="1853" operator="containsText" text="Desestimada">
      <formula>NOT(ISERROR(SEARCH("Desestimada",O466)))</formula>
    </cfRule>
    <cfRule type="containsText" dxfId="1391" priority="1854" operator="containsText" text="Verde">
      <formula>NOT(ISERROR(SEARCH("Verde",O466)))</formula>
    </cfRule>
    <cfRule type="containsText" dxfId="1390" priority="1855" operator="containsText" text="Amarilla">
      <formula>NOT(ISERROR(SEARCH("Amarilla",O466)))</formula>
    </cfRule>
    <cfRule type="containsText" dxfId="1389" priority="1856" operator="containsText" text="Roja">
      <formula>NOT(ISERROR(SEARCH("Roja",O466)))</formula>
    </cfRule>
  </conditionalFormatting>
  <conditionalFormatting sqref="O465">
    <cfRule type="containsText" priority="1849" operator="containsText" text="Desestimada">
      <formula>NOT(ISERROR(SEARCH("Desestimada",O465)))</formula>
    </cfRule>
    <cfRule type="containsText" dxfId="1388" priority="1850" operator="containsText" text="Verde">
      <formula>NOT(ISERROR(SEARCH("Verde",O465)))</formula>
    </cfRule>
    <cfRule type="containsText" dxfId="1387" priority="1851" operator="containsText" text="Amarilla">
      <formula>NOT(ISERROR(SEARCH("Amarilla",O465)))</formula>
    </cfRule>
    <cfRule type="containsText" dxfId="1386" priority="1852" operator="containsText" text="Roja">
      <formula>NOT(ISERROR(SEARCH("Roja",O465)))</formula>
    </cfRule>
  </conditionalFormatting>
  <conditionalFormatting sqref="O464">
    <cfRule type="containsText" priority="1845" operator="containsText" text="Desestimada">
      <formula>NOT(ISERROR(SEARCH("Desestimada",O464)))</formula>
    </cfRule>
    <cfRule type="containsText" dxfId="1385" priority="1846" operator="containsText" text="Verde">
      <formula>NOT(ISERROR(SEARCH("Verde",O464)))</formula>
    </cfRule>
    <cfRule type="containsText" dxfId="1384" priority="1847" operator="containsText" text="Amarilla">
      <formula>NOT(ISERROR(SEARCH("Amarilla",O464)))</formula>
    </cfRule>
    <cfRule type="containsText" dxfId="1383" priority="1848" operator="containsText" text="Roja">
      <formula>NOT(ISERROR(SEARCH("Roja",O464)))</formula>
    </cfRule>
  </conditionalFormatting>
  <conditionalFormatting sqref="O463">
    <cfRule type="containsText" priority="1841" operator="containsText" text="Desestimada">
      <formula>NOT(ISERROR(SEARCH("Desestimada",O463)))</formula>
    </cfRule>
    <cfRule type="containsText" dxfId="1382" priority="1842" operator="containsText" text="Verde">
      <formula>NOT(ISERROR(SEARCH("Verde",O463)))</formula>
    </cfRule>
    <cfRule type="containsText" dxfId="1381" priority="1843" operator="containsText" text="Amarilla">
      <formula>NOT(ISERROR(SEARCH("Amarilla",O463)))</formula>
    </cfRule>
    <cfRule type="containsText" dxfId="1380" priority="1844" operator="containsText" text="Roja">
      <formula>NOT(ISERROR(SEARCH("Roja",O463)))</formula>
    </cfRule>
  </conditionalFormatting>
  <conditionalFormatting sqref="O462">
    <cfRule type="containsText" priority="1837" operator="containsText" text="Desestimada">
      <formula>NOT(ISERROR(SEARCH("Desestimada",O462)))</formula>
    </cfRule>
    <cfRule type="containsText" dxfId="1379" priority="1838" operator="containsText" text="Verde">
      <formula>NOT(ISERROR(SEARCH("Verde",O462)))</formula>
    </cfRule>
    <cfRule type="containsText" dxfId="1378" priority="1839" operator="containsText" text="Amarilla">
      <formula>NOT(ISERROR(SEARCH("Amarilla",O462)))</formula>
    </cfRule>
    <cfRule type="containsText" dxfId="1377" priority="1840" operator="containsText" text="Roja">
      <formula>NOT(ISERROR(SEARCH("Roja",O462)))</formula>
    </cfRule>
  </conditionalFormatting>
  <conditionalFormatting sqref="O461">
    <cfRule type="containsText" priority="1833" operator="containsText" text="Desestimada">
      <formula>NOT(ISERROR(SEARCH("Desestimada",O461)))</formula>
    </cfRule>
    <cfRule type="containsText" dxfId="1376" priority="1834" operator="containsText" text="Verde">
      <formula>NOT(ISERROR(SEARCH("Verde",O461)))</formula>
    </cfRule>
    <cfRule type="containsText" dxfId="1375" priority="1835" operator="containsText" text="Amarilla">
      <formula>NOT(ISERROR(SEARCH("Amarilla",O461)))</formula>
    </cfRule>
    <cfRule type="containsText" dxfId="1374" priority="1836" operator="containsText" text="Roja">
      <formula>NOT(ISERROR(SEARCH("Roja",O461)))</formula>
    </cfRule>
  </conditionalFormatting>
  <conditionalFormatting sqref="O460">
    <cfRule type="containsText" priority="1829" operator="containsText" text="Desestimada">
      <formula>NOT(ISERROR(SEARCH("Desestimada",O460)))</formula>
    </cfRule>
    <cfRule type="containsText" dxfId="1373" priority="1830" operator="containsText" text="Verde">
      <formula>NOT(ISERROR(SEARCH("Verde",O460)))</formula>
    </cfRule>
    <cfRule type="containsText" dxfId="1372" priority="1831" operator="containsText" text="Amarilla">
      <formula>NOT(ISERROR(SEARCH("Amarilla",O460)))</formula>
    </cfRule>
    <cfRule type="containsText" dxfId="1371" priority="1832" operator="containsText" text="Roja">
      <formula>NOT(ISERROR(SEARCH("Roja",O460)))</formula>
    </cfRule>
  </conditionalFormatting>
  <conditionalFormatting sqref="O459">
    <cfRule type="containsText" priority="1825" operator="containsText" text="Desestimada">
      <formula>NOT(ISERROR(SEARCH("Desestimada",O459)))</formula>
    </cfRule>
    <cfRule type="containsText" dxfId="1370" priority="1826" operator="containsText" text="Verde">
      <formula>NOT(ISERROR(SEARCH("Verde",O459)))</formula>
    </cfRule>
    <cfRule type="containsText" dxfId="1369" priority="1827" operator="containsText" text="Amarilla">
      <formula>NOT(ISERROR(SEARCH("Amarilla",O459)))</formula>
    </cfRule>
    <cfRule type="containsText" dxfId="1368" priority="1828" operator="containsText" text="Roja">
      <formula>NOT(ISERROR(SEARCH("Roja",O459)))</formula>
    </cfRule>
  </conditionalFormatting>
  <conditionalFormatting sqref="O458">
    <cfRule type="containsText" priority="1821" operator="containsText" text="Desestimada">
      <formula>NOT(ISERROR(SEARCH("Desestimada",O458)))</formula>
    </cfRule>
    <cfRule type="containsText" dxfId="1367" priority="1822" operator="containsText" text="Verde">
      <formula>NOT(ISERROR(SEARCH("Verde",O458)))</formula>
    </cfRule>
    <cfRule type="containsText" dxfId="1366" priority="1823" operator="containsText" text="Amarilla">
      <formula>NOT(ISERROR(SEARCH("Amarilla",O458)))</formula>
    </cfRule>
    <cfRule type="containsText" dxfId="1365" priority="1824" operator="containsText" text="Roja">
      <formula>NOT(ISERROR(SEARCH("Roja",O458)))</formula>
    </cfRule>
  </conditionalFormatting>
  <conditionalFormatting sqref="O457">
    <cfRule type="containsText" priority="1817" operator="containsText" text="Desestimada">
      <formula>NOT(ISERROR(SEARCH("Desestimada",O457)))</formula>
    </cfRule>
    <cfRule type="containsText" dxfId="1364" priority="1818" operator="containsText" text="Verde">
      <formula>NOT(ISERROR(SEARCH("Verde",O457)))</formula>
    </cfRule>
    <cfRule type="containsText" dxfId="1363" priority="1819" operator="containsText" text="Amarilla">
      <formula>NOT(ISERROR(SEARCH("Amarilla",O457)))</formula>
    </cfRule>
    <cfRule type="containsText" dxfId="1362" priority="1820" operator="containsText" text="Roja">
      <formula>NOT(ISERROR(SEARCH("Roja",O457)))</formula>
    </cfRule>
  </conditionalFormatting>
  <conditionalFormatting sqref="O456">
    <cfRule type="containsText" priority="1813" operator="containsText" text="Desestimada">
      <formula>NOT(ISERROR(SEARCH("Desestimada",O456)))</formula>
    </cfRule>
    <cfRule type="containsText" dxfId="1361" priority="1814" operator="containsText" text="Verde">
      <formula>NOT(ISERROR(SEARCH("Verde",O456)))</formula>
    </cfRule>
    <cfRule type="containsText" dxfId="1360" priority="1815" operator="containsText" text="Amarilla">
      <formula>NOT(ISERROR(SEARCH("Amarilla",O456)))</formula>
    </cfRule>
    <cfRule type="containsText" dxfId="1359" priority="1816" operator="containsText" text="Roja">
      <formula>NOT(ISERROR(SEARCH("Roja",O456)))</formula>
    </cfRule>
  </conditionalFormatting>
  <conditionalFormatting sqref="O455">
    <cfRule type="containsText" priority="1809" operator="containsText" text="Desestimada">
      <formula>NOT(ISERROR(SEARCH("Desestimada",O455)))</formula>
    </cfRule>
    <cfRule type="containsText" dxfId="1358" priority="1810" operator="containsText" text="Verde">
      <formula>NOT(ISERROR(SEARCH("Verde",O455)))</formula>
    </cfRule>
    <cfRule type="containsText" dxfId="1357" priority="1811" operator="containsText" text="Amarilla">
      <formula>NOT(ISERROR(SEARCH("Amarilla",O455)))</formula>
    </cfRule>
    <cfRule type="containsText" dxfId="1356" priority="1812" operator="containsText" text="Roja">
      <formula>NOT(ISERROR(SEARCH("Roja",O455)))</formula>
    </cfRule>
  </conditionalFormatting>
  <conditionalFormatting sqref="O454">
    <cfRule type="containsText" priority="1805" operator="containsText" text="Desestimada">
      <formula>NOT(ISERROR(SEARCH("Desestimada",O454)))</formula>
    </cfRule>
    <cfRule type="containsText" dxfId="1355" priority="1806" operator="containsText" text="Verde">
      <formula>NOT(ISERROR(SEARCH("Verde",O454)))</formula>
    </cfRule>
    <cfRule type="containsText" dxfId="1354" priority="1807" operator="containsText" text="Amarilla">
      <formula>NOT(ISERROR(SEARCH("Amarilla",O454)))</formula>
    </cfRule>
    <cfRule type="containsText" dxfId="1353" priority="1808" operator="containsText" text="Roja">
      <formula>NOT(ISERROR(SEARCH("Roja",O454)))</formula>
    </cfRule>
  </conditionalFormatting>
  <conditionalFormatting sqref="O453">
    <cfRule type="containsText" priority="1801" operator="containsText" text="Desestimada">
      <formula>NOT(ISERROR(SEARCH("Desestimada",O453)))</formula>
    </cfRule>
    <cfRule type="containsText" dxfId="1352" priority="1802" operator="containsText" text="Verde">
      <formula>NOT(ISERROR(SEARCH("Verde",O453)))</formula>
    </cfRule>
    <cfRule type="containsText" dxfId="1351" priority="1803" operator="containsText" text="Amarilla">
      <formula>NOT(ISERROR(SEARCH("Amarilla",O453)))</formula>
    </cfRule>
    <cfRule type="containsText" dxfId="1350" priority="1804" operator="containsText" text="Roja">
      <formula>NOT(ISERROR(SEARCH("Roja",O453)))</formula>
    </cfRule>
  </conditionalFormatting>
  <conditionalFormatting sqref="O452">
    <cfRule type="containsText" priority="1797" operator="containsText" text="Desestimada">
      <formula>NOT(ISERROR(SEARCH("Desestimada",O452)))</formula>
    </cfRule>
    <cfRule type="containsText" dxfId="1349" priority="1798" operator="containsText" text="Verde">
      <formula>NOT(ISERROR(SEARCH("Verde",O452)))</formula>
    </cfRule>
    <cfRule type="containsText" dxfId="1348" priority="1799" operator="containsText" text="Amarilla">
      <formula>NOT(ISERROR(SEARCH("Amarilla",O452)))</formula>
    </cfRule>
    <cfRule type="containsText" dxfId="1347" priority="1800" operator="containsText" text="Roja">
      <formula>NOT(ISERROR(SEARCH("Roja",O452)))</formula>
    </cfRule>
  </conditionalFormatting>
  <conditionalFormatting sqref="O451">
    <cfRule type="containsText" priority="1793" operator="containsText" text="Desestimada">
      <formula>NOT(ISERROR(SEARCH("Desestimada",O451)))</formula>
    </cfRule>
    <cfRule type="containsText" dxfId="1346" priority="1794" operator="containsText" text="Verde">
      <formula>NOT(ISERROR(SEARCH("Verde",O451)))</formula>
    </cfRule>
    <cfRule type="containsText" dxfId="1345" priority="1795" operator="containsText" text="Amarilla">
      <formula>NOT(ISERROR(SEARCH("Amarilla",O451)))</formula>
    </cfRule>
    <cfRule type="containsText" dxfId="1344" priority="1796" operator="containsText" text="Roja">
      <formula>NOT(ISERROR(SEARCH("Roja",O451)))</formula>
    </cfRule>
  </conditionalFormatting>
  <conditionalFormatting sqref="O450">
    <cfRule type="containsText" priority="1789" operator="containsText" text="Desestimada">
      <formula>NOT(ISERROR(SEARCH("Desestimada",O450)))</formula>
    </cfRule>
    <cfRule type="containsText" dxfId="1343" priority="1790" operator="containsText" text="Verde">
      <formula>NOT(ISERROR(SEARCH("Verde",O450)))</formula>
    </cfRule>
    <cfRule type="containsText" dxfId="1342" priority="1791" operator="containsText" text="Amarilla">
      <formula>NOT(ISERROR(SEARCH("Amarilla",O450)))</formula>
    </cfRule>
    <cfRule type="containsText" dxfId="1341" priority="1792" operator="containsText" text="Roja">
      <formula>NOT(ISERROR(SEARCH("Roja",O450)))</formula>
    </cfRule>
  </conditionalFormatting>
  <conditionalFormatting sqref="O449">
    <cfRule type="containsText" priority="1785" operator="containsText" text="Desestimada">
      <formula>NOT(ISERROR(SEARCH("Desestimada",O449)))</formula>
    </cfRule>
    <cfRule type="containsText" dxfId="1340" priority="1786" operator="containsText" text="Verde">
      <formula>NOT(ISERROR(SEARCH("Verde",O449)))</formula>
    </cfRule>
    <cfRule type="containsText" dxfId="1339" priority="1787" operator="containsText" text="Amarilla">
      <formula>NOT(ISERROR(SEARCH("Amarilla",O449)))</formula>
    </cfRule>
    <cfRule type="containsText" dxfId="1338" priority="1788" operator="containsText" text="Roja">
      <formula>NOT(ISERROR(SEARCH("Roja",O449)))</formula>
    </cfRule>
  </conditionalFormatting>
  <conditionalFormatting sqref="O448">
    <cfRule type="containsText" priority="1781" operator="containsText" text="Desestimada">
      <formula>NOT(ISERROR(SEARCH("Desestimada",O448)))</formula>
    </cfRule>
    <cfRule type="containsText" dxfId="1337" priority="1782" operator="containsText" text="Verde">
      <formula>NOT(ISERROR(SEARCH("Verde",O448)))</formula>
    </cfRule>
    <cfRule type="containsText" dxfId="1336" priority="1783" operator="containsText" text="Amarilla">
      <formula>NOT(ISERROR(SEARCH("Amarilla",O448)))</formula>
    </cfRule>
    <cfRule type="containsText" dxfId="1335" priority="1784" operator="containsText" text="Roja">
      <formula>NOT(ISERROR(SEARCH("Roja",O448)))</formula>
    </cfRule>
  </conditionalFormatting>
  <conditionalFormatting sqref="O447">
    <cfRule type="containsText" priority="1777" operator="containsText" text="Desestimada">
      <formula>NOT(ISERROR(SEARCH("Desestimada",O447)))</formula>
    </cfRule>
    <cfRule type="containsText" dxfId="1334" priority="1778" operator="containsText" text="Verde">
      <formula>NOT(ISERROR(SEARCH("Verde",O447)))</formula>
    </cfRule>
    <cfRule type="containsText" dxfId="1333" priority="1779" operator="containsText" text="Amarilla">
      <formula>NOT(ISERROR(SEARCH("Amarilla",O447)))</formula>
    </cfRule>
    <cfRule type="containsText" dxfId="1332" priority="1780" operator="containsText" text="Roja">
      <formula>NOT(ISERROR(SEARCH("Roja",O447)))</formula>
    </cfRule>
  </conditionalFormatting>
  <conditionalFormatting sqref="O446">
    <cfRule type="containsText" priority="1773" operator="containsText" text="Desestimada">
      <formula>NOT(ISERROR(SEARCH("Desestimada",O446)))</formula>
    </cfRule>
    <cfRule type="containsText" dxfId="1331" priority="1774" operator="containsText" text="Verde">
      <formula>NOT(ISERROR(SEARCH("Verde",O446)))</formula>
    </cfRule>
    <cfRule type="containsText" dxfId="1330" priority="1775" operator="containsText" text="Amarilla">
      <formula>NOT(ISERROR(SEARCH("Amarilla",O446)))</formula>
    </cfRule>
    <cfRule type="containsText" dxfId="1329" priority="1776" operator="containsText" text="Roja">
      <formula>NOT(ISERROR(SEARCH("Roja",O446)))</formula>
    </cfRule>
  </conditionalFormatting>
  <conditionalFormatting sqref="O445">
    <cfRule type="containsText" priority="1769" operator="containsText" text="Desestimada">
      <formula>NOT(ISERROR(SEARCH("Desestimada",O445)))</formula>
    </cfRule>
    <cfRule type="containsText" dxfId="1328" priority="1770" operator="containsText" text="Verde">
      <formula>NOT(ISERROR(SEARCH("Verde",O445)))</formula>
    </cfRule>
    <cfRule type="containsText" dxfId="1327" priority="1771" operator="containsText" text="Amarilla">
      <formula>NOT(ISERROR(SEARCH("Amarilla",O445)))</formula>
    </cfRule>
    <cfRule type="containsText" dxfId="1326" priority="1772" operator="containsText" text="Roja">
      <formula>NOT(ISERROR(SEARCH("Roja",O445)))</formula>
    </cfRule>
  </conditionalFormatting>
  <conditionalFormatting sqref="O444">
    <cfRule type="containsText" priority="1765" operator="containsText" text="Desestimada">
      <formula>NOT(ISERROR(SEARCH("Desestimada",O444)))</formula>
    </cfRule>
    <cfRule type="containsText" dxfId="1325" priority="1766" operator="containsText" text="Verde">
      <formula>NOT(ISERROR(SEARCH("Verde",O444)))</formula>
    </cfRule>
    <cfRule type="containsText" dxfId="1324" priority="1767" operator="containsText" text="Amarilla">
      <formula>NOT(ISERROR(SEARCH("Amarilla",O444)))</formula>
    </cfRule>
    <cfRule type="containsText" dxfId="1323" priority="1768" operator="containsText" text="Roja">
      <formula>NOT(ISERROR(SEARCH("Roja",O444)))</formula>
    </cfRule>
  </conditionalFormatting>
  <conditionalFormatting sqref="O443">
    <cfRule type="containsText" priority="1761" operator="containsText" text="Desestimada">
      <formula>NOT(ISERROR(SEARCH("Desestimada",O443)))</formula>
    </cfRule>
    <cfRule type="containsText" dxfId="1322" priority="1762" operator="containsText" text="Verde">
      <formula>NOT(ISERROR(SEARCH("Verde",O443)))</formula>
    </cfRule>
    <cfRule type="containsText" dxfId="1321" priority="1763" operator="containsText" text="Amarilla">
      <formula>NOT(ISERROR(SEARCH("Amarilla",O443)))</formula>
    </cfRule>
    <cfRule type="containsText" dxfId="1320" priority="1764" operator="containsText" text="Roja">
      <formula>NOT(ISERROR(SEARCH("Roja",O443)))</formula>
    </cfRule>
  </conditionalFormatting>
  <conditionalFormatting sqref="O442">
    <cfRule type="containsText" priority="1757" operator="containsText" text="Desestimada">
      <formula>NOT(ISERROR(SEARCH("Desestimada",O442)))</formula>
    </cfRule>
    <cfRule type="containsText" dxfId="1319" priority="1758" operator="containsText" text="Verde">
      <formula>NOT(ISERROR(SEARCH("Verde",O442)))</formula>
    </cfRule>
    <cfRule type="containsText" dxfId="1318" priority="1759" operator="containsText" text="Amarilla">
      <formula>NOT(ISERROR(SEARCH("Amarilla",O442)))</formula>
    </cfRule>
    <cfRule type="containsText" dxfId="1317" priority="1760" operator="containsText" text="Roja">
      <formula>NOT(ISERROR(SEARCH("Roja",O442)))</formula>
    </cfRule>
  </conditionalFormatting>
  <conditionalFormatting sqref="O441">
    <cfRule type="containsText" priority="1753" operator="containsText" text="Desestimada">
      <formula>NOT(ISERROR(SEARCH("Desestimada",O441)))</formula>
    </cfRule>
    <cfRule type="containsText" dxfId="1316" priority="1754" operator="containsText" text="Verde">
      <formula>NOT(ISERROR(SEARCH("Verde",O441)))</formula>
    </cfRule>
    <cfRule type="containsText" dxfId="1315" priority="1755" operator="containsText" text="Amarilla">
      <formula>NOT(ISERROR(SEARCH("Amarilla",O441)))</formula>
    </cfRule>
    <cfRule type="containsText" dxfId="1314" priority="1756" operator="containsText" text="Roja">
      <formula>NOT(ISERROR(SEARCH("Roja",O441)))</formula>
    </cfRule>
  </conditionalFormatting>
  <conditionalFormatting sqref="O440">
    <cfRule type="containsText" priority="1749" operator="containsText" text="Desestimada">
      <formula>NOT(ISERROR(SEARCH("Desestimada",O440)))</formula>
    </cfRule>
    <cfRule type="containsText" dxfId="1313" priority="1750" operator="containsText" text="Verde">
      <formula>NOT(ISERROR(SEARCH("Verde",O440)))</formula>
    </cfRule>
    <cfRule type="containsText" dxfId="1312" priority="1751" operator="containsText" text="Amarilla">
      <formula>NOT(ISERROR(SEARCH("Amarilla",O440)))</formula>
    </cfRule>
    <cfRule type="containsText" dxfId="1311" priority="1752" operator="containsText" text="Roja">
      <formula>NOT(ISERROR(SEARCH("Roja",O440)))</formula>
    </cfRule>
  </conditionalFormatting>
  <conditionalFormatting sqref="O439">
    <cfRule type="containsText" priority="1745" operator="containsText" text="Desestimada">
      <formula>NOT(ISERROR(SEARCH("Desestimada",O439)))</formula>
    </cfRule>
    <cfRule type="containsText" dxfId="1310" priority="1746" operator="containsText" text="Verde">
      <formula>NOT(ISERROR(SEARCH("Verde",O439)))</formula>
    </cfRule>
    <cfRule type="containsText" dxfId="1309" priority="1747" operator="containsText" text="Amarilla">
      <formula>NOT(ISERROR(SEARCH("Amarilla",O439)))</formula>
    </cfRule>
    <cfRule type="containsText" dxfId="1308" priority="1748" operator="containsText" text="Roja">
      <formula>NOT(ISERROR(SEARCH("Roja",O439)))</formula>
    </cfRule>
  </conditionalFormatting>
  <conditionalFormatting sqref="O438">
    <cfRule type="containsText" priority="1741" operator="containsText" text="Desestimada">
      <formula>NOT(ISERROR(SEARCH("Desestimada",O438)))</formula>
    </cfRule>
    <cfRule type="containsText" dxfId="1307" priority="1742" operator="containsText" text="Verde">
      <formula>NOT(ISERROR(SEARCH("Verde",O438)))</formula>
    </cfRule>
    <cfRule type="containsText" dxfId="1306" priority="1743" operator="containsText" text="Amarilla">
      <formula>NOT(ISERROR(SEARCH("Amarilla",O438)))</formula>
    </cfRule>
    <cfRule type="containsText" dxfId="1305" priority="1744" operator="containsText" text="Roja">
      <formula>NOT(ISERROR(SEARCH("Roja",O438)))</formula>
    </cfRule>
  </conditionalFormatting>
  <conditionalFormatting sqref="O437">
    <cfRule type="containsText" priority="1737" operator="containsText" text="Desestimada">
      <formula>NOT(ISERROR(SEARCH("Desestimada",O437)))</formula>
    </cfRule>
    <cfRule type="containsText" dxfId="1304" priority="1738" operator="containsText" text="Verde">
      <formula>NOT(ISERROR(SEARCH("Verde",O437)))</formula>
    </cfRule>
    <cfRule type="containsText" dxfId="1303" priority="1739" operator="containsText" text="Amarilla">
      <formula>NOT(ISERROR(SEARCH("Amarilla",O437)))</formula>
    </cfRule>
    <cfRule type="containsText" dxfId="1302" priority="1740" operator="containsText" text="Roja">
      <formula>NOT(ISERROR(SEARCH("Roja",O437)))</formula>
    </cfRule>
  </conditionalFormatting>
  <conditionalFormatting sqref="O436">
    <cfRule type="containsText" priority="1733" operator="containsText" text="Desestimada">
      <formula>NOT(ISERROR(SEARCH("Desestimada",O436)))</formula>
    </cfRule>
    <cfRule type="containsText" dxfId="1301" priority="1734" operator="containsText" text="Verde">
      <formula>NOT(ISERROR(SEARCH("Verde",O436)))</formula>
    </cfRule>
    <cfRule type="containsText" dxfId="1300" priority="1735" operator="containsText" text="Amarilla">
      <formula>NOT(ISERROR(SEARCH("Amarilla",O436)))</formula>
    </cfRule>
    <cfRule type="containsText" dxfId="1299" priority="1736" operator="containsText" text="Roja">
      <formula>NOT(ISERROR(SEARCH("Roja",O436)))</formula>
    </cfRule>
  </conditionalFormatting>
  <conditionalFormatting sqref="O435">
    <cfRule type="containsText" priority="1729" operator="containsText" text="Desestimada">
      <formula>NOT(ISERROR(SEARCH("Desestimada",O435)))</formula>
    </cfRule>
    <cfRule type="containsText" dxfId="1298" priority="1730" operator="containsText" text="Verde">
      <formula>NOT(ISERROR(SEARCH("Verde",O435)))</formula>
    </cfRule>
    <cfRule type="containsText" dxfId="1297" priority="1731" operator="containsText" text="Amarilla">
      <formula>NOT(ISERROR(SEARCH("Amarilla",O435)))</formula>
    </cfRule>
    <cfRule type="containsText" dxfId="1296" priority="1732" operator="containsText" text="Roja">
      <formula>NOT(ISERROR(SEARCH("Roja",O435)))</formula>
    </cfRule>
  </conditionalFormatting>
  <conditionalFormatting sqref="O434">
    <cfRule type="containsText" priority="1725" operator="containsText" text="Desestimada">
      <formula>NOT(ISERROR(SEARCH("Desestimada",O434)))</formula>
    </cfRule>
    <cfRule type="containsText" dxfId="1295" priority="1726" operator="containsText" text="Verde">
      <formula>NOT(ISERROR(SEARCH("Verde",O434)))</formula>
    </cfRule>
    <cfRule type="containsText" dxfId="1294" priority="1727" operator="containsText" text="Amarilla">
      <formula>NOT(ISERROR(SEARCH("Amarilla",O434)))</formula>
    </cfRule>
    <cfRule type="containsText" dxfId="1293" priority="1728" operator="containsText" text="Roja">
      <formula>NOT(ISERROR(SEARCH("Roja",O434)))</formula>
    </cfRule>
  </conditionalFormatting>
  <conditionalFormatting sqref="O433">
    <cfRule type="containsText" priority="1721" operator="containsText" text="Desestimada">
      <formula>NOT(ISERROR(SEARCH("Desestimada",O433)))</formula>
    </cfRule>
    <cfRule type="containsText" dxfId="1292" priority="1722" operator="containsText" text="Verde">
      <formula>NOT(ISERROR(SEARCH("Verde",O433)))</formula>
    </cfRule>
    <cfRule type="containsText" dxfId="1291" priority="1723" operator="containsText" text="Amarilla">
      <formula>NOT(ISERROR(SEARCH("Amarilla",O433)))</formula>
    </cfRule>
    <cfRule type="containsText" dxfId="1290" priority="1724" operator="containsText" text="Roja">
      <formula>NOT(ISERROR(SEARCH("Roja",O433)))</formula>
    </cfRule>
  </conditionalFormatting>
  <conditionalFormatting sqref="O432">
    <cfRule type="containsText" priority="1717" operator="containsText" text="Desestimada">
      <formula>NOT(ISERROR(SEARCH("Desestimada",O432)))</formula>
    </cfRule>
    <cfRule type="containsText" dxfId="1289" priority="1718" operator="containsText" text="Verde">
      <formula>NOT(ISERROR(SEARCH("Verde",O432)))</formula>
    </cfRule>
    <cfRule type="containsText" dxfId="1288" priority="1719" operator="containsText" text="Amarilla">
      <formula>NOT(ISERROR(SEARCH("Amarilla",O432)))</formula>
    </cfRule>
    <cfRule type="containsText" dxfId="1287" priority="1720" operator="containsText" text="Roja">
      <formula>NOT(ISERROR(SEARCH("Roja",O432)))</formula>
    </cfRule>
  </conditionalFormatting>
  <conditionalFormatting sqref="O431">
    <cfRule type="containsText" priority="1713" operator="containsText" text="Desestimada">
      <formula>NOT(ISERROR(SEARCH("Desestimada",O431)))</formula>
    </cfRule>
    <cfRule type="containsText" dxfId="1286" priority="1714" operator="containsText" text="Verde">
      <formula>NOT(ISERROR(SEARCH("Verde",O431)))</formula>
    </cfRule>
    <cfRule type="containsText" dxfId="1285" priority="1715" operator="containsText" text="Amarilla">
      <formula>NOT(ISERROR(SEARCH("Amarilla",O431)))</formula>
    </cfRule>
    <cfRule type="containsText" dxfId="1284" priority="1716" operator="containsText" text="Roja">
      <formula>NOT(ISERROR(SEARCH("Roja",O431)))</formula>
    </cfRule>
  </conditionalFormatting>
  <conditionalFormatting sqref="O430">
    <cfRule type="containsText" priority="1709" operator="containsText" text="Desestimada">
      <formula>NOT(ISERROR(SEARCH("Desestimada",O430)))</formula>
    </cfRule>
    <cfRule type="containsText" dxfId="1283" priority="1710" operator="containsText" text="Verde">
      <formula>NOT(ISERROR(SEARCH("Verde",O430)))</formula>
    </cfRule>
    <cfRule type="containsText" dxfId="1282" priority="1711" operator="containsText" text="Amarilla">
      <formula>NOT(ISERROR(SEARCH("Amarilla",O430)))</formula>
    </cfRule>
    <cfRule type="containsText" dxfId="1281" priority="1712" operator="containsText" text="Roja">
      <formula>NOT(ISERROR(SEARCH("Roja",O430)))</formula>
    </cfRule>
  </conditionalFormatting>
  <conditionalFormatting sqref="O429">
    <cfRule type="containsText" priority="1705" operator="containsText" text="Desestimada">
      <formula>NOT(ISERROR(SEARCH("Desestimada",O429)))</formula>
    </cfRule>
    <cfRule type="containsText" dxfId="1280" priority="1706" operator="containsText" text="Verde">
      <formula>NOT(ISERROR(SEARCH("Verde",O429)))</formula>
    </cfRule>
    <cfRule type="containsText" dxfId="1279" priority="1707" operator="containsText" text="Amarilla">
      <formula>NOT(ISERROR(SEARCH("Amarilla",O429)))</formula>
    </cfRule>
    <cfRule type="containsText" dxfId="1278" priority="1708" operator="containsText" text="Roja">
      <formula>NOT(ISERROR(SEARCH("Roja",O429)))</formula>
    </cfRule>
  </conditionalFormatting>
  <conditionalFormatting sqref="O428">
    <cfRule type="containsText" priority="1701" operator="containsText" text="Desestimada">
      <formula>NOT(ISERROR(SEARCH("Desestimada",O428)))</formula>
    </cfRule>
    <cfRule type="containsText" dxfId="1277" priority="1702" operator="containsText" text="Verde">
      <formula>NOT(ISERROR(SEARCH("Verde",O428)))</formula>
    </cfRule>
    <cfRule type="containsText" dxfId="1276" priority="1703" operator="containsText" text="Amarilla">
      <formula>NOT(ISERROR(SEARCH("Amarilla",O428)))</formula>
    </cfRule>
    <cfRule type="containsText" dxfId="1275" priority="1704" operator="containsText" text="Roja">
      <formula>NOT(ISERROR(SEARCH("Roja",O428)))</formula>
    </cfRule>
  </conditionalFormatting>
  <conditionalFormatting sqref="O427">
    <cfRule type="containsText" priority="1697" operator="containsText" text="Desestimada">
      <formula>NOT(ISERROR(SEARCH("Desestimada",O427)))</formula>
    </cfRule>
    <cfRule type="containsText" dxfId="1274" priority="1698" operator="containsText" text="Verde">
      <formula>NOT(ISERROR(SEARCH("Verde",O427)))</formula>
    </cfRule>
    <cfRule type="containsText" dxfId="1273" priority="1699" operator="containsText" text="Amarilla">
      <formula>NOT(ISERROR(SEARCH("Amarilla",O427)))</formula>
    </cfRule>
    <cfRule type="containsText" dxfId="1272" priority="1700" operator="containsText" text="Roja">
      <formula>NOT(ISERROR(SEARCH("Roja",O427)))</formula>
    </cfRule>
  </conditionalFormatting>
  <conditionalFormatting sqref="O426">
    <cfRule type="containsText" priority="1693" operator="containsText" text="Desestimada">
      <formula>NOT(ISERROR(SEARCH("Desestimada",O426)))</formula>
    </cfRule>
    <cfRule type="containsText" dxfId="1271" priority="1694" operator="containsText" text="Verde">
      <formula>NOT(ISERROR(SEARCH("Verde",O426)))</formula>
    </cfRule>
    <cfRule type="containsText" dxfId="1270" priority="1695" operator="containsText" text="Amarilla">
      <formula>NOT(ISERROR(SEARCH("Amarilla",O426)))</formula>
    </cfRule>
    <cfRule type="containsText" dxfId="1269" priority="1696" operator="containsText" text="Roja">
      <formula>NOT(ISERROR(SEARCH("Roja",O426)))</formula>
    </cfRule>
  </conditionalFormatting>
  <conditionalFormatting sqref="O425">
    <cfRule type="containsText" priority="1689" operator="containsText" text="Desestimada">
      <formula>NOT(ISERROR(SEARCH("Desestimada",O425)))</formula>
    </cfRule>
    <cfRule type="containsText" dxfId="1268" priority="1690" operator="containsText" text="Verde">
      <formula>NOT(ISERROR(SEARCH("Verde",O425)))</formula>
    </cfRule>
    <cfRule type="containsText" dxfId="1267" priority="1691" operator="containsText" text="Amarilla">
      <formula>NOT(ISERROR(SEARCH("Amarilla",O425)))</formula>
    </cfRule>
    <cfRule type="containsText" dxfId="1266" priority="1692" operator="containsText" text="Roja">
      <formula>NOT(ISERROR(SEARCH("Roja",O425)))</formula>
    </cfRule>
  </conditionalFormatting>
  <conditionalFormatting sqref="O424">
    <cfRule type="containsText" priority="1685" operator="containsText" text="Desestimada">
      <formula>NOT(ISERROR(SEARCH("Desestimada",O424)))</formula>
    </cfRule>
    <cfRule type="containsText" dxfId="1265" priority="1686" operator="containsText" text="Verde">
      <formula>NOT(ISERROR(SEARCH("Verde",O424)))</formula>
    </cfRule>
    <cfRule type="containsText" dxfId="1264" priority="1687" operator="containsText" text="Amarilla">
      <formula>NOT(ISERROR(SEARCH("Amarilla",O424)))</formula>
    </cfRule>
    <cfRule type="containsText" dxfId="1263" priority="1688" operator="containsText" text="Roja">
      <formula>NOT(ISERROR(SEARCH("Roja",O424)))</formula>
    </cfRule>
  </conditionalFormatting>
  <conditionalFormatting sqref="O423">
    <cfRule type="containsText" priority="1681" operator="containsText" text="Desestimada">
      <formula>NOT(ISERROR(SEARCH("Desestimada",O423)))</formula>
    </cfRule>
    <cfRule type="containsText" dxfId="1262" priority="1682" operator="containsText" text="Verde">
      <formula>NOT(ISERROR(SEARCH("Verde",O423)))</formula>
    </cfRule>
    <cfRule type="containsText" dxfId="1261" priority="1683" operator="containsText" text="Amarilla">
      <formula>NOT(ISERROR(SEARCH("Amarilla",O423)))</formula>
    </cfRule>
    <cfRule type="containsText" dxfId="1260" priority="1684" operator="containsText" text="Roja">
      <formula>NOT(ISERROR(SEARCH("Roja",O423)))</formula>
    </cfRule>
  </conditionalFormatting>
  <conditionalFormatting sqref="O422">
    <cfRule type="containsText" priority="1677" operator="containsText" text="Desestimada">
      <formula>NOT(ISERROR(SEARCH("Desestimada",O422)))</formula>
    </cfRule>
    <cfRule type="containsText" dxfId="1259" priority="1678" operator="containsText" text="Verde">
      <formula>NOT(ISERROR(SEARCH("Verde",O422)))</formula>
    </cfRule>
    <cfRule type="containsText" dxfId="1258" priority="1679" operator="containsText" text="Amarilla">
      <formula>NOT(ISERROR(SEARCH("Amarilla",O422)))</formula>
    </cfRule>
    <cfRule type="containsText" dxfId="1257" priority="1680" operator="containsText" text="Roja">
      <formula>NOT(ISERROR(SEARCH("Roja",O422)))</formula>
    </cfRule>
  </conditionalFormatting>
  <conditionalFormatting sqref="O421">
    <cfRule type="containsText" priority="1673" operator="containsText" text="Desestimada">
      <formula>NOT(ISERROR(SEARCH("Desestimada",O421)))</formula>
    </cfRule>
    <cfRule type="containsText" dxfId="1256" priority="1674" operator="containsText" text="Verde">
      <formula>NOT(ISERROR(SEARCH("Verde",O421)))</formula>
    </cfRule>
    <cfRule type="containsText" dxfId="1255" priority="1675" operator="containsText" text="Amarilla">
      <formula>NOT(ISERROR(SEARCH("Amarilla",O421)))</formula>
    </cfRule>
    <cfRule type="containsText" dxfId="1254" priority="1676" operator="containsText" text="Roja">
      <formula>NOT(ISERROR(SEARCH("Roja",O421)))</formula>
    </cfRule>
  </conditionalFormatting>
  <conditionalFormatting sqref="O420">
    <cfRule type="containsText" priority="1669" operator="containsText" text="Desestimada">
      <formula>NOT(ISERROR(SEARCH("Desestimada",O420)))</formula>
    </cfRule>
    <cfRule type="containsText" dxfId="1253" priority="1670" operator="containsText" text="Verde">
      <formula>NOT(ISERROR(SEARCH("Verde",O420)))</formula>
    </cfRule>
    <cfRule type="containsText" dxfId="1252" priority="1671" operator="containsText" text="Amarilla">
      <formula>NOT(ISERROR(SEARCH("Amarilla",O420)))</formula>
    </cfRule>
    <cfRule type="containsText" dxfId="1251" priority="1672" operator="containsText" text="Roja">
      <formula>NOT(ISERROR(SEARCH("Roja",O420)))</formula>
    </cfRule>
  </conditionalFormatting>
  <conditionalFormatting sqref="O419">
    <cfRule type="containsText" priority="1665" operator="containsText" text="Desestimada">
      <formula>NOT(ISERROR(SEARCH("Desestimada",O419)))</formula>
    </cfRule>
    <cfRule type="containsText" dxfId="1250" priority="1666" operator="containsText" text="Verde">
      <formula>NOT(ISERROR(SEARCH("Verde",O419)))</formula>
    </cfRule>
    <cfRule type="containsText" dxfId="1249" priority="1667" operator="containsText" text="Amarilla">
      <formula>NOT(ISERROR(SEARCH("Amarilla",O419)))</formula>
    </cfRule>
    <cfRule type="containsText" dxfId="1248" priority="1668" operator="containsText" text="Roja">
      <formula>NOT(ISERROR(SEARCH("Roja",O419)))</formula>
    </cfRule>
  </conditionalFormatting>
  <conditionalFormatting sqref="O418">
    <cfRule type="containsText" priority="1661" operator="containsText" text="Desestimada">
      <formula>NOT(ISERROR(SEARCH("Desestimada",O418)))</formula>
    </cfRule>
    <cfRule type="containsText" dxfId="1247" priority="1662" operator="containsText" text="Verde">
      <formula>NOT(ISERROR(SEARCH("Verde",O418)))</formula>
    </cfRule>
    <cfRule type="containsText" dxfId="1246" priority="1663" operator="containsText" text="Amarilla">
      <formula>NOT(ISERROR(SEARCH("Amarilla",O418)))</formula>
    </cfRule>
    <cfRule type="containsText" dxfId="1245" priority="1664" operator="containsText" text="Roja">
      <formula>NOT(ISERROR(SEARCH("Roja",O418)))</formula>
    </cfRule>
  </conditionalFormatting>
  <conditionalFormatting sqref="O417">
    <cfRule type="containsText" priority="1657" operator="containsText" text="Desestimada">
      <formula>NOT(ISERROR(SEARCH("Desestimada",O417)))</formula>
    </cfRule>
    <cfRule type="containsText" dxfId="1244" priority="1658" operator="containsText" text="Verde">
      <formula>NOT(ISERROR(SEARCH("Verde",O417)))</formula>
    </cfRule>
    <cfRule type="containsText" dxfId="1243" priority="1659" operator="containsText" text="Amarilla">
      <formula>NOT(ISERROR(SEARCH("Amarilla",O417)))</formula>
    </cfRule>
    <cfRule type="containsText" dxfId="1242" priority="1660" operator="containsText" text="Roja">
      <formula>NOT(ISERROR(SEARCH("Roja",O417)))</formula>
    </cfRule>
  </conditionalFormatting>
  <conditionalFormatting sqref="O416">
    <cfRule type="containsText" priority="1653" operator="containsText" text="Desestimada">
      <formula>NOT(ISERROR(SEARCH("Desestimada",O416)))</formula>
    </cfRule>
    <cfRule type="containsText" dxfId="1241" priority="1654" operator="containsText" text="Verde">
      <formula>NOT(ISERROR(SEARCH("Verde",O416)))</formula>
    </cfRule>
    <cfRule type="containsText" dxfId="1240" priority="1655" operator="containsText" text="Amarilla">
      <formula>NOT(ISERROR(SEARCH("Amarilla",O416)))</formula>
    </cfRule>
    <cfRule type="containsText" dxfId="1239" priority="1656" operator="containsText" text="Roja">
      <formula>NOT(ISERROR(SEARCH("Roja",O416)))</formula>
    </cfRule>
  </conditionalFormatting>
  <conditionalFormatting sqref="O415">
    <cfRule type="containsText" priority="1649" operator="containsText" text="Desestimada">
      <formula>NOT(ISERROR(SEARCH("Desestimada",O415)))</formula>
    </cfRule>
    <cfRule type="containsText" dxfId="1238" priority="1650" operator="containsText" text="Verde">
      <formula>NOT(ISERROR(SEARCH("Verde",O415)))</formula>
    </cfRule>
    <cfRule type="containsText" dxfId="1237" priority="1651" operator="containsText" text="Amarilla">
      <formula>NOT(ISERROR(SEARCH("Amarilla",O415)))</formula>
    </cfRule>
    <cfRule type="containsText" dxfId="1236" priority="1652" operator="containsText" text="Roja">
      <formula>NOT(ISERROR(SEARCH("Roja",O415)))</formula>
    </cfRule>
  </conditionalFormatting>
  <conditionalFormatting sqref="O414">
    <cfRule type="containsText" priority="1645" operator="containsText" text="Desestimada">
      <formula>NOT(ISERROR(SEARCH("Desestimada",O414)))</formula>
    </cfRule>
    <cfRule type="containsText" dxfId="1235" priority="1646" operator="containsText" text="Verde">
      <formula>NOT(ISERROR(SEARCH("Verde",O414)))</formula>
    </cfRule>
    <cfRule type="containsText" dxfId="1234" priority="1647" operator="containsText" text="Amarilla">
      <formula>NOT(ISERROR(SEARCH("Amarilla",O414)))</formula>
    </cfRule>
    <cfRule type="containsText" dxfId="1233" priority="1648" operator="containsText" text="Roja">
      <formula>NOT(ISERROR(SEARCH("Roja",O414)))</formula>
    </cfRule>
  </conditionalFormatting>
  <conditionalFormatting sqref="O413">
    <cfRule type="containsText" priority="1641" operator="containsText" text="Desestimada">
      <formula>NOT(ISERROR(SEARCH("Desestimada",O413)))</formula>
    </cfRule>
    <cfRule type="containsText" dxfId="1232" priority="1642" operator="containsText" text="Verde">
      <formula>NOT(ISERROR(SEARCH("Verde",O413)))</formula>
    </cfRule>
    <cfRule type="containsText" dxfId="1231" priority="1643" operator="containsText" text="Amarilla">
      <formula>NOT(ISERROR(SEARCH("Amarilla",O413)))</formula>
    </cfRule>
    <cfRule type="containsText" dxfId="1230" priority="1644" operator="containsText" text="Roja">
      <formula>NOT(ISERROR(SEARCH("Roja",O413)))</formula>
    </cfRule>
  </conditionalFormatting>
  <conditionalFormatting sqref="O412">
    <cfRule type="containsText" priority="1637" operator="containsText" text="Desestimada">
      <formula>NOT(ISERROR(SEARCH("Desestimada",O412)))</formula>
    </cfRule>
    <cfRule type="containsText" dxfId="1229" priority="1638" operator="containsText" text="Verde">
      <formula>NOT(ISERROR(SEARCH("Verde",O412)))</formula>
    </cfRule>
    <cfRule type="containsText" dxfId="1228" priority="1639" operator="containsText" text="Amarilla">
      <formula>NOT(ISERROR(SEARCH("Amarilla",O412)))</formula>
    </cfRule>
    <cfRule type="containsText" dxfId="1227" priority="1640" operator="containsText" text="Roja">
      <formula>NOT(ISERROR(SEARCH("Roja",O412)))</formula>
    </cfRule>
  </conditionalFormatting>
  <conditionalFormatting sqref="O411">
    <cfRule type="containsText" priority="1633" operator="containsText" text="Desestimada">
      <formula>NOT(ISERROR(SEARCH("Desestimada",O411)))</formula>
    </cfRule>
    <cfRule type="containsText" dxfId="1226" priority="1634" operator="containsText" text="Verde">
      <formula>NOT(ISERROR(SEARCH("Verde",O411)))</formula>
    </cfRule>
    <cfRule type="containsText" dxfId="1225" priority="1635" operator="containsText" text="Amarilla">
      <formula>NOT(ISERROR(SEARCH("Amarilla",O411)))</formula>
    </cfRule>
    <cfRule type="containsText" dxfId="1224" priority="1636" operator="containsText" text="Roja">
      <formula>NOT(ISERROR(SEARCH("Roja",O411)))</formula>
    </cfRule>
  </conditionalFormatting>
  <conditionalFormatting sqref="O410">
    <cfRule type="containsText" priority="1629" operator="containsText" text="Desestimada">
      <formula>NOT(ISERROR(SEARCH("Desestimada",O410)))</formula>
    </cfRule>
    <cfRule type="containsText" dxfId="1223" priority="1630" operator="containsText" text="Verde">
      <formula>NOT(ISERROR(SEARCH("Verde",O410)))</formula>
    </cfRule>
    <cfRule type="containsText" dxfId="1222" priority="1631" operator="containsText" text="Amarilla">
      <formula>NOT(ISERROR(SEARCH("Amarilla",O410)))</formula>
    </cfRule>
    <cfRule type="containsText" dxfId="1221" priority="1632" operator="containsText" text="Roja">
      <formula>NOT(ISERROR(SEARCH("Roja",O410)))</formula>
    </cfRule>
  </conditionalFormatting>
  <conditionalFormatting sqref="O409">
    <cfRule type="containsText" priority="1625" operator="containsText" text="Desestimada">
      <formula>NOT(ISERROR(SEARCH("Desestimada",O409)))</formula>
    </cfRule>
    <cfRule type="containsText" dxfId="1220" priority="1626" operator="containsText" text="Verde">
      <formula>NOT(ISERROR(SEARCH("Verde",O409)))</formula>
    </cfRule>
    <cfRule type="containsText" dxfId="1219" priority="1627" operator="containsText" text="Amarilla">
      <formula>NOT(ISERROR(SEARCH("Amarilla",O409)))</formula>
    </cfRule>
    <cfRule type="containsText" dxfId="1218" priority="1628" operator="containsText" text="Roja">
      <formula>NOT(ISERROR(SEARCH("Roja",O409)))</formula>
    </cfRule>
  </conditionalFormatting>
  <conditionalFormatting sqref="O408">
    <cfRule type="containsText" priority="1621" operator="containsText" text="Desestimada">
      <formula>NOT(ISERROR(SEARCH("Desestimada",O408)))</formula>
    </cfRule>
    <cfRule type="containsText" dxfId="1217" priority="1622" operator="containsText" text="Verde">
      <formula>NOT(ISERROR(SEARCH("Verde",O408)))</formula>
    </cfRule>
    <cfRule type="containsText" dxfId="1216" priority="1623" operator="containsText" text="Amarilla">
      <formula>NOT(ISERROR(SEARCH("Amarilla",O408)))</formula>
    </cfRule>
    <cfRule type="containsText" dxfId="1215" priority="1624" operator="containsText" text="Roja">
      <formula>NOT(ISERROR(SEARCH("Roja",O408)))</formula>
    </cfRule>
  </conditionalFormatting>
  <conditionalFormatting sqref="O407">
    <cfRule type="containsText" priority="1617" operator="containsText" text="Desestimada">
      <formula>NOT(ISERROR(SEARCH("Desestimada",O407)))</formula>
    </cfRule>
    <cfRule type="containsText" dxfId="1214" priority="1618" operator="containsText" text="Verde">
      <formula>NOT(ISERROR(SEARCH("Verde",O407)))</formula>
    </cfRule>
    <cfRule type="containsText" dxfId="1213" priority="1619" operator="containsText" text="Amarilla">
      <formula>NOT(ISERROR(SEARCH("Amarilla",O407)))</formula>
    </cfRule>
    <cfRule type="containsText" dxfId="1212" priority="1620" operator="containsText" text="Roja">
      <formula>NOT(ISERROR(SEARCH("Roja",O407)))</formula>
    </cfRule>
  </conditionalFormatting>
  <conditionalFormatting sqref="O406">
    <cfRule type="containsText" priority="1613" operator="containsText" text="Desestimada">
      <formula>NOT(ISERROR(SEARCH("Desestimada",O406)))</formula>
    </cfRule>
    <cfRule type="containsText" dxfId="1211" priority="1614" operator="containsText" text="Verde">
      <formula>NOT(ISERROR(SEARCH("Verde",O406)))</formula>
    </cfRule>
    <cfRule type="containsText" dxfId="1210" priority="1615" operator="containsText" text="Amarilla">
      <formula>NOT(ISERROR(SEARCH("Amarilla",O406)))</formula>
    </cfRule>
    <cfRule type="containsText" dxfId="1209" priority="1616" operator="containsText" text="Roja">
      <formula>NOT(ISERROR(SEARCH("Roja",O406)))</formula>
    </cfRule>
  </conditionalFormatting>
  <conditionalFormatting sqref="O405">
    <cfRule type="containsText" priority="1609" operator="containsText" text="Desestimada">
      <formula>NOT(ISERROR(SEARCH("Desestimada",O405)))</formula>
    </cfRule>
    <cfRule type="containsText" dxfId="1208" priority="1610" operator="containsText" text="Verde">
      <formula>NOT(ISERROR(SEARCH("Verde",O405)))</formula>
    </cfRule>
    <cfRule type="containsText" dxfId="1207" priority="1611" operator="containsText" text="Amarilla">
      <formula>NOT(ISERROR(SEARCH("Amarilla",O405)))</formula>
    </cfRule>
    <cfRule type="containsText" dxfId="1206" priority="1612" operator="containsText" text="Roja">
      <formula>NOT(ISERROR(SEARCH("Roja",O405)))</formula>
    </cfRule>
  </conditionalFormatting>
  <conditionalFormatting sqref="O404">
    <cfRule type="containsText" priority="1605" operator="containsText" text="Desestimada">
      <formula>NOT(ISERROR(SEARCH("Desestimada",O404)))</formula>
    </cfRule>
    <cfRule type="containsText" dxfId="1205" priority="1606" operator="containsText" text="Verde">
      <formula>NOT(ISERROR(SEARCH("Verde",O404)))</formula>
    </cfRule>
    <cfRule type="containsText" dxfId="1204" priority="1607" operator="containsText" text="Amarilla">
      <formula>NOT(ISERROR(SEARCH("Amarilla",O404)))</formula>
    </cfRule>
    <cfRule type="containsText" dxfId="1203" priority="1608" operator="containsText" text="Roja">
      <formula>NOT(ISERROR(SEARCH("Roja",O404)))</formula>
    </cfRule>
  </conditionalFormatting>
  <conditionalFormatting sqref="O403">
    <cfRule type="containsText" priority="1601" operator="containsText" text="Desestimada">
      <formula>NOT(ISERROR(SEARCH("Desestimada",O403)))</formula>
    </cfRule>
    <cfRule type="containsText" dxfId="1202" priority="1602" operator="containsText" text="Verde">
      <formula>NOT(ISERROR(SEARCH("Verde",O403)))</formula>
    </cfRule>
    <cfRule type="containsText" dxfId="1201" priority="1603" operator="containsText" text="Amarilla">
      <formula>NOT(ISERROR(SEARCH("Amarilla",O403)))</formula>
    </cfRule>
    <cfRule type="containsText" dxfId="1200" priority="1604" operator="containsText" text="Roja">
      <formula>NOT(ISERROR(SEARCH("Roja",O403)))</formula>
    </cfRule>
  </conditionalFormatting>
  <conditionalFormatting sqref="O402">
    <cfRule type="containsText" priority="1597" operator="containsText" text="Desestimada">
      <formula>NOT(ISERROR(SEARCH("Desestimada",O402)))</formula>
    </cfRule>
    <cfRule type="containsText" dxfId="1199" priority="1598" operator="containsText" text="Verde">
      <formula>NOT(ISERROR(SEARCH("Verde",O402)))</formula>
    </cfRule>
    <cfRule type="containsText" dxfId="1198" priority="1599" operator="containsText" text="Amarilla">
      <formula>NOT(ISERROR(SEARCH("Amarilla",O402)))</formula>
    </cfRule>
    <cfRule type="containsText" dxfId="1197" priority="1600" operator="containsText" text="Roja">
      <formula>NOT(ISERROR(SEARCH("Roja",O402)))</formula>
    </cfRule>
  </conditionalFormatting>
  <conditionalFormatting sqref="O401">
    <cfRule type="containsText" priority="1593" operator="containsText" text="Desestimada">
      <formula>NOT(ISERROR(SEARCH("Desestimada",O401)))</formula>
    </cfRule>
    <cfRule type="containsText" dxfId="1196" priority="1594" operator="containsText" text="Verde">
      <formula>NOT(ISERROR(SEARCH("Verde",O401)))</formula>
    </cfRule>
    <cfRule type="containsText" dxfId="1195" priority="1595" operator="containsText" text="Amarilla">
      <formula>NOT(ISERROR(SEARCH("Amarilla",O401)))</formula>
    </cfRule>
    <cfRule type="containsText" dxfId="1194" priority="1596" operator="containsText" text="Roja">
      <formula>NOT(ISERROR(SEARCH("Roja",O401)))</formula>
    </cfRule>
  </conditionalFormatting>
  <conditionalFormatting sqref="O400">
    <cfRule type="containsText" priority="1589" operator="containsText" text="Desestimada">
      <formula>NOT(ISERROR(SEARCH("Desestimada",O400)))</formula>
    </cfRule>
    <cfRule type="containsText" dxfId="1193" priority="1590" operator="containsText" text="Verde">
      <formula>NOT(ISERROR(SEARCH("Verde",O400)))</formula>
    </cfRule>
    <cfRule type="containsText" dxfId="1192" priority="1591" operator="containsText" text="Amarilla">
      <formula>NOT(ISERROR(SEARCH("Amarilla",O400)))</formula>
    </cfRule>
    <cfRule type="containsText" dxfId="1191" priority="1592" operator="containsText" text="Roja">
      <formula>NOT(ISERROR(SEARCH("Roja",O400)))</formula>
    </cfRule>
  </conditionalFormatting>
  <conditionalFormatting sqref="O399">
    <cfRule type="containsText" priority="1585" operator="containsText" text="Desestimada">
      <formula>NOT(ISERROR(SEARCH("Desestimada",O399)))</formula>
    </cfRule>
    <cfRule type="containsText" dxfId="1190" priority="1586" operator="containsText" text="Verde">
      <formula>NOT(ISERROR(SEARCH("Verde",O399)))</formula>
    </cfRule>
    <cfRule type="containsText" dxfId="1189" priority="1587" operator="containsText" text="Amarilla">
      <formula>NOT(ISERROR(SEARCH("Amarilla",O399)))</formula>
    </cfRule>
    <cfRule type="containsText" dxfId="1188" priority="1588" operator="containsText" text="Roja">
      <formula>NOT(ISERROR(SEARCH("Roja",O399)))</formula>
    </cfRule>
  </conditionalFormatting>
  <conditionalFormatting sqref="O398">
    <cfRule type="containsText" priority="1581" operator="containsText" text="Desestimada">
      <formula>NOT(ISERROR(SEARCH("Desestimada",O398)))</formula>
    </cfRule>
    <cfRule type="containsText" dxfId="1187" priority="1582" operator="containsText" text="Verde">
      <formula>NOT(ISERROR(SEARCH("Verde",O398)))</formula>
    </cfRule>
    <cfRule type="containsText" dxfId="1186" priority="1583" operator="containsText" text="Amarilla">
      <formula>NOT(ISERROR(SEARCH("Amarilla",O398)))</formula>
    </cfRule>
    <cfRule type="containsText" dxfId="1185" priority="1584" operator="containsText" text="Roja">
      <formula>NOT(ISERROR(SEARCH("Roja",O398)))</formula>
    </cfRule>
  </conditionalFormatting>
  <conditionalFormatting sqref="O397">
    <cfRule type="containsText" priority="1577" operator="containsText" text="Desestimada">
      <formula>NOT(ISERROR(SEARCH("Desestimada",O397)))</formula>
    </cfRule>
    <cfRule type="containsText" dxfId="1184" priority="1578" operator="containsText" text="Verde">
      <formula>NOT(ISERROR(SEARCH("Verde",O397)))</formula>
    </cfRule>
    <cfRule type="containsText" dxfId="1183" priority="1579" operator="containsText" text="Amarilla">
      <formula>NOT(ISERROR(SEARCH("Amarilla",O397)))</formula>
    </cfRule>
    <cfRule type="containsText" dxfId="1182" priority="1580" operator="containsText" text="Roja">
      <formula>NOT(ISERROR(SEARCH("Roja",O397)))</formula>
    </cfRule>
  </conditionalFormatting>
  <conditionalFormatting sqref="O396">
    <cfRule type="containsText" priority="1573" operator="containsText" text="Desestimada">
      <formula>NOT(ISERROR(SEARCH("Desestimada",O396)))</formula>
    </cfRule>
    <cfRule type="containsText" dxfId="1181" priority="1574" operator="containsText" text="Verde">
      <formula>NOT(ISERROR(SEARCH("Verde",O396)))</formula>
    </cfRule>
    <cfRule type="containsText" dxfId="1180" priority="1575" operator="containsText" text="Amarilla">
      <formula>NOT(ISERROR(SEARCH("Amarilla",O396)))</formula>
    </cfRule>
    <cfRule type="containsText" dxfId="1179" priority="1576" operator="containsText" text="Roja">
      <formula>NOT(ISERROR(SEARCH("Roja",O396)))</formula>
    </cfRule>
  </conditionalFormatting>
  <conditionalFormatting sqref="O395">
    <cfRule type="containsText" priority="1569" operator="containsText" text="Desestimada">
      <formula>NOT(ISERROR(SEARCH("Desestimada",O395)))</formula>
    </cfRule>
    <cfRule type="containsText" dxfId="1178" priority="1570" operator="containsText" text="Verde">
      <formula>NOT(ISERROR(SEARCH("Verde",O395)))</formula>
    </cfRule>
    <cfRule type="containsText" dxfId="1177" priority="1571" operator="containsText" text="Amarilla">
      <formula>NOT(ISERROR(SEARCH("Amarilla",O395)))</formula>
    </cfRule>
    <cfRule type="containsText" dxfId="1176" priority="1572" operator="containsText" text="Roja">
      <formula>NOT(ISERROR(SEARCH("Roja",O395)))</formula>
    </cfRule>
  </conditionalFormatting>
  <conditionalFormatting sqref="O394">
    <cfRule type="containsText" priority="1565" operator="containsText" text="Desestimada">
      <formula>NOT(ISERROR(SEARCH("Desestimada",O394)))</formula>
    </cfRule>
    <cfRule type="containsText" dxfId="1175" priority="1566" operator="containsText" text="Verde">
      <formula>NOT(ISERROR(SEARCH("Verde",O394)))</formula>
    </cfRule>
    <cfRule type="containsText" dxfId="1174" priority="1567" operator="containsText" text="Amarilla">
      <formula>NOT(ISERROR(SEARCH("Amarilla",O394)))</formula>
    </cfRule>
    <cfRule type="containsText" dxfId="1173" priority="1568" operator="containsText" text="Roja">
      <formula>NOT(ISERROR(SEARCH("Roja",O394)))</formula>
    </cfRule>
  </conditionalFormatting>
  <conditionalFormatting sqref="O393">
    <cfRule type="containsText" priority="1561" operator="containsText" text="Desestimada">
      <formula>NOT(ISERROR(SEARCH("Desestimada",O393)))</formula>
    </cfRule>
    <cfRule type="containsText" dxfId="1172" priority="1562" operator="containsText" text="Verde">
      <formula>NOT(ISERROR(SEARCH("Verde",O393)))</formula>
    </cfRule>
    <cfRule type="containsText" dxfId="1171" priority="1563" operator="containsText" text="Amarilla">
      <formula>NOT(ISERROR(SEARCH("Amarilla",O393)))</formula>
    </cfRule>
    <cfRule type="containsText" dxfId="1170" priority="1564" operator="containsText" text="Roja">
      <formula>NOT(ISERROR(SEARCH("Roja",O393)))</formula>
    </cfRule>
  </conditionalFormatting>
  <conditionalFormatting sqref="O392">
    <cfRule type="containsText" priority="1557" operator="containsText" text="Desestimada">
      <formula>NOT(ISERROR(SEARCH("Desestimada",O392)))</formula>
    </cfRule>
    <cfRule type="containsText" dxfId="1169" priority="1558" operator="containsText" text="Verde">
      <formula>NOT(ISERROR(SEARCH("Verde",O392)))</formula>
    </cfRule>
    <cfRule type="containsText" dxfId="1168" priority="1559" operator="containsText" text="Amarilla">
      <formula>NOT(ISERROR(SEARCH("Amarilla",O392)))</formula>
    </cfRule>
    <cfRule type="containsText" dxfId="1167" priority="1560" operator="containsText" text="Roja">
      <formula>NOT(ISERROR(SEARCH("Roja",O392)))</formula>
    </cfRule>
  </conditionalFormatting>
  <conditionalFormatting sqref="O391">
    <cfRule type="containsText" priority="1553" operator="containsText" text="Desestimada">
      <formula>NOT(ISERROR(SEARCH("Desestimada",O391)))</formula>
    </cfRule>
    <cfRule type="containsText" dxfId="1166" priority="1554" operator="containsText" text="Verde">
      <formula>NOT(ISERROR(SEARCH("Verde",O391)))</formula>
    </cfRule>
    <cfRule type="containsText" dxfId="1165" priority="1555" operator="containsText" text="Amarilla">
      <formula>NOT(ISERROR(SEARCH("Amarilla",O391)))</formula>
    </cfRule>
    <cfRule type="containsText" dxfId="1164" priority="1556" operator="containsText" text="Roja">
      <formula>NOT(ISERROR(SEARCH("Roja",O391)))</formula>
    </cfRule>
  </conditionalFormatting>
  <conditionalFormatting sqref="O390">
    <cfRule type="containsText" priority="1549" operator="containsText" text="Desestimada">
      <formula>NOT(ISERROR(SEARCH("Desestimada",O390)))</formula>
    </cfRule>
    <cfRule type="containsText" dxfId="1163" priority="1550" operator="containsText" text="Verde">
      <formula>NOT(ISERROR(SEARCH("Verde",O390)))</formula>
    </cfRule>
    <cfRule type="containsText" dxfId="1162" priority="1551" operator="containsText" text="Amarilla">
      <formula>NOT(ISERROR(SEARCH("Amarilla",O390)))</formula>
    </cfRule>
    <cfRule type="containsText" dxfId="1161" priority="1552" operator="containsText" text="Roja">
      <formula>NOT(ISERROR(SEARCH("Roja",O390)))</formula>
    </cfRule>
  </conditionalFormatting>
  <conditionalFormatting sqref="O389">
    <cfRule type="containsText" priority="1545" operator="containsText" text="Desestimada">
      <formula>NOT(ISERROR(SEARCH("Desestimada",O389)))</formula>
    </cfRule>
    <cfRule type="containsText" dxfId="1160" priority="1546" operator="containsText" text="Verde">
      <formula>NOT(ISERROR(SEARCH("Verde",O389)))</formula>
    </cfRule>
    <cfRule type="containsText" dxfId="1159" priority="1547" operator="containsText" text="Amarilla">
      <formula>NOT(ISERROR(SEARCH("Amarilla",O389)))</formula>
    </cfRule>
    <cfRule type="containsText" dxfId="1158" priority="1548" operator="containsText" text="Roja">
      <formula>NOT(ISERROR(SEARCH("Roja",O389)))</formula>
    </cfRule>
  </conditionalFormatting>
  <conditionalFormatting sqref="O388">
    <cfRule type="containsText" priority="1541" operator="containsText" text="Desestimada">
      <formula>NOT(ISERROR(SEARCH("Desestimada",O388)))</formula>
    </cfRule>
    <cfRule type="containsText" dxfId="1157" priority="1542" operator="containsText" text="Verde">
      <formula>NOT(ISERROR(SEARCH("Verde",O388)))</formula>
    </cfRule>
    <cfRule type="containsText" dxfId="1156" priority="1543" operator="containsText" text="Amarilla">
      <formula>NOT(ISERROR(SEARCH("Amarilla",O388)))</formula>
    </cfRule>
    <cfRule type="containsText" dxfId="1155" priority="1544" operator="containsText" text="Roja">
      <formula>NOT(ISERROR(SEARCH("Roja",O388)))</formula>
    </cfRule>
  </conditionalFormatting>
  <conditionalFormatting sqref="O387">
    <cfRule type="containsText" priority="1537" operator="containsText" text="Desestimada">
      <formula>NOT(ISERROR(SEARCH("Desestimada",O387)))</formula>
    </cfRule>
    <cfRule type="containsText" dxfId="1154" priority="1538" operator="containsText" text="Verde">
      <formula>NOT(ISERROR(SEARCH("Verde",O387)))</formula>
    </cfRule>
    <cfRule type="containsText" dxfId="1153" priority="1539" operator="containsText" text="Amarilla">
      <formula>NOT(ISERROR(SEARCH("Amarilla",O387)))</formula>
    </cfRule>
    <cfRule type="containsText" dxfId="1152" priority="1540" operator="containsText" text="Roja">
      <formula>NOT(ISERROR(SEARCH("Roja",O387)))</formula>
    </cfRule>
  </conditionalFormatting>
  <conditionalFormatting sqref="O386">
    <cfRule type="containsText" priority="1533" operator="containsText" text="Desestimada">
      <formula>NOT(ISERROR(SEARCH("Desestimada",O386)))</formula>
    </cfRule>
    <cfRule type="containsText" dxfId="1151" priority="1534" operator="containsText" text="Verde">
      <formula>NOT(ISERROR(SEARCH("Verde",O386)))</formula>
    </cfRule>
    <cfRule type="containsText" dxfId="1150" priority="1535" operator="containsText" text="Amarilla">
      <formula>NOT(ISERROR(SEARCH("Amarilla",O386)))</formula>
    </cfRule>
    <cfRule type="containsText" dxfId="1149" priority="1536" operator="containsText" text="Roja">
      <formula>NOT(ISERROR(SEARCH("Roja",O386)))</formula>
    </cfRule>
  </conditionalFormatting>
  <conditionalFormatting sqref="O385">
    <cfRule type="containsText" priority="1529" operator="containsText" text="Desestimada">
      <formula>NOT(ISERROR(SEARCH("Desestimada",O385)))</formula>
    </cfRule>
    <cfRule type="containsText" dxfId="1148" priority="1530" operator="containsText" text="Verde">
      <formula>NOT(ISERROR(SEARCH("Verde",O385)))</formula>
    </cfRule>
    <cfRule type="containsText" dxfId="1147" priority="1531" operator="containsText" text="Amarilla">
      <formula>NOT(ISERROR(SEARCH("Amarilla",O385)))</formula>
    </cfRule>
    <cfRule type="containsText" dxfId="1146" priority="1532" operator="containsText" text="Roja">
      <formula>NOT(ISERROR(SEARCH("Roja",O385)))</formula>
    </cfRule>
  </conditionalFormatting>
  <conditionalFormatting sqref="O384">
    <cfRule type="containsText" priority="1525" operator="containsText" text="Desestimada">
      <formula>NOT(ISERROR(SEARCH("Desestimada",O384)))</formula>
    </cfRule>
    <cfRule type="containsText" dxfId="1145" priority="1526" operator="containsText" text="Verde">
      <formula>NOT(ISERROR(SEARCH("Verde",O384)))</formula>
    </cfRule>
    <cfRule type="containsText" dxfId="1144" priority="1527" operator="containsText" text="Amarilla">
      <formula>NOT(ISERROR(SEARCH("Amarilla",O384)))</formula>
    </cfRule>
    <cfRule type="containsText" dxfId="1143" priority="1528" operator="containsText" text="Roja">
      <formula>NOT(ISERROR(SEARCH("Roja",O384)))</formula>
    </cfRule>
  </conditionalFormatting>
  <conditionalFormatting sqref="O383">
    <cfRule type="containsText" priority="1521" operator="containsText" text="Desestimada">
      <formula>NOT(ISERROR(SEARCH("Desestimada",O383)))</formula>
    </cfRule>
    <cfRule type="containsText" dxfId="1142" priority="1522" operator="containsText" text="Verde">
      <formula>NOT(ISERROR(SEARCH("Verde",O383)))</formula>
    </cfRule>
    <cfRule type="containsText" dxfId="1141" priority="1523" operator="containsText" text="Amarilla">
      <formula>NOT(ISERROR(SEARCH("Amarilla",O383)))</formula>
    </cfRule>
    <cfRule type="containsText" dxfId="1140" priority="1524" operator="containsText" text="Roja">
      <formula>NOT(ISERROR(SEARCH("Roja",O383)))</formula>
    </cfRule>
  </conditionalFormatting>
  <conditionalFormatting sqref="O382">
    <cfRule type="containsText" priority="1517" operator="containsText" text="Desestimada">
      <formula>NOT(ISERROR(SEARCH("Desestimada",O382)))</formula>
    </cfRule>
    <cfRule type="containsText" dxfId="1139" priority="1518" operator="containsText" text="Verde">
      <formula>NOT(ISERROR(SEARCH("Verde",O382)))</formula>
    </cfRule>
    <cfRule type="containsText" dxfId="1138" priority="1519" operator="containsText" text="Amarilla">
      <formula>NOT(ISERROR(SEARCH("Amarilla",O382)))</formula>
    </cfRule>
    <cfRule type="containsText" dxfId="1137" priority="1520" operator="containsText" text="Roja">
      <formula>NOT(ISERROR(SEARCH("Roja",O382)))</formula>
    </cfRule>
  </conditionalFormatting>
  <conditionalFormatting sqref="O381">
    <cfRule type="containsText" priority="1513" operator="containsText" text="Desestimada">
      <formula>NOT(ISERROR(SEARCH("Desestimada",O381)))</formula>
    </cfRule>
    <cfRule type="containsText" dxfId="1136" priority="1514" operator="containsText" text="Verde">
      <formula>NOT(ISERROR(SEARCH("Verde",O381)))</formula>
    </cfRule>
    <cfRule type="containsText" dxfId="1135" priority="1515" operator="containsText" text="Amarilla">
      <formula>NOT(ISERROR(SEARCH("Amarilla",O381)))</formula>
    </cfRule>
    <cfRule type="containsText" dxfId="1134" priority="1516" operator="containsText" text="Roja">
      <formula>NOT(ISERROR(SEARCH("Roja",O381)))</formula>
    </cfRule>
  </conditionalFormatting>
  <conditionalFormatting sqref="O380">
    <cfRule type="containsText" priority="1509" operator="containsText" text="Desestimada">
      <formula>NOT(ISERROR(SEARCH("Desestimada",O380)))</formula>
    </cfRule>
    <cfRule type="containsText" dxfId="1133" priority="1510" operator="containsText" text="Verde">
      <formula>NOT(ISERROR(SEARCH("Verde",O380)))</formula>
    </cfRule>
    <cfRule type="containsText" dxfId="1132" priority="1511" operator="containsText" text="Amarilla">
      <formula>NOT(ISERROR(SEARCH("Amarilla",O380)))</formula>
    </cfRule>
    <cfRule type="containsText" dxfId="1131" priority="1512" operator="containsText" text="Roja">
      <formula>NOT(ISERROR(SEARCH("Roja",O380)))</formula>
    </cfRule>
  </conditionalFormatting>
  <conditionalFormatting sqref="O379">
    <cfRule type="containsText" priority="1505" operator="containsText" text="Desestimada">
      <formula>NOT(ISERROR(SEARCH("Desestimada",O379)))</formula>
    </cfRule>
    <cfRule type="containsText" dxfId="1130" priority="1506" operator="containsText" text="Verde">
      <formula>NOT(ISERROR(SEARCH("Verde",O379)))</formula>
    </cfRule>
    <cfRule type="containsText" dxfId="1129" priority="1507" operator="containsText" text="Amarilla">
      <formula>NOT(ISERROR(SEARCH("Amarilla",O379)))</formula>
    </cfRule>
    <cfRule type="containsText" dxfId="1128" priority="1508" operator="containsText" text="Roja">
      <formula>NOT(ISERROR(SEARCH("Roja",O379)))</formula>
    </cfRule>
  </conditionalFormatting>
  <conditionalFormatting sqref="O378">
    <cfRule type="containsText" priority="1501" operator="containsText" text="Desestimada">
      <formula>NOT(ISERROR(SEARCH("Desestimada",O378)))</formula>
    </cfRule>
    <cfRule type="containsText" dxfId="1127" priority="1502" operator="containsText" text="Verde">
      <formula>NOT(ISERROR(SEARCH("Verde",O378)))</formula>
    </cfRule>
    <cfRule type="containsText" dxfId="1126" priority="1503" operator="containsText" text="Amarilla">
      <formula>NOT(ISERROR(SEARCH("Amarilla",O378)))</formula>
    </cfRule>
    <cfRule type="containsText" dxfId="1125" priority="1504" operator="containsText" text="Roja">
      <formula>NOT(ISERROR(SEARCH("Roja",O378)))</formula>
    </cfRule>
  </conditionalFormatting>
  <conditionalFormatting sqref="O377">
    <cfRule type="containsText" priority="1497" operator="containsText" text="Desestimada">
      <formula>NOT(ISERROR(SEARCH("Desestimada",O377)))</formula>
    </cfRule>
    <cfRule type="containsText" dxfId="1124" priority="1498" operator="containsText" text="Verde">
      <formula>NOT(ISERROR(SEARCH("Verde",O377)))</formula>
    </cfRule>
    <cfRule type="containsText" dxfId="1123" priority="1499" operator="containsText" text="Amarilla">
      <formula>NOT(ISERROR(SEARCH("Amarilla",O377)))</formula>
    </cfRule>
    <cfRule type="containsText" dxfId="1122" priority="1500" operator="containsText" text="Roja">
      <formula>NOT(ISERROR(SEARCH("Roja",O377)))</formula>
    </cfRule>
  </conditionalFormatting>
  <conditionalFormatting sqref="O376">
    <cfRule type="containsText" priority="1493" operator="containsText" text="Desestimada">
      <formula>NOT(ISERROR(SEARCH("Desestimada",O376)))</formula>
    </cfRule>
    <cfRule type="containsText" dxfId="1121" priority="1494" operator="containsText" text="Verde">
      <formula>NOT(ISERROR(SEARCH("Verde",O376)))</formula>
    </cfRule>
    <cfRule type="containsText" dxfId="1120" priority="1495" operator="containsText" text="Amarilla">
      <formula>NOT(ISERROR(SEARCH("Amarilla",O376)))</formula>
    </cfRule>
    <cfRule type="containsText" dxfId="1119" priority="1496" operator="containsText" text="Roja">
      <formula>NOT(ISERROR(SEARCH("Roja",O376)))</formula>
    </cfRule>
  </conditionalFormatting>
  <conditionalFormatting sqref="O375">
    <cfRule type="containsText" priority="1489" operator="containsText" text="Desestimada">
      <formula>NOT(ISERROR(SEARCH("Desestimada",O375)))</formula>
    </cfRule>
    <cfRule type="containsText" dxfId="1118" priority="1490" operator="containsText" text="Verde">
      <formula>NOT(ISERROR(SEARCH("Verde",O375)))</formula>
    </cfRule>
    <cfRule type="containsText" dxfId="1117" priority="1491" operator="containsText" text="Amarilla">
      <formula>NOT(ISERROR(SEARCH("Amarilla",O375)))</formula>
    </cfRule>
    <cfRule type="containsText" dxfId="1116" priority="1492" operator="containsText" text="Roja">
      <formula>NOT(ISERROR(SEARCH("Roja",O375)))</formula>
    </cfRule>
  </conditionalFormatting>
  <conditionalFormatting sqref="O374">
    <cfRule type="containsText" priority="1485" operator="containsText" text="Desestimada">
      <formula>NOT(ISERROR(SEARCH("Desestimada",O374)))</formula>
    </cfRule>
    <cfRule type="containsText" dxfId="1115" priority="1486" operator="containsText" text="Verde">
      <formula>NOT(ISERROR(SEARCH("Verde",O374)))</formula>
    </cfRule>
    <cfRule type="containsText" dxfId="1114" priority="1487" operator="containsText" text="Amarilla">
      <formula>NOT(ISERROR(SEARCH("Amarilla",O374)))</formula>
    </cfRule>
    <cfRule type="containsText" dxfId="1113" priority="1488" operator="containsText" text="Roja">
      <formula>NOT(ISERROR(SEARCH("Roja",O374)))</formula>
    </cfRule>
  </conditionalFormatting>
  <conditionalFormatting sqref="O373">
    <cfRule type="containsText" priority="1481" operator="containsText" text="Desestimada">
      <formula>NOT(ISERROR(SEARCH("Desestimada",O373)))</formula>
    </cfRule>
    <cfRule type="containsText" dxfId="1112" priority="1482" operator="containsText" text="Verde">
      <formula>NOT(ISERROR(SEARCH("Verde",O373)))</formula>
    </cfRule>
    <cfRule type="containsText" dxfId="1111" priority="1483" operator="containsText" text="Amarilla">
      <formula>NOT(ISERROR(SEARCH("Amarilla",O373)))</formula>
    </cfRule>
    <cfRule type="containsText" dxfId="1110" priority="1484" operator="containsText" text="Roja">
      <formula>NOT(ISERROR(SEARCH("Roja",O373)))</formula>
    </cfRule>
  </conditionalFormatting>
  <conditionalFormatting sqref="O372">
    <cfRule type="containsText" priority="1477" operator="containsText" text="Desestimada">
      <formula>NOT(ISERROR(SEARCH("Desestimada",O372)))</formula>
    </cfRule>
    <cfRule type="containsText" dxfId="1109" priority="1478" operator="containsText" text="Verde">
      <formula>NOT(ISERROR(SEARCH("Verde",O372)))</formula>
    </cfRule>
    <cfRule type="containsText" dxfId="1108" priority="1479" operator="containsText" text="Amarilla">
      <formula>NOT(ISERROR(SEARCH("Amarilla",O372)))</formula>
    </cfRule>
    <cfRule type="containsText" dxfId="1107" priority="1480" operator="containsText" text="Roja">
      <formula>NOT(ISERROR(SEARCH("Roja",O372)))</formula>
    </cfRule>
  </conditionalFormatting>
  <conditionalFormatting sqref="O371">
    <cfRule type="containsText" priority="1473" operator="containsText" text="Desestimada">
      <formula>NOT(ISERROR(SEARCH("Desestimada",O371)))</formula>
    </cfRule>
    <cfRule type="containsText" dxfId="1106" priority="1474" operator="containsText" text="Verde">
      <formula>NOT(ISERROR(SEARCH("Verde",O371)))</formula>
    </cfRule>
    <cfRule type="containsText" dxfId="1105" priority="1475" operator="containsText" text="Amarilla">
      <formula>NOT(ISERROR(SEARCH("Amarilla",O371)))</formula>
    </cfRule>
    <cfRule type="containsText" dxfId="1104" priority="1476" operator="containsText" text="Roja">
      <formula>NOT(ISERROR(SEARCH("Roja",O371)))</formula>
    </cfRule>
  </conditionalFormatting>
  <conditionalFormatting sqref="O370">
    <cfRule type="containsText" priority="1469" operator="containsText" text="Desestimada">
      <formula>NOT(ISERROR(SEARCH("Desestimada",O370)))</formula>
    </cfRule>
    <cfRule type="containsText" dxfId="1103" priority="1470" operator="containsText" text="Verde">
      <formula>NOT(ISERROR(SEARCH("Verde",O370)))</formula>
    </cfRule>
    <cfRule type="containsText" dxfId="1102" priority="1471" operator="containsText" text="Amarilla">
      <formula>NOT(ISERROR(SEARCH("Amarilla",O370)))</formula>
    </cfRule>
    <cfRule type="containsText" dxfId="1101" priority="1472" operator="containsText" text="Roja">
      <formula>NOT(ISERROR(SEARCH("Roja",O370)))</formula>
    </cfRule>
  </conditionalFormatting>
  <conditionalFormatting sqref="O369">
    <cfRule type="containsText" priority="1465" operator="containsText" text="Desestimada">
      <formula>NOT(ISERROR(SEARCH("Desestimada",O369)))</formula>
    </cfRule>
    <cfRule type="containsText" dxfId="1100" priority="1466" operator="containsText" text="Verde">
      <formula>NOT(ISERROR(SEARCH("Verde",O369)))</formula>
    </cfRule>
    <cfRule type="containsText" dxfId="1099" priority="1467" operator="containsText" text="Amarilla">
      <formula>NOT(ISERROR(SEARCH("Amarilla",O369)))</formula>
    </cfRule>
    <cfRule type="containsText" dxfId="1098" priority="1468" operator="containsText" text="Roja">
      <formula>NOT(ISERROR(SEARCH("Roja",O369)))</formula>
    </cfRule>
  </conditionalFormatting>
  <conditionalFormatting sqref="O368">
    <cfRule type="containsText" priority="1461" operator="containsText" text="Desestimada">
      <formula>NOT(ISERROR(SEARCH("Desestimada",O368)))</formula>
    </cfRule>
    <cfRule type="containsText" dxfId="1097" priority="1462" operator="containsText" text="Verde">
      <formula>NOT(ISERROR(SEARCH("Verde",O368)))</formula>
    </cfRule>
    <cfRule type="containsText" dxfId="1096" priority="1463" operator="containsText" text="Amarilla">
      <formula>NOT(ISERROR(SEARCH("Amarilla",O368)))</formula>
    </cfRule>
    <cfRule type="containsText" dxfId="1095" priority="1464" operator="containsText" text="Roja">
      <formula>NOT(ISERROR(SEARCH("Roja",O368)))</formula>
    </cfRule>
  </conditionalFormatting>
  <conditionalFormatting sqref="O367">
    <cfRule type="containsText" priority="1457" operator="containsText" text="Desestimada">
      <formula>NOT(ISERROR(SEARCH("Desestimada",O367)))</formula>
    </cfRule>
    <cfRule type="containsText" dxfId="1094" priority="1458" operator="containsText" text="Verde">
      <formula>NOT(ISERROR(SEARCH("Verde",O367)))</formula>
    </cfRule>
    <cfRule type="containsText" dxfId="1093" priority="1459" operator="containsText" text="Amarilla">
      <formula>NOT(ISERROR(SEARCH("Amarilla",O367)))</formula>
    </cfRule>
    <cfRule type="containsText" dxfId="1092" priority="1460" operator="containsText" text="Roja">
      <formula>NOT(ISERROR(SEARCH("Roja",O367)))</formula>
    </cfRule>
  </conditionalFormatting>
  <conditionalFormatting sqref="O366">
    <cfRule type="containsText" priority="1453" operator="containsText" text="Desestimada">
      <formula>NOT(ISERROR(SEARCH("Desestimada",O366)))</formula>
    </cfRule>
    <cfRule type="containsText" dxfId="1091" priority="1454" operator="containsText" text="Verde">
      <formula>NOT(ISERROR(SEARCH("Verde",O366)))</formula>
    </cfRule>
    <cfRule type="containsText" dxfId="1090" priority="1455" operator="containsText" text="Amarilla">
      <formula>NOT(ISERROR(SEARCH("Amarilla",O366)))</formula>
    </cfRule>
    <cfRule type="containsText" dxfId="1089" priority="1456" operator="containsText" text="Roja">
      <formula>NOT(ISERROR(SEARCH("Roja",O366)))</formula>
    </cfRule>
  </conditionalFormatting>
  <conditionalFormatting sqref="O365">
    <cfRule type="containsText" priority="1449" operator="containsText" text="Desestimada">
      <formula>NOT(ISERROR(SEARCH("Desestimada",O365)))</formula>
    </cfRule>
    <cfRule type="containsText" dxfId="1088" priority="1450" operator="containsText" text="Verde">
      <formula>NOT(ISERROR(SEARCH("Verde",O365)))</formula>
    </cfRule>
    <cfRule type="containsText" dxfId="1087" priority="1451" operator="containsText" text="Amarilla">
      <formula>NOT(ISERROR(SEARCH("Amarilla",O365)))</formula>
    </cfRule>
    <cfRule type="containsText" dxfId="1086" priority="1452" operator="containsText" text="Roja">
      <formula>NOT(ISERROR(SEARCH("Roja",O365)))</formula>
    </cfRule>
  </conditionalFormatting>
  <conditionalFormatting sqref="O364">
    <cfRule type="containsText" priority="1445" operator="containsText" text="Desestimada">
      <formula>NOT(ISERROR(SEARCH("Desestimada",O364)))</formula>
    </cfRule>
    <cfRule type="containsText" dxfId="1085" priority="1446" operator="containsText" text="Verde">
      <formula>NOT(ISERROR(SEARCH("Verde",O364)))</formula>
    </cfRule>
    <cfRule type="containsText" dxfId="1084" priority="1447" operator="containsText" text="Amarilla">
      <formula>NOT(ISERROR(SEARCH("Amarilla",O364)))</formula>
    </cfRule>
    <cfRule type="containsText" dxfId="1083" priority="1448" operator="containsText" text="Roja">
      <formula>NOT(ISERROR(SEARCH("Roja",O364)))</formula>
    </cfRule>
  </conditionalFormatting>
  <conditionalFormatting sqref="O363">
    <cfRule type="containsText" priority="1441" operator="containsText" text="Desestimada">
      <formula>NOT(ISERROR(SEARCH("Desestimada",O363)))</formula>
    </cfRule>
    <cfRule type="containsText" dxfId="1082" priority="1442" operator="containsText" text="Verde">
      <formula>NOT(ISERROR(SEARCH("Verde",O363)))</formula>
    </cfRule>
    <cfRule type="containsText" dxfId="1081" priority="1443" operator="containsText" text="Amarilla">
      <formula>NOT(ISERROR(SEARCH("Amarilla",O363)))</formula>
    </cfRule>
    <cfRule type="containsText" dxfId="1080" priority="1444" operator="containsText" text="Roja">
      <formula>NOT(ISERROR(SEARCH("Roja",O363)))</formula>
    </cfRule>
  </conditionalFormatting>
  <conditionalFormatting sqref="O362">
    <cfRule type="containsText" priority="1437" operator="containsText" text="Desestimada">
      <formula>NOT(ISERROR(SEARCH("Desestimada",O362)))</formula>
    </cfRule>
    <cfRule type="containsText" dxfId="1079" priority="1438" operator="containsText" text="Verde">
      <formula>NOT(ISERROR(SEARCH("Verde",O362)))</formula>
    </cfRule>
    <cfRule type="containsText" dxfId="1078" priority="1439" operator="containsText" text="Amarilla">
      <formula>NOT(ISERROR(SEARCH("Amarilla",O362)))</formula>
    </cfRule>
    <cfRule type="containsText" dxfId="1077" priority="1440" operator="containsText" text="Roja">
      <formula>NOT(ISERROR(SEARCH("Roja",O362)))</formula>
    </cfRule>
  </conditionalFormatting>
  <conditionalFormatting sqref="O361">
    <cfRule type="containsText" priority="1433" operator="containsText" text="Desestimada">
      <formula>NOT(ISERROR(SEARCH("Desestimada",O361)))</formula>
    </cfRule>
    <cfRule type="containsText" dxfId="1076" priority="1434" operator="containsText" text="Verde">
      <formula>NOT(ISERROR(SEARCH("Verde",O361)))</formula>
    </cfRule>
    <cfRule type="containsText" dxfId="1075" priority="1435" operator="containsText" text="Amarilla">
      <formula>NOT(ISERROR(SEARCH("Amarilla",O361)))</formula>
    </cfRule>
    <cfRule type="containsText" dxfId="1074" priority="1436" operator="containsText" text="Roja">
      <formula>NOT(ISERROR(SEARCH("Roja",O361)))</formula>
    </cfRule>
  </conditionalFormatting>
  <conditionalFormatting sqref="O360">
    <cfRule type="containsText" priority="1429" operator="containsText" text="Desestimada">
      <formula>NOT(ISERROR(SEARCH("Desestimada",O360)))</formula>
    </cfRule>
    <cfRule type="containsText" dxfId="1073" priority="1430" operator="containsText" text="Verde">
      <formula>NOT(ISERROR(SEARCH("Verde",O360)))</formula>
    </cfRule>
    <cfRule type="containsText" dxfId="1072" priority="1431" operator="containsText" text="Amarilla">
      <formula>NOT(ISERROR(SEARCH("Amarilla",O360)))</formula>
    </cfRule>
    <cfRule type="containsText" dxfId="1071" priority="1432" operator="containsText" text="Roja">
      <formula>NOT(ISERROR(SEARCH("Roja",O360)))</formula>
    </cfRule>
  </conditionalFormatting>
  <conditionalFormatting sqref="O359">
    <cfRule type="containsText" priority="1425" operator="containsText" text="Desestimada">
      <formula>NOT(ISERROR(SEARCH("Desestimada",O359)))</formula>
    </cfRule>
    <cfRule type="containsText" dxfId="1070" priority="1426" operator="containsText" text="Verde">
      <formula>NOT(ISERROR(SEARCH("Verde",O359)))</formula>
    </cfRule>
    <cfRule type="containsText" dxfId="1069" priority="1427" operator="containsText" text="Amarilla">
      <formula>NOT(ISERROR(SEARCH("Amarilla",O359)))</formula>
    </cfRule>
    <cfRule type="containsText" dxfId="1068" priority="1428" operator="containsText" text="Roja">
      <formula>NOT(ISERROR(SEARCH("Roja",O359)))</formula>
    </cfRule>
  </conditionalFormatting>
  <conditionalFormatting sqref="O358">
    <cfRule type="containsText" priority="1421" operator="containsText" text="Desestimada">
      <formula>NOT(ISERROR(SEARCH("Desestimada",O358)))</formula>
    </cfRule>
    <cfRule type="containsText" dxfId="1067" priority="1422" operator="containsText" text="Verde">
      <formula>NOT(ISERROR(SEARCH("Verde",O358)))</formula>
    </cfRule>
    <cfRule type="containsText" dxfId="1066" priority="1423" operator="containsText" text="Amarilla">
      <formula>NOT(ISERROR(SEARCH("Amarilla",O358)))</formula>
    </cfRule>
    <cfRule type="containsText" dxfId="1065" priority="1424" operator="containsText" text="Roja">
      <formula>NOT(ISERROR(SEARCH("Roja",O358)))</formula>
    </cfRule>
  </conditionalFormatting>
  <conditionalFormatting sqref="O357">
    <cfRule type="containsText" priority="1417" operator="containsText" text="Desestimada">
      <formula>NOT(ISERROR(SEARCH("Desestimada",O357)))</formula>
    </cfRule>
    <cfRule type="containsText" dxfId="1064" priority="1418" operator="containsText" text="Verde">
      <formula>NOT(ISERROR(SEARCH("Verde",O357)))</formula>
    </cfRule>
    <cfRule type="containsText" dxfId="1063" priority="1419" operator="containsText" text="Amarilla">
      <formula>NOT(ISERROR(SEARCH("Amarilla",O357)))</formula>
    </cfRule>
    <cfRule type="containsText" dxfId="1062" priority="1420" operator="containsText" text="Roja">
      <formula>NOT(ISERROR(SEARCH("Roja",O357)))</formula>
    </cfRule>
  </conditionalFormatting>
  <conditionalFormatting sqref="O356">
    <cfRule type="containsText" priority="1413" operator="containsText" text="Desestimada">
      <formula>NOT(ISERROR(SEARCH("Desestimada",O356)))</formula>
    </cfRule>
    <cfRule type="containsText" dxfId="1061" priority="1414" operator="containsText" text="Verde">
      <formula>NOT(ISERROR(SEARCH("Verde",O356)))</formula>
    </cfRule>
    <cfRule type="containsText" dxfId="1060" priority="1415" operator="containsText" text="Amarilla">
      <formula>NOT(ISERROR(SEARCH("Amarilla",O356)))</formula>
    </cfRule>
    <cfRule type="containsText" dxfId="1059" priority="1416" operator="containsText" text="Roja">
      <formula>NOT(ISERROR(SEARCH("Roja",O356)))</formula>
    </cfRule>
  </conditionalFormatting>
  <conditionalFormatting sqref="O355">
    <cfRule type="containsText" priority="1409" operator="containsText" text="Desestimada">
      <formula>NOT(ISERROR(SEARCH("Desestimada",O355)))</formula>
    </cfRule>
    <cfRule type="containsText" dxfId="1058" priority="1410" operator="containsText" text="Verde">
      <formula>NOT(ISERROR(SEARCH("Verde",O355)))</formula>
    </cfRule>
    <cfRule type="containsText" dxfId="1057" priority="1411" operator="containsText" text="Amarilla">
      <formula>NOT(ISERROR(SEARCH("Amarilla",O355)))</formula>
    </cfRule>
    <cfRule type="containsText" dxfId="1056" priority="1412" operator="containsText" text="Roja">
      <formula>NOT(ISERROR(SEARCH("Roja",O355)))</formula>
    </cfRule>
  </conditionalFormatting>
  <conditionalFormatting sqref="O354">
    <cfRule type="containsText" priority="1405" operator="containsText" text="Desestimada">
      <formula>NOT(ISERROR(SEARCH("Desestimada",O354)))</formula>
    </cfRule>
    <cfRule type="containsText" dxfId="1055" priority="1406" operator="containsText" text="Verde">
      <formula>NOT(ISERROR(SEARCH("Verde",O354)))</formula>
    </cfRule>
    <cfRule type="containsText" dxfId="1054" priority="1407" operator="containsText" text="Amarilla">
      <formula>NOT(ISERROR(SEARCH("Amarilla",O354)))</formula>
    </cfRule>
    <cfRule type="containsText" dxfId="1053" priority="1408" operator="containsText" text="Roja">
      <formula>NOT(ISERROR(SEARCH("Roja",O354)))</formula>
    </cfRule>
  </conditionalFormatting>
  <conditionalFormatting sqref="O353">
    <cfRule type="containsText" priority="1401" operator="containsText" text="Desestimada">
      <formula>NOT(ISERROR(SEARCH("Desestimada",O353)))</formula>
    </cfRule>
    <cfRule type="containsText" dxfId="1052" priority="1402" operator="containsText" text="Verde">
      <formula>NOT(ISERROR(SEARCH("Verde",O353)))</formula>
    </cfRule>
    <cfRule type="containsText" dxfId="1051" priority="1403" operator="containsText" text="Amarilla">
      <formula>NOT(ISERROR(SEARCH("Amarilla",O353)))</formula>
    </cfRule>
    <cfRule type="containsText" dxfId="1050" priority="1404" operator="containsText" text="Roja">
      <formula>NOT(ISERROR(SEARCH("Roja",O353)))</formula>
    </cfRule>
  </conditionalFormatting>
  <conditionalFormatting sqref="O352">
    <cfRule type="containsText" priority="1397" operator="containsText" text="Desestimada">
      <formula>NOT(ISERROR(SEARCH("Desestimada",O352)))</formula>
    </cfRule>
    <cfRule type="containsText" dxfId="1049" priority="1398" operator="containsText" text="Verde">
      <formula>NOT(ISERROR(SEARCH("Verde",O352)))</formula>
    </cfRule>
    <cfRule type="containsText" dxfId="1048" priority="1399" operator="containsText" text="Amarilla">
      <formula>NOT(ISERROR(SEARCH("Amarilla",O352)))</formula>
    </cfRule>
    <cfRule type="containsText" dxfId="1047" priority="1400" operator="containsText" text="Roja">
      <formula>NOT(ISERROR(SEARCH("Roja",O352)))</formula>
    </cfRule>
  </conditionalFormatting>
  <conditionalFormatting sqref="O351">
    <cfRule type="containsText" priority="1393" operator="containsText" text="Desestimada">
      <formula>NOT(ISERROR(SEARCH("Desestimada",O351)))</formula>
    </cfRule>
    <cfRule type="containsText" dxfId="1046" priority="1394" operator="containsText" text="Verde">
      <formula>NOT(ISERROR(SEARCH("Verde",O351)))</formula>
    </cfRule>
    <cfRule type="containsText" dxfId="1045" priority="1395" operator="containsText" text="Amarilla">
      <formula>NOT(ISERROR(SEARCH("Amarilla",O351)))</formula>
    </cfRule>
    <cfRule type="containsText" dxfId="1044" priority="1396" operator="containsText" text="Roja">
      <formula>NOT(ISERROR(SEARCH("Roja",O351)))</formula>
    </cfRule>
  </conditionalFormatting>
  <conditionalFormatting sqref="O350">
    <cfRule type="containsText" priority="1389" operator="containsText" text="Desestimada">
      <formula>NOT(ISERROR(SEARCH("Desestimada",O350)))</formula>
    </cfRule>
    <cfRule type="containsText" dxfId="1043" priority="1390" operator="containsText" text="Verde">
      <formula>NOT(ISERROR(SEARCH("Verde",O350)))</formula>
    </cfRule>
    <cfRule type="containsText" dxfId="1042" priority="1391" operator="containsText" text="Amarilla">
      <formula>NOT(ISERROR(SEARCH("Amarilla",O350)))</formula>
    </cfRule>
    <cfRule type="containsText" dxfId="1041" priority="1392" operator="containsText" text="Roja">
      <formula>NOT(ISERROR(SEARCH("Roja",O350)))</formula>
    </cfRule>
  </conditionalFormatting>
  <conditionalFormatting sqref="O349">
    <cfRule type="containsText" priority="1385" operator="containsText" text="Desestimada">
      <formula>NOT(ISERROR(SEARCH("Desestimada",O349)))</formula>
    </cfRule>
    <cfRule type="containsText" dxfId="1040" priority="1386" operator="containsText" text="Verde">
      <formula>NOT(ISERROR(SEARCH("Verde",O349)))</formula>
    </cfRule>
    <cfRule type="containsText" dxfId="1039" priority="1387" operator="containsText" text="Amarilla">
      <formula>NOT(ISERROR(SEARCH("Amarilla",O349)))</formula>
    </cfRule>
    <cfRule type="containsText" dxfId="1038" priority="1388" operator="containsText" text="Roja">
      <formula>NOT(ISERROR(SEARCH("Roja",O349)))</formula>
    </cfRule>
  </conditionalFormatting>
  <conditionalFormatting sqref="O348">
    <cfRule type="containsText" priority="1381" operator="containsText" text="Desestimada">
      <formula>NOT(ISERROR(SEARCH("Desestimada",O348)))</formula>
    </cfRule>
    <cfRule type="containsText" dxfId="1037" priority="1382" operator="containsText" text="Verde">
      <formula>NOT(ISERROR(SEARCH("Verde",O348)))</formula>
    </cfRule>
    <cfRule type="containsText" dxfId="1036" priority="1383" operator="containsText" text="Amarilla">
      <formula>NOT(ISERROR(SEARCH("Amarilla",O348)))</formula>
    </cfRule>
    <cfRule type="containsText" dxfId="1035" priority="1384" operator="containsText" text="Roja">
      <formula>NOT(ISERROR(SEARCH("Roja",O348)))</formula>
    </cfRule>
  </conditionalFormatting>
  <conditionalFormatting sqref="O347">
    <cfRule type="containsText" priority="1377" operator="containsText" text="Desestimada">
      <formula>NOT(ISERROR(SEARCH("Desestimada",O347)))</formula>
    </cfRule>
    <cfRule type="containsText" dxfId="1034" priority="1378" operator="containsText" text="Verde">
      <formula>NOT(ISERROR(SEARCH("Verde",O347)))</formula>
    </cfRule>
    <cfRule type="containsText" dxfId="1033" priority="1379" operator="containsText" text="Amarilla">
      <formula>NOT(ISERROR(SEARCH("Amarilla",O347)))</formula>
    </cfRule>
    <cfRule type="containsText" dxfId="1032" priority="1380" operator="containsText" text="Roja">
      <formula>NOT(ISERROR(SEARCH("Roja",O347)))</formula>
    </cfRule>
  </conditionalFormatting>
  <conditionalFormatting sqref="O346">
    <cfRule type="containsText" priority="1373" operator="containsText" text="Desestimada">
      <formula>NOT(ISERROR(SEARCH("Desestimada",O346)))</formula>
    </cfRule>
    <cfRule type="containsText" dxfId="1031" priority="1374" operator="containsText" text="Verde">
      <formula>NOT(ISERROR(SEARCH("Verde",O346)))</formula>
    </cfRule>
    <cfRule type="containsText" dxfId="1030" priority="1375" operator="containsText" text="Amarilla">
      <formula>NOT(ISERROR(SEARCH("Amarilla",O346)))</formula>
    </cfRule>
    <cfRule type="containsText" dxfId="1029" priority="1376" operator="containsText" text="Roja">
      <formula>NOT(ISERROR(SEARCH("Roja",O346)))</formula>
    </cfRule>
  </conditionalFormatting>
  <conditionalFormatting sqref="O345">
    <cfRule type="containsText" priority="1369" operator="containsText" text="Desestimada">
      <formula>NOT(ISERROR(SEARCH("Desestimada",O345)))</formula>
    </cfRule>
    <cfRule type="containsText" dxfId="1028" priority="1370" operator="containsText" text="Verde">
      <formula>NOT(ISERROR(SEARCH("Verde",O345)))</formula>
    </cfRule>
    <cfRule type="containsText" dxfId="1027" priority="1371" operator="containsText" text="Amarilla">
      <formula>NOT(ISERROR(SEARCH("Amarilla",O345)))</formula>
    </cfRule>
    <cfRule type="containsText" dxfId="1026" priority="1372" operator="containsText" text="Roja">
      <formula>NOT(ISERROR(SEARCH("Roja",O345)))</formula>
    </cfRule>
  </conditionalFormatting>
  <conditionalFormatting sqref="O344">
    <cfRule type="containsText" priority="1365" operator="containsText" text="Desestimada">
      <formula>NOT(ISERROR(SEARCH("Desestimada",O344)))</formula>
    </cfRule>
    <cfRule type="containsText" dxfId="1025" priority="1366" operator="containsText" text="Verde">
      <formula>NOT(ISERROR(SEARCH("Verde",O344)))</formula>
    </cfRule>
    <cfRule type="containsText" dxfId="1024" priority="1367" operator="containsText" text="Amarilla">
      <formula>NOT(ISERROR(SEARCH("Amarilla",O344)))</formula>
    </cfRule>
    <cfRule type="containsText" dxfId="1023" priority="1368" operator="containsText" text="Roja">
      <formula>NOT(ISERROR(SEARCH("Roja",O344)))</formula>
    </cfRule>
  </conditionalFormatting>
  <conditionalFormatting sqref="O343">
    <cfRule type="containsText" priority="1361" operator="containsText" text="Desestimada">
      <formula>NOT(ISERROR(SEARCH("Desestimada",O343)))</formula>
    </cfRule>
    <cfRule type="containsText" dxfId="1022" priority="1362" operator="containsText" text="Verde">
      <formula>NOT(ISERROR(SEARCH("Verde",O343)))</formula>
    </cfRule>
    <cfRule type="containsText" dxfId="1021" priority="1363" operator="containsText" text="Amarilla">
      <formula>NOT(ISERROR(SEARCH("Amarilla",O343)))</formula>
    </cfRule>
    <cfRule type="containsText" dxfId="1020" priority="1364" operator="containsText" text="Roja">
      <formula>NOT(ISERROR(SEARCH("Roja",O343)))</formula>
    </cfRule>
  </conditionalFormatting>
  <conditionalFormatting sqref="O342">
    <cfRule type="containsText" priority="1357" operator="containsText" text="Desestimada">
      <formula>NOT(ISERROR(SEARCH("Desestimada",O342)))</formula>
    </cfRule>
    <cfRule type="containsText" dxfId="1019" priority="1358" operator="containsText" text="Verde">
      <formula>NOT(ISERROR(SEARCH("Verde",O342)))</formula>
    </cfRule>
    <cfRule type="containsText" dxfId="1018" priority="1359" operator="containsText" text="Amarilla">
      <formula>NOT(ISERROR(SEARCH("Amarilla",O342)))</formula>
    </cfRule>
    <cfRule type="containsText" dxfId="1017" priority="1360" operator="containsText" text="Roja">
      <formula>NOT(ISERROR(SEARCH("Roja",O342)))</formula>
    </cfRule>
  </conditionalFormatting>
  <conditionalFormatting sqref="O341">
    <cfRule type="containsText" priority="1353" operator="containsText" text="Desestimada">
      <formula>NOT(ISERROR(SEARCH("Desestimada",O341)))</formula>
    </cfRule>
    <cfRule type="containsText" dxfId="1016" priority="1354" operator="containsText" text="Verde">
      <formula>NOT(ISERROR(SEARCH("Verde",O341)))</formula>
    </cfRule>
    <cfRule type="containsText" dxfId="1015" priority="1355" operator="containsText" text="Amarilla">
      <formula>NOT(ISERROR(SEARCH("Amarilla",O341)))</formula>
    </cfRule>
    <cfRule type="containsText" dxfId="1014" priority="1356" operator="containsText" text="Roja">
      <formula>NOT(ISERROR(SEARCH("Roja",O341)))</formula>
    </cfRule>
  </conditionalFormatting>
  <conditionalFormatting sqref="O340">
    <cfRule type="containsText" priority="1349" operator="containsText" text="Desestimada">
      <formula>NOT(ISERROR(SEARCH("Desestimada",O340)))</formula>
    </cfRule>
    <cfRule type="containsText" dxfId="1013" priority="1350" operator="containsText" text="Verde">
      <formula>NOT(ISERROR(SEARCH("Verde",O340)))</formula>
    </cfRule>
    <cfRule type="containsText" dxfId="1012" priority="1351" operator="containsText" text="Amarilla">
      <formula>NOT(ISERROR(SEARCH("Amarilla",O340)))</formula>
    </cfRule>
    <cfRule type="containsText" dxfId="1011" priority="1352" operator="containsText" text="Roja">
      <formula>NOT(ISERROR(SEARCH("Roja",O340)))</formula>
    </cfRule>
  </conditionalFormatting>
  <conditionalFormatting sqref="O339">
    <cfRule type="containsText" priority="1345" operator="containsText" text="Desestimada">
      <formula>NOT(ISERROR(SEARCH("Desestimada",O339)))</formula>
    </cfRule>
    <cfRule type="containsText" dxfId="1010" priority="1346" operator="containsText" text="Verde">
      <formula>NOT(ISERROR(SEARCH("Verde",O339)))</formula>
    </cfRule>
    <cfRule type="containsText" dxfId="1009" priority="1347" operator="containsText" text="Amarilla">
      <formula>NOT(ISERROR(SEARCH("Amarilla",O339)))</formula>
    </cfRule>
    <cfRule type="containsText" dxfId="1008" priority="1348" operator="containsText" text="Roja">
      <formula>NOT(ISERROR(SEARCH("Roja",O339)))</formula>
    </cfRule>
  </conditionalFormatting>
  <conditionalFormatting sqref="O338">
    <cfRule type="containsText" priority="1341" operator="containsText" text="Desestimada">
      <formula>NOT(ISERROR(SEARCH("Desestimada",O338)))</formula>
    </cfRule>
    <cfRule type="containsText" dxfId="1007" priority="1342" operator="containsText" text="Verde">
      <formula>NOT(ISERROR(SEARCH("Verde",O338)))</formula>
    </cfRule>
    <cfRule type="containsText" dxfId="1006" priority="1343" operator="containsText" text="Amarilla">
      <formula>NOT(ISERROR(SEARCH("Amarilla",O338)))</formula>
    </cfRule>
    <cfRule type="containsText" dxfId="1005" priority="1344" operator="containsText" text="Roja">
      <formula>NOT(ISERROR(SEARCH("Roja",O338)))</formula>
    </cfRule>
  </conditionalFormatting>
  <conditionalFormatting sqref="O337">
    <cfRule type="containsText" priority="1337" operator="containsText" text="Desestimada">
      <formula>NOT(ISERROR(SEARCH("Desestimada",O337)))</formula>
    </cfRule>
    <cfRule type="containsText" dxfId="1004" priority="1338" operator="containsText" text="Verde">
      <formula>NOT(ISERROR(SEARCH("Verde",O337)))</formula>
    </cfRule>
    <cfRule type="containsText" dxfId="1003" priority="1339" operator="containsText" text="Amarilla">
      <formula>NOT(ISERROR(SEARCH("Amarilla",O337)))</formula>
    </cfRule>
    <cfRule type="containsText" dxfId="1002" priority="1340" operator="containsText" text="Roja">
      <formula>NOT(ISERROR(SEARCH("Roja",O337)))</formula>
    </cfRule>
  </conditionalFormatting>
  <conditionalFormatting sqref="O336">
    <cfRule type="containsText" priority="1333" operator="containsText" text="Desestimada">
      <formula>NOT(ISERROR(SEARCH("Desestimada",O336)))</formula>
    </cfRule>
    <cfRule type="containsText" dxfId="1001" priority="1334" operator="containsText" text="Verde">
      <formula>NOT(ISERROR(SEARCH("Verde",O336)))</formula>
    </cfRule>
    <cfRule type="containsText" dxfId="1000" priority="1335" operator="containsText" text="Amarilla">
      <formula>NOT(ISERROR(SEARCH("Amarilla",O336)))</formula>
    </cfRule>
    <cfRule type="containsText" dxfId="999" priority="1336" operator="containsText" text="Roja">
      <formula>NOT(ISERROR(SEARCH("Roja",O336)))</formula>
    </cfRule>
  </conditionalFormatting>
  <conditionalFormatting sqref="O335">
    <cfRule type="containsText" priority="1329" operator="containsText" text="Desestimada">
      <formula>NOT(ISERROR(SEARCH("Desestimada",O335)))</formula>
    </cfRule>
    <cfRule type="containsText" dxfId="998" priority="1330" operator="containsText" text="Verde">
      <formula>NOT(ISERROR(SEARCH("Verde",O335)))</formula>
    </cfRule>
    <cfRule type="containsText" dxfId="997" priority="1331" operator="containsText" text="Amarilla">
      <formula>NOT(ISERROR(SEARCH("Amarilla",O335)))</formula>
    </cfRule>
    <cfRule type="containsText" dxfId="996" priority="1332" operator="containsText" text="Roja">
      <formula>NOT(ISERROR(SEARCH("Roja",O335)))</formula>
    </cfRule>
  </conditionalFormatting>
  <conditionalFormatting sqref="O334">
    <cfRule type="containsText" priority="1325" operator="containsText" text="Desestimada">
      <formula>NOT(ISERROR(SEARCH("Desestimada",O334)))</formula>
    </cfRule>
    <cfRule type="containsText" dxfId="995" priority="1326" operator="containsText" text="Verde">
      <formula>NOT(ISERROR(SEARCH("Verde",O334)))</formula>
    </cfRule>
    <cfRule type="containsText" dxfId="994" priority="1327" operator="containsText" text="Amarilla">
      <formula>NOT(ISERROR(SEARCH("Amarilla",O334)))</formula>
    </cfRule>
    <cfRule type="containsText" dxfId="993" priority="1328" operator="containsText" text="Roja">
      <formula>NOT(ISERROR(SEARCH("Roja",O334)))</formula>
    </cfRule>
  </conditionalFormatting>
  <conditionalFormatting sqref="O333">
    <cfRule type="containsText" priority="1321" operator="containsText" text="Desestimada">
      <formula>NOT(ISERROR(SEARCH("Desestimada",O333)))</formula>
    </cfRule>
    <cfRule type="containsText" dxfId="992" priority="1322" operator="containsText" text="Verde">
      <formula>NOT(ISERROR(SEARCH("Verde",O333)))</formula>
    </cfRule>
    <cfRule type="containsText" dxfId="991" priority="1323" operator="containsText" text="Amarilla">
      <formula>NOT(ISERROR(SEARCH("Amarilla",O333)))</formula>
    </cfRule>
    <cfRule type="containsText" dxfId="990" priority="1324" operator="containsText" text="Roja">
      <formula>NOT(ISERROR(SEARCH("Roja",O333)))</formula>
    </cfRule>
  </conditionalFormatting>
  <conditionalFormatting sqref="O332">
    <cfRule type="containsText" priority="1317" operator="containsText" text="Desestimada">
      <formula>NOT(ISERROR(SEARCH("Desestimada",O332)))</formula>
    </cfRule>
    <cfRule type="containsText" dxfId="989" priority="1318" operator="containsText" text="Verde">
      <formula>NOT(ISERROR(SEARCH("Verde",O332)))</formula>
    </cfRule>
    <cfRule type="containsText" dxfId="988" priority="1319" operator="containsText" text="Amarilla">
      <formula>NOT(ISERROR(SEARCH("Amarilla",O332)))</formula>
    </cfRule>
    <cfRule type="containsText" dxfId="987" priority="1320" operator="containsText" text="Roja">
      <formula>NOT(ISERROR(SEARCH("Roja",O332)))</formula>
    </cfRule>
  </conditionalFormatting>
  <conditionalFormatting sqref="O331">
    <cfRule type="containsText" priority="1313" operator="containsText" text="Desestimada">
      <formula>NOT(ISERROR(SEARCH("Desestimada",O331)))</formula>
    </cfRule>
    <cfRule type="containsText" dxfId="986" priority="1314" operator="containsText" text="Verde">
      <formula>NOT(ISERROR(SEARCH("Verde",O331)))</formula>
    </cfRule>
    <cfRule type="containsText" dxfId="985" priority="1315" operator="containsText" text="Amarilla">
      <formula>NOT(ISERROR(SEARCH("Amarilla",O331)))</formula>
    </cfRule>
    <cfRule type="containsText" dxfId="984" priority="1316" operator="containsText" text="Roja">
      <formula>NOT(ISERROR(SEARCH("Roja",O331)))</formula>
    </cfRule>
  </conditionalFormatting>
  <conditionalFormatting sqref="O330">
    <cfRule type="containsText" priority="1309" operator="containsText" text="Desestimada">
      <formula>NOT(ISERROR(SEARCH("Desestimada",O330)))</formula>
    </cfRule>
    <cfRule type="containsText" dxfId="983" priority="1310" operator="containsText" text="Verde">
      <formula>NOT(ISERROR(SEARCH("Verde",O330)))</formula>
    </cfRule>
    <cfRule type="containsText" dxfId="982" priority="1311" operator="containsText" text="Amarilla">
      <formula>NOT(ISERROR(SEARCH("Amarilla",O330)))</formula>
    </cfRule>
    <cfRule type="containsText" dxfId="981" priority="1312" operator="containsText" text="Roja">
      <formula>NOT(ISERROR(SEARCH("Roja",O330)))</formula>
    </cfRule>
  </conditionalFormatting>
  <conditionalFormatting sqref="O329">
    <cfRule type="containsText" priority="1305" operator="containsText" text="Desestimada">
      <formula>NOT(ISERROR(SEARCH("Desestimada",O329)))</formula>
    </cfRule>
    <cfRule type="containsText" dxfId="980" priority="1306" operator="containsText" text="Verde">
      <formula>NOT(ISERROR(SEARCH("Verde",O329)))</formula>
    </cfRule>
    <cfRule type="containsText" dxfId="979" priority="1307" operator="containsText" text="Amarilla">
      <formula>NOT(ISERROR(SEARCH("Amarilla",O329)))</formula>
    </cfRule>
    <cfRule type="containsText" dxfId="978" priority="1308" operator="containsText" text="Roja">
      <formula>NOT(ISERROR(SEARCH("Roja",O329)))</formula>
    </cfRule>
  </conditionalFormatting>
  <conditionalFormatting sqref="O328">
    <cfRule type="containsText" priority="1301" operator="containsText" text="Desestimada">
      <formula>NOT(ISERROR(SEARCH("Desestimada",O328)))</formula>
    </cfRule>
    <cfRule type="containsText" dxfId="977" priority="1302" operator="containsText" text="Verde">
      <formula>NOT(ISERROR(SEARCH("Verde",O328)))</formula>
    </cfRule>
    <cfRule type="containsText" dxfId="976" priority="1303" operator="containsText" text="Amarilla">
      <formula>NOT(ISERROR(SEARCH("Amarilla",O328)))</formula>
    </cfRule>
    <cfRule type="containsText" dxfId="975" priority="1304" operator="containsText" text="Roja">
      <formula>NOT(ISERROR(SEARCH("Roja",O328)))</formula>
    </cfRule>
  </conditionalFormatting>
  <conditionalFormatting sqref="O327">
    <cfRule type="containsText" priority="1297" operator="containsText" text="Desestimada">
      <formula>NOT(ISERROR(SEARCH("Desestimada",O327)))</formula>
    </cfRule>
    <cfRule type="containsText" dxfId="974" priority="1298" operator="containsText" text="Verde">
      <formula>NOT(ISERROR(SEARCH("Verde",O327)))</formula>
    </cfRule>
    <cfRule type="containsText" dxfId="973" priority="1299" operator="containsText" text="Amarilla">
      <formula>NOT(ISERROR(SEARCH("Amarilla",O327)))</formula>
    </cfRule>
    <cfRule type="containsText" dxfId="972" priority="1300" operator="containsText" text="Roja">
      <formula>NOT(ISERROR(SEARCH("Roja",O327)))</formula>
    </cfRule>
  </conditionalFormatting>
  <conditionalFormatting sqref="O326">
    <cfRule type="containsText" priority="1293" operator="containsText" text="Desestimada">
      <formula>NOT(ISERROR(SEARCH("Desestimada",O326)))</formula>
    </cfRule>
    <cfRule type="containsText" dxfId="971" priority="1294" operator="containsText" text="Verde">
      <formula>NOT(ISERROR(SEARCH("Verde",O326)))</formula>
    </cfRule>
    <cfRule type="containsText" dxfId="970" priority="1295" operator="containsText" text="Amarilla">
      <formula>NOT(ISERROR(SEARCH("Amarilla",O326)))</formula>
    </cfRule>
    <cfRule type="containsText" dxfId="969" priority="1296" operator="containsText" text="Roja">
      <formula>NOT(ISERROR(SEARCH("Roja",O326)))</formula>
    </cfRule>
  </conditionalFormatting>
  <conditionalFormatting sqref="O325">
    <cfRule type="containsText" priority="1289" operator="containsText" text="Desestimada">
      <formula>NOT(ISERROR(SEARCH("Desestimada",O325)))</formula>
    </cfRule>
    <cfRule type="containsText" dxfId="968" priority="1290" operator="containsText" text="Verde">
      <formula>NOT(ISERROR(SEARCH("Verde",O325)))</formula>
    </cfRule>
    <cfRule type="containsText" dxfId="967" priority="1291" operator="containsText" text="Amarilla">
      <formula>NOT(ISERROR(SEARCH("Amarilla",O325)))</formula>
    </cfRule>
    <cfRule type="containsText" dxfId="966" priority="1292" operator="containsText" text="Roja">
      <formula>NOT(ISERROR(SEARCH("Roja",O325)))</formula>
    </cfRule>
  </conditionalFormatting>
  <conditionalFormatting sqref="O324">
    <cfRule type="containsText" priority="1285" operator="containsText" text="Desestimada">
      <formula>NOT(ISERROR(SEARCH("Desestimada",O324)))</formula>
    </cfRule>
    <cfRule type="containsText" dxfId="965" priority="1286" operator="containsText" text="Verde">
      <formula>NOT(ISERROR(SEARCH("Verde",O324)))</formula>
    </cfRule>
    <cfRule type="containsText" dxfId="964" priority="1287" operator="containsText" text="Amarilla">
      <formula>NOT(ISERROR(SEARCH("Amarilla",O324)))</formula>
    </cfRule>
    <cfRule type="containsText" dxfId="963" priority="1288" operator="containsText" text="Roja">
      <formula>NOT(ISERROR(SEARCH("Roja",O324)))</formula>
    </cfRule>
  </conditionalFormatting>
  <conditionalFormatting sqref="O323">
    <cfRule type="containsText" priority="1281" operator="containsText" text="Desestimada">
      <formula>NOT(ISERROR(SEARCH("Desestimada",O323)))</formula>
    </cfRule>
    <cfRule type="containsText" dxfId="962" priority="1282" operator="containsText" text="Verde">
      <formula>NOT(ISERROR(SEARCH("Verde",O323)))</formula>
    </cfRule>
    <cfRule type="containsText" dxfId="961" priority="1283" operator="containsText" text="Amarilla">
      <formula>NOT(ISERROR(SEARCH("Amarilla",O323)))</formula>
    </cfRule>
    <cfRule type="containsText" dxfId="960" priority="1284" operator="containsText" text="Roja">
      <formula>NOT(ISERROR(SEARCH("Roja",O323)))</formula>
    </cfRule>
  </conditionalFormatting>
  <conditionalFormatting sqref="O322">
    <cfRule type="containsText" priority="1277" operator="containsText" text="Desestimada">
      <formula>NOT(ISERROR(SEARCH("Desestimada",O322)))</formula>
    </cfRule>
    <cfRule type="containsText" dxfId="959" priority="1278" operator="containsText" text="Verde">
      <formula>NOT(ISERROR(SEARCH("Verde",O322)))</formula>
    </cfRule>
    <cfRule type="containsText" dxfId="958" priority="1279" operator="containsText" text="Amarilla">
      <formula>NOT(ISERROR(SEARCH("Amarilla",O322)))</formula>
    </cfRule>
    <cfRule type="containsText" dxfId="957" priority="1280" operator="containsText" text="Roja">
      <formula>NOT(ISERROR(SEARCH("Roja",O322)))</formula>
    </cfRule>
  </conditionalFormatting>
  <conditionalFormatting sqref="O321">
    <cfRule type="containsText" priority="1273" operator="containsText" text="Desestimada">
      <formula>NOT(ISERROR(SEARCH("Desestimada",O321)))</formula>
    </cfRule>
    <cfRule type="containsText" dxfId="956" priority="1274" operator="containsText" text="Verde">
      <formula>NOT(ISERROR(SEARCH("Verde",O321)))</formula>
    </cfRule>
    <cfRule type="containsText" dxfId="955" priority="1275" operator="containsText" text="Amarilla">
      <formula>NOT(ISERROR(SEARCH("Amarilla",O321)))</formula>
    </cfRule>
    <cfRule type="containsText" dxfId="954" priority="1276" operator="containsText" text="Roja">
      <formula>NOT(ISERROR(SEARCH("Roja",O321)))</formula>
    </cfRule>
  </conditionalFormatting>
  <conditionalFormatting sqref="O320">
    <cfRule type="containsText" priority="1269" operator="containsText" text="Desestimada">
      <formula>NOT(ISERROR(SEARCH("Desestimada",O320)))</formula>
    </cfRule>
    <cfRule type="containsText" dxfId="953" priority="1270" operator="containsText" text="Verde">
      <formula>NOT(ISERROR(SEARCH("Verde",O320)))</formula>
    </cfRule>
    <cfRule type="containsText" dxfId="952" priority="1271" operator="containsText" text="Amarilla">
      <formula>NOT(ISERROR(SEARCH("Amarilla",O320)))</formula>
    </cfRule>
    <cfRule type="containsText" dxfId="951" priority="1272" operator="containsText" text="Roja">
      <formula>NOT(ISERROR(SEARCH("Roja",O320)))</formula>
    </cfRule>
  </conditionalFormatting>
  <conditionalFormatting sqref="O319">
    <cfRule type="containsText" priority="1265" operator="containsText" text="Desestimada">
      <formula>NOT(ISERROR(SEARCH("Desestimada",O319)))</formula>
    </cfRule>
    <cfRule type="containsText" dxfId="950" priority="1266" operator="containsText" text="Verde">
      <formula>NOT(ISERROR(SEARCH("Verde",O319)))</formula>
    </cfRule>
    <cfRule type="containsText" dxfId="949" priority="1267" operator="containsText" text="Amarilla">
      <formula>NOT(ISERROR(SEARCH("Amarilla",O319)))</formula>
    </cfRule>
    <cfRule type="containsText" dxfId="948" priority="1268" operator="containsText" text="Roja">
      <formula>NOT(ISERROR(SEARCH("Roja",O319)))</formula>
    </cfRule>
  </conditionalFormatting>
  <conditionalFormatting sqref="O318">
    <cfRule type="containsText" priority="1261" operator="containsText" text="Desestimada">
      <formula>NOT(ISERROR(SEARCH("Desestimada",O318)))</formula>
    </cfRule>
    <cfRule type="containsText" dxfId="947" priority="1262" operator="containsText" text="Verde">
      <formula>NOT(ISERROR(SEARCH("Verde",O318)))</formula>
    </cfRule>
    <cfRule type="containsText" dxfId="946" priority="1263" operator="containsText" text="Amarilla">
      <formula>NOT(ISERROR(SEARCH("Amarilla",O318)))</formula>
    </cfRule>
    <cfRule type="containsText" dxfId="945" priority="1264" operator="containsText" text="Roja">
      <formula>NOT(ISERROR(SEARCH("Roja",O318)))</formula>
    </cfRule>
  </conditionalFormatting>
  <conditionalFormatting sqref="O317">
    <cfRule type="containsText" priority="1257" operator="containsText" text="Desestimada">
      <formula>NOT(ISERROR(SEARCH("Desestimada",O317)))</formula>
    </cfRule>
    <cfRule type="containsText" dxfId="944" priority="1258" operator="containsText" text="Verde">
      <formula>NOT(ISERROR(SEARCH("Verde",O317)))</formula>
    </cfRule>
    <cfRule type="containsText" dxfId="943" priority="1259" operator="containsText" text="Amarilla">
      <formula>NOT(ISERROR(SEARCH("Amarilla",O317)))</formula>
    </cfRule>
    <cfRule type="containsText" dxfId="942" priority="1260" operator="containsText" text="Roja">
      <formula>NOT(ISERROR(SEARCH("Roja",O317)))</formula>
    </cfRule>
  </conditionalFormatting>
  <conditionalFormatting sqref="O316">
    <cfRule type="containsText" priority="1253" operator="containsText" text="Desestimada">
      <formula>NOT(ISERROR(SEARCH("Desestimada",O316)))</formula>
    </cfRule>
    <cfRule type="containsText" dxfId="941" priority="1254" operator="containsText" text="Verde">
      <formula>NOT(ISERROR(SEARCH("Verde",O316)))</formula>
    </cfRule>
    <cfRule type="containsText" dxfId="940" priority="1255" operator="containsText" text="Amarilla">
      <formula>NOT(ISERROR(SEARCH("Amarilla",O316)))</formula>
    </cfRule>
    <cfRule type="containsText" dxfId="939" priority="1256" operator="containsText" text="Roja">
      <formula>NOT(ISERROR(SEARCH("Roja",O316)))</formula>
    </cfRule>
  </conditionalFormatting>
  <conditionalFormatting sqref="O315">
    <cfRule type="containsText" priority="1249" operator="containsText" text="Desestimada">
      <formula>NOT(ISERROR(SEARCH("Desestimada",O315)))</formula>
    </cfRule>
    <cfRule type="containsText" dxfId="938" priority="1250" operator="containsText" text="Verde">
      <formula>NOT(ISERROR(SEARCH("Verde",O315)))</formula>
    </cfRule>
    <cfRule type="containsText" dxfId="937" priority="1251" operator="containsText" text="Amarilla">
      <formula>NOT(ISERROR(SEARCH("Amarilla",O315)))</formula>
    </cfRule>
    <cfRule type="containsText" dxfId="936" priority="1252" operator="containsText" text="Roja">
      <formula>NOT(ISERROR(SEARCH("Roja",O315)))</formula>
    </cfRule>
  </conditionalFormatting>
  <conditionalFormatting sqref="O314">
    <cfRule type="containsText" priority="1245" operator="containsText" text="Desestimada">
      <formula>NOT(ISERROR(SEARCH("Desestimada",O314)))</formula>
    </cfRule>
    <cfRule type="containsText" dxfId="935" priority="1246" operator="containsText" text="Verde">
      <formula>NOT(ISERROR(SEARCH("Verde",O314)))</formula>
    </cfRule>
    <cfRule type="containsText" dxfId="934" priority="1247" operator="containsText" text="Amarilla">
      <formula>NOT(ISERROR(SEARCH("Amarilla",O314)))</formula>
    </cfRule>
    <cfRule type="containsText" dxfId="933" priority="1248" operator="containsText" text="Roja">
      <formula>NOT(ISERROR(SEARCH("Roja",O314)))</formula>
    </cfRule>
  </conditionalFormatting>
  <conditionalFormatting sqref="O313">
    <cfRule type="containsText" priority="1241" operator="containsText" text="Desestimada">
      <formula>NOT(ISERROR(SEARCH("Desestimada",O313)))</formula>
    </cfRule>
    <cfRule type="containsText" dxfId="932" priority="1242" operator="containsText" text="Verde">
      <formula>NOT(ISERROR(SEARCH("Verde",O313)))</formula>
    </cfRule>
    <cfRule type="containsText" dxfId="931" priority="1243" operator="containsText" text="Amarilla">
      <formula>NOT(ISERROR(SEARCH("Amarilla",O313)))</formula>
    </cfRule>
    <cfRule type="containsText" dxfId="930" priority="1244" operator="containsText" text="Roja">
      <formula>NOT(ISERROR(SEARCH("Roja",O313)))</formula>
    </cfRule>
  </conditionalFormatting>
  <conditionalFormatting sqref="O312">
    <cfRule type="containsText" priority="1237" operator="containsText" text="Desestimada">
      <formula>NOT(ISERROR(SEARCH("Desestimada",O312)))</formula>
    </cfRule>
    <cfRule type="containsText" dxfId="929" priority="1238" operator="containsText" text="Verde">
      <formula>NOT(ISERROR(SEARCH("Verde",O312)))</formula>
    </cfRule>
    <cfRule type="containsText" dxfId="928" priority="1239" operator="containsText" text="Amarilla">
      <formula>NOT(ISERROR(SEARCH("Amarilla",O312)))</formula>
    </cfRule>
    <cfRule type="containsText" dxfId="927" priority="1240" operator="containsText" text="Roja">
      <formula>NOT(ISERROR(SEARCH("Roja",O312)))</formula>
    </cfRule>
  </conditionalFormatting>
  <conditionalFormatting sqref="O311">
    <cfRule type="containsText" priority="1233" operator="containsText" text="Desestimada">
      <formula>NOT(ISERROR(SEARCH("Desestimada",O311)))</formula>
    </cfRule>
    <cfRule type="containsText" dxfId="926" priority="1234" operator="containsText" text="Verde">
      <formula>NOT(ISERROR(SEARCH("Verde",O311)))</formula>
    </cfRule>
    <cfRule type="containsText" dxfId="925" priority="1235" operator="containsText" text="Amarilla">
      <formula>NOT(ISERROR(SEARCH("Amarilla",O311)))</formula>
    </cfRule>
    <cfRule type="containsText" dxfId="924" priority="1236" operator="containsText" text="Roja">
      <formula>NOT(ISERROR(SEARCH("Roja",O311)))</formula>
    </cfRule>
  </conditionalFormatting>
  <conditionalFormatting sqref="O310">
    <cfRule type="containsText" priority="1229" operator="containsText" text="Desestimada">
      <formula>NOT(ISERROR(SEARCH("Desestimada",O310)))</formula>
    </cfRule>
    <cfRule type="containsText" dxfId="923" priority="1230" operator="containsText" text="Verde">
      <formula>NOT(ISERROR(SEARCH("Verde",O310)))</formula>
    </cfRule>
    <cfRule type="containsText" dxfId="922" priority="1231" operator="containsText" text="Amarilla">
      <formula>NOT(ISERROR(SEARCH("Amarilla",O310)))</formula>
    </cfRule>
    <cfRule type="containsText" dxfId="921" priority="1232" operator="containsText" text="Roja">
      <formula>NOT(ISERROR(SEARCH("Roja",O310)))</formula>
    </cfRule>
  </conditionalFormatting>
  <conditionalFormatting sqref="O309">
    <cfRule type="containsText" priority="1225" operator="containsText" text="Desestimada">
      <formula>NOT(ISERROR(SEARCH("Desestimada",O309)))</formula>
    </cfRule>
    <cfRule type="containsText" dxfId="920" priority="1226" operator="containsText" text="Verde">
      <formula>NOT(ISERROR(SEARCH("Verde",O309)))</formula>
    </cfRule>
    <cfRule type="containsText" dxfId="919" priority="1227" operator="containsText" text="Amarilla">
      <formula>NOT(ISERROR(SEARCH("Amarilla",O309)))</formula>
    </cfRule>
    <cfRule type="containsText" dxfId="918" priority="1228" operator="containsText" text="Roja">
      <formula>NOT(ISERROR(SEARCH("Roja",O309)))</formula>
    </cfRule>
  </conditionalFormatting>
  <conditionalFormatting sqref="O308">
    <cfRule type="containsText" priority="1221" operator="containsText" text="Desestimada">
      <formula>NOT(ISERROR(SEARCH("Desestimada",O308)))</formula>
    </cfRule>
    <cfRule type="containsText" dxfId="917" priority="1222" operator="containsText" text="Verde">
      <formula>NOT(ISERROR(SEARCH("Verde",O308)))</formula>
    </cfRule>
    <cfRule type="containsText" dxfId="916" priority="1223" operator="containsText" text="Amarilla">
      <formula>NOT(ISERROR(SEARCH("Amarilla",O308)))</formula>
    </cfRule>
    <cfRule type="containsText" dxfId="915" priority="1224" operator="containsText" text="Roja">
      <formula>NOT(ISERROR(SEARCH("Roja",O308)))</formula>
    </cfRule>
  </conditionalFormatting>
  <conditionalFormatting sqref="O307">
    <cfRule type="containsText" priority="1217" operator="containsText" text="Desestimada">
      <formula>NOT(ISERROR(SEARCH("Desestimada",O307)))</formula>
    </cfRule>
    <cfRule type="containsText" dxfId="914" priority="1218" operator="containsText" text="Verde">
      <formula>NOT(ISERROR(SEARCH("Verde",O307)))</formula>
    </cfRule>
    <cfRule type="containsText" dxfId="913" priority="1219" operator="containsText" text="Amarilla">
      <formula>NOT(ISERROR(SEARCH("Amarilla",O307)))</formula>
    </cfRule>
    <cfRule type="containsText" dxfId="912" priority="1220" operator="containsText" text="Roja">
      <formula>NOT(ISERROR(SEARCH("Roja",O307)))</formula>
    </cfRule>
  </conditionalFormatting>
  <conditionalFormatting sqref="O306">
    <cfRule type="containsText" priority="1213" operator="containsText" text="Desestimada">
      <formula>NOT(ISERROR(SEARCH("Desestimada",O306)))</formula>
    </cfRule>
    <cfRule type="containsText" dxfId="911" priority="1214" operator="containsText" text="Verde">
      <formula>NOT(ISERROR(SEARCH("Verde",O306)))</formula>
    </cfRule>
    <cfRule type="containsText" dxfId="910" priority="1215" operator="containsText" text="Amarilla">
      <formula>NOT(ISERROR(SEARCH("Amarilla",O306)))</formula>
    </cfRule>
    <cfRule type="containsText" dxfId="909" priority="1216" operator="containsText" text="Roja">
      <formula>NOT(ISERROR(SEARCH("Roja",O306)))</formula>
    </cfRule>
  </conditionalFormatting>
  <conditionalFormatting sqref="O305">
    <cfRule type="containsText" priority="1209" operator="containsText" text="Desestimada">
      <formula>NOT(ISERROR(SEARCH("Desestimada",O305)))</formula>
    </cfRule>
    <cfRule type="containsText" dxfId="908" priority="1210" operator="containsText" text="Verde">
      <formula>NOT(ISERROR(SEARCH("Verde",O305)))</formula>
    </cfRule>
    <cfRule type="containsText" dxfId="907" priority="1211" operator="containsText" text="Amarilla">
      <formula>NOT(ISERROR(SEARCH("Amarilla",O305)))</formula>
    </cfRule>
    <cfRule type="containsText" dxfId="906" priority="1212" operator="containsText" text="Roja">
      <formula>NOT(ISERROR(SEARCH("Roja",O305)))</formula>
    </cfRule>
  </conditionalFormatting>
  <conditionalFormatting sqref="O304">
    <cfRule type="containsText" priority="1205" operator="containsText" text="Desestimada">
      <formula>NOT(ISERROR(SEARCH("Desestimada",O304)))</formula>
    </cfRule>
    <cfRule type="containsText" dxfId="905" priority="1206" operator="containsText" text="Verde">
      <formula>NOT(ISERROR(SEARCH("Verde",O304)))</formula>
    </cfRule>
    <cfRule type="containsText" dxfId="904" priority="1207" operator="containsText" text="Amarilla">
      <formula>NOT(ISERROR(SEARCH("Amarilla",O304)))</formula>
    </cfRule>
    <cfRule type="containsText" dxfId="903" priority="1208" operator="containsText" text="Roja">
      <formula>NOT(ISERROR(SEARCH("Roja",O304)))</formula>
    </cfRule>
  </conditionalFormatting>
  <conditionalFormatting sqref="O303">
    <cfRule type="containsText" priority="1201" operator="containsText" text="Desestimada">
      <formula>NOT(ISERROR(SEARCH("Desestimada",O303)))</formula>
    </cfRule>
    <cfRule type="containsText" dxfId="902" priority="1202" operator="containsText" text="Verde">
      <formula>NOT(ISERROR(SEARCH("Verde",O303)))</formula>
    </cfRule>
    <cfRule type="containsText" dxfId="901" priority="1203" operator="containsText" text="Amarilla">
      <formula>NOT(ISERROR(SEARCH("Amarilla",O303)))</formula>
    </cfRule>
    <cfRule type="containsText" dxfId="900" priority="1204" operator="containsText" text="Roja">
      <formula>NOT(ISERROR(SEARCH("Roja",O303)))</formula>
    </cfRule>
  </conditionalFormatting>
  <conditionalFormatting sqref="O302">
    <cfRule type="containsText" priority="1197" operator="containsText" text="Desestimada">
      <formula>NOT(ISERROR(SEARCH("Desestimada",O302)))</formula>
    </cfRule>
    <cfRule type="containsText" dxfId="899" priority="1198" operator="containsText" text="Verde">
      <formula>NOT(ISERROR(SEARCH("Verde",O302)))</formula>
    </cfRule>
    <cfRule type="containsText" dxfId="898" priority="1199" operator="containsText" text="Amarilla">
      <formula>NOT(ISERROR(SEARCH("Amarilla",O302)))</formula>
    </cfRule>
    <cfRule type="containsText" dxfId="897" priority="1200" operator="containsText" text="Roja">
      <formula>NOT(ISERROR(SEARCH("Roja",O302)))</formula>
    </cfRule>
  </conditionalFormatting>
  <conditionalFormatting sqref="O301">
    <cfRule type="containsText" priority="1193" operator="containsText" text="Desestimada">
      <formula>NOT(ISERROR(SEARCH("Desestimada",O301)))</formula>
    </cfRule>
    <cfRule type="containsText" dxfId="896" priority="1194" operator="containsText" text="Verde">
      <formula>NOT(ISERROR(SEARCH("Verde",O301)))</formula>
    </cfRule>
    <cfRule type="containsText" dxfId="895" priority="1195" operator="containsText" text="Amarilla">
      <formula>NOT(ISERROR(SEARCH("Amarilla",O301)))</formula>
    </cfRule>
    <cfRule type="containsText" dxfId="894" priority="1196" operator="containsText" text="Roja">
      <formula>NOT(ISERROR(SEARCH("Roja",O301)))</formula>
    </cfRule>
  </conditionalFormatting>
  <conditionalFormatting sqref="O300">
    <cfRule type="containsText" priority="1189" operator="containsText" text="Desestimada">
      <formula>NOT(ISERROR(SEARCH("Desestimada",O300)))</formula>
    </cfRule>
    <cfRule type="containsText" dxfId="893" priority="1190" operator="containsText" text="Verde">
      <formula>NOT(ISERROR(SEARCH("Verde",O300)))</formula>
    </cfRule>
    <cfRule type="containsText" dxfId="892" priority="1191" operator="containsText" text="Amarilla">
      <formula>NOT(ISERROR(SEARCH("Amarilla",O300)))</formula>
    </cfRule>
    <cfRule type="containsText" dxfId="891" priority="1192" operator="containsText" text="Roja">
      <formula>NOT(ISERROR(SEARCH("Roja",O300)))</formula>
    </cfRule>
  </conditionalFormatting>
  <conditionalFormatting sqref="O299">
    <cfRule type="containsText" priority="1185" operator="containsText" text="Desestimada">
      <formula>NOT(ISERROR(SEARCH("Desestimada",O299)))</formula>
    </cfRule>
    <cfRule type="containsText" dxfId="890" priority="1186" operator="containsText" text="Verde">
      <formula>NOT(ISERROR(SEARCH("Verde",O299)))</formula>
    </cfRule>
    <cfRule type="containsText" dxfId="889" priority="1187" operator="containsText" text="Amarilla">
      <formula>NOT(ISERROR(SEARCH("Amarilla",O299)))</formula>
    </cfRule>
    <cfRule type="containsText" dxfId="888" priority="1188" operator="containsText" text="Roja">
      <formula>NOT(ISERROR(SEARCH("Roja",O299)))</formula>
    </cfRule>
  </conditionalFormatting>
  <conditionalFormatting sqref="O298">
    <cfRule type="containsText" priority="1181" operator="containsText" text="Desestimada">
      <formula>NOT(ISERROR(SEARCH("Desestimada",O298)))</formula>
    </cfRule>
    <cfRule type="containsText" dxfId="887" priority="1182" operator="containsText" text="Verde">
      <formula>NOT(ISERROR(SEARCH("Verde",O298)))</formula>
    </cfRule>
    <cfRule type="containsText" dxfId="886" priority="1183" operator="containsText" text="Amarilla">
      <formula>NOT(ISERROR(SEARCH("Amarilla",O298)))</formula>
    </cfRule>
    <cfRule type="containsText" dxfId="885" priority="1184" operator="containsText" text="Roja">
      <formula>NOT(ISERROR(SEARCH("Roja",O298)))</formula>
    </cfRule>
  </conditionalFormatting>
  <conditionalFormatting sqref="O297">
    <cfRule type="containsText" priority="1177" operator="containsText" text="Desestimada">
      <formula>NOT(ISERROR(SEARCH("Desestimada",O297)))</formula>
    </cfRule>
    <cfRule type="containsText" dxfId="884" priority="1178" operator="containsText" text="Verde">
      <formula>NOT(ISERROR(SEARCH("Verde",O297)))</formula>
    </cfRule>
    <cfRule type="containsText" dxfId="883" priority="1179" operator="containsText" text="Amarilla">
      <formula>NOT(ISERROR(SEARCH("Amarilla",O297)))</formula>
    </cfRule>
    <cfRule type="containsText" dxfId="882" priority="1180" operator="containsText" text="Roja">
      <formula>NOT(ISERROR(SEARCH("Roja",O297)))</formula>
    </cfRule>
  </conditionalFormatting>
  <conditionalFormatting sqref="O296">
    <cfRule type="containsText" priority="1173" operator="containsText" text="Desestimada">
      <formula>NOT(ISERROR(SEARCH("Desestimada",O296)))</formula>
    </cfRule>
    <cfRule type="containsText" dxfId="881" priority="1174" operator="containsText" text="Verde">
      <formula>NOT(ISERROR(SEARCH("Verde",O296)))</formula>
    </cfRule>
    <cfRule type="containsText" dxfId="880" priority="1175" operator="containsText" text="Amarilla">
      <formula>NOT(ISERROR(SEARCH("Amarilla",O296)))</formula>
    </cfRule>
    <cfRule type="containsText" dxfId="879" priority="1176" operator="containsText" text="Roja">
      <formula>NOT(ISERROR(SEARCH("Roja",O296)))</formula>
    </cfRule>
  </conditionalFormatting>
  <conditionalFormatting sqref="O295">
    <cfRule type="containsText" priority="1169" operator="containsText" text="Desestimada">
      <formula>NOT(ISERROR(SEARCH("Desestimada",O295)))</formula>
    </cfRule>
    <cfRule type="containsText" dxfId="878" priority="1170" operator="containsText" text="Verde">
      <formula>NOT(ISERROR(SEARCH("Verde",O295)))</formula>
    </cfRule>
    <cfRule type="containsText" dxfId="877" priority="1171" operator="containsText" text="Amarilla">
      <formula>NOT(ISERROR(SEARCH("Amarilla",O295)))</formula>
    </cfRule>
    <cfRule type="containsText" dxfId="876" priority="1172" operator="containsText" text="Roja">
      <formula>NOT(ISERROR(SEARCH("Roja",O295)))</formula>
    </cfRule>
  </conditionalFormatting>
  <conditionalFormatting sqref="O294">
    <cfRule type="containsText" priority="1165" operator="containsText" text="Desestimada">
      <formula>NOT(ISERROR(SEARCH("Desestimada",O294)))</formula>
    </cfRule>
    <cfRule type="containsText" dxfId="875" priority="1166" operator="containsText" text="Verde">
      <formula>NOT(ISERROR(SEARCH("Verde",O294)))</formula>
    </cfRule>
    <cfRule type="containsText" dxfId="874" priority="1167" operator="containsText" text="Amarilla">
      <formula>NOT(ISERROR(SEARCH("Amarilla",O294)))</formula>
    </cfRule>
    <cfRule type="containsText" dxfId="873" priority="1168" operator="containsText" text="Roja">
      <formula>NOT(ISERROR(SEARCH("Roja",O294)))</formula>
    </cfRule>
  </conditionalFormatting>
  <conditionalFormatting sqref="O293">
    <cfRule type="containsText" priority="1161" operator="containsText" text="Desestimada">
      <formula>NOT(ISERROR(SEARCH("Desestimada",O293)))</formula>
    </cfRule>
    <cfRule type="containsText" dxfId="872" priority="1162" operator="containsText" text="Verde">
      <formula>NOT(ISERROR(SEARCH("Verde",O293)))</formula>
    </cfRule>
    <cfRule type="containsText" dxfId="871" priority="1163" operator="containsText" text="Amarilla">
      <formula>NOT(ISERROR(SEARCH("Amarilla",O293)))</formula>
    </cfRule>
    <cfRule type="containsText" dxfId="870" priority="1164" operator="containsText" text="Roja">
      <formula>NOT(ISERROR(SEARCH("Roja",O293)))</formula>
    </cfRule>
  </conditionalFormatting>
  <conditionalFormatting sqref="O292">
    <cfRule type="containsText" priority="1157" operator="containsText" text="Desestimada">
      <formula>NOT(ISERROR(SEARCH("Desestimada",O292)))</formula>
    </cfRule>
    <cfRule type="containsText" dxfId="869" priority="1158" operator="containsText" text="Verde">
      <formula>NOT(ISERROR(SEARCH("Verde",O292)))</formula>
    </cfRule>
    <cfRule type="containsText" dxfId="868" priority="1159" operator="containsText" text="Amarilla">
      <formula>NOT(ISERROR(SEARCH("Amarilla",O292)))</formula>
    </cfRule>
    <cfRule type="containsText" dxfId="867" priority="1160" operator="containsText" text="Roja">
      <formula>NOT(ISERROR(SEARCH("Roja",O292)))</formula>
    </cfRule>
  </conditionalFormatting>
  <conditionalFormatting sqref="O291">
    <cfRule type="containsText" priority="1153" operator="containsText" text="Desestimada">
      <formula>NOT(ISERROR(SEARCH("Desestimada",O291)))</formula>
    </cfRule>
    <cfRule type="containsText" dxfId="866" priority="1154" operator="containsText" text="Verde">
      <formula>NOT(ISERROR(SEARCH("Verde",O291)))</formula>
    </cfRule>
    <cfRule type="containsText" dxfId="865" priority="1155" operator="containsText" text="Amarilla">
      <formula>NOT(ISERROR(SEARCH("Amarilla",O291)))</formula>
    </cfRule>
    <cfRule type="containsText" dxfId="864" priority="1156" operator="containsText" text="Roja">
      <formula>NOT(ISERROR(SEARCH("Roja",O291)))</formula>
    </cfRule>
  </conditionalFormatting>
  <conditionalFormatting sqref="O290">
    <cfRule type="containsText" priority="1149" operator="containsText" text="Desestimada">
      <formula>NOT(ISERROR(SEARCH("Desestimada",O290)))</formula>
    </cfRule>
    <cfRule type="containsText" dxfId="863" priority="1150" operator="containsText" text="Verde">
      <formula>NOT(ISERROR(SEARCH("Verde",O290)))</formula>
    </cfRule>
    <cfRule type="containsText" dxfId="862" priority="1151" operator="containsText" text="Amarilla">
      <formula>NOT(ISERROR(SEARCH("Amarilla",O290)))</formula>
    </cfRule>
    <cfRule type="containsText" dxfId="861" priority="1152" operator="containsText" text="Roja">
      <formula>NOT(ISERROR(SEARCH("Roja",O290)))</formula>
    </cfRule>
  </conditionalFormatting>
  <conditionalFormatting sqref="O289">
    <cfRule type="containsText" priority="1145" operator="containsText" text="Desestimada">
      <formula>NOT(ISERROR(SEARCH("Desestimada",O289)))</formula>
    </cfRule>
    <cfRule type="containsText" dxfId="860" priority="1146" operator="containsText" text="Verde">
      <formula>NOT(ISERROR(SEARCH("Verde",O289)))</formula>
    </cfRule>
    <cfRule type="containsText" dxfId="859" priority="1147" operator="containsText" text="Amarilla">
      <formula>NOT(ISERROR(SEARCH("Amarilla",O289)))</formula>
    </cfRule>
    <cfRule type="containsText" dxfId="858" priority="1148" operator="containsText" text="Roja">
      <formula>NOT(ISERROR(SEARCH("Roja",O289)))</formula>
    </cfRule>
  </conditionalFormatting>
  <conditionalFormatting sqref="O288">
    <cfRule type="containsText" priority="1141" operator="containsText" text="Desestimada">
      <formula>NOT(ISERROR(SEARCH("Desestimada",O288)))</formula>
    </cfRule>
    <cfRule type="containsText" dxfId="857" priority="1142" operator="containsText" text="Verde">
      <formula>NOT(ISERROR(SEARCH("Verde",O288)))</formula>
    </cfRule>
    <cfRule type="containsText" dxfId="856" priority="1143" operator="containsText" text="Amarilla">
      <formula>NOT(ISERROR(SEARCH("Amarilla",O288)))</formula>
    </cfRule>
    <cfRule type="containsText" dxfId="855" priority="1144" operator="containsText" text="Roja">
      <formula>NOT(ISERROR(SEARCH("Roja",O288)))</formula>
    </cfRule>
  </conditionalFormatting>
  <conditionalFormatting sqref="O287">
    <cfRule type="containsText" priority="1137" operator="containsText" text="Desestimada">
      <formula>NOT(ISERROR(SEARCH("Desestimada",O287)))</formula>
    </cfRule>
    <cfRule type="containsText" dxfId="854" priority="1138" operator="containsText" text="Verde">
      <formula>NOT(ISERROR(SEARCH("Verde",O287)))</formula>
    </cfRule>
    <cfRule type="containsText" dxfId="853" priority="1139" operator="containsText" text="Amarilla">
      <formula>NOT(ISERROR(SEARCH("Amarilla",O287)))</formula>
    </cfRule>
    <cfRule type="containsText" dxfId="852" priority="1140" operator="containsText" text="Roja">
      <formula>NOT(ISERROR(SEARCH("Roja",O287)))</formula>
    </cfRule>
  </conditionalFormatting>
  <conditionalFormatting sqref="O286">
    <cfRule type="containsText" priority="1133" operator="containsText" text="Desestimada">
      <formula>NOT(ISERROR(SEARCH("Desestimada",O286)))</formula>
    </cfRule>
    <cfRule type="containsText" dxfId="851" priority="1134" operator="containsText" text="Verde">
      <formula>NOT(ISERROR(SEARCH("Verde",O286)))</formula>
    </cfRule>
    <cfRule type="containsText" dxfId="850" priority="1135" operator="containsText" text="Amarilla">
      <formula>NOT(ISERROR(SEARCH("Amarilla",O286)))</formula>
    </cfRule>
    <cfRule type="containsText" dxfId="849" priority="1136" operator="containsText" text="Roja">
      <formula>NOT(ISERROR(SEARCH("Roja",O286)))</formula>
    </cfRule>
  </conditionalFormatting>
  <conditionalFormatting sqref="O285">
    <cfRule type="containsText" priority="1129" operator="containsText" text="Desestimada">
      <formula>NOT(ISERROR(SEARCH("Desestimada",O285)))</formula>
    </cfRule>
    <cfRule type="containsText" dxfId="848" priority="1130" operator="containsText" text="Verde">
      <formula>NOT(ISERROR(SEARCH("Verde",O285)))</formula>
    </cfRule>
    <cfRule type="containsText" dxfId="847" priority="1131" operator="containsText" text="Amarilla">
      <formula>NOT(ISERROR(SEARCH("Amarilla",O285)))</formula>
    </cfRule>
    <cfRule type="containsText" dxfId="846" priority="1132" operator="containsText" text="Roja">
      <formula>NOT(ISERROR(SEARCH("Roja",O285)))</formula>
    </cfRule>
  </conditionalFormatting>
  <conditionalFormatting sqref="O284">
    <cfRule type="containsText" priority="1125" operator="containsText" text="Desestimada">
      <formula>NOT(ISERROR(SEARCH("Desestimada",O284)))</formula>
    </cfRule>
    <cfRule type="containsText" dxfId="845" priority="1126" operator="containsText" text="Verde">
      <formula>NOT(ISERROR(SEARCH("Verde",O284)))</formula>
    </cfRule>
    <cfRule type="containsText" dxfId="844" priority="1127" operator="containsText" text="Amarilla">
      <formula>NOT(ISERROR(SEARCH("Amarilla",O284)))</formula>
    </cfRule>
    <cfRule type="containsText" dxfId="843" priority="1128" operator="containsText" text="Roja">
      <formula>NOT(ISERROR(SEARCH("Roja",O284)))</formula>
    </cfRule>
  </conditionalFormatting>
  <conditionalFormatting sqref="O283">
    <cfRule type="containsText" priority="1121" operator="containsText" text="Desestimada">
      <formula>NOT(ISERROR(SEARCH("Desestimada",O283)))</formula>
    </cfRule>
    <cfRule type="containsText" dxfId="842" priority="1122" operator="containsText" text="Verde">
      <formula>NOT(ISERROR(SEARCH("Verde",O283)))</formula>
    </cfRule>
    <cfRule type="containsText" dxfId="841" priority="1123" operator="containsText" text="Amarilla">
      <formula>NOT(ISERROR(SEARCH("Amarilla",O283)))</formula>
    </cfRule>
    <cfRule type="containsText" dxfId="840" priority="1124" operator="containsText" text="Roja">
      <formula>NOT(ISERROR(SEARCH("Roja",O283)))</formula>
    </cfRule>
  </conditionalFormatting>
  <conditionalFormatting sqref="O282">
    <cfRule type="containsText" priority="1117" operator="containsText" text="Desestimada">
      <formula>NOT(ISERROR(SEARCH("Desestimada",O282)))</formula>
    </cfRule>
    <cfRule type="containsText" dxfId="839" priority="1118" operator="containsText" text="Verde">
      <formula>NOT(ISERROR(SEARCH("Verde",O282)))</formula>
    </cfRule>
    <cfRule type="containsText" dxfId="838" priority="1119" operator="containsText" text="Amarilla">
      <formula>NOT(ISERROR(SEARCH("Amarilla",O282)))</formula>
    </cfRule>
    <cfRule type="containsText" dxfId="837" priority="1120" operator="containsText" text="Roja">
      <formula>NOT(ISERROR(SEARCH("Roja",O282)))</formula>
    </cfRule>
  </conditionalFormatting>
  <conditionalFormatting sqref="O281">
    <cfRule type="containsText" priority="1113" operator="containsText" text="Desestimada">
      <formula>NOT(ISERROR(SEARCH("Desestimada",O281)))</formula>
    </cfRule>
    <cfRule type="containsText" dxfId="836" priority="1114" operator="containsText" text="Verde">
      <formula>NOT(ISERROR(SEARCH("Verde",O281)))</formula>
    </cfRule>
    <cfRule type="containsText" dxfId="835" priority="1115" operator="containsText" text="Amarilla">
      <formula>NOT(ISERROR(SEARCH("Amarilla",O281)))</formula>
    </cfRule>
    <cfRule type="containsText" dxfId="834" priority="1116" operator="containsText" text="Roja">
      <formula>NOT(ISERROR(SEARCH("Roja",O281)))</formula>
    </cfRule>
  </conditionalFormatting>
  <conditionalFormatting sqref="O280">
    <cfRule type="containsText" priority="1109" operator="containsText" text="Desestimada">
      <formula>NOT(ISERROR(SEARCH("Desestimada",O280)))</formula>
    </cfRule>
    <cfRule type="containsText" dxfId="833" priority="1110" operator="containsText" text="Verde">
      <formula>NOT(ISERROR(SEARCH("Verde",O280)))</formula>
    </cfRule>
    <cfRule type="containsText" dxfId="832" priority="1111" operator="containsText" text="Amarilla">
      <formula>NOT(ISERROR(SEARCH("Amarilla",O280)))</formula>
    </cfRule>
    <cfRule type="containsText" dxfId="831" priority="1112" operator="containsText" text="Roja">
      <formula>NOT(ISERROR(SEARCH("Roja",O280)))</formula>
    </cfRule>
  </conditionalFormatting>
  <conditionalFormatting sqref="O279">
    <cfRule type="containsText" priority="1105" operator="containsText" text="Desestimada">
      <formula>NOT(ISERROR(SEARCH("Desestimada",O279)))</formula>
    </cfRule>
    <cfRule type="containsText" dxfId="830" priority="1106" operator="containsText" text="Verde">
      <formula>NOT(ISERROR(SEARCH("Verde",O279)))</formula>
    </cfRule>
    <cfRule type="containsText" dxfId="829" priority="1107" operator="containsText" text="Amarilla">
      <formula>NOT(ISERROR(SEARCH("Amarilla",O279)))</formula>
    </cfRule>
    <cfRule type="containsText" dxfId="828" priority="1108" operator="containsText" text="Roja">
      <formula>NOT(ISERROR(SEARCH("Roja",O279)))</formula>
    </cfRule>
  </conditionalFormatting>
  <conditionalFormatting sqref="O278">
    <cfRule type="containsText" priority="1101" operator="containsText" text="Desestimada">
      <formula>NOT(ISERROR(SEARCH("Desestimada",O278)))</formula>
    </cfRule>
    <cfRule type="containsText" dxfId="827" priority="1102" operator="containsText" text="Verde">
      <formula>NOT(ISERROR(SEARCH("Verde",O278)))</formula>
    </cfRule>
    <cfRule type="containsText" dxfId="826" priority="1103" operator="containsText" text="Amarilla">
      <formula>NOT(ISERROR(SEARCH("Amarilla",O278)))</formula>
    </cfRule>
    <cfRule type="containsText" dxfId="825" priority="1104" operator="containsText" text="Roja">
      <formula>NOT(ISERROR(SEARCH("Roja",O278)))</formula>
    </cfRule>
  </conditionalFormatting>
  <conditionalFormatting sqref="O277">
    <cfRule type="containsText" priority="1097" operator="containsText" text="Desestimada">
      <formula>NOT(ISERROR(SEARCH("Desestimada",O277)))</formula>
    </cfRule>
    <cfRule type="containsText" dxfId="824" priority="1098" operator="containsText" text="Verde">
      <formula>NOT(ISERROR(SEARCH("Verde",O277)))</formula>
    </cfRule>
    <cfRule type="containsText" dxfId="823" priority="1099" operator="containsText" text="Amarilla">
      <formula>NOT(ISERROR(SEARCH("Amarilla",O277)))</formula>
    </cfRule>
    <cfRule type="containsText" dxfId="822" priority="1100" operator="containsText" text="Roja">
      <formula>NOT(ISERROR(SEARCH("Roja",O277)))</formula>
    </cfRule>
  </conditionalFormatting>
  <conditionalFormatting sqref="O276">
    <cfRule type="containsText" priority="1093" operator="containsText" text="Desestimada">
      <formula>NOT(ISERROR(SEARCH("Desestimada",O276)))</formula>
    </cfRule>
    <cfRule type="containsText" dxfId="821" priority="1094" operator="containsText" text="Verde">
      <formula>NOT(ISERROR(SEARCH("Verde",O276)))</formula>
    </cfRule>
    <cfRule type="containsText" dxfId="820" priority="1095" operator="containsText" text="Amarilla">
      <formula>NOT(ISERROR(SEARCH("Amarilla",O276)))</formula>
    </cfRule>
    <cfRule type="containsText" dxfId="819" priority="1096" operator="containsText" text="Roja">
      <formula>NOT(ISERROR(SEARCH("Roja",O276)))</formula>
    </cfRule>
  </conditionalFormatting>
  <conditionalFormatting sqref="O275">
    <cfRule type="containsText" priority="1089" operator="containsText" text="Desestimada">
      <formula>NOT(ISERROR(SEARCH("Desestimada",O275)))</formula>
    </cfRule>
    <cfRule type="containsText" dxfId="818" priority="1090" operator="containsText" text="Verde">
      <formula>NOT(ISERROR(SEARCH("Verde",O275)))</formula>
    </cfRule>
    <cfRule type="containsText" dxfId="817" priority="1091" operator="containsText" text="Amarilla">
      <formula>NOT(ISERROR(SEARCH("Amarilla",O275)))</formula>
    </cfRule>
    <cfRule type="containsText" dxfId="816" priority="1092" operator="containsText" text="Roja">
      <formula>NOT(ISERROR(SEARCH("Roja",O275)))</formula>
    </cfRule>
  </conditionalFormatting>
  <conditionalFormatting sqref="O274">
    <cfRule type="containsText" priority="1085" operator="containsText" text="Desestimada">
      <formula>NOT(ISERROR(SEARCH("Desestimada",O274)))</formula>
    </cfRule>
    <cfRule type="containsText" dxfId="815" priority="1086" operator="containsText" text="Verde">
      <formula>NOT(ISERROR(SEARCH("Verde",O274)))</formula>
    </cfRule>
    <cfRule type="containsText" dxfId="814" priority="1087" operator="containsText" text="Amarilla">
      <formula>NOT(ISERROR(SEARCH("Amarilla",O274)))</formula>
    </cfRule>
    <cfRule type="containsText" dxfId="813" priority="1088" operator="containsText" text="Roja">
      <formula>NOT(ISERROR(SEARCH("Roja",O274)))</formula>
    </cfRule>
  </conditionalFormatting>
  <conditionalFormatting sqref="O273">
    <cfRule type="containsText" priority="1081" operator="containsText" text="Desestimada">
      <formula>NOT(ISERROR(SEARCH("Desestimada",O273)))</formula>
    </cfRule>
    <cfRule type="containsText" dxfId="812" priority="1082" operator="containsText" text="Verde">
      <formula>NOT(ISERROR(SEARCH("Verde",O273)))</formula>
    </cfRule>
    <cfRule type="containsText" dxfId="811" priority="1083" operator="containsText" text="Amarilla">
      <formula>NOT(ISERROR(SEARCH("Amarilla",O273)))</formula>
    </cfRule>
    <cfRule type="containsText" dxfId="810" priority="1084" operator="containsText" text="Roja">
      <formula>NOT(ISERROR(SEARCH("Roja",O273)))</formula>
    </cfRule>
  </conditionalFormatting>
  <conditionalFormatting sqref="O272">
    <cfRule type="containsText" priority="1077" operator="containsText" text="Desestimada">
      <formula>NOT(ISERROR(SEARCH("Desestimada",O272)))</formula>
    </cfRule>
    <cfRule type="containsText" dxfId="809" priority="1078" operator="containsText" text="Verde">
      <formula>NOT(ISERROR(SEARCH("Verde",O272)))</formula>
    </cfRule>
    <cfRule type="containsText" dxfId="808" priority="1079" operator="containsText" text="Amarilla">
      <formula>NOT(ISERROR(SEARCH("Amarilla",O272)))</formula>
    </cfRule>
    <cfRule type="containsText" dxfId="807" priority="1080" operator="containsText" text="Roja">
      <formula>NOT(ISERROR(SEARCH("Roja",O272)))</formula>
    </cfRule>
  </conditionalFormatting>
  <conditionalFormatting sqref="O271">
    <cfRule type="containsText" priority="1073" operator="containsText" text="Desestimada">
      <formula>NOT(ISERROR(SEARCH("Desestimada",O271)))</formula>
    </cfRule>
    <cfRule type="containsText" dxfId="806" priority="1074" operator="containsText" text="Verde">
      <formula>NOT(ISERROR(SEARCH("Verde",O271)))</formula>
    </cfRule>
    <cfRule type="containsText" dxfId="805" priority="1075" operator="containsText" text="Amarilla">
      <formula>NOT(ISERROR(SEARCH("Amarilla",O271)))</formula>
    </cfRule>
    <cfRule type="containsText" dxfId="804" priority="1076" operator="containsText" text="Roja">
      <formula>NOT(ISERROR(SEARCH("Roja",O271)))</formula>
    </cfRule>
  </conditionalFormatting>
  <conditionalFormatting sqref="O270">
    <cfRule type="containsText" priority="1069" operator="containsText" text="Desestimada">
      <formula>NOT(ISERROR(SEARCH("Desestimada",O270)))</formula>
    </cfRule>
    <cfRule type="containsText" dxfId="803" priority="1070" operator="containsText" text="Verde">
      <formula>NOT(ISERROR(SEARCH("Verde",O270)))</formula>
    </cfRule>
    <cfRule type="containsText" dxfId="802" priority="1071" operator="containsText" text="Amarilla">
      <formula>NOT(ISERROR(SEARCH("Amarilla",O270)))</formula>
    </cfRule>
    <cfRule type="containsText" dxfId="801" priority="1072" operator="containsText" text="Roja">
      <formula>NOT(ISERROR(SEARCH("Roja",O270)))</formula>
    </cfRule>
  </conditionalFormatting>
  <conditionalFormatting sqref="O269">
    <cfRule type="containsText" priority="1065" operator="containsText" text="Desestimada">
      <formula>NOT(ISERROR(SEARCH("Desestimada",O269)))</formula>
    </cfRule>
    <cfRule type="containsText" dxfId="800" priority="1066" operator="containsText" text="Verde">
      <formula>NOT(ISERROR(SEARCH("Verde",O269)))</formula>
    </cfRule>
    <cfRule type="containsText" dxfId="799" priority="1067" operator="containsText" text="Amarilla">
      <formula>NOT(ISERROR(SEARCH("Amarilla",O269)))</formula>
    </cfRule>
    <cfRule type="containsText" dxfId="798" priority="1068" operator="containsText" text="Roja">
      <formula>NOT(ISERROR(SEARCH("Roja",O269)))</formula>
    </cfRule>
  </conditionalFormatting>
  <conditionalFormatting sqref="O268">
    <cfRule type="containsText" priority="1061" operator="containsText" text="Desestimada">
      <formula>NOT(ISERROR(SEARCH("Desestimada",O268)))</formula>
    </cfRule>
    <cfRule type="containsText" dxfId="797" priority="1062" operator="containsText" text="Verde">
      <formula>NOT(ISERROR(SEARCH("Verde",O268)))</formula>
    </cfRule>
    <cfRule type="containsText" dxfId="796" priority="1063" operator="containsText" text="Amarilla">
      <formula>NOT(ISERROR(SEARCH("Amarilla",O268)))</formula>
    </cfRule>
    <cfRule type="containsText" dxfId="795" priority="1064" operator="containsText" text="Roja">
      <formula>NOT(ISERROR(SEARCH("Roja",O268)))</formula>
    </cfRule>
  </conditionalFormatting>
  <conditionalFormatting sqref="O267">
    <cfRule type="containsText" priority="1057" operator="containsText" text="Desestimada">
      <formula>NOT(ISERROR(SEARCH("Desestimada",O267)))</formula>
    </cfRule>
    <cfRule type="containsText" dxfId="794" priority="1058" operator="containsText" text="Verde">
      <formula>NOT(ISERROR(SEARCH("Verde",O267)))</formula>
    </cfRule>
    <cfRule type="containsText" dxfId="793" priority="1059" operator="containsText" text="Amarilla">
      <formula>NOT(ISERROR(SEARCH("Amarilla",O267)))</formula>
    </cfRule>
    <cfRule type="containsText" dxfId="792" priority="1060" operator="containsText" text="Roja">
      <formula>NOT(ISERROR(SEARCH("Roja",O267)))</formula>
    </cfRule>
  </conditionalFormatting>
  <conditionalFormatting sqref="O266">
    <cfRule type="containsText" priority="1053" operator="containsText" text="Desestimada">
      <formula>NOT(ISERROR(SEARCH("Desestimada",O266)))</formula>
    </cfRule>
    <cfRule type="containsText" dxfId="791" priority="1054" operator="containsText" text="Verde">
      <formula>NOT(ISERROR(SEARCH("Verde",O266)))</formula>
    </cfRule>
    <cfRule type="containsText" dxfId="790" priority="1055" operator="containsText" text="Amarilla">
      <formula>NOT(ISERROR(SEARCH("Amarilla",O266)))</formula>
    </cfRule>
    <cfRule type="containsText" dxfId="789" priority="1056" operator="containsText" text="Roja">
      <formula>NOT(ISERROR(SEARCH("Roja",O266)))</formula>
    </cfRule>
  </conditionalFormatting>
  <conditionalFormatting sqref="O265">
    <cfRule type="containsText" priority="1049" operator="containsText" text="Desestimada">
      <formula>NOT(ISERROR(SEARCH("Desestimada",O265)))</formula>
    </cfRule>
    <cfRule type="containsText" dxfId="788" priority="1050" operator="containsText" text="Verde">
      <formula>NOT(ISERROR(SEARCH("Verde",O265)))</formula>
    </cfRule>
    <cfRule type="containsText" dxfId="787" priority="1051" operator="containsText" text="Amarilla">
      <formula>NOT(ISERROR(SEARCH("Amarilla",O265)))</formula>
    </cfRule>
    <cfRule type="containsText" dxfId="786" priority="1052" operator="containsText" text="Roja">
      <formula>NOT(ISERROR(SEARCH("Roja",O265)))</formula>
    </cfRule>
  </conditionalFormatting>
  <conditionalFormatting sqref="O264">
    <cfRule type="containsText" priority="1045" operator="containsText" text="Desestimada">
      <formula>NOT(ISERROR(SEARCH("Desestimada",O264)))</formula>
    </cfRule>
    <cfRule type="containsText" dxfId="785" priority="1046" operator="containsText" text="Verde">
      <formula>NOT(ISERROR(SEARCH("Verde",O264)))</formula>
    </cfRule>
    <cfRule type="containsText" dxfId="784" priority="1047" operator="containsText" text="Amarilla">
      <formula>NOT(ISERROR(SEARCH("Amarilla",O264)))</formula>
    </cfRule>
    <cfRule type="containsText" dxfId="783" priority="1048" operator="containsText" text="Roja">
      <formula>NOT(ISERROR(SEARCH("Roja",O264)))</formula>
    </cfRule>
  </conditionalFormatting>
  <conditionalFormatting sqref="O263">
    <cfRule type="containsText" priority="1041" operator="containsText" text="Desestimada">
      <formula>NOT(ISERROR(SEARCH("Desestimada",O263)))</formula>
    </cfRule>
    <cfRule type="containsText" dxfId="782" priority="1042" operator="containsText" text="Verde">
      <formula>NOT(ISERROR(SEARCH("Verde",O263)))</formula>
    </cfRule>
    <cfRule type="containsText" dxfId="781" priority="1043" operator="containsText" text="Amarilla">
      <formula>NOT(ISERROR(SEARCH("Amarilla",O263)))</formula>
    </cfRule>
    <cfRule type="containsText" dxfId="780" priority="1044" operator="containsText" text="Roja">
      <formula>NOT(ISERROR(SEARCH("Roja",O263)))</formula>
    </cfRule>
  </conditionalFormatting>
  <conditionalFormatting sqref="O262">
    <cfRule type="containsText" priority="1037" operator="containsText" text="Desestimada">
      <formula>NOT(ISERROR(SEARCH("Desestimada",O262)))</formula>
    </cfRule>
    <cfRule type="containsText" dxfId="779" priority="1038" operator="containsText" text="Verde">
      <formula>NOT(ISERROR(SEARCH("Verde",O262)))</formula>
    </cfRule>
    <cfRule type="containsText" dxfId="778" priority="1039" operator="containsText" text="Amarilla">
      <formula>NOT(ISERROR(SEARCH("Amarilla",O262)))</formula>
    </cfRule>
    <cfRule type="containsText" dxfId="777" priority="1040" operator="containsText" text="Roja">
      <formula>NOT(ISERROR(SEARCH("Roja",O262)))</formula>
    </cfRule>
  </conditionalFormatting>
  <conditionalFormatting sqref="O261">
    <cfRule type="containsText" priority="1033" operator="containsText" text="Desestimada">
      <formula>NOT(ISERROR(SEARCH("Desestimada",O261)))</formula>
    </cfRule>
    <cfRule type="containsText" dxfId="776" priority="1034" operator="containsText" text="Verde">
      <formula>NOT(ISERROR(SEARCH("Verde",O261)))</formula>
    </cfRule>
    <cfRule type="containsText" dxfId="775" priority="1035" operator="containsText" text="Amarilla">
      <formula>NOT(ISERROR(SEARCH("Amarilla",O261)))</formula>
    </cfRule>
    <cfRule type="containsText" dxfId="774" priority="1036" operator="containsText" text="Roja">
      <formula>NOT(ISERROR(SEARCH("Roja",O261)))</formula>
    </cfRule>
  </conditionalFormatting>
  <conditionalFormatting sqref="O260">
    <cfRule type="containsText" priority="1029" operator="containsText" text="Desestimada">
      <formula>NOT(ISERROR(SEARCH("Desestimada",O260)))</formula>
    </cfRule>
    <cfRule type="containsText" dxfId="773" priority="1030" operator="containsText" text="Verde">
      <formula>NOT(ISERROR(SEARCH("Verde",O260)))</formula>
    </cfRule>
    <cfRule type="containsText" dxfId="772" priority="1031" operator="containsText" text="Amarilla">
      <formula>NOT(ISERROR(SEARCH("Amarilla",O260)))</formula>
    </cfRule>
    <cfRule type="containsText" dxfId="771" priority="1032" operator="containsText" text="Roja">
      <formula>NOT(ISERROR(SEARCH("Roja",O260)))</formula>
    </cfRule>
  </conditionalFormatting>
  <conditionalFormatting sqref="O259">
    <cfRule type="containsText" priority="1025" operator="containsText" text="Desestimada">
      <formula>NOT(ISERROR(SEARCH("Desestimada",O259)))</formula>
    </cfRule>
    <cfRule type="containsText" dxfId="770" priority="1026" operator="containsText" text="Verde">
      <formula>NOT(ISERROR(SEARCH("Verde",O259)))</formula>
    </cfRule>
    <cfRule type="containsText" dxfId="769" priority="1027" operator="containsText" text="Amarilla">
      <formula>NOT(ISERROR(SEARCH("Amarilla",O259)))</formula>
    </cfRule>
    <cfRule type="containsText" dxfId="768" priority="1028" operator="containsText" text="Roja">
      <formula>NOT(ISERROR(SEARCH("Roja",O259)))</formula>
    </cfRule>
  </conditionalFormatting>
  <conditionalFormatting sqref="O258">
    <cfRule type="containsText" priority="1021" operator="containsText" text="Desestimada">
      <formula>NOT(ISERROR(SEARCH("Desestimada",O258)))</formula>
    </cfRule>
    <cfRule type="containsText" dxfId="767" priority="1022" operator="containsText" text="Verde">
      <formula>NOT(ISERROR(SEARCH("Verde",O258)))</formula>
    </cfRule>
    <cfRule type="containsText" dxfId="766" priority="1023" operator="containsText" text="Amarilla">
      <formula>NOT(ISERROR(SEARCH("Amarilla",O258)))</formula>
    </cfRule>
    <cfRule type="containsText" dxfId="765" priority="1024" operator="containsText" text="Roja">
      <formula>NOT(ISERROR(SEARCH("Roja",O258)))</formula>
    </cfRule>
  </conditionalFormatting>
  <conditionalFormatting sqref="O257">
    <cfRule type="containsText" priority="1017" operator="containsText" text="Desestimada">
      <formula>NOT(ISERROR(SEARCH("Desestimada",O257)))</formula>
    </cfRule>
    <cfRule type="containsText" dxfId="764" priority="1018" operator="containsText" text="Verde">
      <formula>NOT(ISERROR(SEARCH("Verde",O257)))</formula>
    </cfRule>
    <cfRule type="containsText" dxfId="763" priority="1019" operator="containsText" text="Amarilla">
      <formula>NOT(ISERROR(SEARCH("Amarilla",O257)))</formula>
    </cfRule>
    <cfRule type="containsText" dxfId="762" priority="1020" operator="containsText" text="Roja">
      <formula>NOT(ISERROR(SEARCH("Roja",O257)))</formula>
    </cfRule>
  </conditionalFormatting>
  <conditionalFormatting sqref="O256">
    <cfRule type="containsText" priority="1013" operator="containsText" text="Desestimada">
      <formula>NOT(ISERROR(SEARCH("Desestimada",O256)))</formula>
    </cfRule>
    <cfRule type="containsText" dxfId="761" priority="1014" operator="containsText" text="Verde">
      <formula>NOT(ISERROR(SEARCH("Verde",O256)))</formula>
    </cfRule>
    <cfRule type="containsText" dxfId="760" priority="1015" operator="containsText" text="Amarilla">
      <formula>NOT(ISERROR(SEARCH("Amarilla",O256)))</formula>
    </cfRule>
    <cfRule type="containsText" dxfId="759" priority="1016" operator="containsText" text="Roja">
      <formula>NOT(ISERROR(SEARCH("Roja",O256)))</formula>
    </cfRule>
  </conditionalFormatting>
  <conditionalFormatting sqref="O255">
    <cfRule type="containsText" priority="1009" operator="containsText" text="Desestimada">
      <formula>NOT(ISERROR(SEARCH("Desestimada",O255)))</formula>
    </cfRule>
    <cfRule type="containsText" dxfId="758" priority="1010" operator="containsText" text="Verde">
      <formula>NOT(ISERROR(SEARCH("Verde",O255)))</formula>
    </cfRule>
    <cfRule type="containsText" dxfId="757" priority="1011" operator="containsText" text="Amarilla">
      <formula>NOT(ISERROR(SEARCH("Amarilla",O255)))</formula>
    </cfRule>
    <cfRule type="containsText" dxfId="756" priority="1012" operator="containsText" text="Roja">
      <formula>NOT(ISERROR(SEARCH("Roja",O255)))</formula>
    </cfRule>
  </conditionalFormatting>
  <conditionalFormatting sqref="O254">
    <cfRule type="containsText" priority="1005" operator="containsText" text="Desestimada">
      <formula>NOT(ISERROR(SEARCH("Desestimada",O254)))</formula>
    </cfRule>
    <cfRule type="containsText" dxfId="755" priority="1006" operator="containsText" text="Verde">
      <formula>NOT(ISERROR(SEARCH("Verde",O254)))</formula>
    </cfRule>
    <cfRule type="containsText" dxfId="754" priority="1007" operator="containsText" text="Amarilla">
      <formula>NOT(ISERROR(SEARCH("Amarilla",O254)))</formula>
    </cfRule>
    <cfRule type="containsText" dxfId="753" priority="1008" operator="containsText" text="Roja">
      <formula>NOT(ISERROR(SEARCH("Roja",O254)))</formula>
    </cfRule>
  </conditionalFormatting>
  <conditionalFormatting sqref="O253">
    <cfRule type="containsText" priority="1001" operator="containsText" text="Desestimada">
      <formula>NOT(ISERROR(SEARCH("Desestimada",O253)))</formula>
    </cfRule>
    <cfRule type="containsText" dxfId="752" priority="1002" operator="containsText" text="Verde">
      <formula>NOT(ISERROR(SEARCH("Verde",O253)))</formula>
    </cfRule>
    <cfRule type="containsText" dxfId="751" priority="1003" operator="containsText" text="Amarilla">
      <formula>NOT(ISERROR(SEARCH("Amarilla",O253)))</formula>
    </cfRule>
    <cfRule type="containsText" dxfId="750" priority="1004" operator="containsText" text="Roja">
      <formula>NOT(ISERROR(SEARCH("Roja",O253)))</formula>
    </cfRule>
  </conditionalFormatting>
  <conditionalFormatting sqref="O252">
    <cfRule type="containsText" priority="997" operator="containsText" text="Desestimada">
      <formula>NOT(ISERROR(SEARCH("Desestimada",O252)))</formula>
    </cfRule>
    <cfRule type="containsText" dxfId="749" priority="998" operator="containsText" text="Verde">
      <formula>NOT(ISERROR(SEARCH("Verde",O252)))</formula>
    </cfRule>
    <cfRule type="containsText" dxfId="748" priority="999" operator="containsText" text="Amarilla">
      <formula>NOT(ISERROR(SEARCH("Amarilla",O252)))</formula>
    </cfRule>
    <cfRule type="containsText" dxfId="747" priority="1000" operator="containsText" text="Roja">
      <formula>NOT(ISERROR(SEARCH("Roja",O252)))</formula>
    </cfRule>
  </conditionalFormatting>
  <conditionalFormatting sqref="O251">
    <cfRule type="containsText" priority="993" operator="containsText" text="Desestimada">
      <formula>NOT(ISERROR(SEARCH("Desestimada",O251)))</formula>
    </cfRule>
    <cfRule type="containsText" dxfId="746" priority="994" operator="containsText" text="Verde">
      <formula>NOT(ISERROR(SEARCH("Verde",O251)))</formula>
    </cfRule>
    <cfRule type="containsText" dxfId="745" priority="995" operator="containsText" text="Amarilla">
      <formula>NOT(ISERROR(SEARCH("Amarilla",O251)))</formula>
    </cfRule>
    <cfRule type="containsText" dxfId="744" priority="996" operator="containsText" text="Roja">
      <formula>NOT(ISERROR(SEARCH("Roja",O251)))</formula>
    </cfRule>
  </conditionalFormatting>
  <conditionalFormatting sqref="O250">
    <cfRule type="containsText" priority="989" operator="containsText" text="Desestimada">
      <formula>NOT(ISERROR(SEARCH("Desestimada",O250)))</formula>
    </cfRule>
    <cfRule type="containsText" dxfId="743" priority="990" operator="containsText" text="Verde">
      <formula>NOT(ISERROR(SEARCH("Verde",O250)))</formula>
    </cfRule>
    <cfRule type="containsText" dxfId="742" priority="991" operator="containsText" text="Amarilla">
      <formula>NOT(ISERROR(SEARCH("Amarilla",O250)))</formula>
    </cfRule>
    <cfRule type="containsText" dxfId="741" priority="992" operator="containsText" text="Roja">
      <formula>NOT(ISERROR(SEARCH("Roja",O250)))</formula>
    </cfRule>
  </conditionalFormatting>
  <conditionalFormatting sqref="O249">
    <cfRule type="containsText" priority="985" operator="containsText" text="Desestimada">
      <formula>NOT(ISERROR(SEARCH("Desestimada",O249)))</formula>
    </cfRule>
    <cfRule type="containsText" dxfId="740" priority="986" operator="containsText" text="Verde">
      <formula>NOT(ISERROR(SEARCH("Verde",O249)))</formula>
    </cfRule>
    <cfRule type="containsText" dxfId="739" priority="987" operator="containsText" text="Amarilla">
      <formula>NOT(ISERROR(SEARCH("Amarilla",O249)))</formula>
    </cfRule>
    <cfRule type="containsText" dxfId="738" priority="988" operator="containsText" text="Roja">
      <formula>NOT(ISERROR(SEARCH("Roja",O249)))</formula>
    </cfRule>
  </conditionalFormatting>
  <conditionalFormatting sqref="O248">
    <cfRule type="containsText" priority="981" operator="containsText" text="Desestimada">
      <formula>NOT(ISERROR(SEARCH("Desestimada",O248)))</formula>
    </cfRule>
    <cfRule type="containsText" dxfId="737" priority="982" operator="containsText" text="Verde">
      <formula>NOT(ISERROR(SEARCH("Verde",O248)))</formula>
    </cfRule>
    <cfRule type="containsText" dxfId="736" priority="983" operator="containsText" text="Amarilla">
      <formula>NOT(ISERROR(SEARCH("Amarilla",O248)))</formula>
    </cfRule>
    <cfRule type="containsText" dxfId="735" priority="984" operator="containsText" text="Roja">
      <formula>NOT(ISERROR(SEARCH("Roja",O248)))</formula>
    </cfRule>
  </conditionalFormatting>
  <conditionalFormatting sqref="O247">
    <cfRule type="containsText" priority="977" operator="containsText" text="Desestimada">
      <formula>NOT(ISERROR(SEARCH("Desestimada",O247)))</formula>
    </cfRule>
    <cfRule type="containsText" dxfId="734" priority="978" operator="containsText" text="Verde">
      <formula>NOT(ISERROR(SEARCH("Verde",O247)))</formula>
    </cfRule>
    <cfRule type="containsText" dxfId="733" priority="979" operator="containsText" text="Amarilla">
      <formula>NOT(ISERROR(SEARCH("Amarilla",O247)))</formula>
    </cfRule>
    <cfRule type="containsText" dxfId="732" priority="980" operator="containsText" text="Roja">
      <formula>NOT(ISERROR(SEARCH("Roja",O247)))</formula>
    </cfRule>
  </conditionalFormatting>
  <conditionalFormatting sqref="O246">
    <cfRule type="containsText" priority="973" operator="containsText" text="Desestimada">
      <formula>NOT(ISERROR(SEARCH("Desestimada",O246)))</formula>
    </cfRule>
    <cfRule type="containsText" dxfId="731" priority="974" operator="containsText" text="Verde">
      <formula>NOT(ISERROR(SEARCH("Verde",O246)))</formula>
    </cfRule>
    <cfRule type="containsText" dxfId="730" priority="975" operator="containsText" text="Amarilla">
      <formula>NOT(ISERROR(SEARCH("Amarilla",O246)))</formula>
    </cfRule>
    <cfRule type="containsText" dxfId="729" priority="976" operator="containsText" text="Roja">
      <formula>NOT(ISERROR(SEARCH("Roja",O246)))</formula>
    </cfRule>
  </conditionalFormatting>
  <conditionalFormatting sqref="O245">
    <cfRule type="containsText" priority="969" operator="containsText" text="Desestimada">
      <formula>NOT(ISERROR(SEARCH("Desestimada",O245)))</formula>
    </cfRule>
    <cfRule type="containsText" dxfId="728" priority="970" operator="containsText" text="Verde">
      <formula>NOT(ISERROR(SEARCH("Verde",O245)))</formula>
    </cfRule>
    <cfRule type="containsText" dxfId="727" priority="971" operator="containsText" text="Amarilla">
      <formula>NOT(ISERROR(SEARCH("Amarilla",O245)))</formula>
    </cfRule>
    <cfRule type="containsText" dxfId="726" priority="972" operator="containsText" text="Roja">
      <formula>NOT(ISERROR(SEARCH("Roja",O245)))</formula>
    </cfRule>
  </conditionalFormatting>
  <conditionalFormatting sqref="O244">
    <cfRule type="containsText" priority="965" operator="containsText" text="Desestimada">
      <formula>NOT(ISERROR(SEARCH("Desestimada",O244)))</formula>
    </cfRule>
    <cfRule type="containsText" dxfId="725" priority="966" operator="containsText" text="Verde">
      <formula>NOT(ISERROR(SEARCH("Verde",O244)))</formula>
    </cfRule>
    <cfRule type="containsText" dxfId="724" priority="967" operator="containsText" text="Amarilla">
      <formula>NOT(ISERROR(SEARCH("Amarilla",O244)))</formula>
    </cfRule>
    <cfRule type="containsText" dxfId="723" priority="968" operator="containsText" text="Roja">
      <formula>NOT(ISERROR(SEARCH("Roja",O244)))</formula>
    </cfRule>
  </conditionalFormatting>
  <conditionalFormatting sqref="O243">
    <cfRule type="containsText" priority="961" operator="containsText" text="Desestimada">
      <formula>NOT(ISERROR(SEARCH("Desestimada",O243)))</formula>
    </cfRule>
    <cfRule type="containsText" dxfId="722" priority="962" operator="containsText" text="Verde">
      <formula>NOT(ISERROR(SEARCH("Verde",O243)))</formula>
    </cfRule>
    <cfRule type="containsText" dxfId="721" priority="963" operator="containsText" text="Amarilla">
      <formula>NOT(ISERROR(SEARCH("Amarilla",O243)))</formula>
    </cfRule>
    <cfRule type="containsText" dxfId="720" priority="964" operator="containsText" text="Roja">
      <formula>NOT(ISERROR(SEARCH("Roja",O243)))</formula>
    </cfRule>
  </conditionalFormatting>
  <conditionalFormatting sqref="O242">
    <cfRule type="containsText" priority="957" operator="containsText" text="Desestimada">
      <formula>NOT(ISERROR(SEARCH("Desestimada",O242)))</formula>
    </cfRule>
    <cfRule type="containsText" dxfId="719" priority="958" operator="containsText" text="Verde">
      <formula>NOT(ISERROR(SEARCH("Verde",O242)))</formula>
    </cfRule>
    <cfRule type="containsText" dxfId="718" priority="959" operator="containsText" text="Amarilla">
      <formula>NOT(ISERROR(SEARCH("Amarilla",O242)))</formula>
    </cfRule>
    <cfRule type="containsText" dxfId="717" priority="960" operator="containsText" text="Roja">
      <formula>NOT(ISERROR(SEARCH("Roja",O242)))</formula>
    </cfRule>
  </conditionalFormatting>
  <conditionalFormatting sqref="O241">
    <cfRule type="containsText" priority="953" operator="containsText" text="Desestimada">
      <formula>NOT(ISERROR(SEARCH("Desestimada",O241)))</formula>
    </cfRule>
    <cfRule type="containsText" dxfId="716" priority="954" operator="containsText" text="Verde">
      <formula>NOT(ISERROR(SEARCH("Verde",O241)))</formula>
    </cfRule>
    <cfRule type="containsText" dxfId="715" priority="955" operator="containsText" text="Amarilla">
      <formula>NOT(ISERROR(SEARCH("Amarilla",O241)))</formula>
    </cfRule>
    <cfRule type="containsText" dxfId="714" priority="956" operator="containsText" text="Roja">
      <formula>NOT(ISERROR(SEARCH("Roja",O241)))</formula>
    </cfRule>
  </conditionalFormatting>
  <conditionalFormatting sqref="O240">
    <cfRule type="containsText" priority="949" operator="containsText" text="Desestimada">
      <formula>NOT(ISERROR(SEARCH("Desestimada",O240)))</formula>
    </cfRule>
    <cfRule type="containsText" dxfId="713" priority="950" operator="containsText" text="Verde">
      <formula>NOT(ISERROR(SEARCH("Verde",O240)))</formula>
    </cfRule>
    <cfRule type="containsText" dxfId="712" priority="951" operator="containsText" text="Amarilla">
      <formula>NOT(ISERROR(SEARCH("Amarilla",O240)))</formula>
    </cfRule>
    <cfRule type="containsText" dxfId="711" priority="952" operator="containsText" text="Roja">
      <formula>NOT(ISERROR(SEARCH("Roja",O240)))</formula>
    </cfRule>
  </conditionalFormatting>
  <conditionalFormatting sqref="O239">
    <cfRule type="containsText" priority="945" operator="containsText" text="Desestimada">
      <formula>NOT(ISERROR(SEARCH("Desestimada",O239)))</formula>
    </cfRule>
    <cfRule type="containsText" dxfId="710" priority="946" operator="containsText" text="Verde">
      <formula>NOT(ISERROR(SEARCH("Verde",O239)))</formula>
    </cfRule>
    <cfRule type="containsText" dxfId="709" priority="947" operator="containsText" text="Amarilla">
      <formula>NOT(ISERROR(SEARCH("Amarilla",O239)))</formula>
    </cfRule>
    <cfRule type="containsText" dxfId="708" priority="948" operator="containsText" text="Roja">
      <formula>NOT(ISERROR(SEARCH("Roja",O239)))</formula>
    </cfRule>
  </conditionalFormatting>
  <conditionalFormatting sqref="O238">
    <cfRule type="containsText" priority="941" operator="containsText" text="Desestimada">
      <formula>NOT(ISERROR(SEARCH("Desestimada",O238)))</formula>
    </cfRule>
    <cfRule type="containsText" dxfId="707" priority="942" operator="containsText" text="Verde">
      <formula>NOT(ISERROR(SEARCH("Verde",O238)))</formula>
    </cfRule>
    <cfRule type="containsText" dxfId="706" priority="943" operator="containsText" text="Amarilla">
      <formula>NOT(ISERROR(SEARCH("Amarilla",O238)))</formula>
    </cfRule>
    <cfRule type="containsText" dxfId="705" priority="944" operator="containsText" text="Roja">
      <formula>NOT(ISERROR(SEARCH("Roja",O238)))</formula>
    </cfRule>
  </conditionalFormatting>
  <conditionalFormatting sqref="O237">
    <cfRule type="containsText" priority="937" operator="containsText" text="Desestimada">
      <formula>NOT(ISERROR(SEARCH("Desestimada",O237)))</formula>
    </cfRule>
    <cfRule type="containsText" dxfId="704" priority="938" operator="containsText" text="Verde">
      <formula>NOT(ISERROR(SEARCH("Verde",O237)))</formula>
    </cfRule>
    <cfRule type="containsText" dxfId="703" priority="939" operator="containsText" text="Amarilla">
      <formula>NOT(ISERROR(SEARCH("Amarilla",O237)))</formula>
    </cfRule>
    <cfRule type="containsText" dxfId="702" priority="940" operator="containsText" text="Roja">
      <formula>NOT(ISERROR(SEARCH("Roja",O237)))</formula>
    </cfRule>
  </conditionalFormatting>
  <conditionalFormatting sqref="O236">
    <cfRule type="containsText" priority="933" operator="containsText" text="Desestimada">
      <formula>NOT(ISERROR(SEARCH("Desestimada",O236)))</formula>
    </cfRule>
    <cfRule type="containsText" dxfId="701" priority="934" operator="containsText" text="Verde">
      <formula>NOT(ISERROR(SEARCH("Verde",O236)))</formula>
    </cfRule>
    <cfRule type="containsText" dxfId="700" priority="935" operator="containsText" text="Amarilla">
      <formula>NOT(ISERROR(SEARCH("Amarilla",O236)))</formula>
    </cfRule>
    <cfRule type="containsText" dxfId="699" priority="936" operator="containsText" text="Roja">
      <formula>NOT(ISERROR(SEARCH("Roja",O236)))</formula>
    </cfRule>
  </conditionalFormatting>
  <conditionalFormatting sqref="O235">
    <cfRule type="containsText" priority="929" operator="containsText" text="Desestimada">
      <formula>NOT(ISERROR(SEARCH("Desestimada",O235)))</formula>
    </cfRule>
    <cfRule type="containsText" dxfId="698" priority="930" operator="containsText" text="Verde">
      <formula>NOT(ISERROR(SEARCH("Verde",O235)))</formula>
    </cfRule>
    <cfRule type="containsText" dxfId="697" priority="931" operator="containsText" text="Amarilla">
      <formula>NOT(ISERROR(SEARCH("Amarilla",O235)))</formula>
    </cfRule>
    <cfRule type="containsText" dxfId="696" priority="932" operator="containsText" text="Roja">
      <formula>NOT(ISERROR(SEARCH("Roja",O235)))</formula>
    </cfRule>
  </conditionalFormatting>
  <conditionalFormatting sqref="O234">
    <cfRule type="containsText" priority="925" operator="containsText" text="Desestimada">
      <formula>NOT(ISERROR(SEARCH("Desestimada",O234)))</formula>
    </cfRule>
    <cfRule type="containsText" dxfId="695" priority="926" operator="containsText" text="Verde">
      <formula>NOT(ISERROR(SEARCH("Verde",O234)))</formula>
    </cfRule>
    <cfRule type="containsText" dxfId="694" priority="927" operator="containsText" text="Amarilla">
      <formula>NOT(ISERROR(SEARCH("Amarilla",O234)))</formula>
    </cfRule>
    <cfRule type="containsText" dxfId="693" priority="928" operator="containsText" text="Roja">
      <formula>NOT(ISERROR(SEARCH("Roja",O234)))</formula>
    </cfRule>
  </conditionalFormatting>
  <conditionalFormatting sqref="O233">
    <cfRule type="containsText" priority="921" operator="containsText" text="Desestimada">
      <formula>NOT(ISERROR(SEARCH("Desestimada",O233)))</formula>
    </cfRule>
    <cfRule type="containsText" dxfId="692" priority="922" operator="containsText" text="Verde">
      <formula>NOT(ISERROR(SEARCH("Verde",O233)))</formula>
    </cfRule>
    <cfRule type="containsText" dxfId="691" priority="923" operator="containsText" text="Amarilla">
      <formula>NOT(ISERROR(SEARCH("Amarilla",O233)))</formula>
    </cfRule>
    <cfRule type="containsText" dxfId="690" priority="924" operator="containsText" text="Roja">
      <formula>NOT(ISERROR(SEARCH("Roja",O233)))</formula>
    </cfRule>
  </conditionalFormatting>
  <conditionalFormatting sqref="O232">
    <cfRule type="containsText" priority="917" operator="containsText" text="Desestimada">
      <formula>NOT(ISERROR(SEARCH("Desestimada",O232)))</formula>
    </cfRule>
    <cfRule type="containsText" dxfId="689" priority="918" operator="containsText" text="Verde">
      <formula>NOT(ISERROR(SEARCH("Verde",O232)))</formula>
    </cfRule>
    <cfRule type="containsText" dxfId="688" priority="919" operator="containsText" text="Amarilla">
      <formula>NOT(ISERROR(SEARCH("Amarilla",O232)))</formula>
    </cfRule>
    <cfRule type="containsText" dxfId="687" priority="920" operator="containsText" text="Roja">
      <formula>NOT(ISERROR(SEARCH("Roja",O232)))</formula>
    </cfRule>
  </conditionalFormatting>
  <conditionalFormatting sqref="O231">
    <cfRule type="containsText" priority="913" operator="containsText" text="Desestimada">
      <formula>NOT(ISERROR(SEARCH("Desestimada",O231)))</formula>
    </cfRule>
    <cfRule type="containsText" dxfId="686" priority="914" operator="containsText" text="Verde">
      <formula>NOT(ISERROR(SEARCH("Verde",O231)))</formula>
    </cfRule>
    <cfRule type="containsText" dxfId="685" priority="915" operator="containsText" text="Amarilla">
      <formula>NOT(ISERROR(SEARCH("Amarilla",O231)))</formula>
    </cfRule>
    <cfRule type="containsText" dxfId="684" priority="916" operator="containsText" text="Roja">
      <formula>NOT(ISERROR(SEARCH("Roja",O231)))</formula>
    </cfRule>
  </conditionalFormatting>
  <conditionalFormatting sqref="O230">
    <cfRule type="containsText" priority="909" operator="containsText" text="Desestimada">
      <formula>NOT(ISERROR(SEARCH("Desestimada",O230)))</formula>
    </cfRule>
    <cfRule type="containsText" dxfId="683" priority="910" operator="containsText" text="Verde">
      <formula>NOT(ISERROR(SEARCH("Verde",O230)))</formula>
    </cfRule>
    <cfRule type="containsText" dxfId="682" priority="911" operator="containsText" text="Amarilla">
      <formula>NOT(ISERROR(SEARCH("Amarilla",O230)))</formula>
    </cfRule>
    <cfRule type="containsText" dxfId="681" priority="912" operator="containsText" text="Roja">
      <formula>NOT(ISERROR(SEARCH("Roja",O230)))</formula>
    </cfRule>
  </conditionalFormatting>
  <conditionalFormatting sqref="O229">
    <cfRule type="containsText" priority="905" operator="containsText" text="Desestimada">
      <formula>NOT(ISERROR(SEARCH("Desestimada",O229)))</formula>
    </cfRule>
    <cfRule type="containsText" dxfId="680" priority="906" operator="containsText" text="Verde">
      <formula>NOT(ISERROR(SEARCH("Verde",O229)))</formula>
    </cfRule>
    <cfRule type="containsText" dxfId="679" priority="907" operator="containsText" text="Amarilla">
      <formula>NOT(ISERROR(SEARCH("Amarilla",O229)))</formula>
    </cfRule>
    <cfRule type="containsText" dxfId="678" priority="908" operator="containsText" text="Roja">
      <formula>NOT(ISERROR(SEARCH("Roja",O229)))</formula>
    </cfRule>
  </conditionalFormatting>
  <conditionalFormatting sqref="O228">
    <cfRule type="containsText" priority="901" operator="containsText" text="Desestimada">
      <formula>NOT(ISERROR(SEARCH("Desestimada",O228)))</formula>
    </cfRule>
    <cfRule type="containsText" dxfId="677" priority="902" operator="containsText" text="Verde">
      <formula>NOT(ISERROR(SEARCH("Verde",O228)))</formula>
    </cfRule>
    <cfRule type="containsText" dxfId="676" priority="903" operator="containsText" text="Amarilla">
      <formula>NOT(ISERROR(SEARCH("Amarilla",O228)))</formula>
    </cfRule>
    <cfRule type="containsText" dxfId="675" priority="904" operator="containsText" text="Roja">
      <formula>NOT(ISERROR(SEARCH("Roja",O228)))</formula>
    </cfRule>
  </conditionalFormatting>
  <conditionalFormatting sqref="O227">
    <cfRule type="containsText" priority="897" operator="containsText" text="Desestimada">
      <formula>NOT(ISERROR(SEARCH("Desestimada",O227)))</formula>
    </cfRule>
    <cfRule type="containsText" dxfId="674" priority="898" operator="containsText" text="Verde">
      <formula>NOT(ISERROR(SEARCH("Verde",O227)))</formula>
    </cfRule>
    <cfRule type="containsText" dxfId="673" priority="899" operator="containsText" text="Amarilla">
      <formula>NOT(ISERROR(SEARCH("Amarilla",O227)))</formula>
    </cfRule>
    <cfRule type="containsText" dxfId="672" priority="900" operator="containsText" text="Roja">
      <formula>NOT(ISERROR(SEARCH("Roja",O227)))</formula>
    </cfRule>
  </conditionalFormatting>
  <conditionalFormatting sqref="O226">
    <cfRule type="containsText" priority="893" operator="containsText" text="Desestimada">
      <formula>NOT(ISERROR(SEARCH("Desestimada",O226)))</formula>
    </cfRule>
    <cfRule type="containsText" dxfId="671" priority="894" operator="containsText" text="Verde">
      <formula>NOT(ISERROR(SEARCH("Verde",O226)))</formula>
    </cfRule>
    <cfRule type="containsText" dxfId="670" priority="895" operator="containsText" text="Amarilla">
      <formula>NOT(ISERROR(SEARCH("Amarilla",O226)))</formula>
    </cfRule>
    <cfRule type="containsText" dxfId="669" priority="896" operator="containsText" text="Roja">
      <formula>NOT(ISERROR(SEARCH("Roja",O226)))</formula>
    </cfRule>
  </conditionalFormatting>
  <conditionalFormatting sqref="O225">
    <cfRule type="containsText" priority="889" operator="containsText" text="Desestimada">
      <formula>NOT(ISERROR(SEARCH("Desestimada",O225)))</formula>
    </cfRule>
    <cfRule type="containsText" dxfId="668" priority="890" operator="containsText" text="Verde">
      <formula>NOT(ISERROR(SEARCH("Verde",O225)))</formula>
    </cfRule>
    <cfRule type="containsText" dxfId="667" priority="891" operator="containsText" text="Amarilla">
      <formula>NOT(ISERROR(SEARCH("Amarilla",O225)))</formula>
    </cfRule>
    <cfRule type="containsText" dxfId="666" priority="892" operator="containsText" text="Roja">
      <formula>NOT(ISERROR(SEARCH("Roja",O225)))</formula>
    </cfRule>
  </conditionalFormatting>
  <conditionalFormatting sqref="O224">
    <cfRule type="containsText" priority="885" operator="containsText" text="Desestimada">
      <formula>NOT(ISERROR(SEARCH("Desestimada",O224)))</formula>
    </cfRule>
    <cfRule type="containsText" dxfId="665" priority="886" operator="containsText" text="Verde">
      <formula>NOT(ISERROR(SEARCH("Verde",O224)))</formula>
    </cfRule>
    <cfRule type="containsText" dxfId="664" priority="887" operator="containsText" text="Amarilla">
      <formula>NOT(ISERROR(SEARCH("Amarilla",O224)))</formula>
    </cfRule>
    <cfRule type="containsText" dxfId="663" priority="888" operator="containsText" text="Roja">
      <formula>NOT(ISERROR(SEARCH("Roja",O224)))</formula>
    </cfRule>
  </conditionalFormatting>
  <conditionalFormatting sqref="O223">
    <cfRule type="containsText" priority="881" operator="containsText" text="Desestimada">
      <formula>NOT(ISERROR(SEARCH("Desestimada",O223)))</formula>
    </cfRule>
    <cfRule type="containsText" dxfId="662" priority="882" operator="containsText" text="Verde">
      <formula>NOT(ISERROR(SEARCH("Verde",O223)))</formula>
    </cfRule>
    <cfRule type="containsText" dxfId="661" priority="883" operator="containsText" text="Amarilla">
      <formula>NOT(ISERROR(SEARCH("Amarilla",O223)))</formula>
    </cfRule>
    <cfRule type="containsText" dxfId="660" priority="884" operator="containsText" text="Roja">
      <formula>NOT(ISERROR(SEARCH("Roja",O223)))</formula>
    </cfRule>
  </conditionalFormatting>
  <conditionalFormatting sqref="O222">
    <cfRule type="containsText" priority="877" operator="containsText" text="Desestimada">
      <formula>NOT(ISERROR(SEARCH("Desestimada",O222)))</formula>
    </cfRule>
    <cfRule type="containsText" dxfId="659" priority="878" operator="containsText" text="Verde">
      <formula>NOT(ISERROR(SEARCH("Verde",O222)))</formula>
    </cfRule>
    <cfRule type="containsText" dxfId="658" priority="879" operator="containsText" text="Amarilla">
      <formula>NOT(ISERROR(SEARCH("Amarilla",O222)))</formula>
    </cfRule>
    <cfRule type="containsText" dxfId="657" priority="880" operator="containsText" text="Roja">
      <formula>NOT(ISERROR(SEARCH("Roja",O222)))</formula>
    </cfRule>
  </conditionalFormatting>
  <conditionalFormatting sqref="O221">
    <cfRule type="containsText" priority="873" operator="containsText" text="Desestimada">
      <formula>NOT(ISERROR(SEARCH("Desestimada",O221)))</formula>
    </cfRule>
    <cfRule type="containsText" dxfId="656" priority="874" operator="containsText" text="Verde">
      <formula>NOT(ISERROR(SEARCH("Verde",O221)))</formula>
    </cfRule>
    <cfRule type="containsText" dxfId="655" priority="875" operator="containsText" text="Amarilla">
      <formula>NOT(ISERROR(SEARCH("Amarilla",O221)))</formula>
    </cfRule>
    <cfRule type="containsText" dxfId="654" priority="876" operator="containsText" text="Roja">
      <formula>NOT(ISERROR(SEARCH("Roja",O221)))</formula>
    </cfRule>
  </conditionalFormatting>
  <conditionalFormatting sqref="O220">
    <cfRule type="containsText" priority="869" operator="containsText" text="Desestimada">
      <formula>NOT(ISERROR(SEARCH("Desestimada",O220)))</formula>
    </cfRule>
    <cfRule type="containsText" dxfId="653" priority="870" operator="containsText" text="Verde">
      <formula>NOT(ISERROR(SEARCH("Verde",O220)))</formula>
    </cfRule>
    <cfRule type="containsText" dxfId="652" priority="871" operator="containsText" text="Amarilla">
      <formula>NOT(ISERROR(SEARCH("Amarilla",O220)))</formula>
    </cfRule>
    <cfRule type="containsText" dxfId="651" priority="872" operator="containsText" text="Roja">
      <formula>NOT(ISERROR(SEARCH("Roja",O220)))</formula>
    </cfRule>
  </conditionalFormatting>
  <conditionalFormatting sqref="O219">
    <cfRule type="containsText" priority="865" operator="containsText" text="Desestimada">
      <formula>NOT(ISERROR(SEARCH("Desestimada",O219)))</formula>
    </cfRule>
    <cfRule type="containsText" dxfId="650" priority="866" operator="containsText" text="Verde">
      <formula>NOT(ISERROR(SEARCH("Verde",O219)))</formula>
    </cfRule>
    <cfRule type="containsText" dxfId="649" priority="867" operator="containsText" text="Amarilla">
      <formula>NOT(ISERROR(SEARCH("Amarilla",O219)))</formula>
    </cfRule>
    <cfRule type="containsText" dxfId="648" priority="868" operator="containsText" text="Roja">
      <formula>NOT(ISERROR(SEARCH("Roja",O219)))</formula>
    </cfRule>
  </conditionalFormatting>
  <conditionalFormatting sqref="O218">
    <cfRule type="containsText" priority="861" operator="containsText" text="Desestimada">
      <formula>NOT(ISERROR(SEARCH("Desestimada",O218)))</formula>
    </cfRule>
    <cfRule type="containsText" dxfId="647" priority="862" operator="containsText" text="Verde">
      <formula>NOT(ISERROR(SEARCH("Verde",O218)))</formula>
    </cfRule>
    <cfRule type="containsText" dxfId="646" priority="863" operator="containsText" text="Amarilla">
      <formula>NOT(ISERROR(SEARCH("Amarilla",O218)))</formula>
    </cfRule>
    <cfRule type="containsText" dxfId="645" priority="864" operator="containsText" text="Roja">
      <formula>NOT(ISERROR(SEARCH("Roja",O218)))</formula>
    </cfRule>
  </conditionalFormatting>
  <conditionalFormatting sqref="O217">
    <cfRule type="containsText" priority="857" operator="containsText" text="Desestimada">
      <formula>NOT(ISERROR(SEARCH("Desestimada",O217)))</formula>
    </cfRule>
    <cfRule type="containsText" dxfId="644" priority="858" operator="containsText" text="Verde">
      <formula>NOT(ISERROR(SEARCH("Verde",O217)))</formula>
    </cfRule>
    <cfRule type="containsText" dxfId="643" priority="859" operator="containsText" text="Amarilla">
      <formula>NOT(ISERROR(SEARCH("Amarilla",O217)))</formula>
    </cfRule>
    <cfRule type="containsText" dxfId="642" priority="860" operator="containsText" text="Roja">
      <formula>NOT(ISERROR(SEARCH("Roja",O217)))</formula>
    </cfRule>
  </conditionalFormatting>
  <conditionalFormatting sqref="O216">
    <cfRule type="containsText" priority="853" operator="containsText" text="Desestimada">
      <formula>NOT(ISERROR(SEARCH("Desestimada",O216)))</formula>
    </cfRule>
    <cfRule type="containsText" dxfId="641" priority="854" operator="containsText" text="Verde">
      <formula>NOT(ISERROR(SEARCH("Verde",O216)))</formula>
    </cfRule>
    <cfRule type="containsText" dxfId="640" priority="855" operator="containsText" text="Amarilla">
      <formula>NOT(ISERROR(SEARCH("Amarilla",O216)))</formula>
    </cfRule>
    <cfRule type="containsText" dxfId="639" priority="856" operator="containsText" text="Roja">
      <formula>NOT(ISERROR(SEARCH("Roja",O216)))</formula>
    </cfRule>
  </conditionalFormatting>
  <conditionalFormatting sqref="O215">
    <cfRule type="containsText" priority="849" operator="containsText" text="Desestimada">
      <formula>NOT(ISERROR(SEARCH("Desestimada",O215)))</formula>
    </cfRule>
    <cfRule type="containsText" dxfId="638" priority="850" operator="containsText" text="Verde">
      <formula>NOT(ISERROR(SEARCH("Verde",O215)))</formula>
    </cfRule>
    <cfRule type="containsText" dxfId="637" priority="851" operator="containsText" text="Amarilla">
      <formula>NOT(ISERROR(SEARCH("Amarilla",O215)))</formula>
    </cfRule>
    <cfRule type="containsText" dxfId="636" priority="852" operator="containsText" text="Roja">
      <formula>NOT(ISERROR(SEARCH("Roja",O215)))</formula>
    </cfRule>
  </conditionalFormatting>
  <conditionalFormatting sqref="O214">
    <cfRule type="containsText" priority="845" operator="containsText" text="Desestimada">
      <formula>NOT(ISERROR(SEARCH("Desestimada",O214)))</formula>
    </cfRule>
    <cfRule type="containsText" dxfId="635" priority="846" operator="containsText" text="Verde">
      <formula>NOT(ISERROR(SEARCH("Verde",O214)))</formula>
    </cfRule>
    <cfRule type="containsText" dxfId="634" priority="847" operator="containsText" text="Amarilla">
      <formula>NOT(ISERROR(SEARCH("Amarilla",O214)))</formula>
    </cfRule>
    <cfRule type="containsText" dxfId="633" priority="848" operator="containsText" text="Roja">
      <formula>NOT(ISERROR(SEARCH("Roja",O214)))</formula>
    </cfRule>
  </conditionalFormatting>
  <conditionalFormatting sqref="O213">
    <cfRule type="containsText" priority="841" operator="containsText" text="Desestimada">
      <formula>NOT(ISERROR(SEARCH("Desestimada",O213)))</formula>
    </cfRule>
    <cfRule type="containsText" dxfId="632" priority="842" operator="containsText" text="Verde">
      <formula>NOT(ISERROR(SEARCH("Verde",O213)))</formula>
    </cfRule>
    <cfRule type="containsText" dxfId="631" priority="843" operator="containsText" text="Amarilla">
      <formula>NOT(ISERROR(SEARCH("Amarilla",O213)))</formula>
    </cfRule>
    <cfRule type="containsText" dxfId="630" priority="844" operator="containsText" text="Roja">
      <formula>NOT(ISERROR(SEARCH("Roja",O213)))</formula>
    </cfRule>
  </conditionalFormatting>
  <conditionalFormatting sqref="O212">
    <cfRule type="containsText" priority="837" operator="containsText" text="Desestimada">
      <formula>NOT(ISERROR(SEARCH("Desestimada",O212)))</formula>
    </cfRule>
    <cfRule type="containsText" dxfId="629" priority="838" operator="containsText" text="Verde">
      <formula>NOT(ISERROR(SEARCH("Verde",O212)))</formula>
    </cfRule>
    <cfRule type="containsText" dxfId="628" priority="839" operator="containsText" text="Amarilla">
      <formula>NOT(ISERROR(SEARCH("Amarilla",O212)))</formula>
    </cfRule>
    <cfRule type="containsText" dxfId="627" priority="840" operator="containsText" text="Roja">
      <formula>NOT(ISERROR(SEARCH("Roja",O212)))</formula>
    </cfRule>
  </conditionalFormatting>
  <conditionalFormatting sqref="O211">
    <cfRule type="containsText" priority="833" operator="containsText" text="Desestimada">
      <formula>NOT(ISERROR(SEARCH("Desestimada",O211)))</formula>
    </cfRule>
    <cfRule type="containsText" dxfId="626" priority="834" operator="containsText" text="Verde">
      <formula>NOT(ISERROR(SEARCH("Verde",O211)))</formula>
    </cfRule>
    <cfRule type="containsText" dxfId="625" priority="835" operator="containsText" text="Amarilla">
      <formula>NOT(ISERROR(SEARCH("Amarilla",O211)))</formula>
    </cfRule>
    <cfRule type="containsText" dxfId="624" priority="836" operator="containsText" text="Roja">
      <formula>NOT(ISERROR(SEARCH("Roja",O211)))</formula>
    </cfRule>
  </conditionalFormatting>
  <conditionalFormatting sqref="O210">
    <cfRule type="containsText" priority="829" operator="containsText" text="Desestimada">
      <formula>NOT(ISERROR(SEARCH("Desestimada",O210)))</formula>
    </cfRule>
    <cfRule type="containsText" dxfId="623" priority="830" operator="containsText" text="Verde">
      <formula>NOT(ISERROR(SEARCH("Verde",O210)))</formula>
    </cfRule>
    <cfRule type="containsText" dxfId="622" priority="831" operator="containsText" text="Amarilla">
      <formula>NOT(ISERROR(SEARCH("Amarilla",O210)))</formula>
    </cfRule>
    <cfRule type="containsText" dxfId="621" priority="832" operator="containsText" text="Roja">
      <formula>NOT(ISERROR(SEARCH("Roja",O210)))</formula>
    </cfRule>
  </conditionalFormatting>
  <conditionalFormatting sqref="O209">
    <cfRule type="containsText" priority="825" operator="containsText" text="Desestimada">
      <formula>NOT(ISERROR(SEARCH("Desestimada",O209)))</formula>
    </cfRule>
    <cfRule type="containsText" dxfId="620" priority="826" operator="containsText" text="Verde">
      <formula>NOT(ISERROR(SEARCH("Verde",O209)))</formula>
    </cfRule>
    <cfRule type="containsText" dxfId="619" priority="827" operator="containsText" text="Amarilla">
      <formula>NOT(ISERROR(SEARCH("Amarilla",O209)))</formula>
    </cfRule>
    <cfRule type="containsText" dxfId="618" priority="828" operator="containsText" text="Roja">
      <formula>NOT(ISERROR(SEARCH("Roja",O209)))</formula>
    </cfRule>
  </conditionalFormatting>
  <conditionalFormatting sqref="O208">
    <cfRule type="containsText" priority="821" operator="containsText" text="Desestimada">
      <formula>NOT(ISERROR(SEARCH("Desestimada",O208)))</formula>
    </cfRule>
    <cfRule type="containsText" dxfId="617" priority="822" operator="containsText" text="Verde">
      <formula>NOT(ISERROR(SEARCH("Verde",O208)))</formula>
    </cfRule>
    <cfRule type="containsText" dxfId="616" priority="823" operator="containsText" text="Amarilla">
      <formula>NOT(ISERROR(SEARCH("Amarilla",O208)))</formula>
    </cfRule>
    <cfRule type="containsText" dxfId="615" priority="824" operator="containsText" text="Roja">
      <formula>NOT(ISERROR(SEARCH("Roja",O208)))</formula>
    </cfRule>
  </conditionalFormatting>
  <conditionalFormatting sqref="O207">
    <cfRule type="containsText" priority="817" operator="containsText" text="Desestimada">
      <formula>NOT(ISERROR(SEARCH("Desestimada",O207)))</formula>
    </cfRule>
    <cfRule type="containsText" dxfId="614" priority="818" operator="containsText" text="Verde">
      <formula>NOT(ISERROR(SEARCH("Verde",O207)))</formula>
    </cfRule>
    <cfRule type="containsText" dxfId="613" priority="819" operator="containsText" text="Amarilla">
      <formula>NOT(ISERROR(SEARCH("Amarilla",O207)))</formula>
    </cfRule>
    <cfRule type="containsText" dxfId="612" priority="820" operator="containsText" text="Roja">
      <formula>NOT(ISERROR(SEARCH("Roja",O207)))</formula>
    </cfRule>
  </conditionalFormatting>
  <conditionalFormatting sqref="O206">
    <cfRule type="containsText" priority="813" operator="containsText" text="Desestimada">
      <formula>NOT(ISERROR(SEARCH("Desestimada",O206)))</formula>
    </cfRule>
    <cfRule type="containsText" dxfId="611" priority="814" operator="containsText" text="Verde">
      <formula>NOT(ISERROR(SEARCH("Verde",O206)))</formula>
    </cfRule>
    <cfRule type="containsText" dxfId="610" priority="815" operator="containsText" text="Amarilla">
      <formula>NOT(ISERROR(SEARCH("Amarilla",O206)))</formula>
    </cfRule>
    <cfRule type="containsText" dxfId="609" priority="816" operator="containsText" text="Roja">
      <formula>NOT(ISERROR(SEARCH("Roja",O206)))</formula>
    </cfRule>
  </conditionalFormatting>
  <conditionalFormatting sqref="O205">
    <cfRule type="containsText" priority="809" operator="containsText" text="Desestimada">
      <formula>NOT(ISERROR(SEARCH("Desestimada",O205)))</formula>
    </cfRule>
    <cfRule type="containsText" dxfId="608" priority="810" operator="containsText" text="Verde">
      <formula>NOT(ISERROR(SEARCH("Verde",O205)))</formula>
    </cfRule>
    <cfRule type="containsText" dxfId="607" priority="811" operator="containsText" text="Amarilla">
      <formula>NOT(ISERROR(SEARCH("Amarilla",O205)))</formula>
    </cfRule>
    <cfRule type="containsText" dxfId="606" priority="812" operator="containsText" text="Roja">
      <formula>NOT(ISERROR(SEARCH("Roja",O205)))</formula>
    </cfRule>
  </conditionalFormatting>
  <conditionalFormatting sqref="O204">
    <cfRule type="containsText" priority="805" operator="containsText" text="Desestimada">
      <formula>NOT(ISERROR(SEARCH("Desestimada",O204)))</formula>
    </cfRule>
    <cfRule type="containsText" dxfId="605" priority="806" operator="containsText" text="Verde">
      <formula>NOT(ISERROR(SEARCH("Verde",O204)))</formula>
    </cfRule>
    <cfRule type="containsText" dxfId="604" priority="807" operator="containsText" text="Amarilla">
      <formula>NOT(ISERROR(SEARCH("Amarilla",O204)))</formula>
    </cfRule>
    <cfRule type="containsText" dxfId="603" priority="808" operator="containsText" text="Roja">
      <formula>NOT(ISERROR(SEARCH("Roja",O204)))</formula>
    </cfRule>
  </conditionalFormatting>
  <conditionalFormatting sqref="O203">
    <cfRule type="containsText" priority="801" operator="containsText" text="Desestimada">
      <formula>NOT(ISERROR(SEARCH("Desestimada",O203)))</formula>
    </cfRule>
    <cfRule type="containsText" dxfId="602" priority="802" operator="containsText" text="Verde">
      <formula>NOT(ISERROR(SEARCH("Verde",O203)))</formula>
    </cfRule>
    <cfRule type="containsText" dxfId="601" priority="803" operator="containsText" text="Amarilla">
      <formula>NOT(ISERROR(SEARCH("Amarilla",O203)))</formula>
    </cfRule>
    <cfRule type="containsText" dxfId="600" priority="804" operator="containsText" text="Roja">
      <formula>NOT(ISERROR(SEARCH("Roja",O203)))</formula>
    </cfRule>
  </conditionalFormatting>
  <conditionalFormatting sqref="O202">
    <cfRule type="containsText" priority="797" operator="containsText" text="Desestimada">
      <formula>NOT(ISERROR(SEARCH("Desestimada",O202)))</formula>
    </cfRule>
    <cfRule type="containsText" dxfId="599" priority="798" operator="containsText" text="Verde">
      <formula>NOT(ISERROR(SEARCH("Verde",O202)))</formula>
    </cfRule>
    <cfRule type="containsText" dxfId="598" priority="799" operator="containsText" text="Amarilla">
      <formula>NOT(ISERROR(SEARCH("Amarilla",O202)))</formula>
    </cfRule>
    <cfRule type="containsText" dxfId="597" priority="800" operator="containsText" text="Roja">
      <formula>NOT(ISERROR(SEARCH("Roja",O202)))</formula>
    </cfRule>
  </conditionalFormatting>
  <conditionalFormatting sqref="O201">
    <cfRule type="containsText" priority="793" operator="containsText" text="Desestimada">
      <formula>NOT(ISERROR(SEARCH("Desestimada",O201)))</formula>
    </cfRule>
    <cfRule type="containsText" dxfId="596" priority="794" operator="containsText" text="Verde">
      <formula>NOT(ISERROR(SEARCH("Verde",O201)))</formula>
    </cfRule>
    <cfRule type="containsText" dxfId="595" priority="795" operator="containsText" text="Amarilla">
      <formula>NOT(ISERROR(SEARCH("Amarilla",O201)))</formula>
    </cfRule>
    <cfRule type="containsText" dxfId="594" priority="796" operator="containsText" text="Roja">
      <formula>NOT(ISERROR(SEARCH("Roja",O201)))</formula>
    </cfRule>
  </conditionalFormatting>
  <conditionalFormatting sqref="O200">
    <cfRule type="containsText" priority="789" operator="containsText" text="Desestimada">
      <formula>NOT(ISERROR(SEARCH("Desestimada",O200)))</formula>
    </cfRule>
    <cfRule type="containsText" dxfId="593" priority="790" operator="containsText" text="Verde">
      <formula>NOT(ISERROR(SEARCH("Verde",O200)))</formula>
    </cfRule>
    <cfRule type="containsText" dxfId="592" priority="791" operator="containsText" text="Amarilla">
      <formula>NOT(ISERROR(SEARCH("Amarilla",O200)))</formula>
    </cfRule>
    <cfRule type="containsText" dxfId="591" priority="792" operator="containsText" text="Roja">
      <formula>NOT(ISERROR(SEARCH("Roja",O200)))</formula>
    </cfRule>
  </conditionalFormatting>
  <conditionalFormatting sqref="O199">
    <cfRule type="containsText" priority="785" operator="containsText" text="Desestimada">
      <formula>NOT(ISERROR(SEARCH("Desestimada",O199)))</formula>
    </cfRule>
    <cfRule type="containsText" dxfId="590" priority="786" operator="containsText" text="Verde">
      <formula>NOT(ISERROR(SEARCH("Verde",O199)))</formula>
    </cfRule>
    <cfRule type="containsText" dxfId="589" priority="787" operator="containsText" text="Amarilla">
      <formula>NOT(ISERROR(SEARCH("Amarilla",O199)))</formula>
    </cfRule>
    <cfRule type="containsText" dxfId="588" priority="788" operator="containsText" text="Roja">
      <formula>NOT(ISERROR(SEARCH("Roja",O199)))</formula>
    </cfRule>
  </conditionalFormatting>
  <conditionalFormatting sqref="O198">
    <cfRule type="containsText" priority="781" operator="containsText" text="Desestimada">
      <formula>NOT(ISERROR(SEARCH("Desestimada",O198)))</formula>
    </cfRule>
    <cfRule type="containsText" dxfId="587" priority="782" operator="containsText" text="Verde">
      <formula>NOT(ISERROR(SEARCH("Verde",O198)))</formula>
    </cfRule>
    <cfRule type="containsText" dxfId="586" priority="783" operator="containsText" text="Amarilla">
      <formula>NOT(ISERROR(SEARCH("Amarilla",O198)))</formula>
    </cfRule>
    <cfRule type="containsText" dxfId="585" priority="784" operator="containsText" text="Roja">
      <formula>NOT(ISERROR(SEARCH("Roja",O198)))</formula>
    </cfRule>
  </conditionalFormatting>
  <conditionalFormatting sqref="O197">
    <cfRule type="containsText" priority="777" operator="containsText" text="Desestimada">
      <formula>NOT(ISERROR(SEARCH("Desestimada",O197)))</formula>
    </cfRule>
    <cfRule type="containsText" dxfId="584" priority="778" operator="containsText" text="Verde">
      <formula>NOT(ISERROR(SEARCH("Verde",O197)))</formula>
    </cfRule>
    <cfRule type="containsText" dxfId="583" priority="779" operator="containsText" text="Amarilla">
      <formula>NOT(ISERROR(SEARCH("Amarilla",O197)))</formula>
    </cfRule>
    <cfRule type="containsText" dxfId="582" priority="780" operator="containsText" text="Roja">
      <formula>NOT(ISERROR(SEARCH("Roja",O197)))</formula>
    </cfRule>
  </conditionalFormatting>
  <conditionalFormatting sqref="O196">
    <cfRule type="containsText" priority="773" operator="containsText" text="Desestimada">
      <formula>NOT(ISERROR(SEARCH("Desestimada",O196)))</formula>
    </cfRule>
    <cfRule type="containsText" dxfId="581" priority="774" operator="containsText" text="Verde">
      <formula>NOT(ISERROR(SEARCH("Verde",O196)))</formula>
    </cfRule>
    <cfRule type="containsText" dxfId="580" priority="775" operator="containsText" text="Amarilla">
      <formula>NOT(ISERROR(SEARCH("Amarilla",O196)))</formula>
    </cfRule>
    <cfRule type="containsText" dxfId="579" priority="776" operator="containsText" text="Roja">
      <formula>NOT(ISERROR(SEARCH("Roja",O196)))</formula>
    </cfRule>
  </conditionalFormatting>
  <conditionalFormatting sqref="O195">
    <cfRule type="containsText" priority="769" operator="containsText" text="Desestimada">
      <formula>NOT(ISERROR(SEARCH("Desestimada",O195)))</formula>
    </cfRule>
    <cfRule type="containsText" dxfId="578" priority="770" operator="containsText" text="Verde">
      <formula>NOT(ISERROR(SEARCH("Verde",O195)))</formula>
    </cfRule>
    <cfRule type="containsText" dxfId="577" priority="771" operator="containsText" text="Amarilla">
      <formula>NOT(ISERROR(SEARCH("Amarilla",O195)))</formula>
    </cfRule>
    <cfRule type="containsText" dxfId="576" priority="772" operator="containsText" text="Roja">
      <formula>NOT(ISERROR(SEARCH("Roja",O195)))</formula>
    </cfRule>
  </conditionalFormatting>
  <conditionalFormatting sqref="O194">
    <cfRule type="containsText" priority="765" operator="containsText" text="Desestimada">
      <formula>NOT(ISERROR(SEARCH("Desestimada",O194)))</formula>
    </cfRule>
    <cfRule type="containsText" dxfId="575" priority="766" operator="containsText" text="Verde">
      <formula>NOT(ISERROR(SEARCH("Verde",O194)))</formula>
    </cfRule>
    <cfRule type="containsText" dxfId="574" priority="767" operator="containsText" text="Amarilla">
      <formula>NOT(ISERROR(SEARCH("Amarilla",O194)))</formula>
    </cfRule>
    <cfRule type="containsText" dxfId="573" priority="768" operator="containsText" text="Roja">
      <formula>NOT(ISERROR(SEARCH("Roja",O194)))</formula>
    </cfRule>
  </conditionalFormatting>
  <conditionalFormatting sqref="O193">
    <cfRule type="containsText" priority="761" operator="containsText" text="Desestimada">
      <formula>NOT(ISERROR(SEARCH("Desestimada",O193)))</formula>
    </cfRule>
    <cfRule type="containsText" dxfId="572" priority="762" operator="containsText" text="Verde">
      <formula>NOT(ISERROR(SEARCH("Verde",O193)))</formula>
    </cfRule>
    <cfRule type="containsText" dxfId="571" priority="763" operator="containsText" text="Amarilla">
      <formula>NOT(ISERROR(SEARCH("Amarilla",O193)))</formula>
    </cfRule>
    <cfRule type="containsText" dxfId="570" priority="764" operator="containsText" text="Roja">
      <formula>NOT(ISERROR(SEARCH("Roja",O193)))</formula>
    </cfRule>
  </conditionalFormatting>
  <conditionalFormatting sqref="O192">
    <cfRule type="containsText" priority="757" operator="containsText" text="Desestimada">
      <formula>NOT(ISERROR(SEARCH("Desestimada",O192)))</formula>
    </cfRule>
    <cfRule type="containsText" dxfId="569" priority="758" operator="containsText" text="Verde">
      <formula>NOT(ISERROR(SEARCH("Verde",O192)))</formula>
    </cfRule>
    <cfRule type="containsText" dxfId="568" priority="759" operator="containsText" text="Amarilla">
      <formula>NOT(ISERROR(SEARCH("Amarilla",O192)))</formula>
    </cfRule>
    <cfRule type="containsText" dxfId="567" priority="760" operator="containsText" text="Roja">
      <formula>NOT(ISERROR(SEARCH("Roja",O192)))</formula>
    </cfRule>
  </conditionalFormatting>
  <conditionalFormatting sqref="O191">
    <cfRule type="containsText" priority="753" operator="containsText" text="Desestimada">
      <formula>NOT(ISERROR(SEARCH("Desestimada",O191)))</formula>
    </cfRule>
    <cfRule type="containsText" dxfId="566" priority="754" operator="containsText" text="Verde">
      <formula>NOT(ISERROR(SEARCH("Verde",O191)))</formula>
    </cfRule>
    <cfRule type="containsText" dxfId="565" priority="755" operator="containsText" text="Amarilla">
      <formula>NOT(ISERROR(SEARCH("Amarilla",O191)))</formula>
    </cfRule>
    <cfRule type="containsText" dxfId="564" priority="756" operator="containsText" text="Roja">
      <formula>NOT(ISERROR(SEARCH("Roja",O191)))</formula>
    </cfRule>
  </conditionalFormatting>
  <conditionalFormatting sqref="O190">
    <cfRule type="containsText" priority="749" operator="containsText" text="Desestimada">
      <formula>NOT(ISERROR(SEARCH("Desestimada",O190)))</formula>
    </cfRule>
    <cfRule type="containsText" dxfId="563" priority="750" operator="containsText" text="Verde">
      <formula>NOT(ISERROR(SEARCH("Verde",O190)))</formula>
    </cfRule>
    <cfRule type="containsText" dxfId="562" priority="751" operator="containsText" text="Amarilla">
      <formula>NOT(ISERROR(SEARCH("Amarilla",O190)))</formula>
    </cfRule>
    <cfRule type="containsText" dxfId="561" priority="752" operator="containsText" text="Roja">
      <formula>NOT(ISERROR(SEARCH("Roja",O190)))</formula>
    </cfRule>
  </conditionalFormatting>
  <conditionalFormatting sqref="O189">
    <cfRule type="containsText" priority="745" operator="containsText" text="Desestimada">
      <formula>NOT(ISERROR(SEARCH("Desestimada",O189)))</formula>
    </cfRule>
    <cfRule type="containsText" dxfId="560" priority="746" operator="containsText" text="Verde">
      <formula>NOT(ISERROR(SEARCH("Verde",O189)))</formula>
    </cfRule>
    <cfRule type="containsText" dxfId="559" priority="747" operator="containsText" text="Amarilla">
      <formula>NOT(ISERROR(SEARCH("Amarilla",O189)))</formula>
    </cfRule>
    <cfRule type="containsText" dxfId="558" priority="748" operator="containsText" text="Roja">
      <formula>NOT(ISERROR(SEARCH("Roja",O189)))</formula>
    </cfRule>
  </conditionalFormatting>
  <conditionalFormatting sqref="O188">
    <cfRule type="containsText" priority="741" operator="containsText" text="Desestimada">
      <formula>NOT(ISERROR(SEARCH("Desestimada",O188)))</formula>
    </cfRule>
    <cfRule type="containsText" dxfId="557" priority="742" operator="containsText" text="Verde">
      <formula>NOT(ISERROR(SEARCH("Verde",O188)))</formula>
    </cfRule>
    <cfRule type="containsText" dxfId="556" priority="743" operator="containsText" text="Amarilla">
      <formula>NOT(ISERROR(SEARCH("Amarilla",O188)))</formula>
    </cfRule>
    <cfRule type="containsText" dxfId="555" priority="744" operator="containsText" text="Roja">
      <formula>NOT(ISERROR(SEARCH("Roja",O188)))</formula>
    </cfRule>
  </conditionalFormatting>
  <conditionalFormatting sqref="O187">
    <cfRule type="containsText" priority="737" operator="containsText" text="Desestimada">
      <formula>NOT(ISERROR(SEARCH("Desestimada",O187)))</formula>
    </cfRule>
    <cfRule type="containsText" dxfId="554" priority="738" operator="containsText" text="Verde">
      <formula>NOT(ISERROR(SEARCH("Verde",O187)))</formula>
    </cfRule>
    <cfRule type="containsText" dxfId="553" priority="739" operator="containsText" text="Amarilla">
      <formula>NOT(ISERROR(SEARCH("Amarilla",O187)))</formula>
    </cfRule>
    <cfRule type="containsText" dxfId="552" priority="740" operator="containsText" text="Roja">
      <formula>NOT(ISERROR(SEARCH("Roja",O187)))</formula>
    </cfRule>
  </conditionalFormatting>
  <conditionalFormatting sqref="O186">
    <cfRule type="containsText" priority="733" operator="containsText" text="Desestimada">
      <formula>NOT(ISERROR(SEARCH("Desestimada",O186)))</formula>
    </cfRule>
    <cfRule type="containsText" dxfId="551" priority="734" operator="containsText" text="Verde">
      <formula>NOT(ISERROR(SEARCH("Verde",O186)))</formula>
    </cfRule>
    <cfRule type="containsText" dxfId="550" priority="735" operator="containsText" text="Amarilla">
      <formula>NOT(ISERROR(SEARCH("Amarilla",O186)))</formula>
    </cfRule>
    <cfRule type="containsText" dxfId="549" priority="736" operator="containsText" text="Roja">
      <formula>NOT(ISERROR(SEARCH("Roja",O186)))</formula>
    </cfRule>
  </conditionalFormatting>
  <conditionalFormatting sqref="O185">
    <cfRule type="containsText" priority="729" operator="containsText" text="Desestimada">
      <formula>NOT(ISERROR(SEARCH("Desestimada",O185)))</formula>
    </cfRule>
    <cfRule type="containsText" dxfId="548" priority="730" operator="containsText" text="Verde">
      <formula>NOT(ISERROR(SEARCH("Verde",O185)))</formula>
    </cfRule>
    <cfRule type="containsText" dxfId="547" priority="731" operator="containsText" text="Amarilla">
      <formula>NOT(ISERROR(SEARCH("Amarilla",O185)))</formula>
    </cfRule>
    <cfRule type="containsText" dxfId="546" priority="732" operator="containsText" text="Roja">
      <formula>NOT(ISERROR(SEARCH("Roja",O185)))</formula>
    </cfRule>
  </conditionalFormatting>
  <conditionalFormatting sqref="O184">
    <cfRule type="containsText" priority="725" operator="containsText" text="Desestimada">
      <formula>NOT(ISERROR(SEARCH("Desestimada",O184)))</formula>
    </cfRule>
    <cfRule type="containsText" dxfId="545" priority="726" operator="containsText" text="Verde">
      <formula>NOT(ISERROR(SEARCH("Verde",O184)))</formula>
    </cfRule>
    <cfRule type="containsText" dxfId="544" priority="727" operator="containsText" text="Amarilla">
      <formula>NOT(ISERROR(SEARCH("Amarilla",O184)))</formula>
    </cfRule>
    <cfRule type="containsText" dxfId="543" priority="728" operator="containsText" text="Roja">
      <formula>NOT(ISERROR(SEARCH("Roja",O184)))</formula>
    </cfRule>
  </conditionalFormatting>
  <conditionalFormatting sqref="O183">
    <cfRule type="containsText" priority="721" operator="containsText" text="Desestimada">
      <formula>NOT(ISERROR(SEARCH("Desestimada",O183)))</formula>
    </cfRule>
    <cfRule type="containsText" dxfId="542" priority="722" operator="containsText" text="Verde">
      <formula>NOT(ISERROR(SEARCH("Verde",O183)))</formula>
    </cfRule>
    <cfRule type="containsText" dxfId="541" priority="723" operator="containsText" text="Amarilla">
      <formula>NOT(ISERROR(SEARCH("Amarilla",O183)))</formula>
    </cfRule>
    <cfRule type="containsText" dxfId="540" priority="724" operator="containsText" text="Roja">
      <formula>NOT(ISERROR(SEARCH("Roja",O183)))</formula>
    </cfRule>
  </conditionalFormatting>
  <conditionalFormatting sqref="O182">
    <cfRule type="containsText" priority="717" operator="containsText" text="Desestimada">
      <formula>NOT(ISERROR(SEARCH("Desestimada",O182)))</formula>
    </cfRule>
    <cfRule type="containsText" dxfId="539" priority="718" operator="containsText" text="Verde">
      <formula>NOT(ISERROR(SEARCH("Verde",O182)))</formula>
    </cfRule>
    <cfRule type="containsText" dxfId="538" priority="719" operator="containsText" text="Amarilla">
      <formula>NOT(ISERROR(SEARCH("Amarilla",O182)))</formula>
    </cfRule>
    <cfRule type="containsText" dxfId="537" priority="720" operator="containsText" text="Roja">
      <formula>NOT(ISERROR(SEARCH("Roja",O182)))</formula>
    </cfRule>
  </conditionalFormatting>
  <conditionalFormatting sqref="O181">
    <cfRule type="containsText" priority="713" operator="containsText" text="Desestimada">
      <formula>NOT(ISERROR(SEARCH("Desestimada",O181)))</formula>
    </cfRule>
    <cfRule type="containsText" dxfId="536" priority="714" operator="containsText" text="Verde">
      <formula>NOT(ISERROR(SEARCH("Verde",O181)))</formula>
    </cfRule>
    <cfRule type="containsText" dxfId="535" priority="715" operator="containsText" text="Amarilla">
      <formula>NOT(ISERROR(SEARCH("Amarilla",O181)))</formula>
    </cfRule>
    <cfRule type="containsText" dxfId="534" priority="716" operator="containsText" text="Roja">
      <formula>NOT(ISERROR(SEARCH("Roja",O181)))</formula>
    </cfRule>
  </conditionalFormatting>
  <conditionalFormatting sqref="O180">
    <cfRule type="containsText" priority="709" operator="containsText" text="Desestimada">
      <formula>NOT(ISERROR(SEARCH("Desestimada",O180)))</formula>
    </cfRule>
    <cfRule type="containsText" dxfId="533" priority="710" operator="containsText" text="Verde">
      <formula>NOT(ISERROR(SEARCH("Verde",O180)))</formula>
    </cfRule>
    <cfRule type="containsText" dxfId="532" priority="711" operator="containsText" text="Amarilla">
      <formula>NOT(ISERROR(SEARCH("Amarilla",O180)))</formula>
    </cfRule>
    <cfRule type="containsText" dxfId="531" priority="712" operator="containsText" text="Roja">
      <formula>NOT(ISERROR(SEARCH("Roja",O180)))</formula>
    </cfRule>
  </conditionalFormatting>
  <conditionalFormatting sqref="O179">
    <cfRule type="containsText" priority="705" operator="containsText" text="Desestimada">
      <formula>NOT(ISERROR(SEARCH("Desestimada",O179)))</formula>
    </cfRule>
    <cfRule type="containsText" dxfId="530" priority="706" operator="containsText" text="Verde">
      <formula>NOT(ISERROR(SEARCH("Verde",O179)))</formula>
    </cfRule>
    <cfRule type="containsText" dxfId="529" priority="707" operator="containsText" text="Amarilla">
      <formula>NOT(ISERROR(SEARCH("Amarilla",O179)))</formula>
    </cfRule>
    <cfRule type="containsText" dxfId="528" priority="708" operator="containsText" text="Roja">
      <formula>NOT(ISERROR(SEARCH("Roja",O179)))</formula>
    </cfRule>
  </conditionalFormatting>
  <conditionalFormatting sqref="O178">
    <cfRule type="containsText" priority="701" operator="containsText" text="Desestimada">
      <formula>NOT(ISERROR(SEARCH("Desestimada",O178)))</formula>
    </cfRule>
    <cfRule type="containsText" dxfId="527" priority="702" operator="containsText" text="Verde">
      <formula>NOT(ISERROR(SEARCH("Verde",O178)))</formula>
    </cfRule>
    <cfRule type="containsText" dxfId="526" priority="703" operator="containsText" text="Amarilla">
      <formula>NOT(ISERROR(SEARCH("Amarilla",O178)))</formula>
    </cfRule>
    <cfRule type="containsText" dxfId="525" priority="704" operator="containsText" text="Roja">
      <formula>NOT(ISERROR(SEARCH("Roja",O178)))</formula>
    </cfRule>
  </conditionalFormatting>
  <conditionalFormatting sqref="O177">
    <cfRule type="containsText" priority="697" operator="containsText" text="Desestimada">
      <formula>NOT(ISERROR(SEARCH("Desestimada",O177)))</formula>
    </cfRule>
    <cfRule type="containsText" dxfId="524" priority="698" operator="containsText" text="Verde">
      <formula>NOT(ISERROR(SEARCH("Verde",O177)))</formula>
    </cfRule>
    <cfRule type="containsText" dxfId="523" priority="699" operator="containsText" text="Amarilla">
      <formula>NOT(ISERROR(SEARCH("Amarilla",O177)))</formula>
    </cfRule>
    <cfRule type="containsText" dxfId="522" priority="700" operator="containsText" text="Roja">
      <formula>NOT(ISERROR(SEARCH("Roja",O177)))</formula>
    </cfRule>
  </conditionalFormatting>
  <conditionalFormatting sqref="O176">
    <cfRule type="containsText" priority="693" operator="containsText" text="Desestimada">
      <formula>NOT(ISERROR(SEARCH("Desestimada",O176)))</formula>
    </cfRule>
    <cfRule type="containsText" dxfId="521" priority="694" operator="containsText" text="Verde">
      <formula>NOT(ISERROR(SEARCH("Verde",O176)))</formula>
    </cfRule>
    <cfRule type="containsText" dxfId="520" priority="695" operator="containsText" text="Amarilla">
      <formula>NOT(ISERROR(SEARCH("Amarilla",O176)))</formula>
    </cfRule>
    <cfRule type="containsText" dxfId="519" priority="696" operator="containsText" text="Roja">
      <formula>NOT(ISERROR(SEARCH("Roja",O176)))</formula>
    </cfRule>
  </conditionalFormatting>
  <conditionalFormatting sqref="O175">
    <cfRule type="containsText" priority="689" operator="containsText" text="Desestimada">
      <formula>NOT(ISERROR(SEARCH("Desestimada",O175)))</formula>
    </cfRule>
    <cfRule type="containsText" dxfId="518" priority="690" operator="containsText" text="Verde">
      <formula>NOT(ISERROR(SEARCH("Verde",O175)))</formula>
    </cfRule>
    <cfRule type="containsText" dxfId="517" priority="691" operator="containsText" text="Amarilla">
      <formula>NOT(ISERROR(SEARCH("Amarilla",O175)))</formula>
    </cfRule>
    <cfRule type="containsText" dxfId="516" priority="692" operator="containsText" text="Roja">
      <formula>NOT(ISERROR(SEARCH("Roja",O175)))</formula>
    </cfRule>
  </conditionalFormatting>
  <conditionalFormatting sqref="O174">
    <cfRule type="containsText" priority="685" operator="containsText" text="Desestimada">
      <formula>NOT(ISERROR(SEARCH("Desestimada",O174)))</formula>
    </cfRule>
    <cfRule type="containsText" dxfId="515" priority="686" operator="containsText" text="Verde">
      <formula>NOT(ISERROR(SEARCH("Verde",O174)))</formula>
    </cfRule>
    <cfRule type="containsText" dxfId="514" priority="687" operator="containsText" text="Amarilla">
      <formula>NOT(ISERROR(SEARCH("Amarilla",O174)))</formula>
    </cfRule>
    <cfRule type="containsText" dxfId="513" priority="688" operator="containsText" text="Roja">
      <formula>NOT(ISERROR(SEARCH("Roja",O174)))</formula>
    </cfRule>
  </conditionalFormatting>
  <conditionalFormatting sqref="O173">
    <cfRule type="containsText" priority="681" operator="containsText" text="Desestimada">
      <formula>NOT(ISERROR(SEARCH("Desestimada",O173)))</formula>
    </cfRule>
    <cfRule type="containsText" dxfId="512" priority="682" operator="containsText" text="Verde">
      <formula>NOT(ISERROR(SEARCH("Verde",O173)))</formula>
    </cfRule>
    <cfRule type="containsText" dxfId="511" priority="683" operator="containsText" text="Amarilla">
      <formula>NOT(ISERROR(SEARCH("Amarilla",O173)))</formula>
    </cfRule>
    <cfRule type="containsText" dxfId="510" priority="684" operator="containsText" text="Roja">
      <formula>NOT(ISERROR(SEARCH("Roja",O173)))</formula>
    </cfRule>
  </conditionalFormatting>
  <conditionalFormatting sqref="O172">
    <cfRule type="containsText" priority="677" operator="containsText" text="Desestimada">
      <formula>NOT(ISERROR(SEARCH("Desestimada",O172)))</formula>
    </cfRule>
    <cfRule type="containsText" dxfId="509" priority="678" operator="containsText" text="Verde">
      <formula>NOT(ISERROR(SEARCH("Verde",O172)))</formula>
    </cfRule>
    <cfRule type="containsText" dxfId="508" priority="679" operator="containsText" text="Amarilla">
      <formula>NOT(ISERROR(SEARCH("Amarilla",O172)))</formula>
    </cfRule>
    <cfRule type="containsText" dxfId="507" priority="680" operator="containsText" text="Roja">
      <formula>NOT(ISERROR(SEARCH("Roja",O172)))</formula>
    </cfRule>
  </conditionalFormatting>
  <conditionalFormatting sqref="O171">
    <cfRule type="containsText" priority="673" operator="containsText" text="Desestimada">
      <formula>NOT(ISERROR(SEARCH("Desestimada",O171)))</formula>
    </cfRule>
    <cfRule type="containsText" dxfId="506" priority="674" operator="containsText" text="Verde">
      <formula>NOT(ISERROR(SEARCH("Verde",O171)))</formula>
    </cfRule>
    <cfRule type="containsText" dxfId="505" priority="675" operator="containsText" text="Amarilla">
      <formula>NOT(ISERROR(SEARCH("Amarilla",O171)))</formula>
    </cfRule>
    <cfRule type="containsText" dxfId="504" priority="676" operator="containsText" text="Roja">
      <formula>NOT(ISERROR(SEARCH("Roja",O171)))</formula>
    </cfRule>
  </conditionalFormatting>
  <conditionalFormatting sqref="O170">
    <cfRule type="containsText" priority="669" operator="containsText" text="Desestimada">
      <formula>NOT(ISERROR(SEARCH("Desestimada",O170)))</formula>
    </cfRule>
    <cfRule type="containsText" dxfId="503" priority="670" operator="containsText" text="Verde">
      <formula>NOT(ISERROR(SEARCH("Verde",O170)))</formula>
    </cfRule>
    <cfRule type="containsText" dxfId="502" priority="671" operator="containsText" text="Amarilla">
      <formula>NOT(ISERROR(SEARCH("Amarilla",O170)))</formula>
    </cfRule>
    <cfRule type="containsText" dxfId="501" priority="672" operator="containsText" text="Roja">
      <formula>NOT(ISERROR(SEARCH("Roja",O170)))</formula>
    </cfRule>
  </conditionalFormatting>
  <conditionalFormatting sqref="O169">
    <cfRule type="containsText" priority="665" operator="containsText" text="Desestimada">
      <formula>NOT(ISERROR(SEARCH("Desestimada",O169)))</formula>
    </cfRule>
    <cfRule type="containsText" dxfId="500" priority="666" operator="containsText" text="Verde">
      <formula>NOT(ISERROR(SEARCH("Verde",O169)))</formula>
    </cfRule>
    <cfRule type="containsText" dxfId="499" priority="667" operator="containsText" text="Amarilla">
      <formula>NOT(ISERROR(SEARCH("Amarilla",O169)))</formula>
    </cfRule>
    <cfRule type="containsText" dxfId="498" priority="668" operator="containsText" text="Roja">
      <formula>NOT(ISERROR(SEARCH("Roja",O169)))</formula>
    </cfRule>
  </conditionalFormatting>
  <conditionalFormatting sqref="O168">
    <cfRule type="containsText" priority="661" operator="containsText" text="Desestimada">
      <formula>NOT(ISERROR(SEARCH("Desestimada",O168)))</formula>
    </cfRule>
    <cfRule type="containsText" dxfId="497" priority="662" operator="containsText" text="Verde">
      <formula>NOT(ISERROR(SEARCH("Verde",O168)))</formula>
    </cfRule>
    <cfRule type="containsText" dxfId="496" priority="663" operator="containsText" text="Amarilla">
      <formula>NOT(ISERROR(SEARCH("Amarilla",O168)))</formula>
    </cfRule>
    <cfRule type="containsText" dxfId="495" priority="664" operator="containsText" text="Roja">
      <formula>NOT(ISERROR(SEARCH("Roja",O168)))</formula>
    </cfRule>
  </conditionalFormatting>
  <conditionalFormatting sqref="O167">
    <cfRule type="containsText" priority="657" operator="containsText" text="Desestimada">
      <formula>NOT(ISERROR(SEARCH("Desestimada",O167)))</formula>
    </cfRule>
    <cfRule type="containsText" dxfId="494" priority="658" operator="containsText" text="Verde">
      <formula>NOT(ISERROR(SEARCH("Verde",O167)))</formula>
    </cfRule>
    <cfRule type="containsText" dxfId="493" priority="659" operator="containsText" text="Amarilla">
      <formula>NOT(ISERROR(SEARCH("Amarilla",O167)))</formula>
    </cfRule>
    <cfRule type="containsText" dxfId="492" priority="660" operator="containsText" text="Roja">
      <formula>NOT(ISERROR(SEARCH("Roja",O167)))</formula>
    </cfRule>
  </conditionalFormatting>
  <conditionalFormatting sqref="O166">
    <cfRule type="containsText" priority="653" operator="containsText" text="Desestimada">
      <formula>NOT(ISERROR(SEARCH("Desestimada",O166)))</formula>
    </cfRule>
    <cfRule type="containsText" dxfId="491" priority="654" operator="containsText" text="Verde">
      <formula>NOT(ISERROR(SEARCH("Verde",O166)))</formula>
    </cfRule>
    <cfRule type="containsText" dxfId="490" priority="655" operator="containsText" text="Amarilla">
      <formula>NOT(ISERROR(SEARCH("Amarilla",O166)))</formula>
    </cfRule>
    <cfRule type="containsText" dxfId="489" priority="656" operator="containsText" text="Roja">
      <formula>NOT(ISERROR(SEARCH("Roja",O166)))</formula>
    </cfRule>
  </conditionalFormatting>
  <conditionalFormatting sqref="O165">
    <cfRule type="containsText" priority="649" operator="containsText" text="Desestimada">
      <formula>NOT(ISERROR(SEARCH("Desestimada",O165)))</formula>
    </cfRule>
    <cfRule type="containsText" dxfId="488" priority="650" operator="containsText" text="Verde">
      <formula>NOT(ISERROR(SEARCH("Verde",O165)))</formula>
    </cfRule>
    <cfRule type="containsText" dxfId="487" priority="651" operator="containsText" text="Amarilla">
      <formula>NOT(ISERROR(SEARCH("Amarilla",O165)))</formula>
    </cfRule>
    <cfRule type="containsText" dxfId="486" priority="652" operator="containsText" text="Roja">
      <formula>NOT(ISERROR(SEARCH("Roja",O165)))</formula>
    </cfRule>
  </conditionalFormatting>
  <conditionalFormatting sqref="O164">
    <cfRule type="containsText" priority="645" operator="containsText" text="Desestimada">
      <formula>NOT(ISERROR(SEARCH("Desestimada",O164)))</formula>
    </cfRule>
    <cfRule type="containsText" dxfId="485" priority="646" operator="containsText" text="Verde">
      <formula>NOT(ISERROR(SEARCH("Verde",O164)))</formula>
    </cfRule>
    <cfRule type="containsText" dxfId="484" priority="647" operator="containsText" text="Amarilla">
      <formula>NOT(ISERROR(SEARCH("Amarilla",O164)))</formula>
    </cfRule>
    <cfRule type="containsText" dxfId="483" priority="648" operator="containsText" text="Roja">
      <formula>NOT(ISERROR(SEARCH("Roja",O164)))</formula>
    </cfRule>
  </conditionalFormatting>
  <conditionalFormatting sqref="O163">
    <cfRule type="containsText" priority="641" operator="containsText" text="Desestimada">
      <formula>NOT(ISERROR(SEARCH("Desestimada",O163)))</formula>
    </cfRule>
    <cfRule type="containsText" dxfId="482" priority="642" operator="containsText" text="Verde">
      <formula>NOT(ISERROR(SEARCH("Verde",O163)))</formula>
    </cfRule>
    <cfRule type="containsText" dxfId="481" priority="643" operator="containsText" text="Amarilla">
      <formula>NOT(ISERROR(SEARCH("Amarilla",O163)))</formula>
    </cfRule>
    <cfRule type="containsText" dxfId="480" priority="644" operator="containsText" text="Roja">
      <formula>NOT(ISERROR(SEARCH("Roja",O163)))</formula>
    </cfRule>
  </conditionalFormatting>
  <conditionalFormatting sqref="O162">
    <cfRule type="containsText" priority="637" operator="containsText" text="Desestimada">
      <formula>NOT(ISERROR(SEARCH("Desestimada",O162)))</formula>
    </cfRule>
    <cfRule type="containsText" dxfId="479" priority="638" operator="containsText" text="Verde">
      <formula>NOT(ISERROR(SEARCH("Verde",O162)))</formula>
    </cfRule>
    <cfRule type="containsText" dxfId="478" priority="639" operator="containsText" text="Amarilla">
      <formula>NOT(ISERROR(SEARCH("Amarilla",O162)))</formula>
    </cfRule>
    <cfRule type="containsText" dxfId="477" priority="640" operator="containsText" text="Roja">
      <formula>NOT(ISERROR(SEARCH("Roja",O162)))</formula>
    </cfRule>
  </conditionalFormatting>
  <conditionalFormatting sqref="O161">
    <cfRule type="containsText" priority="633" operator="containsText" text="Desestimada">
      <formula>NOT(ISERROR(SEARCH("Desestimada",O161)))</formula>
    </cfRule>
    <cfRule type="containsText" dxfId="476" priority="634" operator="containsText" text="Verde">
      <formula>NOT(ISERROR(SEARCH("Verde",O161)))</formula>
    </cfRule>
    <cfRule type="containsText" dxfId="475" priority="635" operator="containsText" text="Amarilla">
      <formula>NOT(ISERROR(SEARCH("Amarilla",O161)))</formula>
    </cfRule>
    <cfRule type="containsText" dxfId="474" priority="636" operator="containsText" text="Roja">
      <formula>NOT(ISERROR(SEARCH("Roja",O161)))</formula>
    </cfRule>
  </conditionalFormatting>
  <conditionalFormatting sqref="O160">
    <cfRule type="containsText" priority="629" operator="containsText" text="Desestimada">
      <formula>NOT(ISERROR(SEARCH("Desestimada",O160)))</formula>
    </cfRule>
    <cfRule type="containsText" dxfId="473" priority="630" operator="containsText" text="Verde">
      <formula>NOT(ISERROR(SEARCH("Verde",O160)))</formula>
    </cfRule>
    <cfRule type="containsText" dxfId="472" priority="631" operator="containsText" text="Amarilla">
      <formula>NOT(ISERROR(SEARCH("Amarilla",O160)))</formula>
    </cfRule>
    <cfRule type="containsText" dxfId="471" priority="632" operator="containsText" text="Roja">
      <formula>NOT(ISERROR(SEARCH("Roja",O160)))</formula>
    </cfRule>
  </conditionalFormatting>
  <conditionalFormatting sqref="O159">
    <cfRule type="containsText" priority="625" operator="containsText" text="Desestimada">
      <formula>NOT(ISERROR(SEARCH("Desestimada",O159)))</formula>
    </cfRule>
    <cfRule type="containsText" dxfId="470" priority="626" operator="containsText" text="Verde">
      <formula>NOT(ISERROR(SEARCH("Verde",O159)))</formula>
    </cfRule>
    <cfRule type="containsText" dxfId="469" priority="627" operator="containsText" text="Amarilla">
      <formula>NOT(ISERROR(SEARCH("Amarilla",O159)))</formula>
    </cfRule>
    <cfRule type="containsText" dxfId="468" priority="628" operator="containsText" text="Roja">
      <formula>NOT(ISERROR(SEARCH("Roja",O159)))</formula>
    </cfRule>
  </conditionalFormatting>
  <conditionalFormatting sqref="O158">
    <cfRule type="containsText" priority="621" operator="containsText" text="Desestimada">
      <formula>NOT(ISERROR(SEARCH("Desestimada",O158)))</formula>
    </cfRule>
    <cfRule type="containsText" dxfId="467" priority="622" operator="containsText" text="Verde">
      <formula>NOT(ISERROR(SEARCH("Verde",O158)))</formula>
    </cfRule>
    <cfRule type="containsText" dxfId="466" priority="623" operator="containsText" text="Amarilla">
      <formula>NOT(ISERROR(SEARCH("Amarilla",O158)))</formula>
    </cfRule>
    <cfRule type="containsText" dxfId="465" priority="624" operator="containsText" text="Roja">
      <formula>NOT(ISERROR(SEARCH("Roja",O158)))</formula>
    </cfRule>
  </conditionalFormatting>
  <conditionalFormatting sqref="O157">
    <cfRule type="containsText" priority="617" operator="containsText" text="Desestimada">
      <formula>NOT(ISERROR(SEARCH("Desestimada",O157)))</formula>
    </cfRule>
    <cfRule type="containsText" dxfId="464" priority="618" operator="containsText" text="Verde">
      <formula>NOT(ISERROR(SEARCH("Verde",O157)))</formula>
    </cfRule>
    <cfRule type="containsText" dxfId="463" priority="619" operator="containsText" text="Amarilla">
      <formula>NOT(ISERROR(SEARCH("Amarilla",O157)))</formula>
    </cfRule>
    <cfRule type="containsText" dxfId="462" priority="620" operator="containsText" text="Roja">
      <formula>NOT(ISERROR(SEARCH("Roja",O157)))</formula>
    </cfRule>
  </conditionalFormatting>
  <conditionalFormatting sqref="O156">
    <cfRule type="containsText" priority="613" operator="containsText" text="Desestimada">
      <formula>NOT(ISERROR(SEARCH("Desestimada",O156)))</formula>
    </cfRule>
    <cfRule type="containsText" dxfId="461" priority="614" operator="containsText" text="Verde">
      <formula>NOT(ISERROR(SEARCH("Verde",O156)))</formula>
    </cfRule>
    <cfRule type="containsText" dxfId="460" priority="615" operator="containsText" text="Amarilla">
      <formula>NOT(ISERROR(SEARCH("Amarilla",O156)))</formula>
    </cfRule>
    <cfRule type="containsText" dxfId="459" priority="616" operator="containsText" text="Roja">
      <formula>NOT(ISERROR(SEARCH("Roja",O156)))</formula>
    </cfRule>
  </conditionalFormatting>
  <conditionalFormatting sqref="O155">
    <cfRule type="containsText" priority="609" operator="containsText" text="Desestimada">
      <formula>NOT(ISERROR(SEARCH("Desestimada",O155)))</formula>
    </cfRule>
    <cfRule type="containsText" dxfId="458" priority="610" operator="containsText" text="Verde">
      <formula>NOT(ISERROR(SEARCH("Verde",O155)))</formula>
    </cfRule>
    <cfRule type="containsText" dxfId="457" priority="611" operator="containsText" text="Amarilla">
      <formula>NOT(ISERROR(SEARCH("Amarilla",O155)))</formula>
    </cfRule>
    <cfRule type="containsText" dxfId="456" priority="612" operator="containsText" text="Roja">
      <formula>NOT(ISERROR(SEARCH("Roja",O155)))</formula>
    </cfRule>
  </conditionalFormatting>
  <conditionalFormatting sqref="O154">
    <cfRule type="containsText" priority="605" operator="containsText" text="Desestimada">
      <formula>NOT(ISERROR(SEARCH("Desestimada",O154)))</formula>
    </cfRule>
    <cfRule type="containsText" dxfId="455" priority="606" operator="containsText" text="Verde">
      <formula>NOT(ISERROR(SEARCH("Verde",O154)))</formula>
    </cfRule>
    <cfRule type="containsText" dxfId="454" priority="607" operator="containsText" text="Amarilla">
      <formula>NOT(ISERROR(SEARCH("Amarilla",O154)))</formula>
    </cfRule>
    <cfRule type="containsText" dxfId="453" priority="608" operator="containsText" text="Roja">
      <formula>NOT(ISERROR(SEARCH("Roja",O154)))</formula>
    </cfRule>
  </conditionalFormatting>
  <conditionalFormatting sqref="O153">
    <cfRule type="containsText" priority="601" operator="containsText" text="Desestimada">
      <formula>NOT(ISERROR(SEARCH("Desestimada",O153)))</formula>
    </cfRule>
    <cfRule type="containsText" dxfId="452" priority="602" operator="containsText" text="Verde">
      <formula>NOT(ISERROR(SEARCH("Verde",O153)))</formula>
    </cfRule>
    <cfRule type="containsText" dxfId="451" priority="603" operator="containsText" text="Amarilla">
      <formula>NOT(ISERROR(SEARCH("Amarilla",O153)))</formula>
    </cfRule>
    <cfRule type="containsText" dxfId="450" priority="604" operator="containsText" text="Roja">
      <formula>NOT(ISERROR(SEARCH("Roja",O153)))</formula>
    </cfRule>
  </conditionalFormatting>
  <conditionalFormatting sqref="O152">
    <cfRule type="containsText" priority="597" operator="containsText" text="Desestimada">
      <formula>NOT(ISERROR(SEARCH("Desestimada",O152)))</formula>
    </cfRule>
    <cfRule type="containsText" dxfId="449" priority="598" operator="containsText" text="Verde">
      <formula>NOT(ISERROR(SEARCH("Verde",O152)))</formula>
    </cfRule>
    <cfRule type="containsText" dxfId="448" priority="599" operator="containsText" text="Amarilla">
      <formula>NOT(ISERROR(SEARCH("Amarilla",O152)))</formula>
    </cfRule>
    <cfRule type="containsText" dxfId="447" priority="600" operator="containsText" text="Roja">
      <formula>NOT(ISERROR(SEARCH("Roja",O152)))</formula>
    </cfRule>
  </conditionalFormatting>
  <conditionalFormatting sqref="O151">
    <cfRule type="containsText" priority="593" operator="containsText" text="Desestimada">
      <formula>NOT(ISERROR(SEARCH("Desestimada",O151)))</formula>
    </cfRule>
    <cfRule type="containsText" dxfId="446" priority="594" operator="containsText" text="Verde">
      <formula>NOT(ISERROR(SEARCH("Verde",O151)))</formula>
    </cfRule>
    <cfRule type="containsText" dxfId="445" priority="595" operator="containsText" text="Amarilla">
      <formula>NOT(ISERROR(SEARCH("Amarilla",O151)))</formula>
    </cfRule>
    <cfRule type="containsText" dxfId="444" priority="596" operator="containsText" text="Roja">
      <formula>NOT(ISERROR(SEARCH("Roja",O151)))</formula>
    </cfRule>
  </conditionalFormatting>
  <conditionalFormatting sqref="O150">
    <cfRule type="containsText" priority="589" operator="containsText" text="Desestimada">
      <formula>NOT(ISERROR(SEARCH("Desestimada",O150)))</formula>
    </cfRule>
    <cfRule type="containsText" dxfId="443" priority="590" operator="containsText" text="Verde">
      <formula>NOT(ISERROR(SEARCH("Verde",O150)))</formula>
    </cfRule>
    <cfRule type="containsText" dxfId="442" priority="591" operator="containsText" text="Amarilla">
      <formula>NOT(ISERROR(SEARCH("Amarilla",O150)))</formula>
    </cfRule>
    <cfRule type="containsText" dxfId="441" priority="592" operator="containsText" text="Roja">
      <formula>NOT(ISERROR(SEARCH("Roja",O150)))</formula>
    </cfRule>
  </conditionalFormatting>
  <conditionalFormatting sqref="O149">
    <cfRule type="containsText" priority="585" operator="containsText" text="Desestimada">
      <formula>NOT(ISERROR(SEARCH("Desestimada",O149)))</formula>
    </cfRule>
    <cfRule type="containsText" dxfId="440" priority="586" operator="containsText" text="Verde">
      <formula>NOT(ISERROR(SEARCH("Verde",O149)))</formula>
    </cfRule>
    <cfRule type="containsText" dxfId="439" priority="587" operator="containsText" text="Amarilla">
      <formula>NOT(ISERROR(SEARCH("Amarilla",O149)))</formula>
    </cfRule>
    <cfRule type="containsText" dxfId="438" priority="588" operator="containsText" text="Roja">
      <formula>NOT(ISERROR(SEARCH("Roja",O149)))</formula>
    </cfRule>
  </conditionalFormatting>
  <conditionalFormatting sqref="O148">
    <cfRule type="containsText" priority="581" operator="containsText" text="Desestimada">
      <formula>NOT(ISERROR(SEARCH("Desestimada",O148)))</formula>
    </cfRule>
    <cfRule type="containsText" dxfId="437" priority="582" operator="containsText" text="Verde">
      <formula>NOT(ISERROR(SEARCH("Verde",O148)))</formula>
    </cfRule>
    <cfRule type="containsText" dxfId="436" priority="583" operator="containsText" text="Amarilla">
      <formula>NOT(ISERROR(SEARCH("Amarilla",O148)))</formula>
    </cfRule>
    <cfRule type="containsText" dxfId="435" priority="584" operator="containsText" text="Roja">
      <formula>NOT(ISERROR(SEARCH("Roja",O148)))</formula>
    </cfRule>
  </conditionalFormatting>
  <conditionalFormatting sqref="O147">
    <cfRule type="containsText" priority="577" operator="containsText" text="Desestimada">
      <formula>NOT(ISERROR(SEARCH("Desestimada",O147)))</formula>
    </cfRule>
    <cfRule type="containsText" dxfId="434" priority="578" operator="containsText" text="Verde">
      <formula>NOT(ISERROR(SEARCH("Verde",O147)))</formula>
    </cfRule>
    <cfRule type="containsText" dxfId="433" priority="579" operator="containsText" text="Amarilla">
      <formula>NOT(ISERROR(SEARCH("Amarilla",O147)))</formula>
    </cfRule>
    <cfRule type="containsText" dxfId="432" priority="580" operator="containsText" text="Roja">
      <formula>NOT(ISERROR(SEARCH("Roja",O147)))</formula>
    </cfRule>
  </conditionalFormatting>
  <conditionalFormatting sqref="O146">
    <cfRule type="containsText" priority="573" operator="containsText" text="Desestimada">
      <formula>NOT(ISERROR(SEARCH("Desestimada",O146)))</formula>
    </cfRule>
    <cfRule type="containsText" dxfId="431" priority="574" operator="containsText" text="Verde">
      <formula>NOT(ISERROR(SEARCH("Verde",O146)))</formula>
    </cfRule>
    <cfRule type="containsText" dxfId="430" priority="575" operator="containsText" text="Amarilla">
      <formula>NOT(ISERROR(SEARCH("Amarilla",O146)))</formula>
    </cfRule>
    <cfRule type="containsText" dxfId="429" priority="576" operator="containsText" text="Roja">
      <formula>NOT(ISERROR(SEARCH("Roja",O146)))</formula>
    </cfRule>
  </conditionalFormatting>
  <conditionalFormatting sqref="O145">
    <cfRule type="containsText" priority="569" operator="containsText" text="Desestimada">
      <formula>NOT(ISERROR(SEARCH("Desestimada",O145)))</formula>
    </cfRule>
    <cfRule type="containsText" dxfId="428" priority="570" operator="containsText" text="Verde">
      <formula>NOT(ISERROR(SEARCH("Verde",O145)))</formula>
    </cfRule>
    <cfRule type="containsText" dxfId="427" priority="571" operator="containsText" text="Amarilla">
      <formula>NOT(ISERROR(SEARCH("Amarilla",O145)))</formula>
    </cfRule>
    <cfRule type="containsText" dxfId="426" priority="572" operator="containsText" text="Roja">
      <formula>NOT(ISERROR(SEARCH("Roja",O145)))</formula>
    </cfRule>
  </conditionalFormatting>
  <conditionalFormatting sqref="O144">
    <cfRule type="containsText" priority="565" operator="containsText" text="Desestimada">
      <formula>NOT(ISERROR(SEARCH("Desestimada",O144)))</formula>
    </cfRule>
    <cfRule type="containsText" dxfId="425" priority="566" operator="containsText" text="Verde">
      <formula>NOT(ISERROR(SEARCH("Verde",O144)))</formula>
    </cfRule>
    <cfRule type="containsText" dxfId="424" priority="567" operator="containsText" text="Amarilla">
      <formula>NOT(ISERROR(SEARCH("Amarilla",O144)))</formula>
    </cfRule>
    <cfRule type="containsText" dxfId="423" priority="568" operator="containsText" text="Roja">
      <formula>NOT(ISERROR(SEARCH("Roja",O144)))</formula>
    </cfRule>
  </conditionalFormatting>
  <conditionalFormatting sqref="O143">
    <cfRule type="containsText" priority="561" operator="containsText" text="Desestimada">
      <formula>NOT(ISERROR(SEARCH("Desestimada",O143)))</formula>
    </cfRule>
    <cfRule type="containsText" dxfId="422" priority="562" operator="containsText" text="Verde">
      <formula>NOT(ISERROR(SEARCH("Verde",O143)))</formula>
    </cfRule>
    <cfRule type="containsText" dxfId="421" priority="563" operator="containsText" text="Amarilla">
      <formula>NOT(ISERROR(SEARCH("Amarilla",O143)))</formula>
    </cfRule>
    <cfRule type="containsText" dxfId="420" priority="564" operator="containsText" text="Roja">
      <formula>NOT(ISERROR(SEARCH("Roja",O143)))</formula>
    </cfRule>
  </conditionalFormatting>
  <conditionalFormatting sqref="O142">
    <cfRule type="containsText" priority="557" operator="containsText" text="Desestimada">
      <formula>NOT(ISERROR(SEARCH("Desestimada",O142)))</formula>
    </cfRule>
    <cfRule type="containsText" dxfId="419" priority="558" operator="containsText" text="Verde">
      <formula>NOT(ISERROR(SEARCH("Verde",O142)))</formula>
    </cfRule>
    <cfRule type="containsText" dxfId="418" priority="559" operator="containsText" text="Amarilla">
      <formula>NOT(ISERROR(SEARCH("Amarilla",O142)))</formula>
    </cfRule>
    <cfRule type="containsText" dxfId="417" priority="560" operator="containsText" text="Roja">
      <formula>NOT(ISERROR(SEARCH("Roja",O142)))</formula>
    </cfRule>
  </conditionalFormatting>
  <conditionalFormatting sqref="O141">
    <cfRule type="containsText" priority="553" operator="containsText" text="Desestimada">
      <formula>NOT(ISERROR(SEARCH("Desestimada",O141)))</formula>
    </cfRule>
    <cfRule type="containsText" dxfId="416" priority="554" operator="containsText" text="Verde">
      <formula>NOT(ISERROR(SEARCH("Verde",O141)))</formula>
    </cfRule>
    <cfRule type="containsText" dxfId="415" priority="555" operator="containsText" text="Amarilla">
      <formula>NOT(ISERROR(SEARCH("Amarilla",O141)))</formula>
    </cfRule>
    <cfRule type="containsText" dxfId="414" priority="556" operator="containsText" text="Roja">
      <formula>NOT(ISERROR(SEARCH("Roja",O141)))</formula>
    </cfRule>
  </conditionalFormatting>
  <conditionalFormatting sqref="O140">
    <cfRule type="containsText" priority="549" operator="containsText" text="Desestimada">
      <formula>NOT(ISERROR(SEARCH("Desestimada",O140)))</formula>
    </cfRule>
    <cfRule type="containsText" dxfId="413" priority="550" operator="containsText" text="Verde">
      <formula>NOT(ISERROR(SEARCH("Verde",O140)))</formula>
    </cfRule>
    <cfRule type="containsText" dxfId="412" priority="551" operator="containsText" text="Amarilla">
      <formula>NOT(ISERROR(SEARCH("Amarilla",O140)))</formula>
    </cfRule>
    <cfRule type="containsText" dxfId="411" priority="552" operator="containsText" text="Roja">
      <formula>NOT(ISERROR(SEARCH("Roja",O140)))</formula>
    </cfRule>
  </conditionalFormatting>
  <conditionalFormatting sqref="O139">
    <cfRule type="containsText" priority="545" operator="containsText" text="Desestimada">
      <formula>NOT(ISERROR(SEARCH("Desestimada",O139)))</formula>
    </cfRule>
    <cfRule type="containsText" dxfId="410" priority="546" operator="containsText" text="Verde">
      <formula>NOT(ISERROR(SEARCH("Verde",O139)))</formula>
    </cfRule>
    <cfRule type="containsText" dxfId="409" priority="547" operator="containsText" text="Amarilla">
      <formula>NOT(ISERROR(SEARCH("Amarilla",O139)))</formula>
    </cfRule>
    <cfRule type="containsText" dxfId="408" priority="548" operator="containsText" text="Roja">
      <formula>NOT(ISERROR(SEARCH("Roja",O139)))</formula>
    </cfRule>
  </conditionalFormatting>
  <conditionalFormatting sqref="O138">
    <cfRule type="containsText" priority="541" operator="containsText" text="Desestimada">
      <formula>NOT(ISERROR(SEARCH("Desestimada",O138)))</formula>
    </cfRule>
    <cfRule type="containsText" dxfId="407" priority="542" operator="containsText" text="Verde">
      <formula>NOT(ISERROR(SEARCH("Verde",O138)))</formula>
    </cfRule>
    <cfRule type="containsText" dxfId="406" priority="543" operator="containsText" text="Amarilla">
      <formula>NOT(ISERROR(SEARCH("Amarilla",O138)))</formula>
    </cfRule>
    <cfRule type="containsText" dxfId="405" priority="544" operator="containsText" text="Roja">
      <formula>NOT(ISERROR(SEARCH("Roja",O138)))</formula>
    </cfRule>
  </conditionalFormatting>
  <conditionalFormatting sqref="O137">
    <cfRule type="containsText" priority="537" operator="containsText" text="Desestimada">
      <formula>NOT(ISERROR(SEARCH("Desestimada",O137)))</formula>
    </cfRule>
    <cfRule type="containsText" dxfId="404" priority="538" operator="containsText" text="Verde">
      <formula>NOT(ISERROR(SEARCH("Verde",O137)))</formula>
    </cfRule>
    <cfRule type="containsText" dxfId="403" priority="539" operator="containsText" text="Amarilla">
      <formula>NOT(ISERROR(SEARCH("Amarilla",O137)))</formula>
    </cfRule>
    <cfRule type="containsText" dxfId="402" priority="540" operator="containsText" text="Roja">
      <formula>NOT(ISERROR(SEARCH("Roja",O137)))</formula>
    </cfRule>
  </conditionalFormatting>
  <conditionalFormatting sqref="O136">
    <cfRule type="containsText" priority="533" operator="containsText" text="Desestimada">
      <formula>NOT(ISERROR(SEARCH("Desestimada",O136)))</formula>
    </cfRule>
    <cfRule type="containsText" dxfId="401" priority="534" operator="containsText" text="Verde">
      <formula>NOT(ISERROR(SEARCH("Verde",O136)))</formula>
    </cfRule>
    <cfRule type="containsText" dxfId="400" priority="535" operator="containsText" text="Amarilla">
      <formula>NOT(ISERROR(SEARCH("Amarilla",O136)))</formula>
    </cfRule>
    <cfRule type="containsText" dxfId="399" priority="536" operator="containsText" text="Roja">
      <formula>NOT(ISERROR(SEARCH("Roja",O136)))</formula>
    </cfRule>
  </conditionalFormatting>
  <conditionalFormatting sqref="O135">
    <cfRule type="containsText" priority="529" operator="containsText" text="Desestimada">
      <formula>NOT(ISERROR(SEARCH("Desestimada",O135)))</formula>
    </cfRule>
    <cfRule type="containsText" dxfId="398" priority="530" operator="containsText" text="Verde">
      <formula>NOT(ISERROR(SEARCH("Verde",O135)))</formula>
    </cfRule>
    <cfRule type="containsText" dxfId="397" priority="531" operator="containsText" text="Amarilla">
      <formula>NOT(ISERROR(SEARCH("Amarilla",O135)))</formula>
    </cfRule>
    <cfRule type="containsText" dxfId="396" priority="532" operator="containsText" text="Roja">
      <formula>NOT(ISERROR(SEARCH("Roja",O135)))</formula>
    </cfRule>
  </conditionalFormatting>
  <conditionalFormatting sqref="O134">
    <cfRule type="containsText" priority="525" operator="containsText" text="Desestimada">
      <formula>NOT(ISERROR(SEARCH("Desestimada",O134)))</formula>
    </cfRule>
    <cfRule type="containsText" dxfId="395" priority="526" operator="containsText" text="Verde">
      <formula>NOT(ISERROR(SEARCH("Verde",O134)))</formula>
    </cfRule>
    <cfRule type="containsText" dxfId="394" priority="527" operator="containsText" text="Amarilla">
      <formula>NOT(ISERROR(SEARCH("Amarilla",O134)))</formula>
    </cfRule>
    <cfRule type="containsText" dxfId="393" priority="528" operator="containsText" text="Roja">
      <formula>NOT(ISERROR(SEARCH("Roja",O134)))</formula>
    </cfRule>
  </conditionalFormatting>
  <conditionalFormatting sqref="O133">
    <cfRule type="containsText" priority="521" operator="containsText" text="Desestimada">
      <formula>NOT(ISERROR(SEARCH("Desestimada",O133)))</formula>
    </cfRule>
    <cfRule type="containsText" dxfId="392" priority="522" operator="containsText" text="Verde">
      <formula>NOT(ISERROR(SEARCH("Verde",O133)))</formula>
    </cfRule>
    <cfRule type="containsText" dxfId="391" priority="523" operator="containsText" text="Amarilla">
      <formula>NOT(ISERROR(SEARCH("Amarilla",O133)))</formula>
    </cfRule>
    <cfRule type="containsText" dxfId="390" priority="524" operator="containsText" text="Roja">
      <formula>NOT(ISERROR(SEARCH("Roja",O133)))</formula>
    </cfRule>
  </conditionalFormatting>
  <conditionalFormatting sqref="O132">
    <cfRule type="containsText" priority="517" operator="containsText" text="Desestimada">
      <formula>NOT(ISERROR(SEARCH("Desestimada",O132)))</formula>
    </cfRule>
    <cfRule type="containsText" dxfId="389" priority="518" operator="containsText" text="Verde">
      <formula>NOT(ISERROR(SEARCH("Verde",O132)))</formula>
    </cfRule>
    <cfRule type="containsText" dxfId="388" priority="519" operator="containsText" text="Amarilla">
      <formula>NOT(ISERROR(SEARCH("Amarilla",O132)))</formula>
    </cfRule>
    <cfRule type="containsText" dxfId="387" priority="520" operator="containsText" text="Roja">
      <formula>NOT(ISERROR(SEARCH("Roja",O132)))</formula>
    </cfRule>
  </conditionalFormatting>
  <conditionalFormatting sqref="O131">
    <cfRule type="containsText" priority="513" operator="containsText" text="Desestimada">
      <formula>NOT(ISERROR(SEARCH("Desestimada",O131)))</formula>
    </cfRule>
    <cfRule type="containsText" dxfId="386" priority="514" operator="containsText" text="Verde">
      <formula>NOT(ISERROR(SEARCH("Verde",O131)))</formula>
    </cfRule>
    <cfRule type="containsText" dxfId="385" priority="515" operator="containsText" text="Amarilla">
      <formula>NOT(ISERROR(SEARCH("Amarilla",O131)))</formula>
    </cfRule>
    <cfRule type="containsText" dxfId="384" priority="516" operator="containsText" text="Roja">
      <formula>NOT(ISERROR(SEARCH("Roja",O131)))</formula>
    </cfRule>
  </conditionalFormatting>
  <conditionalFormatting sqref="O130">
    <cfRule type="containsText" priority="509" operator="containsText" text="Desestimada">
      <formula>NOT(ISERROR(SEARCH("Desestimada",O130)))</formula>
    </cfRule>
    <cfRule type="containsText" dxfId="383" priority="510" operator="containsText" text="Verde">
      <formula>NOT(ISERROR(SEARCH("Verde",O130)))</formula>
    </cfRule>
    <cfRule type="containsText" dxfId="382" priority="511" operator="containsText" text="Amarilla">
      <formula>NOT(ISERROR(SEARCH("Amarilla",O130)))</formula>
    </cfRule>
    <cfRule type="containsText" dxfId="381" priority="512" operator="containsText" text="Roja">
      <formula>NOT(ISERROR(SEARCH("Roja",O130)))</formula>
    </cfRule>
  </conditionalFormatting>
  <conditionalFormatting sqref="O129">
    <cfRule type="containsText" priority="505" operator="containsText" text="Desestimada">
      <formula>NOT(ISERROR(SEARCH("Desestimada",O129)))</formula>
    </cfRule>
    <cfRule type="containsText" dxfId="380" priority="506" operator="containsText" text="Verde">
      <formula>NOT(ISERROR(SEARCH("Verde",O129)))</formula>
    </cfRule>
    <cfRule type="containsText" dxfId="379" priority="507" operator="containsText" text="Amarilla">
      <formula>NOT(ISERROR(SEARCH("Amarilla",O129)))</formula>
    </cfRule>
    <cfRule type="containsText" dxfId="378" priority="508" operator="containsText" text="Roja">
      <formula>NOT(ISERROR(SEARCH("Roja",O129)))</formula>
    </cfRule>
  </conditionalFormatting>
  <conditionalFormatting sqref="O128">
    <cfRule type="containsText" priority="501" operator="containsText" text="Desestimada">
      <formula>NOT(ISERROR(SEARCH("Desestimada",O128)))</formula>
    </cfRule>
    <cfRule type="containsText" dxfId="377" priority="502" operator="containsText" text="Verde">
      <formula>NOT(ISERROR(SEARCH("Verde",O128)))</formula>
    </cfRule>
    <cfRule type="containsText" dxfId="376" priority="503" operator="containsText" text="Amarilla">
      <formula>NOT(ISERROR(SEARCH("Amarilla",O128)))</formula>
    </cfRule>
    <cfRule type="containsText" dxfId="375" priority="504" operator="containsText" text="Roja">
      <formula>NOT(ISERROR(SEARCH("Roja",O128)))</formula>
    </cfRule>
  </conditionalFormatting>
  <conditionalFormatting sqref="O127">
    <cfRule type="containsText" priority="497" operator="containsText" text="Desestimada">
      <formula>NOT(ISERROR(SEARCH("Desestimada",O127)))</formula>
    </cfRule>
    <cfRule type="containsText" dxfId="374" priority="498" operator="containsText" text="Verde">
      <formula>NOT(ISERROR(SEARCH("Verde",O127)))</formula>
    </cfRule>
    <cfRule type="containsText" dxfId="373" priority="499" operator="containsText" text="Amarilla">
      <formula>NOT(ISERROR(SEARCH("Amarilla",O127)))</formula>
    </cfRule>
    <cfRule type="containsText" dxfId="372" priority="500" operator="containsText" text="Roja">
      <formula>NOT(ISERROR(SEARCH("Roja",O127)))</formula>
    </cfRule>
  </conditionalFormatting>
  <conditionalFormatting sqref="O126">
    <cfRule type="containsText" priority="493" operator="containsText" text="Desestimada">
      <formula>NOT(ISERROR(SEARCH("Desestimada",O126)))</formula>
    </cfRule>
    <cfRule type="containsText" dxfId="371" priority="494" operator="containsText" text="Verde">
      <formula>NOT(ISERROR(SEARCH("Verde",O126)))</formula>
    </cfRule>
    <cfRule type="containsText" dxfId="370" priority="495" operator="containsText" text="Amarilla">
      <formula>NOT(ISERROR(SEARCH("Amarilla",O126)))</formula>
    </cfRule>
    <cfRule type="containsText" dxfId="369" priority="496" operator="containsText" text="Roja">
      <formula>NOT(ISERROR(SEARCH("Roja",O126)))</formula>
    </cfRule>
  </conditionalFormatting>
  <conditionalFormatting sqref="O125">
    <cfRule type="containsText" priority="489" operator="containsText" text="Desestimada">
      <formula>NOT(ISERROR(SEARCH("Desestimada",O125)))</formula>
    </cfRule>
    <cfRule type="containsText" dxfId="368" priority="490" operator="containsText" text="Verde">
      <formula>NOT(ISERROR(SEARCH("Verde",O125)))</formula>
    </cfRule>
    <cfRule type="containsText" dxfId="367" priority="491" operator="containsText" text="Amarilla">
      <formula>NOT(ISERROR(SEARCH("Amarilla",O125)))</formula>
    </cfRule>
    <cfRule type="containsText" dxfId="366" priority="492" operator="containsText" text="Roja">
      <formula>NOT(ISERROR(SEARCH("Roja",O125)))</formula>
    </cfRule>
  </conditionalFormatting>
  <conditionalFormatting sqref="O124">
    <cfRule type="containsText" priority="485" operator="containsText" text="Desestimada">
      <formula>NOT(ISERROR(SEARCH("Desestimada",O124)))</formula>
    </cfRule>
    <cfRule type="containsText" dxfId="365" priority="486" operator="containsText" text="Verde">
      <formula>NOT(ISERROR(SEARCH("Verde",O124)))</formula>
    </cfRule>
    <cfRule type="containsText" dxfId="364" priority="487" operator="containsText" text="Amarilla">
      <formula>NOT(ISERROR(SEARCH("Amarilla",O124)))</formula>
    </cfRule>
    <cfRule type="containsText" dxfId="363" priority="488" operator="containsText" text="Roja">
      <formula>NOT(ISERROR(SEARCH("Roja",O124)))</formula>
    </cfRule>
  </conditionalFormatting>
  <conditionalFormatting sqref="O123">
    <cfRule type="containsText" priority="481" operator="containsText" text="Desestimada">
      <formula>NOT(ISERROR(SEARCH("Desestimada",O123)))</formula>
    </cfRule>
    <cfRule type="containsText" dxfId="362" priority="482" operator="containsText" text="Verde">
      <formula>NOT(ISERROR(SEARCH("Verde",O123)))</formula>
    </cfRule>
    <cfRule type="containsText" dxfId="361" priority="483" operator="containsText" text="Amarilla">
      <formula>NOT(ISERROR(SEARCH("Amarilla",O123)))</formula>
    </cfRule>
    <cfRule type="containsText" dxfId="360" priority="484" operator="containsText" text="Roja">
      <formula>NOT(ISERROR(SEARCH("Roja",O123)))</formula>
    </cfRule>
  </conditionalFormatting>
  <conditionalFormatting sqref="O122">
    <cfRule type="containsText" priority="477" operator="containsText" text="Desestimada">
      <formula>NOT(ISERROR(SEARCH("Desestimada",O122)))</formula>
    </cfRule>
    <cfRule type="containsText" dxfId="359" priority="478" operator="containsText" text="Verde">
      <formula>NOT(ISERROR(SEARCH("Verde",O122)))</formula>
    </cfRule>
    <cfRule type="containsText" dxfId="358" priority="479" operator="containsText" text="Amarilla">
      <formula>NOT(ISERROR(SEARCH("Amarilla",O122)))</formula>
    </cfRule>
    <cfRule type="containsText" dxfId="357" priority="480" operator="containsText" text="Roja">
      <formula>NOT(ISERROR(SEARCH("Roja",O122)))</formula>
    </cfRule>
  </conditionalFormatting>
  <conditionalFormatting sqref="O121">
    <cfRule type="containsText" priority="473" operator="containsText" text="Desestimada">
      <formula>NOT(ISERROR(SEARCH("Desestimada",O121)))</formula>
    </cfRule>
    <cfRule type="containsText" dxfId="356" priority="474" operator="containsText" text="Verde">
      <formula>NOT(ISERROR(SEARCH("Verde",O121)))</formula>
    </cfRule>
    <cfRule type="containsText" dxfId="355" priority="475" operator="containsText" text="Amarilla">
      <formula>NOT(ISERROR(SEARCH("Amarilla",O121)))</formula>
    </cfRule>
    <cfRule type="containsText" dxfId="354" priority="476" operator="containsText" text="Roja">
      <formula>NOT(ISERROR(SEARCH("Roja",O121)))</formula>
    </cfRule>
  </conditionalFormatting>
  <conditionalFormatting sqref="O120">
    <cfRule type="containsText" priority="469" operator="containsText" text="Desestimada">
      <formula>NOT(ISERROR(SEARCH("Desestimada",O120)))</formula>
    </cfRule>
    <cfRule type="containsText" dxfId="353" priority="470" operator="containsText" text="Verde">
      <formula>NOT(ISERROR(SEARCH("Verde",O120)))</formula>
    </cfRule>
    <cfRule type="containsText" dxfId="352" priority="471" operator="containsText" text="Amarilla">
      <formula>NOT(ISERROR(SEARCH("Amarilla",O120)))</formula>
    </cfRule>
    <cfRule type="containsText" dxfId="351" priority="472" operator="containsText" text="Roja">
      <formula>NOT(ISERROR(SEARCH("Roja",O120)))</formula>
    </cfRule>
  </conditionalFormatting>
  <conditionalFormatting sqref="O119">
    <cfRule type="containsText" priority="465" operator="containsText" text="Desestimada">
      <formula>NOT(ISERROR(SEARCH("Desestimada",O119)))</formula>
    </cfRule>
    <cfRule type="containsText" dxfId="350" priority="466" operator="containsText" text="Verde">
      <formula>NOT(ISERROR(SEARCH("Verde",O119)))</formula>
    </cfRule>
    <cfRule type="containsText" dxfId="349" priority="467" operator="containsText" text="Amarilla">
      <formula>NOT(ISERROR(SEARCH("Amarilla",O119)))</formula>
    </cfRule>
    <cfRule type="containsText" dxfId="348" priority="468" operator="containsText" text="Roja">
      <formula>NOT(ISERROR(SEARCH("Roja",O119)))</formula>
    </cfRule>
  </conditionalFormatting>
  <conditionalFormatting sqref="O118">
    <cfRule type="containsText" priority="461" operator="containsText" text="Desestimada">
      <formula>NOT(ISERROR(SEARCH("Desestimada",O118)))</formula>
    </cfRule>
    <cfRule type="containsText" dxfId="347" priority="462" operator="containsText" text="Verde">
      <formula>NOT(ISERROR(SEARCH("Verde",O118)))</formula>
    </cfRule>
    <cfRule type="containsText" dxfId="346" priority="463" operator="containsText" text="Amarilla">
      <formula>NOT(ISERROR(SEARCH("Amarilla",O118)))</formula>
    </cfRule>
    <cfRule type="containsText" dxfId="345" priority="464" operator="containsText" text="Roja">
      <formula>NOT(ISERROR(SEARCH("Roja",O118)))</formula>
    </cfRule>
  </conditionalFormatting>
  <conditionalFormatting sqref="O117">
    <cfRule type="containsText" priority="457" operator="containsText" text="Desestimada">
      <formula>NOT(ISERROR(SEARCH("Desestimada",O117)))</formula>
    </cfRule>
    <cfRule type="containsText" dxfId="344" priority="458" operator="containsText" text="Verde">
      <formula>NOT(ISERROR(SEARCH("Verde",O117)))</formula>
    </cfRule>
    <cfRule type="containsText" dxfId="343" priority="459" operator="containsText" text="Amarilla">
      <formula>NOT(ISERROR(SEARCH("Amarilla",O117)))</formula>
    </cfRule>
    <cfRule type="containsText" dxfId="342" priority="460" operator="containsText" text="Roja">
      <formula>NOT(ISERROR(SEARCH("Roja",O117)))</formula>
    </cfRule>
  </conditionalFormatting>
  <conditionalFormatting sqref="O116">
    <cfRule type="containsText" priority="453" operator="containsText" text="Desestimada">
      <formula>NOT(ISERROR(SEARCH("Desestimada",O116)))</formula>
    </cfRule>
    <cfRule type="containsText" dxfId="341" priority="454" operator="containsText" text="Verde">
      <formula>NOT(ISERROR(SEARCH("Verde",O116)))</formula>
    </cfRule>
    <cfRule type="containsText" dxfId="340" priority="455" operator="containsText" text="Amarilla">
      <formula>NOT(ISERROR(SEARCH("Amarilla",O116)))</formula>
    </cfRule>
    <cfRule type="containsText" dxfId="339" priority="456" operator="containsText" text="Roja">
      <formula>NOT(ISERROR(SEARCH("Roja",O116)))</formula>
    </cfRule>
  </conditionalFormatting>
  <conditionalFormatting sqref="O115">
    <cfRule type="containsText" priority="449" operator="containsText" text="Desestimada">
      <formula>NOT(ISERROR(SEARCH("Desestimada",O115)))</formula>
    </cfRule>
    <cfRule type="containsText" dxfId="338" priority="450" operator="containsText" text="Verde">
      <formula>NOT(ISERROR(SEARCH("Verde",O115)))</formula>
    </cfRule>
    <cfRule type="containsText" dxfId="337" priority="451" operator="containsText" text="Amarilla">
      <formula>NOT(ISERROR(SEARCH("Amarilla",O115)))</formula>
    </cfRule>
    <cfRule type="containsText" dxfId="336" priority="452" operator="containsText" text="Roja">
      <formula>NOT(ISERROR(SEARCH("Roja",O115)))</formula>
    </cfRule>
  </conditionalFormatting>
  <conditionalFormatting sqref="O114">
    <cfRule type="containsText" priority="445" operator="containsText" text="Desestimada">
      <formula>NOT(ISERROR(SEARCH("Desestimada",O114)))</formula>
    </cfRule>
    <cfRule type="containsText" dxfId="335" priority="446" operator="containsText" text="Verde">
      <formula>NOT(ISERROR(SEARCH("Verde",O114)))</formula>
    </cfRule>
    <cfRule type="containsText" dxfId="334" priority="447" operator="containsText" text="Amarilla">
      <formula>NOT(ISERROR(SEARCH("Amarilla",O114)))</formula>
    </cfRule>
    <cfRule type="containsText" dxfId="333" priority="448" operator="containsText" text="Roja">
      <formula>NOT(ISERROR(SEARCH("Roja",O114)))</formula>
    </cfRule>
  </conditionalFormatting>
  <conditionalFormatting sqref="O113">
    <cfRule type="containsText" priority="441" operator="containsText" text="Desestimada">
      <formula>NOT(ISERROR(SEARCH("Desestimada",O113)))</formula>
    </cfRule>
    <cfRule type="containsText" dxfId="332" priority="442" operator="containsText" text="Verde">
      <formula>NOT(ISERROR(SEARCH("Verde",O113)))</formula>
    </cfRule>
    <cfRule type="containsText" dxfId="331" priority="443" operator="containsText" text="Amarilla">
      <formula>NOT(ISERROR(SEARCH("Amarilla",O113)))</formula>
    </cfRule>
    <cfRule type="containsText" dxfId="330" priority="444" operator="containsText" text="Roja">
      <formula>NOT(ISERROR(SEARCH("Roja",O113)))</formula>
    </cfRule>
  </conditionalFormatting>
  <conditionalFormatting sqref="O112">
    <cfRule type="containsText" priority="437" operator="containsText" text="Desestimada">
      <formula>NOT(ISERROR(SEARCH("Desestimada",O112)))</formula>
    </cfRule>
    <cfRule type="containsText" dxfId="329" priority="438" operator="containsText" text="Verde">
      <formula>NOT(ISERROR(SEARCH("Verde",O112)))</formula>
    </cfRule>
    <cfRule type="containsText" dxfId="328" priority="439" operator="containsText" text="Amarilla">
      <formula>NOT(ISERROR(SEARCH("Amarilla",O112)))</formula>
    </cfRule>
    <cfRule type="containsText" dxfId="327" priority="440" operator="containsText" text="Roja">
      <formula>NOT(ISERROR(SEARCH("Roja",O112)))</formula>
    </cfRule>
  </conditionalFormatting>
  <conditionalFormatting sqref="O111">
    <cfRule type="containsText" priority="433" operator="containsText" text="Desestimada">
      <formula>NOT(ISERROR(SEARCH("Desestimada",O111)))</formula>
    </cfRule>
    <cfRule type="containsText" dxfId="326" priority="434" operator="containsText" text="Verde">
      <formula>NOT(ISERROR(SEARCH("Verde",O111)))</formula>
    </cfRule>
    <cfRule type="containsText" dxfId="325" priority="435" operator="containsText" text="Amarilla">
      <formula>NOT(ISERROR(SEARCH("Amarilla",O111)))</formula>
    </cfRule>
    <cfRule type="containsText" dxfId="324" priority="436" operator="containsText" text="Roja">
      <formula>NOT(ISERROR(SEARCH("Roja",O111)))</formula>
    </cfRule>
  </conditionalFormatting>
  <conditionalFormatting sqref="O110">
    <cfRule type="containsText" priority="429" operator="containsText" text="Desestimada">
      <formula>NOT(ISERROR(SEARCH("Desestimada",O110)))</formula>
    </cfRule>
    <cfRule type="containsText" dxfId="323" priority="430" operator="containsText" text="Verde">
      <formula>NOT(ISERROR(SEARCH("Verde",O110)))</formula>
    </cfRule>
    <cfRule type="containsText" dxfId="322" priority="431" operator="containsText" text="Amarilla">
      <formula>NOT(ISERROR(SEARCH("Amarilla",O110)))</formula>
    </cfRule>
    <cfRule type="containsText" dxfId="321" priority="432" operator="containsText" text="Roja">
      <formula>NOT(ISERROR(SEARCH("Roja",O110)))</formula>
    </cfRule>
  </conditionalFormatting>
  <conditionalFormatting sqref="O109">
    <cfRule type="containsText" priority="425" operator="containsText" text="Desestimada">
      <formula>NOT(ISERROR(SEARCH("Desestimada",O109)))</formula>
    </cfRule>
    <cfRule type="containsText" dxfId="320" priority="426" operator="containsText" text="Verde">
      <formula>NOT(ISERROR(SEARCH("Verde",O109)))</formula>
    </cfRule>
    <cfRule type="containsText" dxfId="319" priority="427" operator="containsText" text="Amarilla">
      <formula>NOT(ISERROR(SEARCH("Amarilla",O109)))</formula>
    </cfRule>
    <cfRule type="containsText" dxfId="318" priority="428" operator="containsText" text="Roja">
      <formula>NOT(ISERROR(SEARCH("Roja",O109)))</formula>
    </cfRule>
  </conditionalFormatting>
  <conditionalFormatting sqref="O108">
    <cfRule type="containsText" priority="421" operator="containsText" text="Desestimada">
      <formula>NOT(ISERROR(SEARCH("Desestimada",O108)))</formula>
    </cfRule>
    <cfRule type="containsText" dxfId="317" priority="422" operator="containsText" text="Verde">
      <formula>NOT(ISERROR(SEARCH("Verde",O108)))</formula>
    </cfRule>
    <cfRule type="containsText" dxfId="316" priority="423" operator="containsText" text="Amarilla">
      <formula>NOT(ISERROR(SEARCH("Amarilla",O108)))</formula>
    </cfRule>
    <cfRule type="containsText" dxfId="315" priority="424" operator="containsText" text="Roja">
      <formula>NOT(ISERROR(SEARCH("Roja",O108)))</formula>
    </cfRule>
  </conditionalFormatting>
  <conditionalFormatting sqref="O107">
    <cfRule type="containsText" priority="417" operator="containsText" text="Desestimada">
      <formula>NOT(ISERROR(SEARCH("Desestimada",O107)))</formula>
    </cfRule>
    <cfRule type="containsText" dxfId="314" priority="418" operator="containsText" text="Verde">
      <formula>NOT(ISERROR(SEARCH("Verde",O107)))</formula>
    </cfRule>
    <cfRule type="containsText" dxfId="313" priority="419" operator="containsText" text="Amarilla">
      <formula>NOT(ISERROR(SEARCH("Amarilla",O107)))</formula>
    </cfRule>
    <cfRule type="containsText" dxfId="312" priority="420" operator="containsText" text="Roja">
      <formula>NOT(ISERROR(SEARCH("Roja",O107)))</formula>
    </cfRule>
  </conditionalFormatting>
  <conditionalFormatting sqref="O106">
    <cfRule type="containsText" priority="413" operator="containsText" text="Desestimada">
      <formula>NOT(ISERROR(SEARCH("Desestimada",O106)))</formula>
    </cfRule>
    <cfRule type="containsText" dxfId="311" priority="414" operator="containsText" text="Verde">
      <formula>NOT(ISERROR(SEARCH("Verde",O106)))</formula>
    </cfRule>
    <cfRule type="containsText" dxfId="310" priority="415" operator="containsText" text="Amarilla">
      <formula>NOT(ISERROR(SEARCH("Amarilla",O106)))</formula>
    </cfRule>
    <cfRule type="containsText" dxfId="309" priority="416" operator="containsText" text="Roja">
      <formula>NOT(ISERROR(SEARCH("Roja",O106)))</formula>
    </cfRule>
  </conditionalFormatting>
  <conditionalFormatting sqref="O105">
    <cfRule type="containsText" priority="409" operator="containsText" text="Desestimada">
      <formula>NOT(ISERROR(SEARCH("Desestimada",O105)))</formula>
    </cfRule>
    <cfRule type="containsText" dxfId="308" priority="410" operator="containsText" text="Verde">
      <formula>NOT(ISERROR(SEARCH("Verde",O105)))</formula>
    </cfRule>
    <cfRule type="containsText" dxfId="307" priority="411" operator="containsText" text="Amarilla">
      <formula>NOT(ISERROR(SEARCH("Amarilla",O105)))</formula>
    </cfRule>
    <cfRule type="containsText" dxfId="306" priority="412" operator="containsText" text="Roja">
      <formula>NOT(ISERROR(SEARCH("Roja",O105)))</formula>
    </cfRule>
  </conditionalFormatting>
  <conditionalFormatting sqref="O104">
    <cfRule type="containsText" priority="405" operator="containsText" text="Desestimada">
      <formula>NOT(ISERROR(SEARCH("Desestimada",O104)))</formula>
    </cfRule>
    <cfRule type="containsText" dxfId="305" priority="406" operator="containsText" text="Verde">
      <formula>NOT(ISERROR(SEARCH("Verde",O104)))</formula>
    </cfRule>
    <cfRule type="containsText" dxfId="304" priority="407" operator="containsText" text="Amarilla">
      <formula>NOT(ISERROR(SEARCH("Amarilla",O104)))</formula>
    </cfRule>
    <cfRule type="containsText" dxfId="303" priority="408" operator="containsText" text="Roja">
      <formula>NOT(ISERROR(SEARCH("Roja",O104)))</formula>
    </cfRule>
  </conditionalFormatting>
  <conditionalFormatting sqref="O103">
    <cfRule type="containsText" priority="401" operator="containsText" text="Desestimada">
      <formula>NOT(ISERROR(SEARCH("Desestimada",O103)))</formula>
    </cfRule>
    <cfRule type="containsText" dxfId="302" priority="402" operator="containsText" text="Verde">
      <formula>NOT(ISERROR(SEARCH("Verde",O103)))</formula>
    </cfRule>
    <cfRule type="containsText" dxfId="301" priority="403" operator="containsText" text="Amarilla">
      <formula>NOT(ISERROR(SEARCH("Amarilla",O103)))</formula>
    </cfRule>
    <cfRule type="containsText" dxfId="300" priority="404" operator="containsText" text="Roja">
      <formula>NOT(ISERROR(SEARCH("Roja",O103)))</formula>
    </cfRule>
  </conditionalFormatting>
  <conditionalFormatting sqref="O102">
    <cfRule type="containsText" priority="397" operator="containsText" text="Desestimada">
      <formula>NOT(ISERROR(SEARCH("Desestimada",O102)))</formula>
    </cfRule>
    <cfRule type="containsText" dxfId="299" priority="398" operator="containsText" text="Verde">
      <formula>NOT(ISERROR(SEARCH("Verde",O102)))</formula>
    </cfRule>
    <cfRule type="containsText" dxfId="298" priority="399" operator="containsText" text="Amarilla">
      <formula>NOT(ISERROR(SEARCH("Amarilla",O102)))</formula>
    </cfRule>
    <cfRule type="containsText" dxfId="297" priority="400" operator="containsText" text="Roja">
      <formula>NOT(ISERROR(SEARCH("Roja",O102)))</formula>
    </cfRule>
  </conditionalFormatting>
  <conditionalFormatting sqref="O101">
    <cfRule type="containsText" priority="393" operator="containsText" text="Desestimada">
      <formula>NOT(ISERROR(SEARCH("Desestimada",O101)))</formula>
    </cfRule>
    <cfRule type="containsText" dxfId="296" priority="394" operator="containsText" text="Verde">
      <formula>NOT(ISERROR(SEARCH("Verde",O101)))</formula>
    </cfRule>
    <cfRule type="containsText" dxfId="295" priority="395" operator="containsText" text="Amarilla">
      <formula>NOT(ISERROR(SEARCH("Amarilla",O101)))</formula>
    </cfRule>
    <cfRule type="containsText" dxfId="294" priority="396" operator="containsText" text="Roja">
      <formula>NOT(ISERROR(SEARCH("Roja",O101)))</formula>
    </cfRule>
  </conditionalFormatting>
  <conditionalFormatting sqref="O100">
    <cfRule type="containsText" priority="389" operator="containsText" text="Desestimada">
      <formula>NOT(ISERROR(SEARCH("Desestimada",O100)))</formula>
    </cfRule>
    <cfRule type="containsText" dxfId="293" priority="390" operator="containsText" text="Verde">
      <formula>NOT(ISERROR(SEARCH("Verde",O100)))</formula>
    </cfRule>
    <cfRule type="containsText" dxfId="292" priority="391" operator="containsText" text="Amarilla">
      <formula>NOT(ISERROR(SEARCH("Amarilla",O100)))</formula>
    </cfRule>
    <cfRule type="containsText" dxfId="291" priority="392" operator="containsText" text="Roja">
      <formula>NOT(ISERROR(SEARCH("Roja",O100)))</formula>
    </cfRule>
  </conditionalFormatting>
  <conditionalFormatting sqref="O99">
    <cfRule type="containsText" priority="385" operator="containsText" text="Desestimada">
      <formula>NOT(ISERROR(SEARCH("Desestimada",O99)))</formula>
    </cfRule>
    <cfRule type="containsText" dxfId="290" priority="386" operator="containsText" text="Verde">
      <formula>NOT(ISERROR(SEARCH("Verde",O99)))</formula>
    </cfRule>
    <cfRule type="containsText" dxfId="289" priority="387" operator="containsText" text="Amarilla">
      <formula>NOT(ISERROR(SEARCH("Amarilla",O99)))</formula>
    </cfRule>
    <cfRule type="containsText" dxfId="288" priority="388" operator="containsText" text="Roja">
      <formula>NOT(ISERROR(SEARCH("Roja",O99)))</formula>
    </cfRule>
  </conditionalFormatting>
  <conditionalFormatting sqref="O98">
    <cfRule type="containsText" priority="381" operator="containsText" text="Desestimada">
      <formula>NOT(ISERROR(SEARCH("Desestimada",O98)))</formula>
    </cfRule>
    <cfRule type="containsText" dxfId="287" priority="382" operator="containsText" text="Verde">
      <formula>NOT(ISERROR(SEARCH("Verde",O98)))</formula>
    </cfRule>
    <cfRule type="containsText" dxfId="286" priority="383" operator="containsText" text="Amarilla">
      <formula>NOT(ISERROR(SEARCH("Amarilla",O98)))</formula>
    </cfRule>
    <cfRule type="containsText" dxfId="285" priority="384" operator="containsText" text="Roja">
      <formula>NOT(ISERROR(SEARCH("Roja",O98)))</formula>
    </cfRule>
  </conditionalFormatting>
  <conditionalFormatting sqref="O97">
    <cfRule type="containsText" priority="377" operator="containsText" text="Desestimada">
      <formula>NOT(ISERROR(SEARCH("Desestimada",O97)))</formula>
    </cfRule>
    <cfRule type="containsText" dxfId="284" priority="378" operator="containsText" text="Verde">
      <formula>NOT(ISERROR(SEARCH("Verde",O97)))</formula>
    </cfRule>
    <cfRule type="containsText" dxfId="283" priority="379" operator="containsText" text="Amarilla">
      <formula>NOT(ISERROR(SEARCH("Amarilla",O97)))</formula>
    </cfRule>
    <cfRule type="containsText" dxfId="282" priority="380" operator="containsText" text="Roja">
      <formula>NOT(ISERROR(SEARCH("Roja",O97)))</formula>
    </cfRule>
  </conditionalFormatting>
  <conditionalFormatting sqref="O96">
    <cfRule type="containsText" priority="373" operator="containsText" text="Desestimada">
      <formula>NOT(ISERROR(SEARCH("Desestimada",O96)))</formula>
    </cfRule>
    <cfRule type="containsText" dxfId="281" priority="374" operator="containsText" text="Verde">
      <formula>NOT(ISERROR(SEARCH("Verde",O96)))</formula>
    </cfRule>
    <cfRule type="containsText" dxfId="280" priority="375" operator="containsText" text="Amarilla">
      <formula>NOT(ISERROR(SEARCH("Amarilla",O96)))</formula>
    </cfRule>
    <cfRule type="containsText" dxfId="279" priority="376" operator="containsText" text="Roja">
      <formula>NOT(ISERROR(SEARCH("Roja",O96)))</formula>
    </cfRule>
  </conditionalFormatting>
  <conditionalFormatting sqref="O95">
    <cfRule type="containsText" priority="369" operator="containsText" text="Desestimada">
      <formula>NOT(ISERROR(SEARCH("Desestimada",O95)))</formula>
    </cfRule>
    <cfRule type="containsText" dxfId="278" priority="370" operator="containsText" text="Verde">
      <formula>NOT(ISERROR(SEARCH("Verde",O95)))</formula>
    </cfRule>
    <cfRule type="containsText" dxfId="277" priority="371" operator="containsText" text="Amarilla">
      <formula>NOT(ISERROR(SEARCH("Amarilla",O95)))</formula>
    </cfRule>
    <cfRule type="containsText" dxfId="276" priority="372" operator="containsText" text="Roja">
      <formula>NOT(ISERROR(SEARCH("Roja",O95)))</formula>
    </cfRule>
  </conditionalFormatting>
  <conditionalFormatting sqref="O94">
    <cfRule type="containsText" priority="365" operator="containsText" text="Desestimada">
      <formula>NOT(ISERROR(SEARCH("Desestimada",O94)))</formula>
    </cfRule>
    <cfRule type="containsText" dxfId="275" priority="366" operator="containsText" text="Verde">
      <formula>NOT(ISERROR(SEARCH("Verde",O94)))</formula>
    </cfRule>
    <cfRule type="containsText" dxfId="274" priority="367" operator="containsText" text="Amarilla">
      <formula>NOT(ISERROR(SEARCH("Amarilla",O94)))</formula>
    </cfRule>
    <cfRule type="containsText" dxfId="273" priority="368" operator="containsText" text="Roja">
      <formula>NOT(ISERROR(SEARCH("Roja",O94)))</formula>
    </cfRule>
  </conditionalFormatting>
  <conditionalFormatting sqref="O93">
    <cfRule type="containsText" priority="361" operator="containsText" text="Desestimada">
      <formula>NOT(ISERROR(SEARCH("Desestimada",O93)))</formula>
    </cfRule>
    <cfRule type="containsText" dxfId="272" priority="362" operator="containsText" text="Verde">
      <formula>NOT(ISERROR(SEARCH("Verde",O93)))</formula>
    </cfRule>
    <cfRule type="containsText" dxfId="271" priority="363" operator="containsText" text="Amarilla">
      <formula>NOT(ISERROR(SEARCH("Amarilla",O93)))</formula>
    </cfRule>
    <cfRule type="containsText" dxfId="270" priority="364" operator="containsText" text="Roja">
      <formula>NOT(ISERROR(SEARCH("Roja",O93)))</formula>
    </cfRule>
  </conditionalFormatting>
  <conditionalFormatting sqref="O92">
    <cfRule type="containsText" priority="357" operator="containsText" text="Desestimada">
      <formula>NOT(ISERROR(SEARCH("Desestimada",O92)))</formula>
    </cfRule>
    <cfRule type="containsText" dxfId="269" priority="358" operator="containsText" text="Verde">
      <formula>NOT(ISERROR(SEARCH("Verde",O92)))</formula>
    </cfRule>
    <cfRule type="containsText" dxfId="268" priority="359" operator="containsText" text="Amarilla">
      <formula>NOT(ISERROR(SEARCH("Amarilla",O92)))</formula>
    </cfRule>
    <cfRule type="containsText" dxfId="267" priority="360" operator="containsText" text="Roja">
      <formula>NOT(ISERROR(SEARCH("Roja",O92)))</formula>
    </cfRule>
  </conditionalFormatting>
  <conditionalFormatting sqref="O91">
    <cfRule type="containsText" priority="353" operator="containsText" text="Desestimada">
      <formula>NOT(ISERROR(SEARCH("Desestimada",O91)))</formula>
    </cfRule>
    <cfRule type="containsText" dxfId="266" priority="354" operator="containsText" text="Verde">
      <formula>NOT(ISERROR(SEARCH("Verde",O91)))</formula>
    </cfRule>
    <cfRule type="containsText" dxfId="265" priority="355" operator="containsText" text="Amarilla">
      <formula>NOT(ISERROR(SEARCH("Amarilla",O91)))</formula>
    </cfRule>
    <cfRule type="containsText" dxfId="264" priority="356" operator="containsText" text="Roja">
      <formula>NOT(ISERROR(SEARCH("Roja",O91)))</formula>
    </cfRule>
  </conditionalFormatting>
  <conditionalFormatting sqref="O90">
    <cfRule type="containsText" priority="349" operator="containsText" text="Desestimada">
      <formula>NOT(ISERROR(SEARCH("Desestimada",O90)))</formula>
    </cfRule>
    <cfRule type="containsText" dxfId="263" priority="350" operator="containsText" text="Verde">
      <formula>NOT(ISERROR(SEARCH("Verde",O90)))</formula>
    </cfRule>
    <cfRule type="containsText" dxfId="262" priority="351" operator="containsText" text="Amarilla">
      <formula>NOT(ISERROR(SEARCH("Amarilla",O90)))</formula>
    </cfRule>
    <cfRule type="containsText" dxfId="261" priority="352" operator="containsText" text="Roja">
      <formula>NOT(ISERROR(SEARCH("Roja",O90)))</formula>
    </cfRule>
  </conditionalFormatting>
  <conditionalFormatting sqref="O89">
    <cfRule type="containsText" priority="345" operator="containsText" text="Desestimada">
      <formula>NOT(ISERROR(SEARCH("Desestimada",O89)))</formula>
    </cfRule>
    <cfRule type="containsText" dxfId="260" priority="346" operator="containsText" text="Verde">
      <formula>NOT(ISERROR(SEARCH("Verde",O89)))</formula>
    </cfRule>
    <cfRule type="containsText" dxfId="259" priority="347" operator="containsText" text="Amarilla">
      <formula>NOT(ISERROR(SEARCH("Amarilla",O89)))</formula>
    </cfRule>
    <cfRule type="containsText" dxfId="258" priority="348" operator="containsText" text="Roja">
      <formula>NOT(ISERROR(SEARCH("Roja",O89)))</formula>
    </cfRule>
  </conditionalFormatting>
  <conditionalFormatting sqref="O88">
    <cfRule type="containsText" priority="341" operator="containsText" text="Desestimada">
      <formula>NOT(ISERROR(SEARCH("Desestimada",O88)))</formula>
    </cfRule>
    <cfRule type="containsText" dxfId="257" priority="342" operator="containsText" text="Verde">
      <formula>NOT(ISERROR(SEARCH("Verde",O88)))</formula>
    </cfRule>
    <cfRule type="containsText" dxfId="256" priority="343" operator="containsText" text="Amarilla">
      <formula>NOT(ISERROR(SEARCH("Amarilla",O88)))</formula>
    </cfRule>
    <cfRule type="containsText" dxfId="255" priority="344" operator="containsText" text="Roja">
      <formula>NOT(ISERROR(SEARCH("Roja",O88)))</formula>
    </cfRule>
  </conditionalFormatting>
  <conditionalFormatting sqref="O87">
    <cfRule type="containsText" priority="337" operator="containsText" text="Desestimada">
      <formula>NOT(ISERROR(SEARCH("Desestimada",O87)))</formula>
    </cfRule>
    <cfRule type="containsText" dxfId="254" priority="338" operator="containsText" text="Verde">
      <formula>NOT(ISERROR(SEARCH("Verde",O87)))</formula>
    </cfRule>
    <cfRule type="containsText" dxfId="253" priority="339" operator="containsText" text="Amarilla">
      <formula>NOT(ISERROR(SEARCH("Amarilla",O87)))</formula>
    </cfRule>
    <cfRule type="containsText" dxfId="252" priority="340" operator="containsText" text="Roja">
      <formula>NOT(ISERROR(SEARCH("Roja",O87)))</formula>
    </cfRule>
  </conditionalFormatting>
  <conditionalFormatting sqref="O86">
    <cfRule type="containsText" priority="333" operator="containsText" text="Desestimada">
      <formula>NOT(ISERROR(SEARCH("Desestimada",O86)))</formula>
    </cfRule>
    <cfRule type="containsText" dxfId="251" priority="334" operator="containsText" text="Verde">
      <formula>NOT(ISERROR(SEARCH("Verde",O86)))</formula>
    </cfRule>
    <cfRule type="containsText" dxfId="250" priority="335" operator="containsText" text="Amarilla">
      <formula>NOT(ISERROR(SEARCH("Amarilla",O86)))</formula>
    </cfRule>
    <cfRule type="containsText" dxfId="249" priority="336" operator="containsText" text="Roja">
      <formula>NOT(ISERROR(SEARCH("Roja",O86)))</formula>
    </cfRule>
  </conditionalFormatting>
  <conditionalFormatting sqref="O85">
    <cfRule type="containsText" priority="329" operator="containsText" text="Desestimada">
      <formula>NOT(ISERROR(SEARCH("Desestimada",O85)))</formula>
    </cfRule>
    <cfRule type="containsText" dxfId="248" priority="330" operator="containsText" text="Verde">
      <formula>NOT(ISERROR(SEARCH("Verde",O85)))</formula>
    </cfRule>
    <cfRule type="containsText" dxfId="247" priority="331" operator="containsText" text="Amarilla">
      <formula>NOT(ISERROR(SEARCH("Amarilla",O85)))</formula>
    </cfRule>
    <cfRule type="containsText" dxfId="246" priority="332" operator="containsText" text="Roja">
      <formula>NOT(ISERROR(SEARCH("Roja",O85)))</formula>
    </cfRule>
  </conditionalFormatting>
  <conditionalFormatting sqref="O84">
    <cfRule type="containsText" priority="325" operator="containsText" text="Desestimada">
      <formula>NOT(ISERROR(SEARCH("Desestimada",O84)))</formula>
    </cfRule>
    <cfRule type="containsText" dxfId="245" priority="326" operator="containsText" text="Verde">
      <formula>NOT(ISERROR(SEARCH("Verde",O84)))</formula>
    </cfRule>
    <cfRule type="containsText" dxfId="244" priority="327" operator="containsText" text="Amarilla">
      <formula>NOT(ISERROR(SEARCH("Amarilla",O84)))</formula>
    </cfRule>
    <cfRule type="containsText" dxfId="243" priority="328" operator="containsText" text="Roja">
      <formula>NOT(ISERROR(SEARCH("Roja",O84)))</formula>
    </cfRule>
  </conditionalFormatting>
  <conditionalFormatting sqref="O83">
    <cfRule type="containsText" priority="321" operator="containsText" text="Desestimada">
      <formula>NOT(ISERROR(SEARCH("Desestimada",O83)))</formula>
    </cfRule>
    <cfRule type="containsText" dxfId="242" priority="322" operator="containsText" text="Verde">
      <formula>NOT(ISERROR(SEARCH("Verde",O83)))</formula>
    </cfRule>
    <cfRule type="containsText" dxfId="241" priority="323" operator="containsText" text="Amarilla">
      <formula>NOT(ISERROR(SEARCH("Amarilla",O83)))</formula>
    </cfRule>
    <cfRule type="containsText" dxfId="240" priority="324" operator="containsText" text="Roja">
      <formula>NOT(ISERROR(SEARCH("Roja",O83)))</formula>
    </cfRule>
  </conditionalFormatting>
  <conditionalFormatting sqref="O82">
    <cfRule type="containsText" priority="317" operator="containsText" text="Desestimada">
      <formula>NOT(ISERROR(SEARCH("Desestimada",O82)))</formula>
    </cfRule>
    <cfRule type="containsText" dxfId="239" priority="318" operator="containsText" text="Verde">
      <formula>NOT(ISERROR(SEARCH("Verde",O82)))</formula>
    </cfRule>
    <cfRule type="containsText" dxfId="238" priority="319" operator="containsText" text="Amarilla">
      <formula>NOT(ISERROR(SEARCH("Amarilla",O82)))</formula>
    </cfRule>
    <cfRule type="containsText" dxfId="237" priority="320" operator="containsText" text="Roja">
      <formula>NOT(ISERROR(SEARCH("Roja",O82)))</formula>
    </cfRule>
  </conditionalFormatting>
  <conditionalFormatting sqref="O81">
    <cfRule type="containsText" priority="313" operator="containsText" text="Desestimada">
      <formula>NOT(ISERROR(SEARCH("Desestimada",O81)))</formula>
    </cfRule>
    <cfRule type="containsText" dxfId="236" priority="314" operator="containsText" text="Verde">
      <formula>NOT(ISERROR(SEARCH("Verde",O81)))</formula>
    </cfRule>
    <cfRule type="containsText" dxfId="235" priority="315" operator="containsText" text="Amarilla">
      <formula>NOT(ISERROR(SEARCH("Amarilla",O81)))</formula>
    </cfRule>
    <cfRule type="containsText" dxfId="234" priority="316" operator="containsText" text="Roja">
      <formula>NOT(ISERROR(SEARCH("Roja",O81)))</formula>
    </cfRule>
  </conditionalFormatting>
  <conditionalFormatting sqref="O80">
    <cfRule type="containsText" priority="309" operator="containsText" text="Desestimada">
      <formula>NOT(ISERROR(SEARCH("Desestimada",O80)))</formula>
    </cfRule>
    <cfRule type="containsText" dxfId="233" priority="310" operator="containsText" text="Verde">
      <formula>NOT(ISERROR(SEARCH("Verde",O80)))</formula>
    </cfRule>
    <cfRule type="containsText" dxfId="232" priority="311" operator="containsText" text="Amarilla">
      <formula>NOT(ISERROR(SEARCH("Amarilla",O80)))</formula>
    </cfRule>
    <cfRule type="containsText" dxfId="231" priority="312" operator="containsText" text="Roja">
      <formula>NOT(ISERROR(SEARCH("Roja",O80)))</formula>
    </cfRule>
  </conditionalFormatting>
  <conditionalFormatting sqref="O79">
    <cfRule type="containsText" priority="305" operator="containsText" text="Desestimada">
      <formula>NOT(ISERROR(SEARCH("Desestimada",O79)))</formula>
    </cfRule>
    <cfRule type="containsText" dxfId="230" priority="306" operator="containsText" text="Verde">
      <formula>NOT(ISERROR(SEARCH("Verde",O79)))</formula>
    </cfRule>
    <cfRule type="containsText" dxfId="229" priority="307" operator="containsText" text="Amarilla">
      <formula>NOT(ISERROR(SEARCH("Amarilla",O79)))</formula>
    </cfRule>
    <cfRule type="containsText" dxfId="228" priority="308" operator="containsText" text="Roja">
      <formula>NOT(ISERROR(SEARCH("Roja",O79)))</formula>
    </cfRule>
  </conditionalFormatting>
  <conditionalFormatting sqref="O78">
    <cfRule type="containsText" priority="301" operator="containsText" text="Desestimada">
      <formula>NOT(ISERROR(SEARCH("Desestimada",O78)))</formula>
    </cfRule>
    <cfRule type="containsText" dxfId="227" priority="302" operator="containsText" text="Verde">
      <formula>NOT(ISERROR(SEARCH("Verde",O78)))</formula>
    </cfRule>
    <cfRule type="containsText" dxfId="226" priority="303" operator="containsText" text="Amarilla">
      <formula>NOT(ISERROR(SEARCH("Amarilla",O78)))</formula>
    </cfRule>
    <cfRule type="containsText" dxfId="225" priority="304" operator="containsText" text="Roja">
      <formula>NOT(ISERROR(SEARCH("Roja",O78)))</formula>
    </cfRule>
  </conditionalFormatting>
  <conditionalFormatting sqref="O77">
    <cfRule type="containsText" priority="297" operator="containsText" text="Desestimada">
      <formula>NOT(ISERROR(SEARCH("Desestimada",O77)))</formula>
    </cfRule>
    <cfRule type="containsText" dxfId="224" priority="298" operator="containsText" text="Verde">
      <formula>NOT(ISERROR(SEARCH("Verde",O77)))</formula>
    </cfRule>
    <cfRule type="containsText" dxfId="223" priority="299" operator="containsText" text="Amarilla">
      <formula>NOT(ISERROR(SEARCH("Amarilla",O77)))</formula>
    </cfRule>
    <cfRule type="containsText" dxfId="222" priority="300" operator="containsText" text="Roja">
      <formula>NOT(ISERROR(SEARCH("Roja",O77)))</formula>
    </cfRule>
  </conditionalFormatting>
  <conditionalFormatting sqref="O76">
    <cfRule type="containsText" priority="293" operator="containsText" text="Desestimada">
      <formula>NOT(ISERROR(SEARCH("Desestimada",O76)))</formula>
    </cfRule>
    <cfRule type="containsText" dxfId="221" priority="294" operator="containsText" text="Verde">
      <formula>NOT(ISERROR(SEARCH("Verde",O76)))</formula>
    </cfRule>
    <cfRule type="containsText" dxfId="220" priority="295" operator="containsText" text="Amarilla">
      <formula>NOT(ISERROR(SEARCH("Amarilla",O76)))</formula>
    </cfRule>
    <cfRule type="containsText" dxfId="219" priority="296" operator="containsText" text="Roja">
      <formula>NOT(ISERROR(SEARCH("Roja",O76)))</formula>
    </cfRule>
  </conditionalFormatting>
  <conditionalFormatting sqref="O75">
    <cfRule type="containsText" priority="289" operator="containsText" text="Desestimada">
      <formula>NOT(ISERROR(SEARCH("Desestimada",O75)))</formula>
    </cfRule>
    <cfRule type="containsText" dxfId="218" priority="290" operator="containsText" text="Verde">
      <formula>NOT(ISERROR(SEARCH("Verde",O75)))</formula>
    </cfRule>
    <cfRule type="containsText" dxfId="217" priority="291" operator="containsText" text="Amarilla">
      <formula>NOT(ISERROR(SEARCH("Amarilla",O75)))</formula>
    </cfRule>
    <cfRule type="containsText" dxfId="216" priority="292" operator="containsText" text="Roja">
      <formula>NOT(ISERROR(SEARCH("Roja",O75)))</formula>
    </cfRule>
  </conditionalFormatting>
  <conditionalFormatting sqref="O74">
    <cfRule type="containsText" priority="285" operator="containsText" text="Desestimada">
      <formula>NOT(ISERROR(SEARCH("Desestimada",O74)))</formula>
    </cfRule>
    <cfRule type="containsText" dxfId="215" priority="286" operator="containsText" text="Verde">
      <formula>NOT(ISERROR(SEARCH("Verde",O74)))</formula>
    </cfRule>
    <cfRule type="containsText" dxfId="214" priority="287" operator="containsText" text="Amarilla">
      <formula>NOT(ISERROR(SEARCH("Amarilla",O74)))</formula>
    </cfRule>
    <cfRule type="containsText" dxfId="213" priority="288" operator="containsText" text="Roja">
      <formula>NOT(ISERROR(SEARCH("Roja",O74)))</formula>
    </cfRule>
  </conditionalFormatting>
  <conditionalFormatting sqref="O73">
    <cfRule type="containsText" priority="281" operator="containsText" text="Desestimada">
      <formula>NOT(ISERROR(SEARCH("Desestimada",O73)))</formula>
    </cfRule>
    <cfRule type="containsText" dxfId="212" priority="282" operator="containsText" text="Verde">
      <formula>NOT(ISERROR(SEARCH("Verde",O73)))</formula>
    </cfRule>
    <cfRule type="containsText" dxfId="211" priority="283" operator="containsText" text="Amarilla">
      <formula>NOT(ISERROR(SEARCH("Amarilla",O73)))</formula>
    </cfRule>
    <cfRule type="containsText" dxfId="210" priority="284" operator="containsText" text="Roja">
      <formula>NOT(ISERROR(SEARCH("Roja",O73)))</formula>
    </cfRule>
  </conditionalFormatting>
  <conditionalFormatting sqref="O72">
    <cfRule type="containsText" priority="277" operator="containsText" text="Desestimada">
      <formula>NOT(ISERROR(SEARCH("Desestimada",O72)))</formula>
    </cfRule>
    <cfRule type="containsText" dxfId="209" priority="278" operator="containsText" text="Verde">
      <formula>NOT(ISERROR(SEARCH("Verde",O72)))</formula>
    </cfRule>
    <cfRule type="containsText" dxfId="208" priority="279" operator="containsText" text="Amarilla">
      <formula>NOT(ISERROR(SEARCH("Amarilla",O72)))</formula>
    </cfRule>
    <cfRule type="containsText" dxfId="207" priority="280" operator="containsText" text="Roja">
      <formula>NOT(ISERROR(SEARCH("Roja",O72)))</formula>
    </cfRule>
  </conditionalFormatting>
  <conditionalFormatting sqref="O71">
    <cfRule type="containsText" priority="273" operator="containsText" text="Desestimada">
      <formula>NOT(ISERROR(SEARCH("Desestimada",O71)))</formula>
    </cfRule>
    <cfRule type="containsText" dxfId="206" priority="274" operator="containsText" text="Verde">
      <formula>NOT(ISERROR(SEARCH("Verde",O71)))</formula>
    </cfRule>
    <cfRule type="containsText" dxfId="205" priority="275" operator="containsText" text="Amarilla">
      <formula>NOT(ISERROR(SEARCH("Amarilla",O71)))</formula>
    </cfRule>
    <cfRule type="containsText" dxfId="204" priority="276" operator="containsText" text="Roja">
      <formula>NOT(ISERROR(SEARCH("Roja",O71)))</formula>
    </cfRule>
  </conditionalFormatting>
  <conditionalFormatting sqref="O70">
    <cfRule type="containsText" priority="269" operator="containsText" text="Desestimada">
      <formula>NOT(ISERROR(SEARCH("Desestimada",O70)))</formula>
    </cfRule>
    <cfRule type="containsText" dxfId="203" priority="270" operator="containsText" text="Verde">
      <formula>NOT(ISERROR(SEARCH("Verde",O70)))</formula>
    </cfRule>
    <cfRule type="containsText" dxfId="202" priority="271" operator="containsText" text="Amarilla">
      <formula>NOT(ISERROR(SEARCH("Amarilla",O70)))</formula>
    </cfRule>
    <cfRule type="containsText" dxfId="201" priority="272" operator="containsText" text="Roja">
      <formula>NOT(ISERROR(SEARCH("Roja",O70)))</formula>
    </cfRule>
  </conditionalFormatting>
  <conditionalFormatting sqref="O69">
    <cfRule type="containsText" priority="265" operator="containsText" text="Desestimada">
      <formula>NOT(ISERROR(SEARCH("Desestimada",O69)))</formula>
    </cfRule>
    <cfRule type="containsText" dxfId="200" priority="266" operator="containsText" text="Verde">
      <formula>NOT(ISERROR(SEARCH("Verde",O69)))</formula>
    </cfRule>
    <cfRule type="containsText" dxfId="199" priority="267" operator="containsText" text="Amarilla">
      <formula>NOT(ISERROR(SEARCH("Amarilla",O69)))</formula>
    </cfRule>
    <cfRule type="containsText" dxfId="198" priority="268" operator="containsText" text="Roja">
      <formula>NOT(ISERROR(SEARCH("Roja",O69)))</formula>
    </cfRule>
  </conditionalFormatting>
  <conditionalFormatting sqref="O68">
    <cfRule type="containsText" priority="261" operator="containsText" text="Desestimada">
      <formula>NOT(ISERROR(SEARCH("Desestimada",O68)))</formula>
    </cfRule>
    <cfRule type="containsText" dxfId="197" priority="262" operator="containsText" text="Verde">
      <formula>NOT(ISERROR(SEARCH("Verde",O68)))</formula>
    </cfRule>
    <cfRule type="containsText" dxfId="196" priority="263" operator="containsText" text="Amarilla">
      <formula>NOT(ISERROR(SEARCH("Amarilla",O68)))</formula>
    </cfRule>
    <cfRule type="containsText" dxfId="195" priority="264" operator="containsText" text="Roja">
      <formula>NOT(ISERROR(SEARCH("Roja",O68)))</formula>
    </cfRule>
  </conditionalFormatting>
  <conditionalFormatting sqref="O67">
    <cfRule type="containsText" priority="257" operator="containsText" text="Desestimada">
      <formula>NOT(ISERROR(SEARCH("Desestimada",O67)))</formula>
    </cfRule>
    <cfRule type="containsText" dxfId="194" priority="258" operator="containsText" text="Verde">
      <formula>NOT(ISERROR(SEARCH("Verde",O67)))</formula>
    </cfRule>
    <cfRule type="containsText" dxfId="193" priority="259" operator="containsText" text="Amarilla">
      <formula>NOT(ISERROR(SEARCH("Amarilla",O67)))</formula>
    </cfRule>
    <cfRule type="containsText" dxfId="192" priority="260" operator="containsText" text="Roja">
      <formula>NOT(ISERROR(SEARCH("Roja",O67)))</formula>
    </cfRule>
  </conditionalFormatting>
  <conditionalFormatting sqref="O66">
    <cfRule type="containsText" priority="253" operator="containsText" text="Desestimada">
      <formula>NOT(ISERROR(SEARCH("Desestimada",O66)))</formula>
    </cfRule>
    <cfRule type="containsText" dxfId="191" priority="254" operator="containsText" text="Verde">
      <formula>NOT(ISERROR(SEARCH("Verde",O66)))</formula>
    </cfRule>
    <cfRule type="containsText" dxfId="190" priority="255" operator="containsText" text="Amarilla">
      <formula>NOT(ISERROR(SEARCH("Amarilla",O66)))</formula>
    </cfRule>
    <cfRule type="containsText" dxfId="189" priority="256" operator="containsText" text="Roja">
      <formula>NOT(ISERROR(SEARCH("Roja",O66)))</formula>
    </cfRule>
  </conditionalFormatting>
  <conditionalFormatting sqref="O65">
    <cfRule type="containsText" priority="249" operator="containsText" text="Desestimada">
      <formula>NOT(ISERROR(SEARCH("Desestimada",O65)))</formula>
    </cfRule>
    <cfRule type="containsText" dxfId="188" priority="250" operator="containsText" text="Verde">
      <formula>NOT(ISERROR(SEARCH("Verde",O65)))</formula>
    </cfRule>
    <cfRule type="containsText" dxfId="187" priority="251" operator="containsText" text="Amarilla">
      <formula>NOT(ISERROR(SEARCH("Amarilla",O65)))</formula>
    </cfRule>
    <cfRule type="containsText" dxfId="186" priority="252" operator="containsText" text="Roja">
      <formula>NOT(ISERROR(SEARCH("Roja",O65)))</formula>
    </cfRule>
  </conditionalFormatting>
  <conditionalFormatting sqref="O64">
    <cfRule type="containsText" priority="245" operator="containsText" text="Desestimada">
      <formula>NOT(ISERROR(SEARCH("Desestimada",O64)))</formula>
    </cfRule>
    <cfRule type="containsText" dxfId="185" priority="246" operator="containsText" text="Verde">
      <formula>NOT(ISERROR(SEARCH("Verde",O64)))</formula>
    </cfRule>
    <cfRule type="containsText" dxfId="184" priority="247" operator="containsText" text="Amarilla">
      <formula>NOT(ISERROR(SEARCH("Amarilla",O64)))</formula>
    </cfRule>
    <cfRule type="containsText" dxfId="183" priority="248" operator="containsText" text="Roja">
      <formula>NOT(ISERROR(SEARCH("Roja",O64)))</formula>
    </cfRule>
  </conditionalFormatting>
  <conditionalFormatting sqref="O63">
    <cfRule type="containsText" priority="241" operator="containsText" text="Desestimada">
      <formula>NOT(ISERROR(SEARCH("Desestimada",O63)))</formula>
    </cfRule>
    <cfRule type="containsText" dxfId="182" priority="242" operator="containsText" text="Verde">
      <formula>NOT(ISERROR(SEARCH("Verde",O63)))</formula>
    </cfRule>
    <cfRule type="containsText" dxfId="181" priority="243" operator="containsText" text="Amarilla">
      <formula>NOT(ISERROR(SEARCH("Amarilla",O63)))</formula>
    </cfRule>
    <cfRule type="containsText" dxfId="180" priority="244" operator="containsText" text="Roja">
      <formula>NOT(ISERROR(SEARCH("Roja",O63)))</formula>
    </cfRule>
  </conditionalFormatting>
  <conditionalFormatting sqref="O62">
    <cfRule type="containsText" priority="237" operator="containsText" text="Desestimada">
      <formula>NOT(ISERROR(SEARCH("Desestimada",O62)))</formula>
    </cfRule>
    <cfRule type="containsText" dxfId="179" priority="238" operator="containsText" text="Verde">
      <formula>NOT(ISERROR(SEARCH("Verde",O62)))</formula>
    </cfRule>
    <cfRule type="containsText" dxfId="178" priority="239" operator="containsText" text="Amarilla">
      <formula>NOT(ISERROR(SEARCH("Amarilla",O62)))</formula>
    </cfRule>
    <cfRule type="containsText" dxfId="177" priority="240" operator="containsText" text="Roja">
      <formula>NOT(ISERROR(SEARCH("Roja",O62)))</formula>
    </cfRule>
  </conditionalFormatting>
  <conditionalFormatting sqref="O61">
    <cfRule type="containsText" priority="233" operator="containsText" text="Desestimada">
      <formula>NOT(ISERROR(SEARCH("Desestimada",O61)))</formula>
    </cfRule>
    <cfRule type="containsText" dxfId="176" priority="234" operator="containsText" text="Verde">
      <formula>NOT(ISERROR(SEARCH("Verde",O61)))</formula>
    </cfRule>
    <cfRule type="containsText" dxfId="175" priority="235" operator="containsText" text="Amarilla">
      <formula>NOT(ISERROR(SEARCH("Amarilla",O61)))</formula>
    </cfRule>
    <cfRule type="containsText" dxfId="174" priority="236" operator="containsText" text="Roja">
      <formula>NOT(ISERROR(SEARCH("Roja",O61)))</formula>
    </cfRule>
  </conditionalFormatting>
  <conditionalFormatting sqref="O60">
    <cfRule type="containsText" priority="229" operator="containsText" text="Desestimada">
      <formula>NOT(ISERROR(SEARCH("Desestimada",O60)))</formula>
    </cfRule>
    <cfRule type="containsText" dxfId="173" priority="230" operator="containsText" text="Verde">
      <formula>NOT(ISERROR(SEARCH("Verde",O60)))</formula>
    </cfRule>
    <cfRule type="containsText" dxfId="172" priority="231" operator="containsText" text="Amarilla">
      <formula>NOT(ISERROR(SEARCH("Amarilla",O60)))</formula>
    </cfRule>
    <cfRule type="containsText" dxfId="171" priority="232" operator="containsText" text="Roja">
      <formula>NOT(ISERROR(SEARCH("Roja",O60)))</formula>
    </cfRule>
  </conditionalFormatting>
  <conditionalFormatting sqref="O59">
    <cfRule type="containsText" priority="225" operator="containsText" text="Desestimada">
      <formula>NOT(ISERROR(SEARCH("Desestimada",O59)))</formula>
    </cfRule>
    <cfRule type="containsText" dxfId="170" priority="226" operator="containsText" text="Verde">
      <formula>NOT(ISERROR(SEARCH("Verde",O59)))</formula>
    </cfRule>
    <cfRule type="containsText" dxfId="169" priority="227" operator="containsText" text="Amarilla">
      <formula>NOT(ISERROR(SEARCH("Amarilla",O59)))</formula>
    </cfRule>
    <cfRule type="containsText" dxfId="168" priority="228" operator="containsText" text="Roja">
      <formula>NOT(ISERROR(SEARCH("Roja",O59)))</formula>
    </cfRule>
  </conditionalFormatting>
  <conditionalFormatting sqref="O58">
    <cfRule type="containsText" priority="221" operator="containsText" text="Desestimada">
      <formula>NOT(ISERROR(SEARCH("Desestimada",O58)))</formula>
    </cfRule>
    <cfRule type="containsText" dxfId="167" priority="222" operator="containsText" text="Verde">
      <formula>NOT(ISERROR(SEARCH("Verde",O58)))</formula>
    </cfRule>
    <cfRule type="containsText" dxfId="166" priority="223" operator="containsText" text="Amarilla">
      <formula>NOT(ISERROR(SEARCH("Amarilla",O58)))</formula>
    </cfRule>
    <cfRule type="containsText" dxfId="165" priority="224" operator="containsText" text="Roja">
      <formula>NOT(ISERROR(SEARCH("Roja",O58)))</formula>
    </cfRule>
  </conditionalFormatting>
  <conditionalFormatting sqref="O57">
    <cfRule type="containsText" priority="217" operator="containsText" text="Desestimada">
      <formula>NOT(ISERROR(SEARCH("Desestimada",O57)))</formula>
    </cfRule>
    <cfRule type="containsText" dxfId="164" priority="218" operator="containsText" text="Verde">
      <formula>NOT(ISERROR(SEARCH("Verde",O57)))</formula>
    </cfRule>
    <cfRule type="containsText" dxfId="163" priority="219" operator="containsText" text="Amarilla">
      <formula>NOT(ISERROR(SEARCH("Amarilla",O57)))</formula>
    </cfRule>
    <cfRule type="containsText" dxfId="162" priority="220" operator="containsText" text="Roja">
      <formula>NOT(ISERROR(SEARCH("Roja",O57)))</formula>
    </cfRule>
  </conditionalFormatting>
  <conditionalFormatting sqref="O56">
    <cfRule type="containsText" priority="213" operator="containsText" text="Desestimada">
      <formula>NOT(ISERROR(SEARCH("Desestimada",O56)))</formula>
    </cfRule>
    <cfRule type="containsText" dxfId="161" priority="214" operator="containsText" text="Verde">
      <formula>NOT(ISERROR(SEARCH("Verde",O56)))</formula>
    </cfRule>
    <cfRule type="containsText" dxfId="160" priority="215" operator="containsText" text="Amarilla">
      <formula>NOT(ISERROR(SEARCH("Amarilla",O56)))</formula>
    </cfRule>
    <cfRule type="containsText" dxfId="159" priority="216" operator="containsText" text="Roja">
      <formula>NOT(ISERROR(SEARCH("Roja",O56)))</formula>
    </cfRule>
  </conditionalFormatting>
  <conditionalFormatting sqref="O55">
    <cfRule type="containsText" priority="209" operator="containsText" text="Desestimada">
      <formula>NOT(ISERROR(SEARCH("Desestimada",O55)))</formula>
    </cfRule>
    <cfRule type="containsText" dxfId="158" priority="210" operator="containsText" text="Verde">
      <formula>NOT(ISERROR(SEARCH("Verde",O55)))</formula>
    </cfRule>
    <cfRule type="containsText" dxfId="157" priority="211" operator="containsText" text="Amarilla">
      <formula>NOT(ISERROR(SEARCH("Amarilla",O55)))</formula>
    </cfRule>
    <cfRule type="containsText" dxfId="156" priority="212" operator="containsText" text="Roja">
      <formula>NOT(ISERROR(SEARCH("Roja",O55)))</formula>
    </cfRule>
  </conditionalFormatting>
  <conditionalFormatting sqref="O54">
    <cfRule type="containsText" priority="205" operator="containsText" text="Desestimada">
      <formula>NOT(ISERROR(SEARCH("Desestimada",O54)))</formula>
    </cfRule>
    <cfRule type="containsText" dxfId="155" priority="206" operator="containsText" text="Verde">
      <formula>NOT(ISERROR(SEARCH("Verde",O54)))</formula>
    </cfRule>
    <cfRule type="containsText" dxfId="154" priority="207" operator="containsText" text="Amarilla">
      <formula>NOT(ISERROR(SEARCH("Amarilla",O54)))</formula>
    </cfRule>
    <cfRule type="containsText" dxfId="153" priority="208" operator="containsText" text="Roja">
      <formula>NOT(ISERROR(SEARCH("Roja",O54)))</formula>
    </cfRule>
  </conditionalFormatting>
  <conditionalFormatting sqref="O53">
    <cfRule type="containsText" priority="201" operator="containsText" text="Desestimada">
      <formula>NOT(ISERROR(SEARCH("Desestimada",O53)))</formula>
    </cfRule>
    <cfRule type="containsText" dxfId="152" priority="202" operator="containsText" text="Verde">
      <formula>NOT(ISERROR(SEARCH("Verde",O53)))</formula>
    </cfRule>
    <cfRule type="containsText" dxfId="151" priority="203" operator="containsText" text="Amarilla">
      <formula>NOT(ISERROR(SEARCH("Amarilla",O53)))</formula>
    </cfRule>
    <cfRule type="containsText" dxfId="150" priority="204" operator="containsText" text="Roja">
      <formula>NOT(ISERROR(SEARCH("Roja",O53)))</formula>
    </cfRule>
  </conditionalFormatting>
  <conditionalFormatting sqref="O52">
    <cfRule type="containsText" priority="197" operator="containsText" text="Desestimada">
      <formula>NOT(ISERROR(SEARCH("Desestimada",O52)))</formula>
    </cfRule>
    <cfRule type="containsText" dxfId="149" priority="198" operator="containsText" text="Verde">
      <formula>NOT(ISERROR(SEARCH("Verde",O52)))</formula>
    </cfRule>
    <cfRule type="containsText" dxfId="148" priority="199" operator="containsText" text="Amarilla">
      <formula>NOT(ISERROR(SEARCH("Amarilla",O52)))</formula>
    </cfRule>
    <cfRule type="containsText" dxfId="147" priority="200" operator="containsText" text="Roja">
      <formula>NOT(ISERROR(SEARCH("Roja",O52)))</formula>
    </cfRule>
  </conditionalFormatting>
  <conditionalFormatting sqref="O51">
    <cfRule type="containsText" priority="193" operator="containsText" text="Desestimada">
      <formula>NOT(ISERROR(SEARCH("Desestimada",O51)))</formula>
    </cfRule>
    <cfRule type="containsText" dxfId="146" priority="194" operator="containsText" text="Verde">
      <formula>NOT(ISERROR(SEARCH("Verde",O51)))</formula>
    </cfRule>
    <cfRule type="containsText" dxfId="145" priority="195" operator="containsText" text="Amarilla">
      <formula>NOT(ISERROR(SEARCH("Amarilla",O51)))</formula>
    </cfRule>
    <cfRule type="containsText" dxfId="144" priority="196" operator="containsText" text="Roja">
      <formula>NOT(ISERROR(SEARCH("Roja",O51)))</formula>
    </cfRule>
  </conditionalFormatting>
  <conditionalFormatting sqref="O50">
    <cfRule type="containsText" priority="189" operator="containsText" text="Desestimada">
      <formula>NOT(ISERROR(SEARCH("Desestimada",O50)))</formula>
    </cfRule>
    <cfRule type="containsText" dxfId="143" priority="190" operator="containsText" text="Verde">
      <formula>NOT(ISERROR(SEARCH("Verde",O50)))</formula>
    </cfRule>
    <cfRule type="containsText" dxfId="142" priority="191" operator="containsText" text="Amarilla">
      <formula>NOT(ISERROR(SEARCH("Amarilla",O50)))</formula>
    </cfRule>
    <cfRule type="containsText" dxfId="141" priority="192" operator="containsText" text="Roja">
      <formula>NOT(ISERROR(SEARCH("Roja",O50)))</formula>
    </cfRule>
  </conditionalFormatting>
  <conditionalFormatting sqref="O49">
    <cfRule type="containsText" priority="185" operator="containsText" text="Desestimada">
      <formula>NOT(ISERROR(SEARCH("Desestimada",O49)))</formula>
    </cfRule>
    <cfRule type="containsText" dxfId="140" priority="186" operator="containsText" text="Verde">
      <formula>NOT(ISERROR(SEARCH("Verde",O49)))</formula>
    </cfRule>
    <cfRule type="containsText" dxfId="139" priority="187" operator="containsText" text="Amarilla">
      <formula>NOT(ISERROR(SEARCH("Amarilla",O49)))</formula>
    </cfRule>
    <cfRule type="containsText" dxfId="138" priority="188" operator="containsText" text="Roja">
      <formula>NOT(ISERROR(SEARCH("Roja",O49)))</formula>
    </cfRule>
  </conditionalFormatting>
  <conditionalFormatting sqref="O48">
    <cfRule type="containsText" priority="181" operator="containsText" text="Desestimada">
      <formula>NOT(ISERROR(SEARCH("Desestimada",O48)))</formula>
    </cfRule>
    <cfRule type="containsText" dxfId="137" priority="182" operator="containsText" text="Verde">
      <formula>NOT(ISERROR(SEARCH("Verde",O48)))</formula>
    </cfRule>
    <cfRule type="containsText" dxfId="136" priority="183" operator="containsText" text="Amarilla">
      <formula>NOT(ISERROR(SEARCH("Amarilla",O48)))</formula>
    </cfRule>
    <cfRule type="containsText" dxfId="135" priority="184" operator="containsText" text="Roja">
      <formula>NOT(ISERROR(SEARCH("Roja",O48)))</formula>
    </cfRule>
  </conditionalFormatting>
  <conditionalFormatting sqref="O47">
    <cfRule type="containsText" priority="177" operator="containsText" text="Desestimada">
      <formula>NOT(ISERROR(SEARCH("Desestimada",O47)))</formula>
    </cfRule>
    <cfRule type="containsText" dxfId="134" priority="178" operator="containsText" text="Verde">
      <formula>NOT(ISERROR(SEARCH("Verde",O47)))</formula>
    </cfRule>
    <cfRule type="containsText" dxfId="133" priority="179" operator="containsText" text="Amarilla">
      <formula>NOT(ISERROR(SEARCH("Amarilla",O47)))</formula>
    </cfRule>
    <cfRule type="containsText" dxfId="132" priority="180" operator="containsText" text="Roja">
      <formula>NOT(ISERROR(SEARCH("Roja",O47)))</formula>
    </cfRule>
  </conditionalFormatting>
  <conditionalFormatting sqref="O46">
    <cfRule type="containsText" priority="173" operator="containsText" text="Desestimada">
      <formula>NOT(ISERROR(SEARCH("Desestimada",O46)))</formula>
    </cfRule>
    <cfRule type="containsText" dxfId="131" priority="174" operator="containsText" text="Verde">
      <formula>NOT(ISERROR(SEARCH("Verde",O46)))</formula>
    </cfRule>
    <cfRule type="containsText" dxfId="130" priority="175" operator="containsText" text="Amarilla">
      <formula>NOT(ISERROR(SEARCH("Amarilla",O46)))</formula>
    </cfRule>
    <cfRule type="containsText" dxfId="129" priority="176" operator="containsText" text="Roja">
      <formula>NOT(ISERROR(SEARCH("Roja",O46)))</formula>
    </cfRule>
  </conditionalFormatting>
  <conditionalFormatting sqref="O45">
    <cfRule type="containsText" priority="169" operator="containsText" text="Desestimada">
      <formula>NOT(ISERROR(SEARCH("Desestimada",O45)))</formula>
    </cfRule>
    <cfRule type="containsText" dxfId="128" priority="170" operator="containsText" text="Verde">
      <formula>NOT(ISERROR(SEARCH("Verde",O45)))</formula>
    </cfRule>
    <cfRule type="containsText" dxfId="127" priority="171" operator="containsText" text="Amarilla">
      <formula>NOT(ISERROR(SEARCH("Amarilla",O45)))</formula>
    </cfRule>
    <cfRule type="containsText" dxfId="126" priority="172" operator="containsText" text="Roja">
      <formula>NOT(ISERROR(SEARCH("Roja",O45)))</formula>
    </cfRule>
  </conditionalFormatting>
  <conditionalFormatting sqref="O44">
    <cfRule type="containsText" priority="165" operator="containsText" text="Desestimada">
      <formula>NOT(ISERROR(SEARCH("Desestimada",O44)))</formula>
    </cfRule>
    <cfRule type="containsText" dxfId="125" priority="166" operator="containsText" text="Verde">
      <formula>NOT(ISERROR(SEARCH("Verde",O44)))</formula>
    </cfRule>
    <cfRule type="containsText" dxfId="124" priority="167" operator="containsText" text="Amarilla">
      <formula>NOT(ISERROR(SEARCH("Amarilla",O44)))</formula>
    </cfRule>
    <cfRule type="containsText" dxfId="123" priority="168" operator="containsText" text="Roja">
      <formula>NOT(ISERROR(SEARCH("Roja",O44)))</formula>
    </cfRule>
  </conditionalFormatting>
  <conditionalFormatting sqref="O43">
    <cfRule type="containsText" priority="161" operator="containsText" text="Desestimada">
      <formula>NOT(ISERROR(SEARCH("Desestimada",O43)))</formula>
    </cfRule>
    <cfRule type="containsText" dxfId="122" priority="162" operator="containsText" text="Verde">
      <formula>NOT(ISERROR(SEARCH("Verde",O43)))</formula>
    </cfRule>
    <cfRule type="containsText" dxfId="121" priority="163" operator="containsText" text="Amarilla">
      <formula>NOT(ISERROR(SEARCH("Amarilla",O43)))</formula>
    </cfRule>
    <cfRule type="containsText" dxfId="120" priority="164" operator="containsText" text="Roja">
      <formula>NOT(ISERROR(SEARCH("Roja",O43)))</formula>
    </cfRule>
  </conditionalFormatting>
  <conditionalFormatting sqref="O42">
    <cfRule type="containsText" priority="157" operator="containsText" text="Desestimada">
      <formula>NOT(ISERROR(SEARCH("Desestimada",O42)))</formula>
    </cfRule>
    <cfRule type="containsText" dxfId="119" priority="158" operator="containsText" text="Verde">
      <formula>NOT(ISERROR(SEARCH("Verde",O42)))</formula>
    </cfRule>
    <cfRule type="containsText" dxfId="118" priority="159" operator="containsText" text="Amarilla">
      <formula>NOT(ISERROR(SEARCH("Amarilla",O42)))</formula>
    </cfRule>
    <cfRule type="containsText" dxfId="117" priority="160" operator="containsText" text="Roja">
      <formula>NOT(ISERROR(SEARCH("Roja",O42)))</formula>
    </cfRule>
  </conditionalFormatting>
  <conditionalFormatting sqref="O41">
    <cfRule type="containsText" priority="153" operator="containsText" text="Desestimada">
      <formula>NOT(ISERROR(SEARCH("Desestimada",O41)))</formula>
    </cfRule>
    <cfRule type="containsText" dxfId="116" priority="154" operator="containsText" text="Verde">
      <formula>NOT(ISERROR(SEARCH("Verde",O41)))</formula>
    </cfRule>
    <cfRule type="containsText" dxfId="115" priority="155" operator="containsText" text="Amarilla">
      <formula>NOT(ISERROR(SEARCH("Amarilla",O41)))</formula>
    </cfRule>
    <cfRule type="containsText" dxfId="114" priority="156" operator="containsText" text="Roja">
      <formula>NOT(ISERROR(SEARCH("Roja",O41)))</formula>
    </cfRule>
  </conditionalFormatting>
  <conditionalFormatting sqref="O40">
    <cfRule type="containsText" priority="149" operator="containsText" text="Desestimada">
      <formula>NOT(ISERROR(SEARCH("Desestimada",O40)))</formula>
    </cfRule>
    <cfRule type="containsText" dxfId="113" priority="150" operator="containsText" text="Verde">
      <formula>NOT(ISERROR(SEARCH("Verde",O40)))</formula>
    </cfRule>
    <cfRule type="containsText" dxfId="112" priority="151" operator="containsText" text="Amarilla">
      <formula>NOT(ISERROR(SEARCH("Amarilla",O40)))</formula>
    </cfRule>
    <cfRule type="containsText" dxfId="111" priority="152" operator="containsText" text="Roja">
      <formula>NOT(ISERROR(SEARCH("Roja",O40)))</formula>
    </cfRule>
  </conditionalFormatting>
  <conditionalFormatting sqref="O39">
    <cfRule type="containsText" priority="145" operator="containsText" text="Desestimada">
      <formula>NOT(ISERROR(SEARCH("Desestimada",O39)))</formula>
    </cfRule>
    <cfRule type="containsText" dxfId="110" priority="146" operator="containsText" text="Verde">
      <formula>NOT(ISERROR(SEARCH("Verde",O39)))</formula>
    </cfRule>
    <cfRule type="containsText" dxfId="109" priority="147" operator="containsText" text="Amarilla">
      <formula>NOT(ISERROR(SEARCH("Amarilla",O39)))</formula>
    </cfRule>
    <cfRule type="containsText" dxfId="108" priority="148" operator="containsText" text="Roja">
      <formula>NOT(ISERROR(SEARCH("Roja",O39)))</formula>
    </cfRule>
  </conditionalFormatting>
  <conditionalFormatting sqref="O38">
    <cfRule type="containsText" priority="141" operator="containsText" text="Desestimada">
      <formula>NOT(ISERROR(SEARCH("Desestimada",O38)))</formula>
    </cfRule>
    <cfRule type="containsText" dxfId="107" priority="142" operator="containsText" text="Verde">
      <formula>NOT(ISERROR(SEARCH("Verde",O38)))</formula>
    </cfRule>
    <cfRule type="containsText" dxfId="106" priority="143" operator="containsText" text="Amarilla">
      <formula>NOT(ISERROR(SEARCH("Amarilla",O38)))</formula>
    </cfRule>
    <cfRule type="containsText" dxfId="105" priority="144" operator="containsText" text="Roja">
      <formula>NOT(ISERROR(SEARCH("Roja",O38)))</formula>
    </cfRule>
  </conditionalFormatting>
  <conditionalFormatting sqref="O37">
    <cfRule type="containsText" priority="137" operator="containsText" text="Desestimada">
      <formula>NOT(ISERROR(SEARCH("Desestimada",O37)))</formula>
    </cfRule>
    <cfRule type="containsText" dxfId="104" priority="138" operator="containsText" text="Verde">
      <formula>NOT(ISERROR(SEARCH("Verde",O37)))</formula>
    </cfRule>
    <cfRule type="containsText" dxfId="103" priority="139" operator="containsText" text="Amarilla">
      <formula>NOT(ISERROR(SEARCH("Amarilla",O37)))</formula>
    </cfRule>
    <cfRule type="containsText" dxfId="102" priority="140" operator="containsText" text="Roja">
      <formula>NOT(ISERROR(SEARCH("Roja",O37)))</formula>
    </cfRule>
  </conditionalFormatting>
  <conditionalFormatting sqref="O36">
    <cfRule type="containsText" priority="133" operator="containsText" text="Desestimada">
      <formula>NOT(ISERROR(SEARCH("Desestimada",O36)))</formula>
    </cfRule>
    <cfRule type="containsText" dxfId="101" priority="134" operator="containsText" text="Verde">
      <formula>NOT(ISERROR(SEARCH("Verde",O36)))</formula>
    </cfRule>
    <cfRule type="containsText" dxfId="100" priority="135" operator="containsText" text="Amarilla">
      <formula>NOT(ISERROR(SEARCH("Amarilla",O36)))</formula>
    </cfRule>
    <cfRule type="containsText" dxfId="99" priority="136" operator="containsText" text="Roja">
      <formula>NOT(ISERROR(SEARCH("Roja",O36)))</formula>
    </cfRule>
  </conditionalFormatting>
  <conditionalFormatting sqref="O35">
    <cfRule type="containsText" priority="129" operator="containsText" text="Desestimada">
      <formula>NOT(ISERROR(SEARCH("Desestimada",O35)))</formula>
    </cfRule>
    <cfRule type="containsText" dxfId="98" priority="130" operator="containsText" text="Verde">
      <formula>NOT(ISERROR(SEARCH("Verde",O35)))</formula>
    </cfRule>
    <cfRule type="containsText" dxfId="97" priority="131" operator="containsText" text="Amarilla">
      <formula>NOT(ISERROR(SEARCH("Amarilla",O35)))</formula>
    </cfRule>
    <cfRule type="containsText" dxfId="96" priority="132" operator="containsText" text="Roja">
      <formula>NOT(ISERROR(SEARCH("Roja",O35)))</formula>
    </cfRule>
  </conditionalFormatting>
  <conditionalFormatting sqref="O34">
    <cfRule type="containsText" priority="125" operator="containsText" text="Desestimada">
      <formula>NOT(ISERROR(SEARCH("Desestimada",O34)))</formula>
    </cfRule>
    <cfRule type="containsText" dxfId="95" priority="126" operator="containsText" text="Verde">
      <formula>NOT(ISERROR(SEARCH("Verde",O34)))</formula>
    </cfRule>
    <cfRule type="containsText" dxfId="94" priority="127" operator="containsText" text="Amarilla">
      <formula>NOT(ISERROR(SEARCH("Amarilla",O34)))</formula>
    </cfRule>
    <cfRule type="containsText" dxfId="93" priority="128" operator="containsText" text="Roja">
      <formula>NOT(ISERROR(SEARCH("Roja",O34)))</formula>
    </cfRule>
  </conditionalFormatting>
  <conditionalFormatting sqref="O33">
    <cfRule type="containsText" priority="121" operator="containsText" text="Desestimada">
      <formula>NOT(ISERROR(SEARCH("Desestimada",O33)))</formula>
    </cfRule>
    <cfRule type="containsText" dxfId="92" priority="122" operator="containsText" text="Verde">
      <formula>NOT(ISERROR(SEARCH("Verde",O33)))</formula>
    </cfRule>
    <cfRule type="containsText" dxfId="91" priority="123" operator="containsText" text="Amarilla">
      <formula>NOT(ISERROR(SEARCH("Amarilla",O33)))</formula>
    </cfRule>
    <cfRule type="containsText" dxfId="90" priority="124" operator="containsText" text="Roja">
      <formula>NOT(ISERROR(SEARCH("Roja",O33)))</formula>
    </cfRule>
  </conditionalFormatting>
  <conditionalFormatting sqref="O32">
    <cfRule type="containsText" priority="117" operator="containsText" text="Desestimada">
      <formula>NOT(ISERROR(SEARCH("Desestimada",O32)))</formula>
    </cfRule>
    <cfRule type="containsText" dxfId="89" priority="118" operator="containsText" text="Verde">
      <formula>NOT(ISERROR(SEARCH("Verde",O32)))</formula>
    </cfRule>
    <cfRule type="containsText" dxfId="88" priority="119" operator="containsText" text="Amarilla">
      <formula>NOT(ISERROR(SEARCH("Amarilla",O32)))</formula>
    </cfRule>
    <cfRule type="containsText" dxfId="87" priority="120" operator="containsText" text="Roja">
      <formula>NOT(ISERROR(SEARCH("Roja",O32)))</formula>
    </cfRule>
  </conditionalFormatting>
  <conditionalFormatting sqref="O31">
    <cfRule type="containsText" priority="113" operator="containsText" text="Desestimada">
      <formula>NOT(ISERROR(SEARCH("Desestimada",O31)))</formula>
    </cfRule>
    <cfRule type="containsText" dxfId="86" priority="114" operator="containsText" text="Verde">
      <formula>NOT(ISERROR(SEARCH("Verde",O31)))</formula>
    </cfRule>
    <cfRule type="containsText" dxfId="85" priority="115" operator="containsText" text="Amarilla">
      <formula>NOT(ISERROR(SEARCH("Amarilla",O31)))</formula>
    </cfRule>
    <cfRule type="containsText" dxfId="84" priority="116" operator="containsText" text="Roja">
      <formula>NOT(ISERROR(SEARCH("Roja",O31)))</formula>
    </cfRule>
  </conditionalFormatting>
  <conditionalFormatting sqref="O30">
    <cfRule type="containsText" priority="109" operator="containsText" text="Desestimada">
      <formula>NOT(ISERROR(SEARCH("Desestimada",O30)))</formula>
    </cfRule>
    <cfRule type="containsText" dxfId="83" priority="110" operator="containsText" text="Verde">
      <formula>NOT(ISERROR(SEARCH("Verde",O30)))</formula>
    </cfRule>
    <cfRule type="containsText" dxfId="82" priority="111" operator="containsText" text="Amarilla">
      <formula>NOT(ISERROR(SEARCH("Amarilla",O30)))</formula>
    </cfRule>
    <cfRule type="containsText" dxfId="81" priority="112" operator="containsText" text="Roja">
      <formula>NOT(ISERROR(SEARCH("Roja",O30)))</formula>
    </cfRule>
  </conditionalFormatting>
  <conditionalFormatting sqref="O29">
    <cfRule type="containsText" priority="105" operator="containsText" text="Desestimada">
      <formula>NOT(ISERROR(SEARCH("Desestimada",O29)))</formula>
    </cfRule>
    <cfRule type="containsText" dxfId="80" priority="106" operator="containsText" text="Verde">
      <formula>NOT(ISERROR(SEARCH("Verde",O29)))</formula>
    </cfRule>
    <cfRule type="containsText" dxfId="79" priority="107" operator="containsText" text="Amarilla">
      <formula>NOT(ISERROR(SEARCH("Amarilla",O29)))</formula>
    </cfRule>
    <cfRule type="containsText" dxfId="78" priority="108" operator="containsText" text="Roja">
      <formula>NOT(ISERROR(SEARCH("Roja",O29)))</formula>
    </cfRule>
  </conditionalFormatting>
  <conditionalFormatting sqref="O28">
    <cfRule type="containsText" priority="101" operator="containsText" text="Desestimada">
      <formula>NOT(ISERROR(SEARCH("Desestimada",O28)))</formula>
    </cfRule>
    <cfRule type="containsText" dxfId="77" priority="102" operator="containsText" text="Verde">
      <formula>NOT(ISERROR(SEARCH("Verde",O28)))</formula>
    </cfRule>
    <cfRule type="containsText" dxfId="76" priority="103" operator="containsText" text="Amarilla">
      <formula>NOT(ISERROR(SEARCH("Amarilla",O28)))</formula>
    </cfRule>
    <cfRule type="containsText" dxfId="75" priority="104" operator="containsText" text="Roja">
      <formula>NOT(ISERROR(SEARCH("Roja",O28)))</formula>
    </cfRule>
  </conditionalFormatting>
  <conditionalFormatting sqref="O27">
    <cfRule type="containsText" priority="97" operator="containsText" text="Desestimada">
      <formula>NOT(ISERROR(SEARCH("Desestimada",O27)))</formula>
    </cfRule>
    <cfRule type="containsText" dxfId="74" priority="98" operator="containsText" text="Verde">
      <formula>NOT(ISERROR(SEARCH("Verde",O27)))</formula>
    </cfRule>
    <cfRule type="containsText" dxfId="73" priority="99" operator="containsText" text="Amarilla">
      <formula>NOT(ISERROR(SEARCH("Amarilla",O27)))</formula>
    </cfRule>
    <cfRule type="containsText" dxfId="72" priority="100" operator="containsText" text="Roja">
      <formula>NOT(ISERROR(SEARCH("Roja",O27)))</formula>
    </cfRule>
  </conditionalFormatting>
  <conditionalFormatting sqref="O26">
    <cfRule type="containsText" priority="93" operator="containsText" text="Desestimada">
      <formula>NOT(ISERROR(SEARCH("Desestimada",O26)))</formula>
    </cfRule>
    <cfRule type="containsText" dxfId="71" priority="94" operator="containsText" text="Verde">
      <formula>NOT(ISERROR(SEARCH("Verde",O26)))</formula>
    </cfRule>
    <cfRule type="containsText" dxfId="70" priority="95" operator="containsText" text="Amarilla">
      <formula>NOT(ISERROR(SEARCH("Amarilla",O26)))</formula>
    </cfRule>
    <cfRule type="containsText" dxfId="69" priority="96" operator="containsText" text="Roja">
      <formula>NOT(ISERROR(SEARCH("Roja",O26)))</formula>
    </cfRule>
  </conditionalFormatting>
  <conditionalFormatting sqref="O25">
    <cfRule type="containsText" priority="89" operator="containsText" text="Desestimada">
      <formula>NOT(ISERROR(SEARCH("Desestimada",O25)))</formula>
    </cfRule>
    <cfRule type="containsText" dxfId="68" priority="90" operator="containsText" text="Verde">
      <formula>NOT(ISERROR(SEARCH("Verde",O25)))</formula>
    </cfRule>
    <cfRule type="containsText" dxfId="67" priority="91" operator="containsText" text="Amarilla">
      <formula>NOT(ISERROR(SEARCH("Amarilla",O25)))</formula>
    </cfRule>
    <cfRule type="containsText" dxfId="66" priority="92" operator="containsText" text="Roja">
      <formula>NOT(ISERROR(SEARCH("Roja",O25)))</formula>
    </cfRule>
  </conditionalFormatting>
  <conditionalFormatting sqref="O24">
    <cfRule type="containsText" priority="85" operator="containsText" text="Desestimada">
      <formula>NOT(ISERROR(SEARCH("Desestimada",O24)))</formula>
    </cfRule>
    <cfRule type="containsText" dxfId="65" priority="86" operator="containsText" text="Verde">
      <formula>NOT(ISERROR(SEARCH("Verde",O24)))</formula>
    </cfRule>
    <cfRule type="containsText" dxfId="64" priority="87" operator="containsText" text="Amarilla">
      <formula>NOT(ISERROR(SEARCH("Amarilla",O24)))</formula>
    </cfRule>
    <cfRule type="containsText" dxfId="63" priority="88" operator="containsText" text="Roja">
      <formula>NOT(ISERROR(SEARCH("Roja",O24)))</formula>
    </cfRule>
  </conditionalFormatting>
  <conditionalFormatting sqref="O23">
    <cfRule type="containsText" priority="81" operator="containsText" text="Desestimada">
      <formula>NOT(ISERROR(SEARCH("Desestimada",O23)))</formula>
    </cfRule>
    <cfRule type="containsText" dxfId="62" priority="82" operator="containsText" text="Verde">
      <formula>NOT(ISERROR(SEARCH("Verde",O23)))</formula>
    </cfRule>
    <cfRule type="containsText" dxfId="61" priority="83" operator="containsText" text="Amarilla">
      <formula>NOT(ISERROR(SEARCH("Amarilla",O23)))</formula>
    </cfRule>
    <cfRule type="containsText" dxfId="60" priority="84" operator="containsText" text="Roja">
      <formula>NOT(ISERROR(SEARCH("Roja",O23)))</formula>
    </cfRule>
  </conditionalFormatting>
  <conditionalFormatting sqref="O22">
    <cfRule type="containsText" priority="77" operator="containsText" text="Desestimada">
      <formula>NOT(ISERROR(SEARCH("Desestimada",O22)))</formula>
    </cfRule>
    <cfRule type="containsText" dxfId="59" priority="78" operator="containsText" text="Verde">
      <formula>NOT(ISERROR(SEARCH("Verde",O22)))</formula>
    </cfRule>
    <cfRule type="containsText" dxfId="58" priority="79" operator="containsText" text="Amarilla">
      <formula>NOT(ISERROR(SEARCH("Amarilla",O22)))</formula>
    </cfRule>
    <cfRule type="containsText" dxfId="57" priority="80" operator="containsText" text="Roja">
      <formula>NOT(ISERROR(SEARCH("Roja",O22)))</formula>
    </cfRule>
  </conditionalFormatting>
  <conditionalFormatting sqref="O21">
    <cfRule type="containsText" priority="73" operator="containsText" text="Desestimada">
      <formula>NOT(ISERROR(SEARCH("Desestimada",O21)))</formula>
    </cfRule>
    <cfRule type="containsText" dxfId="56" priority="74" operator="containsText" text="Verde">
      <formula>NOT(ISERROR(SEARCH("Verde",O21)))</formula>
    </cfRule>
    <cfRule type="containsText" dxfId="55" priority="75" operator="containsText" text="Amarilla">
      <formula>NOT(ISERROR(SEARCH("Amarilla",O21)))</formula>
    </cfRule>
    <cfRule type="containsText" dxfId="54" priority="76" operator="containsText" text="Roja">
      <formula>NOT(ISERROR(SEARCH("Roja",O21)))</formula>
    </cfRule>
  </conditionalFormatting>
  <conditionalFormatting sqref="O20">
    <cfRule type="containsText" priority="69" operator="containsText" text="Desestimada">
      <formula>NOT(ISERROR(SEARCH("Desestimada",O20)))</formula>
    </cfRule>
    <cfRule type="containsText" dxfId="53" priority="70" operator="containsText" text="Verde">
      <formula>NOT(ISERROR(SEARCH("Verde",O20)))</formula>
    </cfRule>
    <cfRule type="containsText" dxfId="52" priority="71" operator="containsText" text="Amarilla">
      <formula>NOT(ISERROR(SEARCH("Amarilla",O20)))</formula>
    </cfRule>
    <cfRule type="containsText" dxfId="51" priority="72" operator="containsText" text="Roja">
      <formula>NOT(ISERROR(SEARCH("Roja",O20)))</formula>
    </cfRule>
  </conditionalFormatting>
  <conditionalFormatting sqref="O19">
    <cfRule type="containsText" priority="65" operator="containsText" text="Desestimada">
      <formula>NOT(ISERROR(SEARCH("Desestimada",O19)))</formula>
    </cfRule>
    <cfRule type="containsText" dxfId="50" priority="66" operator="containsText" text="Verde">
      <formula>NOT(ISERROR(SEARCH("Verde",O19)))</formula>
    </cfRule>
    <cfRule type="containsText" dxfId="49" priority="67" operator="containsText" text="Amarilla">
      <formula>NOT(ISERROR(SEARCH("Amarilla",O19)))</formula>
    </cfRule>
    <cfRule type="containsText" dxfId="48" priority="68" operator="containsText" text="Roja">
      <formula>NOT(ISERROR(SEARCH("Roja",O19)))</formula>
    </cfRule>
  </conditionalFormatting>
  <conditionalFormatting sqref="O18">
    <cfRule type="containsText" priority="61" operator="containsText" text="Desestimada">
      <formula>NOT(ISERROR(SEARCH("Desestimada",O18)))</formula>
    </cfRule>
    <cfRule type="containsText" dxfId="47" priority="62" operator="containsText" text="Verde">
      <formula>NOT(ISERROR(SEARCH("Verde",O18)))</formula>
    </cfRule>
    <cfRule type="containsText" dxfId="46" priority="63" operator="containsText" text="Amarilla">
      <formula>NOT(ISERROR(SEARCH("Amarilla",O18)))</formula>
    </cfRule>
    <cfRule type="containsText" dxfId="45" priority="64" operator="containsText" text="Roja">
      <formula>NOT(ISERROR(SEARCH("Roja",O18)))</formula>
    </cfRule>
  </conditionalFormatting>
  <conditionalFormatting sqref="O17">
    <cfRule type="containsText" priority="57" operator="containsText" text="Desestimada">
      <formula>NOT(ISERROR(SEARCH("Desestimada",O17)))</formula>
    </cfRule>
    <cfRule type="containsText" dxfId="44" priority="58" operator="containsText" text="Verde">
      <formula>NOT(ISERROR(SEARCH("Verde",O17)))</formula>
    </cfRule>
    <cfRule type="containsText" dxfId="43" priority="59" operator="containsText" text="Amarilla">
      <formula>NOT(ISERROR(SEARCH("Amarilla",O17)))</formula>
    </cfRule>
    <cfRule type="containsText" dxfId="42" priority="60" operator="containsText" text="Roja">
      <formula>NOT(ISERROR(SEARCH("Roja",O17)))</formula>
    </cfRule>
  </conditionalFormatting>
  <conditionalFormatting sqref="O16">
    <cfRule type="containsText" priority="53" operator="containsText" text="Desestimada">
      <formula>NOT(ISERROR(SEARCH("Desestimada",O16)))</formula>
    </cfRule>
    <cfRule type="containsText" dxfId="41" priority="54" operator="containsText" text="Verde">
      <formula>NOT(ISERROR(SEARCH("Verde",O16)))</formula>
    </cfRule>
    <cfRule type="containsText" dxfId="40" priority="55" operator="containsText" text="Amarilla">
      <formula>NOT(ISERROR(SEARCH("Amarilla",O16)))</formula>
    </cfRule>
    <cfRule type="containsText" dxfId="39" priority="56" operator="containsText" text="Roja">
      <formula>NOT(ISERROR(SEARCH("Roja",O16)))</formula>
    </cfRule>
  </conditionalFormatting>
  <conditionalFormatting sqref="O15">
    <cfRule type="containsText" priority="49" operator="containsText" text="Desestimada">
      <formula>NOT(ISERROR(SEARCH("Desestimada",O15)))</formula>
    </cfRule>
    <cfRule type="containsText" dxfId="38" priority="50" operator="containsText" text="Verde">
      <formula>NOT(ISERROR(SEARCH("Verde",O15)))</formula>
    </cfRule>
    <cfRule type="containsText" dxfId="37" priority="51" operator="containsText" text="Amarilla">
      <formula>NOT(ISERROR(SEARCH("Amarilla",O15)))</formula>
    </cfRule>
    <cfRule type="containsText" dxfId="36" priority="52" operator="containsText" text="Roja">
      <formula>NOT(ISERROR(SEARCH("Roja",O15)))</formula>
    </cfRule>
  </conditionalFormatting>
  <conditionalFormatting sqref="O14">
    <cfRule type="containsText" priority="45" operator="containsText" text="Desestimada">
      <formula>NOT(ISERROR(SEARCH("Desestimada",O14)))</formula>
    </cfRule>
    <cfRule type="containsText" dxfId="35" priority="46" operator="containsText" text="Verde">
      <formula>NOT(ISERROR(SEARCH("Verde",O14)))</formula>
    </cfRule>
    <cfRule type="containsText" dxfId="34" priority="47" operator="containsText" text="Amarilla">
      <formula>NOT(ISERROR(SEARCH("Amarilla",O14)))</formula>
    </cfRule>
    <cfRule type="containsText" dxfId="33" priority="48" operator="containsText" text="Roja">
      <formula>NOT(ISERROR(SEARCH("Roja",O14)))</formula>
    </cfRule>
  </conditionalFormatting>
  <conditionalFormatting sqref="O13">
    <cfRule type="containsText" priority="41" operator="containsText" text="Desestimada">
      <formula>NOT(ISERROR(SEARCH("Desestimada",O13)))</formula>
    </cfRule>
    <cfRule type="containsText" dxfId="32" priority="42" operator="containsText" text="Verde">
      <formula>NOT(ISERROR(SEARCH("Verde",O13)))</formula>
    </cfRule>
    <cfRule type="containsText" dxfId="31" priority="43" operator="containsText" text="Amarilla">
      <formula>NOT(ISERROR(SEARCH("Amarilla",O13)))</formula>
    </cfRule>
    <cfRule type="containsText" dxfId="30" priority="44" operator="containsText" text="Roja">
      <formula>NOT(ISERROR(SEARCH("Roja",O13)))</formula>
    </cfRule>
  </conditionalFormatting>
  <conditionalFormatting sqref="O12">
    <cfRule type="containsText" priority="37" operator="containsText" text="Desestimada">
      <formula>NOT(ISERROR(SEARCH("Desestimada",O12)))</formula>
    </cfRule>
    <cfRule type="containsText" dxfId="29" priority="38" operator="containsText" text="Verde">
      <formula>NOT(ISERROR(SEARCH("Verde",O12)))</formula>
    </cfRule>
    <cfRule type="containsText" dxfId="28" priority="39" operator="containsText" text="Amarilla">
      <formula>NOT(ISERROR(SEARCH("Amarilla",O12)))</formula>
    </cfRule>
    <cfRule type="containsText" dxfId="27" priority="40" operator="containsText" text="Roja">
      <formula>NOT(ISERROR(SEARCH("Roja",O12)))</formula>
    </cfRule>
  </conditionalFormatting>
  <conditionalFormatting sqref="O11">
    <cfRule type="containsText" priority="33" operator="containsText" text="Desestimada">
      <formula>NOT(ISERROR(SEARCH("Desestimada",O11)))</formula>
    </cfRule>
    <cfRule type="containsText" dxfId="26" priority="34" operator="containsText" text="Verde">
      <formula>NOT(ISERROR(SEARCH("Verde",O11)))</formula>
    </cfRule>
    <cfRule type="containsText" dxfId="25" priority="35" operator="containsText" text="Amarilla">
      <formula>NOT(ISERROR(SEARCH("Amarilla",O11)))</formula>
    </cfRule>
    <cfRule type="containsText" dxfId="24" priority="36" operator="containsText" text="Roja">
      <formula>NOT(ISERROR(SEARCH("Roja",O11)))</formula>
    </cfRule>
  </conditionalFormatting>
  <conditionalFormatting sqref="O10">
    <cfRule type="containsText" priority="29" operator="containsText" text="Desestimada">
      <formula>NOT(ISERROR(SEARCH("Desestimada",O10)))</formula>
    </cfRule>
    <cfRule type="containsText" dxfId="23" priority="30" operator="containsText" text="Verde">
      <formula>NOT(ISERROR(SEARCH("Verde",O10)))</formula>
    </cfRule>
    <cfRule type="containsText" dxfId="22" priority="31" operator="containsText" text="Amarilla">
      <formula>NOT(ISERROR(SEARCH("Amarilla",O10)))</formula>
    </cfRule>
    <cfRule type="containsText" dxfId="21" priority="32" operator="containsText" text="Roja">
      <formula>NOT(ISERROR(SEARCH("Roja",O10)))</formula>
    </cfRule>
  </conditionalFormatting>
  <conditionalFormatting sqref="O9">
    <cfRule type="containsText" priority="25" operator="containsText" text="Desestimada">
      <formula>NOT(ISERROR(SEARCH("Desestimada",O9)))</formula>
    </cfRule>
    <cfRule type="containsText" dxfId="20" priority="26" operator="containsText" text="Verde">
      <formula>NOT(ISERROR(SEARCH("Verde",O9)))</formula>
    </cfRule>
    <cfRule type="containsText" dxfId="19" priority="27" operator="containsText" text="Amarilla">
      <formula>NOT(ISERROR(SEARCH("Amarilla",O9)))</formula>
    </cfRule>
    <cfRule type="containsText" dxfId="18" priority="28" operator="containsText" text="Roja">
      <formula>NOT(ISERROR(SEARCH("Roja",O9)))</formula>
    </cfRule>
  </conditionalFormatting>
  <conditionalFormatting sqref="O8">
    <cfRule type="containsText" priority="21" operator="containsText" text="Desestimada">
      <formula>NOT(ISERROR(SEARCH("Desestimada",O8)))</formula>
    </cfRule>
    <cfRule type="containsText" dxfId="17" priority="22" operator="containsText" text="Verde">
      <formula>NOT(ISERROR(SEARCH("Verde",O8)))</formula>
    </cfRule>
    <cfRule type="containsText" dxfId="16" priority="23" operator="containsText" text="Amarilla">
      <formula>NOT(ISERROR(SEARCH("Amarilla",O8)))</formula>
    </cfRule>
    <cfRule type="containsText" dxfId="15" priority="24" operator="containsText" text="Roja">
      <formula>NOT(ISERROR(SEARCH("Roja",O8)))</formula>
    </cfRule>
  </conditionalFormatting>
  <conditionalFormatting sqref="O7">
    <cfRule type="containsText" priority="17" operator="containsText" text="Desestimada">
      <formula>NOT(ISERROR(SEARCH("Desestimada",O7)))</formula>
    </cfRule>
    <cfRule type="containsText" dxfId="14" priority="18" operator="containsText" text="Verde">
      <formula>NOT(ISERROR(SEARCH("Verde",O7)))</formula>
    </cfRule>
    <cfRule type="containsText" dxfId="13" priority="19" operator="containsText" text="Amarilla">
      <formula>NOT(ISERROR(SEARCH("Amarilla",O7)))</formula>
    </cfRule>
    <cfRule type="containsText" dxfId="12" priority="20" operator="containsText" text="Roja">
      <formula>NOT(ISERROR(SEARCH("Roja",O7)))</formula>
    </cfRule>
  </conditionalFormatting>
  <conditionalFormatting sqref="O6">
    <cfRule type="containsText" priority="13" operator="containsText" text="Desestimada">
      <formula>NOT(ISERROR(SEARCH("Desestimada",O6)))</formula>
    </cfRule>
    <cfRule type="containsText" dxfId="11" priority="14" operator="containsText" text="Verde">
      <formula>NOT(ISERROR(SEARCH("Verde",O6)))</formula>
    </cfRule>
    <cfRule type="containsText" dxfId="10" priority="15" operator="containsText" text="Amarilla">
      <formula>NOT(ISERROR(SEARCH("Amarilla",O6)))</formula>
    </cfRule>
    <cfRule type="containsText" dxfId="9" priority="16" operator="containsText" text="Roja">
      <formula>NOT(ISERROR(SEARCH("Roja",O6)))</formula>
    </cfRule>
  </conditionalFormatting>
  <conditionalFormatting sqref="O5">
    <cfRule type="containsText" priority="9" operator="containsText" text="Desestimada">
      <formula>NOT(ISERROR(SEARCH("Desestimada",O5)))</formula>
    </cfRule>
    <cfRule type="containsText" dxfId="8" priority="10" operator="containsText" text="Verde">
      <formula>NOT(ISERROR(SEARCH("Verde",O5)))</formula>
    </cfRule>
    <cfRule type="containsText" dxfId="7" priority="11" operator="containsText" text="Amarilla">
      <formula>NOT(ISERROR(SEARCH("Amarilla",O5)))</formula>
    </cfRule>
    <cfRule type="containsText" dxfId="6" priority="12" operator="containsText" text="Roja">
      <formula>NOT(ISERROR(SEARCH("Roja",O5)))</formula>
    </cfRule>
  </conditionalFormatting>
  <conditionalFormatting sqref="O4">
    <cfRule type="containsText" priority="5" operator="containsText" text="Desestimada">
      <formula>NOT(ISERROR(SEARCH("Desestimada",O4)))</formula>
    </cfRule>
    <cfRule type="containsText" dxfId="5" priority="6" operator="containsText" text="Verde">
      <formula>NOT(ISERROR(SEARCH("Verde",O4)))</formula>
    </cfRule>
    <cfRule type="containsText" dxfId="4" priority="7" operator="containsText" text="Amarilla">
      <formula>NOT(ISERROR(SEARCH("Amarilla",O4)))</formula>
    </cfRule>
    <cfRule type="containsText" dxfId="3" priority="8" operator="containsText" text="Roja">
      <formula>NOT(ISERROR(SEARCH("Roja",O4)))</formula>
    </cfRule>
  </conditionalFormatting>
  <conditionalFormatting sqref="O3">
    <cfRule type="containsText" priority="1" operator="containsText" text="Desestimada">
      <formula>NOT(ISERROR(SEARCH("Desestimada",O3)))</formula>
    </cfRule>
    <cfRule type="containsText" dxfId="2" priority="2" operator="containsText" text="Verde">
      <formula>NOT(ISERROR(SEARCH("Verde",O3)))</formula>
    </cfRule>
    <cfRule type="containsText" dxfId="1" priority="3" operator="containsText" text="Amarilla">
      <formula>NOT(ISERROR(SEARCH("Amarilla",O3)))</formula>
    </cfRule>
    <cfRule type="containsText" dxfId="0" priority="4" operator="containsText" text="Roja">
      <formula>NOT(ISERROR(SEARCH("Roja",O3)))</formula>
    </cfRule>
  </conditionalFormatting>
  <pageMargins left="0.7" right="0.7" top="0.75" bottom="0.75" header="0.3" footer="0.3"/>
  <pageSetup paperSize="9" orientation="portrait" horizontalDpi="160" verticalDpi="144"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Datos!$G$1:$G$14</xm:f>
          </x14:formula1>
          <xm:sqref>O691:O1152 O2</xm:sqref>
        </x14:dataValidation>
        <x14:dataValidation type="list" allowBlank="1" showInputMessage="1" showErrorMessage="1">
          <x14:formula1>
            <xm:f>Datos!$G$2:$G$14</xm:f>
          </x14:formula1>
          <xm:sqref>O108:O690 O3:O10</xm:sqref>
        </x14:dataValidation>
        <x14:dataValidation type="list" allowBlank="1" showInputMessage="1" showErrorMessage="1">
          <x14:formula1>
            <xm:f>[1]Datos!#REF!</xm:f>
          </x14:formula1>
          <xm:sqref>O11:O107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sheetPr>
  <dimension ref="A1:XFD1155"/>
  <sheetViews>
    <sheetView view="pageLayout" zoomScaleNormal="100" workbookViewId="0">
      <selection activeCell="E47" sqref="E47"/>
    </sheetView>
  </sheetViews>
  <sheetFormatPr baseColWidth="10" defaultColWidth="11.42578125" defaultRowHeight="18" customHeight="1" x14ac:dyDescent="0.25"/>
  <cols>
    <col min="1" max="1" width="13.28515625" style="77" bestFit="1" customWidth="1"/>
    <col min="2" max="2" width="9.140625" style="77" customWidth="1"/>
    <col min="3" max="3" width="7.7109375" style="77" customWidth="1"/>
    <col min="4" max="4" width="29.42578125" style="78" customWidth="1"/>
    <col min="5" max="5" width="18.140625" style="79" customWidth="1"/>
    <col min="6" max="6" width="24.7109375" style="79" customWidth="1"/>
    <col min="7" max="7" width="28.140625" style="79" customWidth="1"/>
    <col min="8" max="8" width="13.5703125" style="80" bestFit="1" customWidth="1"/>
    <col min="9" max="9" width="13.85546875" style="79" hidden="1" customWidth="1"/>
    <col min="10" max="10" width="4.7109375" style="79" customWidth="1"/>
    <col min="11" max="11" width="11.42578125" style="79" customWidth="1"/>
    <col min="12" max="16384" width="11.42578125" style="79"/>
  </cols>
  <sheetData>
    <row r="1" spans="1:16384" ht="38.25" customHeight="1" x14ac:dyDescent="0.25">
      <c r="A1" s="81"/>
      <c r="B1" s="81"/>
      <c r="E1" s="170" t="s">
        <v>1451</v>
      </c>
      <c r="F1" s="111">
        <f>SUBTOTAL(9,Resumen_quejas_imprimir[información])</f>
        <v>1</v>
      </c>
      <c r="G1" s="112" t="s">
        <v>1452</v>
      </c>
      <c r="H1" s="108">
        <v>374</v>
      </c>
      <c r="I1" s="109">
        <v>1</v>
      </c>
      <c r="J1" s="110">
        <f ca="1">TODAY()</f>
        <v>43810</v>
      </c>
    </row>
    <row r="2" spans="1:16384" s="260" customFormat="1" ht="15" x14ac:dyDescent="0.25">
      <c r="A2" s="99" t="s">
        <v>33</v>
      </c>
      <c r="B2" s="82" t="s">
        <v>1453</v>
      </c>
      <c r="C2" s="82" t="s">
        <v>1454</v>
      </c>
      <c r="D2" s="97" t="s">
        <v>1455</v>
      </c>
      <c r="E2" s="100" t="s">
        <v>2261</v>
      </c>
      <c r="F2" s="83" t="s">
        <v>1456</v>
      </c>
      <c r="G2" s="83" t="s">
        <v>1457</v>
      </c>
      <c r="H2" s="101" t="s">
        <v>1458</v>
      </c>
      <c r="I2" s="84" t="s">
        <v>1459</v>
      </c>
      <c r="J2" s="107" t="s">
        <v>1460</v>
      </c>
      <c r="K2" s="175" t="s">
        <v>1614</v>
      </c>
      <c r="L2" s="260" t="s">
        <v>1078</v>
      </c>
      <c r="M2" s="260" t="s">
        <v>3122</v>
      </c>
      <c r="N2" s="260" t="s">
        <v>3123</v>
      </c>
      <c r="O2" s="260" t="s">
        <v>3124</v>
      </c>
      <c r="P2" s="260" t="s">
        <v>3125</v>
      </c>
      <c r="Q2" s="260" t="s">
        <v>3126</v>
      </c>
      <c r="R2" s="260" t="s">
        <v>3127</v>
      </c>
      <c r="S2" s="260" t="s">
        <v>3128</v>
      </c>
      <c r="T2" s="260" t="s">
        <v>3129</v>
      </c>
      <c r="U2" s="260" t="s">
        <v>3130</v>
      </c>
      <c r="V2" s="260" t="s">
        <v>3131</v>
      </c>
      <c r="W2" s="260" t="s">
        <v>3132</v>
      </c>
      <c r="X2" s="260" t="s">
        <v>3133</v>
      </c>
      <c r="Y2" s="260" t="s">
        <v>3134</v>
      </c>
      <c r="Z2" s="260" t="s">
        <v>3135</v>
      </c>
      <c r="AA2" s="260" t="s">
        <v>3136</v>
      </c>
      <c r="AB2" s="260" t="s">
        <v>3137</v>
      </c>
      <c r="AC2" s="260" t="s">
        <v>3138</v>
      </c>
      <c r="AD2" s="260" t="s">
        <v>3139</v>
      </c>
      <c r="AE2" s="260" t="s">
        <v>3140</v>
      </c>
      <c r="AF2" s="260" t="s">
        <v>3141</v>
      </c>
      <c r="AG2" s="260" t="s">
        <v>3142</v>
      </c>
      <c r="AH2" s="260" t="s">
        <v>3143</v>
      </c>
      <c r="AI2" s="260" t="s">
        <v>3144</v>
      </c>
      <c r="AJ2" s="260" t="s">
        <v>3145</v>
      </c>
      <c r="AK2" s="260" t="s">
        <v>3146</v>
      </c>
      <c r="AL2" s="260" t="s">
        <v>3147</v>
      </c>
      <c r="AM2" s="260" t="s">
        <v>3148</v>
      </c>
      <c r="AN2" s="260" t="s">
        <v>3149</v>
      </c>
      <c r="AO2" s="260" t="s">
        <v>3150</v>
      </c>
      <c r="AP2" s="260" t="s">
        <v>3151</v>
      </c>
      <c r="AQ2" s="260" t="s">
        <v>3152</v>
      </c>
      <c r="AR2" s="260" t="s">
        <v>3153</v>
      </c>
      <c r="AS2" s="260" t="s">
        <v>3154</v>
      </c>
      <c r="AT2" s="260" t="s">
        <v>3155</v>
      </c>
      <c r="AU2" s="260" t="s">
        <v>3156</v>
      </c>
      <c r="AV2" s="260" t="s">
        <v>3157</v>
      </c>
      <c r="AW2" s="260" t="s">
        <v>3158</v>
      </c>
      <c r="AX2" s="260" t="s">
        <v>3159</v>
      </c>
      <c r="AY2" s="260" t="s">
        <v>3160</v>
      </c>
      <c r="AZ2" s="260" t="s">
        <v>3161</v>
      </c>
      <c r="BA2" s="260" t="s">
        <v>3162</v>
      </c>
      <c r="BB2" s="260" t="s">
        <v>3163</v>
      </c>
      <c r="BC2" s="260" t="s">
        <v>3164</v>
      </c>
      <c r="BD2" s="260" t="s">
        <v>3165</v>
      </c>
      <c r="BE2" s="260" t="s">
        <v>3166</v>
      </c>
      <c r="BF2" s="260" t="s">
        <v>3167</v>
      </c>
      <c r="BG2" s="260" t="s">
        <v>3168</v>
      </c>
      <c r="BH2" s="260" t="s">
        <v>3169</v>
      </c>
      <c r="BI2" s="260" t="s">
        <v>3170</v>
      </c>
      <c r="BJ2" s="260" t="s">
        <v>3171</v>
      </c>
      <c r="BK2" s="260" t="s">
        <v>3172</v>
      </c>
      <c r="BL2" s="260" t="s">
        <v>3173</v>
      </c>
      <c r="BM2" s="260" t="s">
        <v>3174</v>
      </c>
      <c r="BN2" s="260" t="s">
        <v>3175</v>
      </c>
      <c r="BO2" s="260" t="s">
        <v>3176</v>
      </c>
      <c r="BP2" s="260" t="s">
        <v>3177</v>
      </c>
      <c r="BQ2" s="260" t="s">
        <v>3178</v>
      </c>
      <c r="BR2" s="260" t="s">
        <v>3179</v>
      </c>
      <c r="BS2" s="260" t="s">
        <v>3180</v>
      </c>
      <c r="BT2" s="260" t="s">
        <v>3181</v>
      </c>
      <c r="BU2" s="260" t="s">
        <v>3182</v>
      </c>
      <c r="BV2" s="260" t="s">
        <v>3183</v>
      </c>
      <c r="BW2" s="260" t="s">
        <v>3184</v>
      </c>
      <c r="BX2" s="260" t="s">
        <v>3185</v>
      </c>
      <c r="BY2" s="260" t="s">
        <v>3186</v>
      </c>
      <c r="BZ2" s="260" t="s">
        <v>3187</v>
      </c>
      <c r="CA2" s="260" t="s">
        <v>3188</v>
      </c>
      <c r="CB2" s="260" t="s">
        <v>3189</v>
      </c>
      <c r="CC2" s="260" t="s">
        <v>3190</v>
      </c>
      <c r="CD2" s="260" t="s">
        <v>3191</v>
      </c>
      <c r="CE2" s="260" t="s">
        <v>3192</v>
      </c>
      <c r="CF2" s="260" t="s">
        <v>3193</v>
      </c>
      <c r="CG2" s="260" t="s">
        <v>3194</v>
      </c>
      <c r="CH2" s="260" t="s">
        <v>3195</v>
      </c>
      <c r="CI2" s="260" t="s">
        <v>3196</v>
      </c>
      <c r="CJ2" s="260" t="s">
        <v>3197</v>
      </c>
      <c r="CK2" s="260" t="s">
        <v>3198</v>
      </c>
      <c r="CL2" s="260" t="s">
        <v>3199</v>
      </c>
      <c r="CM2" s="260" t="s">
        <v>3200</v>
      </c>
      <c r="CN2" s="260" t="s">
        <v>3201</v>
      </c>
      <c r="CO2" s="260" t="s">
        <v>3202</v>
      </c>
      <c r="CP2" s="260" t="s">
        <v>3203</v>
      </c>
      <c r="CQ2" s="260" t="s">
        <v>3204</v>
      </c>
      <c r="CR2" s="260" t="s">
        <v>3205</v>
      </c>
      <c r="CS2" s="260" t="s">
        <v>3206</v>
      </c>
      <c r="CT2" s="260" t="s">
        <v>3207</v>
      </c>
      <c r="CU2" s="260" t="s">
        <v>3208</v>
      </c>
      <c r="CV2" s="260" t="s">
        <v>3209</v>
      </c>
      <c r="CW2" s="260" t="s">
        <v>3210</v>
      </c>
      <c r="CX2" s="260" t="s">
        <v>3211</v>
      </c>
      <c r="CY2" s="260" t="s">
        <v>3212</v>
      </c>
      <c r="CZ2" s="260" t="s">
        <v>3213</v>
      </c>
      <c r="DA2" s="260" t="s">
        <v>3214</v>
      </c>
      <c r="DB2" s="260" t="s">
        <v>3215</v>
      </c>
      <c r="DC2" s="260" t="s">
        <v>3216</v>
      </c>
      <c r="DD2" s="260" t="s">
        <v>3217</v>
      </c>
      <c r="DE2" s="260" t="s">
        <v>3218</v>
      </c>
      <c r="DF2" s="260" t="s">
        <v>3219</v>
      </c>
      <c r="DG2" s="260" t="s">
        <v>3220</v>
      </c>
      <c r="DH2" s="260" t="s">
        <v>3221</v>
      </c>
      <c r="DI2" s="260" t="s">
        <v>3222</v>
      </c>
      <c r="DJ2" s="260" t="s">
        <v>3223</v>
      </c>
      <c r="DK2" s="260" t="s">
        <v>3224</v>
      </c>
      <c r="DL2" s="260" t="s">
        <v>3225</v>
      </c>
      <c r="DM2" s="260" t="s">
        <v>3226</v>
      </c>
      <c r="DN2" s="260" t="s">
        <v>3227</v>
      </c>
      <c r="DO2" s="260" t="s">
        <v>3228</v>
      </c>
      <c r="DP2" s="260" t="s">
        <v>3229</v>
      </c>
      <c r="DQ2" s="260" t="s">
        <v>3230</v>
      </c>
      <c r="DR2" s="260" t="s">
        <v>3231</v>
      </c>
      <c r="DS2" s="260" t="s">
        <v>3232</v>
      </c>
      <c r="DT2" s="260" t="s">
        <v>3233</v>
      </c>
      <c r="DU2" s="260" t="s">
        <v>3234</v>
      </c>
      <c r="DV2" s="260" t="s">
        <v>3235</v>
      </c>
      <c r="DW2" s="260" t="s">
        <v>3236</v>
      </c>
      <c r="DX2" s="260" t="s">
        <v>3237</v>
      </c>
      <c r="DY2" s="260" t="s">
        <v>3238</v>
      </c>
      <c r="DZ2" s="260" t="s">
        <v>3239</v>
      </c>
      <c r="EA2" s="260" t="s">
        <v>3240</v>
      </c>
      <c r="EB2" s="260" t="s">
        <v>3241</v>
      </c>
      <c r="EC2" s="260" t="s">
        <v>3242</v>
      </c>
      <c r="ED2" s="260" t="s">
        <v>3243</v>
      </c>
      <c r="EE2" s="260" t="s">
        <v>3244</v>
      </c>
      <c r="EF2" s="260" t="s">
        <v>3245</v>
      </c>
      <c r="EG2" s="260" t="s">
        <v>3246</v>
      </c>
      <c r="EH2" s="260" t="s">
        <v>3247</v>
      </c>
      <c r="EI2" s="260" t="s">
        <v>3248</v>
      </c>
      <c r="EJ2" s="260" t="s">
        <v>3249</v>
      </c>
      <c r="EK2" s="260" t="s">
        <v>3250</v>
      </c>
      <c r="EL2" s="260" t="s">
        <v>3251</v>
      </c>
      <c r="EM2" s="260" t="s">
        <v>3252</v>
      </c>
      <c r="EN2" s="260" t="s">
        <v>3253</v>
      </c>
      <c r="EO2" s="260" t="s">
        <v>3254</v>
      </c>
      <c r="EP2" s="260" t="s">
        <v>3255</v>
      </c>
      <c r="EQ2" s="260" t="s">
        <v>3256</v>
      </c>
      <c r="ER2" s="260" t="s">
        <v>3257</v>
      </c>
      <c r="ES2" s="260" t="s">
        <v>3258</v>
      </c>
      <c r="ET2" s="260" t="s">
        <v>3259</v>
      </c>
      <c r="EU2" s="260" t="s">
        <v>3260</v>
      </c>
      <c r="EV2" s="260" t="s">
        <v>3261</v>
      </c>
      <c r="EW2" s="260" t="s">
        <v>3262</v>
      </c>
      <c r="EX2" s="260" t="s">
        <v>3263</v>
      </c>
      <c r="EY2" s="260" t="s">
        <v>3264</v>
      </c>
      <c r="EZ2" s="260" t="s">
        <v>3265</v>
      </c>
      <c r="FA2" s="260" t="s">
        <v>3266</v>
      </c>
      <c r="FB2" s="260" t="s">
        <v>3267</v>
      </c>
      <c r="FC2" s="260" t="s">
        <v>3268</v>
      </c>
      <c r="FD2" s="260" t="s">
        <v>3269</v>
      </c>
      <c r="FE2" s="260" t="s">
        <v>3270</v>
      </c>
      <c r="FF2" s="260" t="s">
        <v>3271</v>
      </c>
      <c r="FG2" s="260" t="s">
        <v>3272</v>
      </c>
      <c r="FH2" s="260" t="s">
        <v>3273</v>
      </c>
      <c r="FI2" s="260" t="s">
        <v>3274</v>
      </c>
      <c r="FJ2" s="260" t="s">
        <v>3275</v>
      </c>
      <c r="FK2" s="260" t="s">
        <v>3276</v>
      </c>
      <c r="FL2" s="260" t="s">
        <v>3277</v>
      </c>
      <c r="FM2" s="260" t="s">
        <v>3278</v>
      </c>
      <c r="FN2" s="260" t="s">
        <v>3279</v>
      </c>
      <c r="FO2" s="260" t="s">
        <v>3280</v>
      </c>
      <c r="FP2" s="260" t="s">
        <v>3281</v>
      </c>
      <c r="FQ2" s="260" t="s">
        <v>3282</v>
      </c>
      <c r="FR2" s="260" t="s">
        <v>3283</v>
      </c>
      <c r="FS2" s="260" t="s">
        <v>3284</v>
      </c>
      <c r="FT2" s="260" t="s">
        <v>3285</v>
      </c>
      <c r="FU2" s="260" t="s">
        <v>3286</v>
      </c>
      <c r="FV2" s="260" t="s">
        <v>3287</v>
      </c>
      <c r="FW2" s="260" t="s">
        <v>3288</v>
      </c>
      <c r="FX2" s="260" t="s">
        <v>3289</v>
      </c>
      <c r="FY2" s="260" t="s">
        <v>3290</v>
      </c>
      <c r="FZ2" s="260" t="s">
        <v>3291</v>
      </c>
      <c r="GA2" s="260" t="s">
        <v>3292</v>
      </c>
      <c r="GB2" s="260" t="s">
        <v>3293</v>
      </c>
      <c r="GC2" s="260" t="s">
        <v>3294</v>
      </c>
      <c r="GD2" s="260" t="s">
        <v>3295</v>
      </c>
      <c r="GE2" s="260" t="s">
        <v>3296</v>
      </c>
      <c r="GF2" s="260" t="s">
        <v>3297</v>
      </c>
      <c r="GG2" s="260" t="s">
        <v>3298</v>
      </c>
      <c r="GH2" s="260" t="s">
        <v>3299</v>
      </c>
      <c r="GI2" s="260" t="s">
        <v>3300</v>
      </c>
      <c r="GJ2" s="260" t="s">
        <v>3301</v>
      </c>
      <c r="GK2" s="260" t="s">
        <v>3302</v>
      </c>
      <c r="GL2" s="260" t="s">
        <v>3303</v>
      </c>
      <c r="GM2" s="260" t="s">
        <v>3304</v>
      </c>
      <c r="GN2" s="260" t="s">
        <v>3305</v>
      </c>
      <c r="GO2" s="260" t="s">
        <v>3306</v>
      </c>
      <c r="GP2" s="260" t="s">
        <v>3307</v>
      </c>
      <c r="GQ2" s="260" t="s">
        <v>3308</v>
      </c>
      <c r="GR2" s="260" t="s">
        <v>3309</v>
      </c>
      <c r="GS2" s="260" t="s">
        <v>3310</v>
      </c>
      <c r="GT2" s="260" t="s">
        <v>3311</v>
      </c>
      <c r="GU2" s="260" t="s">
        <v>3312</v>
      </c>
      <c r="GV2" s="260" t="s">
        <v>3313</v>
      </c>
      <c r="GW2" s="260" t="s">
        <v>3314</v>
      </c>
      <c r="GX2" s="260" t="s">
        <v>3315</v>
      </c>
      <c r="GY2" s="260" t="s">
        <v>3316</v>
      </c>
      <c r="GZ2" s="260" t="s">
        <v>3317</v>
      </c>
      <c r="HA2" s="260" t="s">
        <v>3318</v>
      </c>
      <c r="HB2" s="260" t="s">
        <v>3319</v>
      </c>
      <c r="HC2" s="260" t="s">
        <v>3320</v>
      </c>
      <c r="HD2" s="260" t="s">
        <v>3321</v>
      </c>
      <c r="HE2" s="260" t="s">
        <v>3322</v>
      </c>
      <c r="HF2" s="260" t="s">
        <v>3323</v>
      </c>
      <c r="HG2" s="260" t="s">
        <v>3324</v>
      </c>
      <c r="HH2" s="260" t="s">
        <v>3325</v>
      </c>
      <c r="HI2" s="260" t="s">
        <v>3326</v>
      </c>
      <c r="HJ2" s="260" t="s">
        <v>3327</v>
      </c>
      <c r="HK2" s="260" t="s">
        <v>3328</v>
      </c>
      <c r="HL2" s="260" t="s">
        <v>3329</v>
      </c>
      <c r="HM2" s="260" t="s">
        <v>3330</v>
      </c>
      <c r="HN2" s="260" t="s">
        <v>3331</v>
      </c>
      <c r="HO2" s="260" t="s">
        <v>3332</v>
      </c>
      <c r="HP2" s="260" t="s">
        <v>3333</v>
      </c>
      <c r="HQ2" s="260" t="s">
        <v>3334</v>
      </c>
      <c r="HR2" s="260" t="s">
        <v>3335</v>
      </c>
      <c r="HS2" s="260" t="s">
        <v>3336</v>
      </c>
      <c r="HT2" s="260" t="s">
        <v>3337</v>
      </c>
      <c r="HU2" s="260" t="s">
        <v>3338</v>
      </c>
      <c r="HV2" s="260" t="s">
        <v>3339</v>
      </c>
      <c r="HW2" s="260" t="s">
        <v>3340</v>
      </c>
      <c r="HX2" s="260" t="s">
        <v>3341</v>
      </c>
      <c r="HY2" s="260" t="s">
        <v>3342</v>
      </c>
      <c r="HZ2" s="260" t="s">
        <v>3343</v>
      </c>
      <c r="IA2" s="260" t="s">
        <v>3344</v>
      </c>
      <c r="IB2" s="260" t="s">
        <v>3345</v>
      </c>
      <c r="IC2" s="260" t="s">
        <v>3346</v>
      </c>
      <c r="ID2" s="260" t="s">
        <v>3347</v>
      </c>
      <c r="IE2" s="260" t="s">
        <v>3348</v>
      </c>
      <c r="IF2" s="260" t="s">
        <v>3349</v>
      </c>
      <c r="IG2" s="260" t="s">
        <v>3350</v>
      </c>
      <c r="IH2" s="260" t="s">
        <v>3351</v>
      </c>
      <c r="II2" s="260" t="s">
        <v>3352</v>
      </c>
      <c r="IJ2" s="260" t="s">
        <v>3353</v>
      </c>
      <c r="IK2" s="260" t="s">
        <v>3354</v>
      </c>
      <c r="IL2" s="260" t="s">
        <v>3355</v>
      </c>
      <c r="IM2" s="260" t="s">
        <v>3356</v>
      </c>
      <c r="IN2" s="260" t="s">
        <v>3357</v>
      </c>
      <c r="IO2" s="260" t="s">
        <v>3358</v>
      </c>
      <c r="IP2" s="260" t="s">
        <v>3359</v>
      </c>
      <c r="IQ2" s="260" t="s">
        <v>3360</v>
      </c>
      <c r="IR2" s="260" t="s">
        <v>3361</v>
      </c>
      <c r="IS2" s="260" t="s">
        <v>3362</v>
      </c>
      <c r="IT2" s="260" t="s">
        <v>3363</v>
      </c>
      <c r="IU2" s="260" t="s">
        <v>3364</v>
      </c>
      <c r="IV2" s="260" t="s">
        <v>3365</v>
      </c>
      <c r="IW2" s="260" t="s">
        <v>3366</v>
      </c>
      <c r="IX2" s="260" t="s">
        <v>3367</v>
      </c>
      <c r="IY2" s="260" t="s">
        <v>3368</v>
      </c>
      <c r="IZ2" s="260" t="s">
        <v>3369</v>
      </c>
      <c r="JA2" s="260" t="s">
        <v>3370</v>
      </c>
      <c r="JB2" s="260" t="s">
        <v>3371</v>
      </c>
      <c r="JC2" s="260" t="s">
        <v>3372</v>
      </c>
      <c r="JD2" s="260" t="s">
        <v>3373</v>
      </c>
      <c r="JE2" s="260" t="s">
        <v>3374</v>
      </c>
      <c r="JF2" s="260" t="s">
        <v>3375</v>
      </c>
      <c r="JG2" s="260" t="s">
        <v>3376</v>
      </c>
      <c r="JH2" s="260" t="s">
        <v>3377</v>
      </c>
      <c r="JI2" s="260" t="s">
        <v>3378</v>
      </c>
      <c r="JJ2" s="260" t="s">
        <v>3379</v>
      </c>
      <c r="JK2" s="260" t="s">
        <v>3380</v>
      </c>
      <c r="JL2" s="260" t="s">
        <v>3381</v>
      </c>
      <c r="JM2" s="260" t="s">
        <v>3382</v>
      </c>
      <c r="JN2" s="260" t="s">
        <v>3383</v>
      </c>
      <c r="JO2" s="260" t="s">
        <v>3384</v>
      </c>
      <c r="JP2" s="260" t="s">
        <v>3385</v>
      </c>
      <c r="JQ2" s="260" t="s">
        <v>3386</v>
      </c>
      <c r="JR2" s="260" t="s">
        <v>3387</v>
      </c>
      <c r="JS2" s="260" t="s">
        <v>3388</v>
      </c>
      <c r="JT2" s="260" t="s">
        <v>3389</v>
      </c>
      <c r="JU2" s="260" t="s">
        <v>3390</v>
      </c>
      <c r="JV2" s="260" t="s">
        <v>3391</v>
      </c>
      <c r="JW2" s="260" t="s">
        <v>3392</v>
      </c>
      <c r="JX2" s="260" t="s">
        <v>3393</v>
      </c>
      <c r="JY2" s="260" t="s">
        <v>3394</v>
      </c>
      <c r="JZ2" s="260" t="s">
        <v>3395</v>
      </c>
      <c r="KA2" s="260" t="s">
        <v>3396</v>
      </c>
      <c r="KB2" s="260" t="s">
        <v>3397</v>
      </c>
      <c r="KC2" s="260" t="s">
        <v>3398</v>
      </c>
      <c r="KD2" s="260" t="s">
        <v>3399</v>
      </c>
      <c r="KE2" s="260" t="s">
        <v>3400</v>
      </c>
      <c r="KF2" s="260" t="s">
        <v>3401</v>
      </c>
      <c r="KG2" s="260" t="s">
        <v>3402</v>
      </c>
      <c r="KH2" s="260" t="s">
        <v>3403</v>
      </c>
      <c r="KI2" s="260" t="s">
        <v>3404</v>
      </c>
      <c r="KJ2" s="260" t="s">
        <v>3405</v>
      </c>
      <c r="KK2" s="260" t="s">
        <v>3406</v>
      </c>
      <c r="KL2" s="260" t="s">
        <v>3407</v>
      </c>
      <c r="KM2" s="260" t="s">
        <v>3408</v>
      </c>
      <c r="KN2" s="260" t="s">
        <v>3409</v>
      </c>
      <c r="KO2" s="260" t="s">
        <v>3410</v>
      </c>
      <c r="KP2" s="260" t="s">
        <v>3411</v>
      </c>
      <c r="KQ2" s="260" t="s">
        <v>3412</v>
      </c>
      <c r="KR2" s="260" t="s">
        <v>3413</v>
      </c>
      <c r="KS2" s="260" t="s">
        <v>3414</v>
      </c>
      <c r="KT2" s="260" t="s">
        <v>3415</v>
      </c>
      <c r="KU2" s="260" t="s">
        <v>3416</v>
      </c>
      <c r="KV2" s="260" t="s">
        <v>3417</v>
      </c>
      <c r="KW2" s="260" t="s">
        <v>3418</v>
      </c>
      <c r="KX2" s="260" t="s">
        <v>3419</v>
      </c>
      <c r="KY2" s="260" t="s">
        <v>3420</v>
      </c>
      <c r="KZ2" s="260" t="s">
        <v>3421</v>
      </c>
      <c r="LA2" s="260" t="s">
        <v>3422</v>
      </c>
      <c r="LB2" s="260" t="s">
        <v>3423</v>
      </c>
      <c r="LC2" s="260" t="s">
        <v>3424</v>
      </c>
      <c r="LD2" s="260" t="s">
        <v>3425</v>
      </c>
      <c r="LE2" s="260" t="s">
        <v>3426</v>
      </c>
      <c r="LF2" s="260" t="s">
        <v>3427</v>
      </c>
      <c r="LG2" s="260" t="s">
        <v>3428</v>
      </c>
      <c r="LH2" s="260" t="s">
        <v>3429</v>
      </c>
      <c r="LI2" s="260" t="s">
        <v>3430</v>
      </c>
      <c r="LJ2" s="260" t="s">
        <v>3431</v>
      </c>
      <c r="LK2" s="260" t="s">
        <v>3432</v>
      </c>
      <c r="LL2" s="260" t="s">
        <v>3433</v>
      </c>
      <c r="LM2" s="260" t="s">
        <v>3434</v>
      </c>
      <c r="LN2" s="260" t="s">
        <v>3435</v>
      </c>
      <c r="LO2" s="260" t="s">
        <v>3436</v>
      </c>
      <c r="LP2" s="260" t="s">
        <v>3437</v>
      </c>
      <c r="LQ2" s="260" t="s">
        <v>3438</v>
      </c>
      <c r="LR2" s="260" t="s">
        <v>3439</v>
      </c>
      <c r="LS2" s="260" t="s">
        <v>3440</v>
      </c>
      <c r="LT2" s="260" t="s">
        <v>3441</v>
      </c>
      <c r="LU2" s="260" t="s">
        <v>3442</v>
      </c>
      <c r="LV2" s="260" t="s">
        <v>3443</v>
      </c>
      <c r="LW2" s="260" t="s">
        <v>3444</v>
      </c>
      <c r="LX2" s="260" t="s">
        <v>3445</v>
      </c>
      <c r="LY2" s="260" t="s">
        <v>3446</v>
      </c>
      <c r="LZ2" s="260" t="s">
        <v>3447</v>
      </c>
      <c r="MA2" s="260" t="s">
        <v>3448</v>
      </c>
      <c r="MB2" s="260" t="s">
        <v>3449</v>
      </c>
      <c r="MC2" s="260" t="s">
        <v>3450</v>
      </c>
      <c r="MD2" s="260" t="s">
        <v>3451</v>
      </c>
      <c r="ME2" s="260" t="s">
        <v>3452</v>
      </c>
      <c r="MF2" s="260" t="s">
        <v>3453</v>
      </c>
      <c r="MG2" s="260" t="s">
        <v>3454</v>
      </c>
      <c r="MH2" s="260" t="s">
        <v>3455</v>
      </c>
      <c r="MI2" s="260" t="s">
        <v>3456</v>
      </c>
      <c r="MJ2" s="260" t="s">
        <v>3457</v>
      </c>
      <c r="MK2" s="260" t="s">
        <v>3458</v>
      </c>
      <c r="ML2" s="260" t="s">
        <v>3459</v>
      </c>
      <c r="MM2" s="260" t="s">
        <v>3460</v>
      </c>
      <c r="MN2" s="260" t="s">
        <v>3461</v>
      </c>
      <c r="MO2" s="260" t="s">
        <v>3462</v>
      </c>
      <c r="MP2" s="260" t="s">
        <v>3463</v>
      </c>
      <c r="MQ2" s="260" t="s">
        <v>3464</v>
      </c>
      <c r="MR2" s="260" t="s">
        <v>3465</v>
      </c>
      <c r="MS2" s="260" t="s">
        <v>3466</v>
      </c>
      <c r="MT2" s="260" t="s">
        <v>3467</v>
      </c>
      <c r="MU2" s="260" t="s">
        <v>3468</v>
      </c>
      <c r="MV2" s="260" t="s">
        <v>3469</v>
      </c>
      <c r="MW2" s="260" t="s">
        <v>3470</v>
      </c>
      <c r="MX2" s="260" t="s">
        <v>3471</v>
      </c>
      <c r="MY2" s="260" t="s">
        <v>3472</v>
      </c>
      <c r="MZ2" s="260" t="s">
        <v>3473</v>
      </c>
      <c r="NA2" s="260" t="s">
        <v>3474</v>
      </c>
      <c r="NB2" s="260" t="s">
        <v>3475</v>
      </c>
      <c r="NC2" s="260" t="s">
        <v>3476</v>
      </c>
      <c r="ND2" s="260" t="s">
        <v>3477</v>
      </c>
      <c r="NE2" s="260" t="s">
        <v>3478</v>
      </c>
      <c r="NF2" s="260" t="s">
        <v>3479</v>
      </c>
      <c r="NG2" s="260" t="s">
        <v>3480</v>
      </c>
      <c r="NH2" s="260" t="s">
        <v>3481</v>
      </c>
      <c r="NI2" s="260" t="s">
        <v>3482</v>
      </c>
      <c r="NJ2" s="260" t="s">
        <v>3483</v>
      </c>
      <c r="NK2" s="260" t="s">
        <v>3484</v>
      </c>
      <c r="NL2" s="260" t="s">
        <v>3485</v>
      </c>
      <c r="NM2" s="260" t="s">
        <v>3486</v>
      </c>
      <c r="NN2" s="260" t="s">
        <v>3487</v>
      </c>
      <c r="NO2" s="260" t="s">
        <v>3488</v>
      </c>
      <c r="NP2" s="260" t="s">
        <v>3489</v>
      </c>
      <c r="NQ2" s="260" t="s">
        <v>3490</v>
      </c>
      <c r="NR2" s="260" t="s">
        <v>3491</v>
      </c>
      <c r="NS2" s="260" t="s">
        <v>3492</v>
      </c>
      <c r="NT2" s="260" t="s">
        <v>3493</v>
      </c>
      <c r="NU2" s="260" t="s">
        <v>3494</v>
      </c>
      <c r="NV2" s="260" t="s">
        <v>3495</v>
      </c>
      <c r="NW2" s="260" t="s">
        <v>3496</v>
      </c>
      <c r="NX2" s="260" t="s">
        <v>3497</v>
      </c>
      <c r="NY2" s="260" t="s">
        <v>3498</v>
      </c>
      <c r="NZ2" s="260" t="s">
        <v>3499</v>
      </c>
      <c r="OA2" s="260" t="s">
        <v>3500</v>
      </c>
      <c r="OB2" s="260" t="s">
        <v>3501</v>
      </c>
      <c r="OC2" s="260" t="s">
        <v>3502</v>
      </c>
      <c r="OD2" s="260" t="s">
        <v>3503</v>
      </c>
      <c r="OE2" s="260" t="s">
        <v>3504</v>
      </c>
      <c r="OF2" s="260" t="s">
        <v>3505</v>
      </c>
      <c r="OG2" s="260" t="s">
        <v>3506</v>
      </c>
      <c r="OH2" s="260" t="s">
        <v>3507</v>
      </c>
      <c r="OI2" s="260" t="s">
        <v>3508</v>
      </c>
      <c r="OJ2" s="260" t="s">
        <v>3509</v>
      </c>
      <c r="OK2" s="260" t="s">
        <v>3510</v>
      </c>
      <c r="OL2" s="260" t="s">
        <v>3511</v>
      </c>
      <c r="OM2" s="260" t="s">
        <v>3512</v>
      </c>
      <c r="ON2" s="260" t="s">
        <v>3513</v>
      </c>
      <c r="OO2" s="260" t="s">
        <v>3514</v>
      </c>
      <c r="OP2" s="260" t="s">
        <v>3515</v>
      </c>
      <c r="OQ2" s="260" t="s">
        <v>3516</v>
      </c>
      <c r="OR2" s="260" t="s">
        <v>3517</v>
      </c>
      <c r="OS2" s="260" t="s">
        <v>3518</v>
      </c>
      <c r="OT2" s="260" t="s">
        <v>3519</v>
      </c>
      <c r="OU2" s="260" t="s">
        <v>3520</v>
      </c>
      <c r="OV2" s="260" t="s">
        <v>3521</v>
      </c>
      <c r="OW2" s="260" t="s">
        <v>3522</v>
      </c>
      <c r="OX2" s="260" t="s">
        <v>3523</v>
      </c>
      <c r="OY2" s="260" t="s">
        <v>3524</v>
      </c>
      <c r="OZ2" s="260" t="s">
        <v>3525</v>
      </c>
      <c r="PA2" s="260" t="s">
        <v>3526</v>
      </c>
      <c r="PB2" s="260" t="s">
        <v>3527</v>
      </c>
      <c r="PC2" s="260" t="s">
        <v>3528</v>
      </c>
      <c r="PD2" s="260" t="s">
        <v>3529</v>
      </c>
      <c r="PE2" s="260" t="s">
        <v>3530</v>
      </c>
      <c r="PF2" s="260" t="s">
        <v>3531</v>
      </c>
      <c r="PG2" s="260" t="s">
        <v>3532</v>
      </c>
      <c r="PH2" s="260" t="s">
        <v>3533</v>
      </c>
      <c r="PI2" s="260" t="s">
        <v>3534</v>
      </c>
      <c r="PJ2" s="260" t="s">
        <v>3535</v>
      </c>
      <c r="PK2" s="260" t="s">
        <v>3536</v>
      </c>
      <c r="PL2" s="260" t="s">
        <v>3537</v>
      </c>
      <c r="PM2" s="260" t="s">
        <v>3538</v>
      </c>
      <c r="PN2" s="260" t="s">
        <v>3539</v>
      </c>
      <c r="PO2" s="260" t="s">
        <v>3540</v>
      </c>
      <c r="PP2" s="260" t="s">
        <v>3541</v>
      </c>
      <c r="PQ2" s="260" t="s">
        <v>3542</v>
      </c>
      <c r="PR2" s="260" t="s">
        <v>3543</v>
      </c>
      <c r="PS2" s="260" t="s">
        <v>3544</v>
      </c>
      <c r="PT2" s="260" t="s">
        <v>3545</v>
      </c>
      <c r="PU2" s="260" t="s">
        <v>3546</v>
      </c>
      <c r="PV2" s="260" t="s">
        <v>3547</v>
      </c>
      <c r="PW2" s="260" t="s">
        <v>3548</v>
      </c>
      <c r="PX2" s="260" t="s">
        <v>3549</v>
      </c>
      <c r="PY2" s="260" t="s">
        <v>3550</v>
      </c>
      <c r="PZ2" s="260" t="s">
        <v>3551</v>
      </c>
      <c r="QA2" s="260" t="s">
        <v>3552</v>
      </c>
      <c r="QB2" s="260" t="s">
        <v>3553</v>
      </c>
      <c r="QC2" s="260" t="s">
        <v>3554</v>
      </c>
      <c r="QD2" s="260" t="s">
        <v>3555</v>
      </c>
      <c r="QE2" s="260" t="s">
        <v>3556</v>
      </c>
      <c r="QF2" s="260" t="s">
        <v>3557</v>
      </c>
      <c r="QG2" s="260" t="s">
        <v>3558</v>
      </c>
      <c r="QH2" s="260" t="s">
        <v>3559</v>
      </c>
      <c r="QI2" s="260" t="s">
        <v>3560</v>
      </c>
      <c r="QJ2" s="260" t="s">
        <v>3561</v>
      </c>
      <c r="QK2" s="260" t="s">
        <v>3562</v>
      </c>
      <c r="QL2" s="260" t="s">
        <v>3563</v>
      </c>
      <c r="QM2" s="260" t="s">
        <v>3564</v>
      </c>
      <c r="QN2" s="260" t="s">
        <v>3565</v>
      </c>
      <c r="QO2" s="260" t="s">
        <v>3566</v>
      </c>
      <c r="QP2" s="260" t="s">
        <v>3567</v>
      </c>
      <c r="QQ2" s="260" t="s">
        <v>3568</v>
      </c>
      <c r="QR2" s="260" t="s">
        <v>3569</v>
      </c>
      <c r="QS2" s="260" t="s">
        <v>3570</v>
      </c>
      <c r="QT2" s="260" t="s">
        <v>3571</v>
      </c>
      <c r="QU2" s="260" t="s">
        <v>3572</v>
      </c>
      <c r="QV2" s="260" t="s">
        <v>3573</v>
      </c>
      <c r="QW2" s="260" t="s">
        <v>3574</v>
      </c>
      <c r="QX2" s="260" t="s">
        <v>3575</v>
      </c>
      <c r="QY2" s="260" t="s">
        <v>3576</v>
      </c>
      <c r="QZ2" s="260" t="s">
        <v>3577</v>
      </c>
      <c r="RA2" s="260" t="s">
        <v>3578</v>
      </c>
      <c r="RB2" s="260" t="s">
        <v>3579</v>
      </c>
      <c r="RC2" s="260" t="s">
        <v>3580</v>
      </c>
      <c r="RD2" s="260" t="s">
        <v>3581</v>
      </c>
      <c r="RE2" s="260" t="s">
        <v>3582</v>
      </c>
      <c r="RF2" s="260" t="s">
        <v>3583</v>
      </c>
      <c r="RG2" s="260" t="s">
        <v>3584</v>
      </c>
      <c r="RH2" s="260" t="s">
        <v>3585</v>
      </c>
      <c r="RI2" s="260" t="s">
        <v>3586</v>
      </c>
      <c r="RJ2" s="260" t="s">
        <v>3587</v>
      </c>
      <c r="RK2" s="260" t="s">
        <v>3588</v>
      </c>
      <c r="RL2" s="260" t="s">
        <v>3589</v>
      </c>
      <c r="RM2" s="260" t="s">
        <v>3590</v>
      </c>
      <c r="RN2" s="260" t="s">
        <v>3591</v>
      </c>
      <c r="RO2" s="260" t="s">
        <v>3592</v>
      </c>
      <c r="RP2" s="260" t="s">
        <v>3593</v>
      </c>
      <c r="RQ2" s="260" t="s">
        <v>3594</v>
      </c>
      <c r="RR2" s="260" t="s">
        <v>3595</v>
      </c>
      <c r="RS2" s="260" t="s">
        <v>3596</v>
      </c>
      <c r="RT2" s="260" t="s">
        <v>3597</v>
      </c>
      <c r="RU2" s="260" t="s">
        <v>3598</v>
      </c>
      <c r="RV2" s="260" t="s">
        <v>3599</v>
      </c>
      <c r="RW2" s="260" t="s">
        <v>3600</v>
      </c>
      <c r="RX2" s="260" t="s">
        <v>3601</v>
      </c>
      <c r="RY2" s="260" t="s">
        <v>3602</v>
      </c>
      <c r="RZ2" s="260" t="s">
        <v>3603</v>
      </c>
      <c r="SA2" s="260" t="s">
        <v>3604</v>
      </c>
      <c r="SB2" s="260" t="s">
        <v>3605</v>
      </c>
      <c r="SC2" s="260" t="s">
        <v>3606</v>
      </c>
      <c r="SD2" s="260" t="s">
        <v>3607</v>
      </c>
      <c r="SE2" s="260" t="s">
        <v>3608</v>
      </c>
      <c r="SF2" s="260" t="s">
        <v>3609</v>
      </c>
      <c r="SG2" s="260" t="s">
        <v>3610</v>
      </c>
      <c r="SH2" s="260" t="s">
        <v>3611</v>
      </c>
      <c r="SI2" s="260" t="s">
        <v>3612</v>
      </c>
      <c r="SJ2" s="260" t="s">
        <v>3613</v>
      </c>
      <c r="SK2" s="260" t="s">
        <v>3614</v>
      </c>
      <c r="SL2" s="260" t="s">
        <v>3615</v>
      </c>
      <c r="SM2" s="260" t="s">
        <v>3616</v>
      </c>
      <c r="SN2" s="260" t="s">
        <v>3617</v>
      </c>
      <c r="SO2" s="260" t="s">
        <v>3618</v>
      </c>
      <c r="SP2" s="260" t="s">
        <v>3619</v>
      </c>
      <c r="SQ2" s="260" t="s">
        <v>3620</v>
      </c>
      <c r="SR2" s="260" t="s">
        <v>3621</v>
      </c>
      <c r="SS2" s="260" t="s">
        <v>3622</v>
      </c>
      <c r="ST2" s="260" t="s">
        <v>3623</v>
      </c>
      <c r="SU2" s="260" t="s">
        <v>3624</v>
      </c>
      <c r="SV2" s="260" t="s">
        <v>3625</v>
      </c>
      <c r="SW2" s="260" t="s">
        <v>3626</v>
      </c>
      <c r="SX2" s="260" t="s">
        <v>3627</v>
      </c>
      <c r="SY2" s="260" t="s">
        <v>3628</v>
      </c>
      <c r="SZ2" s="260" t="s">
        <v>3629</v>
      </c>
      <c r="TA2" s="260" t="s">
        <v>3630</v>
      </c>
      <c r="TB2" s="260" t="s">
        <v>3631</v>
      </c>
      <c r="TC2" s="260" t="s">
        <v>3632</v>
      </c>
      <c r="TD2" s="260" t="s">
        <v>3633</v>
      </c>
      <c r="TE2" s="260" t="s">
        <v>3634</v>
      </c>
      <c r="TF2" s="260" t="s">
        <v>3635</v>
      </c>
      <c r="TG2" s="260" t="s">
        <v>3636</v>
      </c>
      <c r="TH2" s="260" t="s">
        <v>3637</v>
      </c>
      <c r="TI2" s="260" t="s">
        <v>3638</v>
      </c>
      <c r="TJ2" s="260" t="s">
        <v>3639</v>
      </c>
      <c r="TK2" s="260" t="s">
        <v>3640</v>
      </c>
      <c r="TL2" s="260" t="s">
        <v>3641</v>
      </c>
      <c r="TM2" s="260" t="s">
        <v>3642</v>
      </c>
      <c r="TN2" s="260" t="s">
        <v>3643</v>
      </c>
      <c r="TO2" s="260" t="s">
        <v>3644</v>
      </c>
      <c r="TP2" s="260" t="s">
        <v>3645</v>
      </c>
      <c r="TQ2" s="260" t="s">
        <v>3646</v>
      </c>
      <c r="TR2" s="260" t="s">
        <v>3647</v>
      </c>
      <c r="TS2" s="260" t="s">
        <v>3648</v>
      </c>
      <c r="TT2" s="260" t="s">
        <v>3649</v>
      </c>
      <c r="TU2" s="260" t="s">
        <v>3650</v>
      </c>
      <c r="TV2" s="260" t="s">
        <v>3651</v>
      </c>
      <c r="TW2" s="260" t="s">
        <v>3652</v>
      </c>
      <c r="TX2" s="260" t="s">
        <v>3653</v>
      </c>
      <c r="TY2" s="260" t="s">
        <v>3654</v>
      </c>
      <c r="TZ2" s="260" t="s">
        <v>3655</v>
      </c>
      <c r="UA2" s="260" t="s">
        <v>3656</v>
      </c>
      <c r="UB2" s="260" t="s">
        <v>3657</v>
      </c>
      <c r="UC2" s="260" t="s">
        <v>3658</v>
      </c>
      <c r="UD2" s="260" t="s">
        <v>3659</v>
      </c>
      <c r="UE2" s="260" t="s">
        <v>3660</v>
      </c>
      <c r="UF2" s="260" t="s">
        <v>3661</v>
      </c>
      <c r="UG2" s="260" t="s">
        <v>3662</v>
      </c>
      <c r="UH2" s="260" t="s">
        <v>3663</v>
      </c>
      <c r="UI2" s="260" t="s">
        <v>3664</v>
      </c>
      <c r="UJ2" s="260" t="s">
        <v>3665</v>
      </c>
      <c r="UK2" s="260" t="s">
        <v>3666</v>
      </c>
      <c r="UL2" s="260" t="s">
        <v>3667</v>
      </c>
      <c r="UM2" s="260" t="s">
        <v>3668</v>
      </c>
      <c r="UN2" s="260" t="s">
        <v>3669</v>
      </c>
      <c r="UO2" s="260" t="s">
        <v>3670</v>
      </c>
      <c r="UP2" s="260" t="s">
        <v>3671</v>
      </c>
      <c r="UQ2" s="260" t="s">
        <v>3672</v>
      </c>
      <c r="UR2" s="260" t="s">
        <v>3673</v>
      </c>
      <c r="US2" s="260" t="s">
        <v>3674</v>
      </c>
      <c r="UT2" s="260" t="s">
        <v>3675</v>
      </c>
      <c r="UU2" s="260" t="s">
        <v>3676</v>
      </c>
      <c r="UV2" s="260" t="s">
        <v>3677</v>
      </c>
      <c r="UW2" s="260" t="s">
        <v>3678</v>
      </c>
      <c r="UX2" s="260" t="s">
        <v>3679</v>
      </c>
      <c r="UY2" s="260" t="s">
        <v>3680</v>
      </c>
      <c r="UZ2" s="260" t="s">
        <v>3681</v>
      </c>
      <c r="VA2" s="260" t="s">
        <v>3682</v>
      </c>
      <c r="VB2" s="260" t="s">
        <v>3683</v>
      </c>
      <c r="VC2" s="260" t="s">
        <v>3684</v>
      </c>
      <c r="VD2" s="260" t="s">
        <v>3685</v>
      </c>
      <c r="VE2" s="260" t="s">
        <v>3686</v>
      </c>
      <c r="VF2" s="260" t="s">
        <v>3687</v>
      </c>
      <c r="VG2" s="260" t="s">
        <v>3688</v>
      </c>
      <c r="VH2" s="260" t="s">
        <v>3689</v>
      </c>
      <c r="VI2" s="260" t="s">
        <v>3690</v>
      </c>
      <c r="VJ2" s="260" t="s">
        <v>3691</v>
      </c>
      <c r="VK2" s="260" t="s">
        <v>3692</v>
      </c>
      <c r="VL2" s="260" t="s">
        <v>3693</v>
      </c>
      <c r="VM2" s="260" t="s">
        <v>3694</v>
      </c>
      <c r="VN2" s="260" t="s">
        <v>3695</v>
      </c>
      <c r="VO2" s="260" t="s">
        <v>3696</v>
      </c>
      <c r="VP2" s="260" t="s">
        <v>3697</v>
      </c>
      <c r="VQ2" s="260" t="s">
        <v>3698</v>
      </c>
      <c r="VR2" s="260" t="s">
        <v>3699</v>
      </c>
      <c r="VS2" s="260" t="s">
        <v>3700</v>
      </c>
      <c r="VT2" s="260" t="s">
        <v>3701</v>
      </c>
      <c r="VU2" s="260" t="s">
        <v>3702</v>
      </c>
      <c r="VV2" s="260" t="s">
        <v>3703</v>
      </c>
      <c r="VW2" s="260" t="s">
        <v>3704</v>
      </c>
      <c r="VX2" s="260" t="s">
        <v>3705</v>
      </c>
      <c r="VY2" s="260" t="s">
        <v>3706</v>
      </c>
      <c r="VZ2" s="260" t="s">
        <v>3707</v>
      </c>
      <c r="WA2" s="260" t="s">
        <v>3708</v>
      </c>
      <c r="WB2" s="260" t="s">
        <v>3709</v>
      </c>
      <c r="WC2" s="260" t="s">
        <v>3710</v>
      </c>
      <c r="WD2" s="260" t="s">
        <v>3711</v>
      </c>
      <c r="WE2" s="260" t="s">
        <v>3712</v>
      </c>
      <c r="WF2" s="260" t="s">
        <v>3713</v>
      </c>
      <c r="WG2" s="260" t="s">
        <v>3714</v>
      </c>
      <c r="WH2" s="260" t="s">
        <v>3715</v>
      </c>
      <c r="WI2" s="260" t="s">
        <v>3716</v>
      </c>
      <c r="WJ2" s="260" t="s">
        <v>3717</v>
      </c>
      <c r="WK2" s="260" t="s">
        <v>3718</v>
      </c>
      <c r="WL2" s="260" t="s">
        <v>3719</v>
      </c>
      <c r="WM2" s="260" t="s">
        <v>3720</v>
      </c>
      <c r="WN2" s="260" t="s">
        <v>3721</v>
      </c>
      <c r="WO2" s="260" t="s">
        <v>3722</v>
      </c>
      <c r="WP2" s="260" t="s">
        <v>3723</v>
      </c>
      <c r="WQ2" s="260" t="s">
        <v>3724</v>
      </c>
      <c r="WR2" s="260" t="s">
        <v>3725</v>
      </c>
      <c r="WS2" s="260" t="s">
        <v>3726</v>
      </c>
      <c r="WT2" s="260" t="s">
        <v>3727</v>
      </c>
      <c r="WU2" s="260" t="s">
        <v>3728</v>
      </c>
      <c r="WV2" s="260" t="s">
        <v>3729</v>
      </c>
      <c r="WW2" s="260" t="s">
        <v>3730</v>
      </c>
      <c r="WX2" s="260" t="s">
        <v>3731</v>
      </c>
      <c r="WY2" s="260" t="s">
        <v>3732</v>
      </c>
      <c r="WZ2" s="260" t="s">
        <v>3733</v>
      </c>
      <c r="XA2" s="260" t="s">
        <v>3734</v>
      </c>
      <c r="XB2" s="260" t="s">
        <v>3735</v>
      </c>
      <c r="XC2" s="260" t="s">
        <v>3736</v>
      </c>
      <c r="XD2" s="260" t="s">
        <v>3737</v>
      </c>
      <c r="XE2" s="260" t="s">
        <v>3738</v>
      </c>
      <c r="XF2" s="260" t="s">
        <v>3739</v>
      </c>
      <c r="XG2" s="260" t="s">
        <v>3740</v>
      </c>
      <c r="XH2" s="260" t="s">
        <v>3741</v>
      </c>
      <c r="XI2" s="260" t="s">
        <v>3742</v>
      </c>
      <c r="XJ2" s="260" t="s">
        <v>3743</v>
      </c>
      <c r="XK2" s="260" t="s">
        <v>3744</v>
      </c>
      <c r="XL2" s="260" t="s">
        <v>3745</v>
      </c>
      <c r="XM2" s="260" t="s">
        <v>3746</v>
      </c>
      <c r="XN2" s="260" t="s">
        <v>3747</v>
      </c>
      <c r="XO2" s="260" t="s">
        <v>3748</v>
      </c>
      <c r="XP2" s="260" t="s">
        <v>3749</v>
      </c>
      <c r="XQ2" s="260" t="s">
        <v>3750</v>
      </c>
      <c r="XR2" s="260" t="s">
        <v>3751</v>
      </c>
      <c r="XS2" s="260" t="s">
        <v>3752</v>
      </c>
      <c r="XT2" s="260" t="s">
        <v>3753</v>
      </c>
      <c r="XU2" s="260" t="s">
        <v>3754</v>
      </c>
      <c r="XV2" s="260" t="s">
        <v>3755</v>
      </c>
      <c r="XW2" s="260" t="s">
        <v>3756</v>
      </c>
      <c r="XX2" s="260" t="s">
        <v>3757</v>
      </c>
      <c r="XY2" s="260" t="s">
        <v>3758</v>
      </c>
      <c r="XZ2" s="260" t="s">
        <v>3759</v>
      </c>
      <c r="YA2" s="260" t="s">
        <v>3760</v>
      </c>
      <c r="YB2" s="260" t="s">
        <v>3761</v>
      </c>
      <c r="YC2" s="260" t="s">
        <v>3762</v>
      </c>
      <c r="YD2" s="260" t="s">
        <v>3763</v>
      </c>
      <c r="YE2" s="260" t="s">
        <v>3764</v>
      </c>
      <c r="YF2" s="260" t="s">
        <v>3765</v>
      </c>
      <c r="YG2" s="260" t="s">
        <v>3766</v>
      </c>
      <c r="YH2" s="260" t="s">
        <v>3767</v>
      </c>
      <c r="YI2" s="260" t="s">
        <v>3768</v>
      </c>
      <c r="YJ2" s="260" t="s">
        <v>3769</v>
      </c>
      <c r="YK2" s="260" t="s">
        <v>3770</v>
      </c>
      <c r="YL2" s="260" t="s">
        <v>3771</v>
      </c>
      <c r="YM2" s="260" t="s">
        <v>3772</v>
      </c>
      <c r="YN2" s="260" t="s">
        <v>3773</v>
      </c>
      <c r="YO2" s="260" t="s">
        <v>3774</v>
      </c>
      <c r="YP2" s="260" t="s">
        <v>3775</v>
      </c>
      <c r="YQ2" s="260" t="s">
        <v>3776</v>
      </c>
      <c r="YR2" s="260" t="s">
        <v>3777</v>
      </c>
      <c r="YS2" s="260" t="s">
        <v>3778</v>
      </c>
      <c r="YT2" s="260" t="s">
        <v>3779</v>
      </c>
      <c r="YU2" s="260" t="s">
        <v>3780</v>
      </c>
      <c r="YV2" s="260" t="s">
        <v>3781</v>
      </c>
      <c r="YW2" s="260" t="s">
        <v>3782</v>
      </c>
      <c r="YX2" s="260" t="s">
        <v>3783</v>
      </c>
      <c r="YY2" s="260" t="s">
        <v>3784</v>
      </c>
      <c r="YZ2" s="260" t="s">
        <v>3785</v>
      </c>
      <c r="ZA2" s="260" t="s">
        <v>3786</v>
      </c>
      <c r="ZB2" s="260" t="s">
        <v>3787</v>
      </c>
      <c r="ZC2" s="260" t="s">
        <v>3788</v>
      </c>
      <c r="ZD2" s="260" t="s">
        <v>3789</v>
      </c>
      <c r="ZE2" s="260" t="s">
        <v>3790</v>
      </c>
      <c r="ZF2" s="260" t="s">
        <v>3791</v>
      </c>
      <c r="ZG2" s="260" t="s">
        <v>3792</v>
      </c>
      <c r="ZH2" s="260" t="s">
        <v>3793</v>
      </c>
      <c r="ZI2" s="260" t="s">
        <v>3794</v>
      </c>
      <c r="ZJ2" s="260" t="s">
        <v>3795</v>
      </c>
      <c r="ZK2" s="260" t="s">
        <v>3796</v>
      </c>
      <c r="ZL2" s="260" t="s">
        <v>3797</v>
      </c>
      <c r="ZM2" s="260" t="s">
        <v>3798</v>
      </c>
      <c r="ZN2" s="260" t="s">
        <v>3799</v>
      </c>
      <c r="ZO2" s="260" t="s">
        <v>3800</v>
      </c>
      <c r="ZP2" s="260" t="s">
        <v>3801</v>
      </c>
      <c r="ZQ2" s="260" t="s">
        <v>3802</v>
      </c>
      <c r="ZR2" s="260" t="s">
        <v>3803</v>
      </c>
      <c r="ZS2" s="260" t="s">
        <v>3804</v>
      </c>
      <c r="ZT2" s="260" t="s">
        <v>3805</v>
      </c>
      <c r="ZU2" s="260" t="s">
        <v>3806</v>
      </c>
      <c r="ZV2" s="260" t="s">
        <v>3807</v>
      </c>
      <c r="ZW2" s="260" t="s">
        <v>3808</v>
      </c>
      <c r="ZX2" s="260" t="s">
        <v>3809</v>
      </c>
      <c r="ZY2" s="260" t="s">
        <v>3810</v>
      </c>
      <c r="ZZ2" s="260" t="s">
        <v>3811</v>
      </c>
      <c r="AAA2" s="260" t="s">
        <v>3812</v>
      </c>
      <c r="AAB2" s="260" t="s">
        <v>3813</v>
      </c>
      <c r="AAC2" s="260" t="s">
        <v>3814</v>
      </c>
      <c r="AAD2" s="260" t="s">
        <v>3815</v>
      </c>
      <c r="AAE2" s="260" t="s">
        <v>3816</v>
      </c>
      <c r="AAF2" s="260" t="s">
        <v>3817</v>
      </c>
      <c r="AAG2" s="260" t="s">
        <v>3818</v>
      </c>
      <c r="AAH2" s="260" t="s">
        <v>3819</v>
      </c>
      <c r="AAI2" s="260" t="s">
        <v>3820</v>
      </c>
      <c r="AAJ2" s="260" t="s">
        <v>3821</v>
      </c>
      <c r="AAK2" s="260" t="s">
        <v>3822</v>
      </c>
      <c r="AAL2" s="260" t="s">
        <v>3823</v>
      </c>
      <c r="AAM2" s="260" t="s">
        <v>3824</v>
      </c>
      <c r="AAN2" s="260" t="s">
        <v>3825</v>
      </c>
      <c r="AAO2" s="260" t="s">
        <v>3826</v>
      </c>
      <c r="AAP2" s="260" t="s">
        <v>3827</v>
      </c>
      <c r="AAQ2" s="260" t="s">
        <v>3828</v>
      </c>
      <c r="AAR2" s="260" t="s">
        <v>3829</v>
      </c>
      <c r="AAS2" s="260" t="s">
        <v>3830</v>
      </c>
      <c r="AAT2" s="260" t="s">
        <v>3831</v>
      </c>
      <c r="AAU2" s="260" t="s">
        <v>3832</v>
      </c>
      <c r="AAV2" s="260" t="s">
        <v>3833</v>
      </c>
      <c r="AAW2" s="260" t="s">
        <v>3834</v>
      </c>
      <c r="AAX2" s="260" t="s">
        <v>3835</v>
      </c>
      <c r="AAY2" s="260" t="s">
        <v>3836</v>
      </c>
      <c r="AAZ2" s="260" t="s">
        <v>3837</v>
      </c>
      <c r="ABA2" s="260" t="s">
        <v>3838</v>
      </c>
      <c r="ABB2" s="260" t="s">
        <v>3839</v>
      </c>
      <c r="ABC2" s="260" t="s">
        <v>3840</v>
      </c>
      <c r="ABD2" s="260" t="s">
        <v>3841</v>
      </c>
      <c r="ABE2" s="260" t="s">
        <v>3842</v>
      </c>
      <c r="ABF2" s="260" t="s">
        <v>3843</v>
      </c>
      <c r="ABG2" s="260" t="s">
        <v>3844</v>
      </c>
      <c r="ABH2" s="260" t="s">
        <v>3845</v>
      </c>
      <c r="ABI2" s="260" t="s">
        <v>3846</v>
      </c>
      <c r="ABJ2" s="260" t="s">
        <v>3847</v>
      </c>
      <c r="ABK2" s="260" t="s">
        <v>3848</v>
      </c>
      <c r="ABL2" s="260" t="s">
        <v>3849</v>
      </c>
      <c r="ABM2" s="260" t="s">
        <v>3850</v>
      </c>
      <c r="ABN2" s="260" t="s">
        <v>3851</v>
      </c>
      <c r="ABO2" s="260" t="s">
        <v>3852</v>
      </c>
      <c r="ABP2" s="260" t="s">
        <v>3853</v>
      </c>
      <c r="ABQ2" s="260" t="s">
        <v>3854</v>
      </c>
      <c r="ABR2" s="260" t="s">
        <v>3855</v>
      </c>
      <c r="ABS2" s="260" t="s">
        <v>3856</v>
      </c>
      <c r="ABT2" s="260" t="s">
        <v>3857</v>
      </c>
      <c r="ABU2" s="260" t="s">
        <v>3858</v>
      </c>
      <c r="ABV2" s="260" t="s">
        <v>3859</v>
      </c>
      <c r="ABW2" s="260" t="s">
        <v>3860</v>
      </c>
      <c r="ABX2" s="260" t="s">
        <v>3861</v>
      </c>
      <c r="ABY2" s="260" t="s">
        <v>3862</v>
      </c>
      <c r="ABZ2" s="260" t="s">
        <v>3863</v>
      </c>
      <c r="ACA2" s="260" t="s">
        <v>3864</v>
      </c>
      <c r="ACB2" s="260" t="s">
        <v>3865</v>
      </c>
      <c r="ACC2" s="260" t="s">
        <v>3866</v>
      </c>
      <c r="ACD2" s="260" t="s">
        <v>3867</v>
      </c>
      <c r="ACE2" s="260" t="s">
        <v>3868</v>
      </c>
      <c r="ACF2" s="260" t="s">
        <v>3869</v>
      </c>
      <c r="ACG2" s="260" t="s">
        <v>3870</v>
      </c>
      <c r="ACH2" s="260" t="s">
        <v>3871</v>
      </c>
      <c r="ACI2" s="260" t="s">
        <v>3872</v>
      </c>
      <c r="ACJ2" s="260" t="s">
        <v>3873</v>
      </c>
      <c r="ACK2" s="260" t="s">
        <v>3874</v>
      </c>
      <c r="ACL2" s="260" t="s">
        <v>3875</v>
      </c>
      <c r="ACM2" s="260" t="s">
        <v>3876</v>
      </c>
      <c r="ACN2" s="260" t="s">
        <v>3877</v>
      </c>
      <c r="ACO2" s="260" t="s">
        <v>3878</v>
      </c>
      <c r="ACP2" s="260" t="s">
        <v>3879</v>
      </c>
      <c r="ACQ2" s="260" t="s">
        <v>3880</v>
      </c>
      <c r="ACR2" s="260" t="s">
        <v>3881</v>
      </c>
      <c r="ACS2" s="260" t="s">
        <v>3882</v>
      </c>
      <c r="ACT2" s="260" t="s">
        <v>3883</v>
      </c>
      <c r="ACU2" s="260" t="s">
        <v>3884</v>
      </c>
      <c r="ACV2" s="260" t="s">
        <v>3885</v>
      </c>
      <c r="ACW2" s="260" t="s">
        <v>3886</v>
      </c>
      <c r="ACX2" s="260" t="s">
        <v>3887</v>
      </c>
      <c r="ACY2" s="260" t="s">
        <v>3888</v>
      </c>
      <c r="ACZ2" s="260" t="s">
        <v>3889</v>
      </c>
      <c r="ADA2" s="260" t="s">
        <v>3890</v>
      </c>
      <c r="ADB2" s="260" t="s">
        <v>3891</v>
      </c>
      <c r="ADC2" s="260" t="s">
        <v>3892</v>
      </c>
      <c r="ADD2" s="260" t="s">
        <v>3893</v>
      </c>
      <c r="ADE2" s="260" t="s">
        <v>3894</v>
      </c>
      <c r="ADF2" s="260" t="s">
        <v>3895</v>
      </c>
      <c r="ADG2" s="260" t="s">
        <v>3896</v>
      </c>
      <c r="ADH2" s="260" t="s">
        <v>3897</v>
      </c>
      <c r="ADI2" s="260" t="s">
        <v>3898</v>
      </c>
      <c r="ADJ2" s="260" t="s">
        <v>3899</v>
      </c>
      <c r="ADK2" s="260" t="s">
        <v>3900</v>
      </c>
      <c r="ADL2" s="260" t="s">
        <v>3901</v>
      </c>
      <c r="ADM2" s="260" t="s">
        <v>3902</v>
      </c>
      <c r="ADN2" s="260" t="s">
        <v>3903</v>
      </c>
      <c r="ADO2" s="260" t="s">
        <v>3904</v>
      </c>
      <c r="ADP2" s="260" t="s">
        <v>3905</v>
      </c>
      <c r="ADQ2" s="260" t="s">
        <v>3906</v>
      </c>
      <c r="ADR2" s="260" t="s">
        <v>3907</v>
      </c>
      <c r="ADS2" s="260" t="s">
        <v>3908</v>
      </c>
      <c r="ADT2" s="260" t="s">
        <v>3909</v>
      </c>
      <c r="ADU2" s="260" t="s">
        <v>3910</v>
      </c>
      <c r="ADV2" s="260" t="s">
        <v>3911</v>
      </c>
      <c r="ADW2" s="260" t="s">
        <v>3912</v>
      </c>
      <c r="ADX2" s="260" t="s">
        <v>3913</v>
      </c>
      <c r="ADY2" s="260" t="s">
        <v>3914</v>
      </c>
      <c r="ADZ2" s="260" t="s">
        <v>3915</v>
      </c>
      <c r="AEA2" s="260" t="s">
        <v>3916</v>
      </c>
      <c r="AEB2" s="260" t="s">
        <v>3917</v>
      </c>
      <c r="AEC2" s="260" t="s">
        <v>3918</v>
      </c>
      <c r="AED2" s="260" t="s">
        <v>3919</v>
      </c>
      <c r="AEE2" s="260" t="s">
        <v>3920</v>
      </c>
      <c r="AEF2" s="260" t="s">
        <v>3921</v>
      </c>
      <c r="AEG2" s="260" t="s">
        <v>3922</v>
      </c>
      <c r="AEH2" s="260" t="s">
        <v>3923</v>
      </c>
      <c r="AEI2" s="260" t="s">
        <v>3924</v>
      </c>
      <c r="AEJ2" s="260" t="s">
        <v>3925</v>
      </c>
      <c r="AEK2" s="260" t="s">
        <v>3926</v>
      </c>
      <c r="AEL2" s="260" t="s">
        <v>3927</v>
      </c>
      <c r="AEM2" s="260" t="s">
        <v>3928</v>
      </c>
      <c r="AEN2" s="260" t="s">
        <v>3929</v>
      </c>
      <c r="AEO2" s="260" t="s">
        <v>3930</v>
      </c>
      <c r="AEP2" s="260" t="s">
        <v>3931</v>
      </c>
      <c r="AEQ2" s="260" t="s">
        <v>3932</v>
      </c>
      <c r="AER2" s="260" t="s">
        <v>3933</v>
      </c>
      <c r="AES2" s="260" t="s">
        <v>3934</v>
      </c>
      <c r="AET2" s="260" t="s">
        <v>3935</v>
      </c>
      <c r="AEU2" s="260" t="s">
        <v>3936</v>
      </c>
      <c r="AEV2" s="260" t="s">
        <v>3937</v>
      </c>
      <c r="AEW2" s="260" t="s">
        <v>3938</v>
      </c>
      <c r="AEX2" s="260" t="s">
        <v>3939</v>
      </c>
      <c r="AEY2" s="260" t="s">
        <v>3940</v>
      </c>
      <c r="AEZ2" s="260" t="s">
        <v>3941</v>
      </c>
      <c r="AFA2" s="260" t="s">
        <v>3942</v>
      </c>
      <c r="AFB2" s="260" t="s">
        <v>3943</v>
      </c>
      <c r="AFC2" s="260" t="s">
        <v>3944</v>
      </c>
      <c r="AFD2" s="260" t="s">
        <v>3945</v>
      </c>
      <c r="AFE2" s="260" t="s">
        <v>3946</v>
      </c>
      <c r="AFF2" s="260" t="s">
        <v>3947</v>
      </c>
      <c r="AFG2" s="260" t="s">
        <v>3948</v>
      </c>
      <c r="AFH2" s="260" t="s">
        <v>3949</v>
      </c>
      <c r="AFI2" s="260" t="s">
        <v>3950</v>
      </c>
      <c r="AFJ2" s="260" t="s">
        <v>3951</v>
      </c>
      <c r="AFK2" s="260" t="s">
        <v>3952</v>
      </c>
      <c r="AFL2" s="260" t="s">
        <v>3953</v>
      </c>
      <c r="AFM2" s="260" t="s">
        <v>3954</v>
      </c>
      <c r="AFN2" s="260" t="s">
        <v>3955</v>
      </c>
      <c r="AFO2" s="260" t="s">
        <v>3956</v>
      </c>
      <c r="AFP2" s="260" t="s">
        <v>3957</v>
      </c>
      <c r="AFQ2" s="260" t="s">
        <v>3958</v>
      </c>
      <c r="AFR2" s="260" t="s">
        <v>3959</v>
      </c>
      <c r="AFS2" s="260" t="s">
        <v>3960</v>
      </c>
      <c r="AFT2" s="260" t="s">
        <v>3961</v>
      </c>
      <c r="AFU2" s="260" t="s">
        <v>3962</v>
      </c>
      <c r="AFV2" s="260" t="s">
        <v>3963</v>
      </c>
      <c r="AFW2" s="260" t="s">
        <v>3964</v>
      </c>
      <c r="AFX2" s="260" t="s">
        <v>3965</v>
      </c>
      <c r="AFY2" s="260" t="s">
        <v>3966</v>
      </c>
      <c r="AFZ2" s="260" t="s">
        <v>3967</v>
      </c>
      <c r="AGA2" s="260" t="s">
        <v>3968</v>
      </c>
      <c r="AGB2" s="260" t="s">
        <v>3969</v>
      </c>
      <c r="AGC2" s="260" t="s">
        <v>3970</v>
      </c>
      <c r="AGD2" s="260" t="s">
        <v>3971</v>
      </c>
      <c r="AGE2" s="260" t="s">
        <v>3972</v>
      </c>
      <c r="AGF2" s="260" t="s">
        <v>3973</v>
      </c>
      <c r="AGG2" s="260" t="s">
        <v>3974</v>
      </c>
      <c r="AGH2" s="260" t="s">
        <v>3975</v>
      </c>
      <c r="AGI2" s="260" t="s">
        <v>3976</v>
      </c>
      <c r="AGJ2" s="260" t="s">
        <v>3977</v>
      </c>
      <c r="AGK2" s="260" t="s">
        <v>3978</v>
      </c>
      <c r="AGL2" s="260" t="s">
        <v>3979</v>
      </c>
      <c r="AGM2" s="260" t="s">
        <v>3980</v>
      </c>
      <c r="AGN2" s="260" t="s">
        <v>3981</v>
      </c>
      <c r="AGO2" s="260" t="s">
        <v>3982</v>
      </c>
      <c r="AGP2" s="260" t="s">
        <v>3983</v>
      </c>
      <c r="AGQ2" s="260" t="s">
        <v>3984</v>
      </c>
      <c r="AGR2" s="260" t="s">
        <v>3985</v>
      </c>
      <c r="AGS2" s="260" t="s">
        <v>3986</v>
      </c>
      <c r="AGT2" s="260" t="s">
        <v>3987</v>
      </c>
      <c r="AGU2" s="260" t="s">
        <v>3988</v>
      </c>
      <c r="AGV2" s="260" t="s">
        <v>3989</v>
      </c>
      <c r="AGW2" s="260" t="s">
        <v>3990</v>
      </c>
      <c r="AGX2" s="260" t="s">
        <v>3991</v>
      </c>
      <c r="AGY2" s="260" t="s">
        <v>3992</v>
      </c>
      <c r="AGZ2" s="260" t="s">
        <v>3993</v>
      </c>
      <c r="AHA2" s="260" t="s">
        <v>3994</v>
      </c>
      <c r="AHB2" s="260" t="s">
        <v>3995</v>
      </c>
      <c r="AHC2" s="260" t="s">
        <v>3996</v>
      </c>
      <c r="AHD2" s="260" t="s">
        <v>3997</v>
      </c>
      <c r="AHE2" s="260" t="s">
        <v>3998</v>
      </c>
      <c r="AHF2" s="260" t="s">
        <v>3999</v>
      </c>
      <c r="AHG2" s="260" t="s">
        <v>4000</v>
      </c>
      <c r="AHH2" s="260" t="s">
        <v>4001</v>
      </c>
      <c r="AHI2" s="260" t="s">
        <v>4002</v>
      </c>
      <c r="AHJ2" s="260" t="s">
        <v>4003</v>
      </c>
      <c r="AHK2" s="260" t="s">
        <v>4004</v>
      </c>
      <c r="AHL2" s="260" t="s">
        <v>4005</v>
      </c>
      <c r="AHM2" s="260" t="s">
        <v>4006</v>
      </c>
      <c r="AHN2" s="260" t="s">
        <v>4007</v>
      </c>
      <c r="AHO2" s="260" t="s">
        <v>4008</v>
      </c>
      <c r="AHP2" s="260" t="s">
        <v>4009</v>
      </c>
      <c r="AHQ2" s="260" t="s">
        <v>4010</v>
      </c>
      <c r="AHR2" s="260" t="s">
        <v>4011</v>
      </c>
      <c r="AHS2" s="260" t="s">
        <v>4012</v>
      </c>
      <c r="AHT2" s="260" t="s">
        <v>4013</v>
      </c>
      <c r="AHU2" s="260" t="s">
        <v>4014</v>
      </c>
      <c r="AHV2" s="260" t="s">
        <v>4015</v>
      </c>
      <c r="AHW2" s="260" t="s">
        <v>4016</v>
      </c>
      <c r="AHX2" s="260" t="s">
        <v>4017</v>
      </c>
      <c r="AHY2" s="260" t="s">
        <v>4018</v>
      </c>
      <c r="AHZ2" s="260" t="s">
        <v>4019</v>
      </c>
      <c r="AIA2" s="260" t="s">
        <v>4020</v>
      </c>
      <c r="AIB2" s="260" t="s">
        <v>4021</v>
      </c>
      <c r="AIC2" s="260" t="s">
        <v>4022</v>
      </c>
      <c r="AID2" s="260" t="s">
        <v>4023</v>
      </c>
      <c r="AIE2" s="260" t="s">
        <v>4024</v>
      </c>
      <c r="AIF2" s="260" t="s">
        <v>4025</v>
      </c>
      <c r="AIG2" s="260" t="s">
        <v>4026</v>
      </c>
      <c r="AIH2" s="260" t="s">
        <v>4027</v>
      </c>
      <c r="AII2" s="260" t="s">
        <v>4028</v>
      </c>
      <c r="AIJ2" s="260" t="s">
        <v>4029</v>
      </c>
      <c r="AIK2" s="260" t="s">
        <v>4030</v>
      </c>
      <c r="AIL2" s="260" t="s">
        <v>4031</v>
      </c>
      <c r="AIM2" s="260" t="s">
        <v>4032</v>
      </c>
      <c r="AIN2" s="260" t="s">
        <v>4033</v>
      </c>
      <c r="AIO2" s="260" t="s">
        <v>4034</v>
      </c>
      <c r="AIP2" s="260" t="s">
        <v>4035</v>
      </c>
      <c r="AIQ2" s="260" t="s">
        <v>4036</v>
      </c>
      <c r="AIR2" s="260" t="s">
        <v>4037</v>
      </c>
      <c r="AIS2" s="260" t="s">
        <v>4038</v>
      </c>
      <c r="AIT2" s="260" t="s">
        <v>4039</v>
      </c>
      <c r="AIU2" s="260" t="s">
        <v>4040</v>
      </c>
      <c r="AIV2" s="260" t="s">
        <v>4041</v>
      </c>
      <c r="AIW2" s="260" t="s">
        <v>4042</v>
      </c>
      <c r="AIX2" s="260" t="s">
        <v>4043</v>
      </c>
      <c r="AIY2" s="260" t="s">
        <v>4044</v>
      </c>
      <c r="AIZ2" s="260" t="s">
        <v>4045</v>
      </c>
      <c r="AJA2" s="260" t="s">
        <v>4046</v>
      </c>
      <c r="AJB2" s="260" t="s">
        <v>4047</v>
      </c>
      <c r="AJC2" s="260" t="s">
        <v>4048</v>
      </c>
      <c r="AJD2" s="260" t="s">
        <v>4049</v>
      </c>
      <c r="AJE2" s="260" t="s">
        <v>4050</v>
      </c>
      <c r="AJF2" s="260" t="s">
        <v>4051</v>
      </c>
      <c r="AJG2" s="260" t="s">
        <v>4052</v>
      </c>
      <c r="AJH2" s="260" t="s">
        <v>4053</v>
      </c>
      <c r="AJI2" s="260" t="s">
        <v>4054</v>
      </c>
      <c r="AJJ2" s="260" t="s">
        <v>4055</v>
      </c>
      <c r="AJK2" s="260" t="s">
        <v>4056</v>
      </c>
      <c r="AJL2" s="260" t="s">
        <v>4057</v>
      </c>
      <c r="AJM2" s="260" t="s">
        <v>4058</v>
      </c>
      <c r="AJN2" s="260" t="s">
        <v>4059</v>
      </c>
      <c r="AJO2" s="260" t="s">
        <v>4060</v>
      </c>
      <c r="AJP2" s="260" t="s">
        <v>4061</v>
      </c>
      <c r="AJQ2" s="260" t="s">
        <v>4062</v>
      </c>
      <c r="AJR2" s="260" t="s">
        <v>4063</v>
      </c>
      <c r="AJS2" s="260" t="s">
        <v>4064</v>
      </c>
      <c r="AJT2" s="260" t="s">
        <v>4065</v>
      </c>
      <c r="AJU2" s="260" t="s">
        <v>4066</v>
      </c>
      <c r="AJV2" s="260" t="s">
        <v>4067</v>
      </c>
      <c r="AJW2" s="260" t="s">
        <v>4068</v>
      </c>
      <c r="AJX2" s="260" t="s">
        <v>4069</v>
      </c>
      <c r="AJY2" s="260" t="s">
        <v>4070</v>
      </c>
      <c r="AJZ2" s="260" t="s">
        <v>4071</v>
      </c>
      <c r="AKA2" s="260" t="s">
        <v>4072</v>
      </c>
      <c r="AKB2" s="260" t="s">
        <v>4073</v>
      </c>
      <c r="AKC2" s="260" t="s">
        <v>4074</v>
      </c>
      <c r="AKD2" s="260" t="s">
        <v>4075</v>
      </c>
      <c r="AKE2" s="260" t="s">
        <v>4076</v>
      </c>
      <c r="AKF2" s="260" t="s">
        <v>4077</v>
      </c>
      <c r="AKG2" s="260" t="s">
        <v>4078</v>
      </c>
      <c r="AKH2" s="260" t="s">
        <v>4079</v>
      </c>
      <c r="AKI2" s="260" t="s">
        <v>4080</v>
      </c>
      <c r="AKJ2" s="260" t="s">
        <v>4081</v>
      </c>
      <c r="AKK2" s="260" t="s">
        <v>4082</v>
      </c>
      <c r="AKL2" s="260" t="s">
        <v>4083</v>
      </c>
      <c r="AKM2" s="260" t="s">
        <v>4084</v>
      </c>
      <c r="AKN2" s="260" t="s">
        <v>4085</v>
      </c>
      <c r="AKO2" s="260" t="s">
        <v>4086</v>
      </c>
      <c r="AKP2" s="260" t="s">
        <v>4087</v>
      </c>
      <c r="AKQ2" s="260" t="s">
        <v>4088</v>
      </c>
      <c r="AKR2" s="260" t="s">
        <v>4089</v>
      </c>
      <c r="AKS2" s="260" t="s">
        <v>4090</v>
      </c>
      <c r="AKT2" s="260" t="s">
        <v>4091</v>
      </c>
      <c r="AKU2" s="260" t="s">
        <v>4092</v>
      </c>
      <c r="AKV2" s="260" t="s">
        <v>4093</v>
      </c>
      <c r="AKW2" s="260" t="s">
        <v>4094</v>
      </c>
      <c r="AKX2" s="260" t="s">
        <v>4095</v>
      </c>
      <c r="AKY2" s="260" t="s">
        <v>4096</v>
      </c>
      <c r="AKZ2" s="260" t="s">
        <v>4097</v>
      </c>
      <c r="ALA2" s="260" t="s">
        <v>4098</v>
      </c>
      <c r="ALB2" s="260" t="s">
        <v>4099</v>
      </c>
      <c r="ALC2" s="260" t="s">
        <v>4100</v>
      </c>
      <c r="ALD2" s="260" t="s">
        <v>4101</v>
      </c>
      <c r="ALE2" s="260" t="s">
        <v>4102</v>
      </c>
      <c r="ALF2" s="260" t="s">
        <v>4103</v>
      </c>
      <c r="ALG2" s="260" t="s">
        <v>4104</v>
      </c>
      <c r="ALH2" s="260" t="s">
        <v>4105</v>
      </c>
      <c r="ALI2" s="260" t="s">
        <v>4106</v>
      </c>
      <c r="ALJ2" s="260" t="s">
        <v>4107</v>
      </c>
      <c r="ALK2" s="260" t="s">
        <v>4108</v>
      </c>
      <c r="ALL2" s="260" t="s">
        <v>4109</v>
      </c>
      <c r="ALM2" s="260" t="s">
        <v>4110</v>
      </c>
      <c r="ALN2" s="260" t="s">
        <v>4111</v>
      </c>
      <c r="ALO2" s="260" t="s">
        <v>4112</v>
      </c>
      <c r="ALP2" s="260" t="s">
        <v>4113</v>
      </c>
      <c r="ALQ2" s="260" t="s">
        <v>4114</v>
      </c>
      <c r="ALR2" s="260" t="s">
        <v>4115</v>
      </c>
      <c r="ALS2" s="260" t="s">
        <v>4116</v>
      </c>
      <c r="ALT2" s="260" t="s">
        <v>4117</v>
      </c>
      <c r="ALU2" s="260" t="s">
        <v>4118</v>
      </c>
      <c r="ALV2" s="260" t="s">
        <v>4119</v>
      </c>
      <c r="ALW2" s="260" t="s">
        <v>4120</v>
      </c>
      <c r="ALX2" s="260" t="s">
        <v>4121</v>
      </c>
      <c r="ALY2" s="260" t="s">
        <v>4122</v>
      </c>
      <c r="ALZ2" s="260" t="s">
        <v>4123</v>
      </c>
      <c r="AMA2" s="260" t="s">
        <v>4124</v>
      </c>
      <c r="AMB2" s="260" t="s">
        <v>4125</v>
      </c>
      <c r="AMC2" s="260" t="s">
        <v>4126</v>
      </c>
      <c r="AMD2" s="260" t="s">
        <v>4127</v>
      </c>
      <c r="AME2" s="260" t="s">
        <v>4128</v>
      </c>
      <c r="AMF2" s="260" t="s">
        <v>4129</v>
      </c>
      <c r="AMG2" s="260" t="s">
        <v>4130</v>
      </c>
      <c r="AMH2" s="260" t="s">
        <v>4131</v>
      </c>
      <c r="AMI2" s="260" t="s">
        <v>4132</v>
      </c>
      <c r="AMJ2" s="260" t="s">
        <v>4133</v>
      </c>
      <c r="AMK2" s="260" t="s">
        <v>4134</v>
      </c>
      <c r="AML2" s="260" t="s">
        <v>4135</v>
      </c>
      <c r="AMM2" s="260" t="s">
        <v>4136</v>
      </c>
      <c r="AMN2" s="260" t="s">
        <v>4137</v>
      </c>
      <c r="AMO2" s="260" t="s">
        <v>4138</v>
      </c>
      <c r="AMP2" s="260" t="s">
        <v>4139</v>
      </c>
      <c r="AMQ2" s="260" t="s">
        <v>4140</v>
      </c>
      <c r="AMR2" s="260" t="s">
        <v>4141</v>
      </c>
      <c r="AMS2" s="260" t="s">
        <v>4142</v>
      </c>
      <c r="AMT2" s="260" t="s">
        <v>4143</v>
      </c>
      <c r="AMU2" s="260" t="s">
        <v>4144</v>
      </c>
      <c r="AMV2" s="260" t="s">
        <v>4145</v>
      </c>
      <c r="AMW2" s="260" t="s">
        <v>4146</v>
      </c>
      <c r="AMX2" s="260" t="s">
        <v>4147</v>
      </c>
      <c r="AMY2" s="260" t="s">
        <v>4148</v>
      </c>
      <c r="AMZ2" s="260" t="s">
        <v>4149</v>
      </c>
      <c r="ANA2" s="260" t="s">
        <v>4150</v>
      </c>
      <c r="ANB2" s="260" t="s">
        <v>4151</v>
      </c>
      <c r="ANC2" s="260" t="s">
        <v>4152</v>
      </c>
      <c r="AND2" s="260" t="s">
        <v>4153</v>
      </c>
      <c r="ANE2" s="260" t="s">
        <v>4154</v>
      </c>
      <c r="ANF2" s="260" t="s">
        <v>4155</v>
      </c>
      <c r="ANG2" s="260" t="s">
        <v>4156</v>
      </c>
      <c r="ANH2" s="260" t="s">
        <v>4157</v>
      </c>
      <c r="ANI2" s="260" t="s">
        <v>4158</v>
      </c>
      <c r="ANJ2" s="260" t="s">
        <v>4159</v>
      </c>
      <c r="ANK2" s="260" t="s">
        <v>4160</v>
      </c>
      <c r="ANL2" s="260" t="s">
        <v>4161</v>
      </c>
      <c r="ANM2" s="260" t="s">
        <v>4162</v>
      </c>
      <c r="ANN2" s="260" t="s">
        <v>4163</v>
      </c>
      <c r="ANO2" s="260" t="s">
        <v>4164</v>
      </c>
      <c r="ANP2" s="260" t="s">
        <v>4165</v>
      </c>
      <c r="ANQ2" s="260" t="s">
        <v>4166</v>
      </c>
      <c r="ANR2" s="260" t="s">
        <v>4167</v>
      </c>
      <c r="ANS2" s="260" t="s">
        <v>4168</v>
      </c>
      <c r="ANT2" s="260" t="s">
        <v>4169</v>
      </c>
      <c r="ANU2" s="260" t="s">
        <v>4170</v>
      </c>
      <c r="ANV2" s="260" t="s">
        <v>4171</v>
      </c>
      <c r="ANW2" s="260" t="s">
        <v>4172</v>
      </c>
      <c r="ANX2" s="260" t="s">
        <v>4173</v>
      </c>
      <c r="ANY2" s="260" t="s">
        <v>4174</v>
      </c>
      <c r="ANZ2" s="260" t="s">
        <v>4175</v>
      </c>
      <c r="AOA2" s="260" t="s">
        <v>4176</v>
      </c>
      <c r="AOB2" s="260" t="s">
        <v>4177</v>
      </c>
      <c r="AOC2" s="260" t="s">
        <v>4178</v>
      </c>
      <c r="AOD2" s="260" t="s">
        <v>4179</v>
      </c>
      <c r="AOE2" s="260" t="s">
        <v>4180</v>
      </c>
      <c r="AOF2" s="260" t="s">
        <v>4181</v>
      </c>
      <c r="AOG2" s="260" t="s">
        <v>4182</v>
      </c>
      <c r="AOH2" s="260" t="s">
        <v>4183</v>
      </c>
      <c r="AOI2" s="260" t="s">
        <v>4184</v>
      </c>
      <c r="AOJ2" s="260" t="s">
        <v>4185</v>
      </c>
      <c r="AOK2" s="260" t="s">
        <v>4186</v>
      </c>
      <c r="AOL2" s="260" t="s">
        <v>4187</v>
      </c>
      <c r="AOM2" s="260" t="s">
        <v>4188</v>
      </c>
      <c r="AON2" s="260" t="s">
        <v>4189</v>
      </c>
      <c r="AOO2" s="260" t="s">
        <v>4190</v>
      </c>
      <c r="AOP2" s="260" t="s">
        <v>4191</v>
      </c>
      <c r="AOQ2" s="260" t="s">
        <v>4192</v>
      </c>
      <c r="AOR2" s="260" t="s">
        <v>4193</v>
      </c>
      <c r="AOS2" s="260" t="s">
        <v>4194</v>
      </c>
      <c r="AOT2" s="260" t="s">
        <v>4195</v>
      </c>
      <c r="AOU2" s="260" t="s">
        <v>4196</v>
      </c>
      <c r="AOV2" s="260" t="s">
        <v>4197</v>
      </c>
      <c r="AOW2" s="260" t="s">
        <v>4198</v>
      </c>
      <c r="AOX2" s="260" t="s">
        <v>4199</v>
      </c>
      <c r="AOY2" s="260" t="s">
        <v>4200</v>
      </c>
      <c r="AOZ2" s="260" t="s">
        <v>4201</v>
      </c>
      <c r="APA2" s="260" t="s">
        <v>4202</v>
      </c>
      <c r="APB2" s="260" t="s">
        <v>4203</v>
      </c>
      <c r="APC2" s="260" t="s">
        <v>4204</v>
      </c>
      <c r="APD2" s="260" t="s">
        <v>4205</v>
      </c>
      <c r="APE2" s="260" t="s">
        <v>4206</v>
      </c>
      <c r="APF2" s="260" t="s">
        <v>4207</v>
      </c>
      <c r="APG2" s="260" t="s">
        <v>4208</v>
      </c>
      <c r="APH2" s="260" t="s">
        <v>4209</v>
      </c>
      <c r="API2" s="260" t="s">
        <v>4210</v>
      </c>
      <c r="APJ2" s="260" t="s">
        <v>4211</v>
      </c>
      <c r="APK2" s="260" t="s">
        <v>4212</v>
      </c>
      <c r="APL2" s="260" t="s">
        <v>4213</v>
      </c>
      <c r="APM2" s="260" t="s">
        <v>4214</v>
      </c>
      <c r="APN2" s="260" t="s">
        <v>4215</v>
      </c>
      <c r="APO2" s="260" t="s">
        <v>4216</v>
      </c>
      <c r="APP2" s="260" t="s">
        <v>4217</v>
      </c>
      <c r="APQ2" s="260" t="s">
        <v>4218</v>
      </c>
      <c r="APR2" s="260" t="s">
        <v>4219</v>
      </c>
      <c r="APS2" s="260" t="s">
        <v>4220</v>
      </c>
      <c r="APT2" s="260" t="s">
        <v>4221</v>
      </c>
      <c r="APU2" s="260" t="s">
        <v>4222</v>
      </c>
      <c r="APV2" s="260" t="s">
        <v>4223</v>
      </c>
      <c r="APW2" s="260" t="s">
        <v>4224</v>
      </c>
      <c r="APX2" s="260" t="s">
        <v>4225</v>
      </c>
      <c r="APY2" s="260" t="s">
        <v>4226</v>
      </c>
      <c r="APZ2" s="260" t="s">
        <v>4227</v>
      </c>
      <c r="AQA2" s="260" t="s">
        <v>4228</v>
      </c>
      <c r="AQB2" s="260" t="s">
        <v>4229</v>
      </c>
      <c r="AQC2" s="260" t="s">
        <v>4230</v>
      </c>
      <c r="AQD2" s="260" t="s">
        <v>4231</v>
      </c>
      <c r="AQE2" s="260" t="s">
        <v>4232</v>
      </c>
      <c r="AQF2" s="260" t="s">
        <v>4233</v>
      </c>
      <c r="AQG2" s="260" t="s">
        <v>4234</v>
      </c>
      <c r="AQH2" s="260" t="s">
        <v>4235</v>
      </c>
      <c r="AQI2" s="260" t="s">
        <v>4236</v>
      </c>
      <c r="AQJ2" s="260" t="s">
        <v>4237</v>
      </c>
      <c r="AQK2" s="260" t="s">
        <v>4238</v>
      </c>
      <c r="AQL2" s="260" t="s">
        <v>4239</v>
      </c>
      <c r="AQM2" s="260" t="s">
        <v>4240</v>
      </c>
      <c r="AQN2" s="260" t="s">
        <v>4241</v>
      </c>
      <c r="AQO2" s="260" t="s">
        <v>4242</v>
      </c>
      <c r="AQP2" s="260" t="s">
        <v>4243</v>
      </c>
      <c r="AQQ2" s="260" t="s">
        <v>4244</v>
      </c>
      <c r="AQR2" s="260" t="s">
        <v>4245</v>
      </c>
      <c r="AQS2" s="260" t="s">
        <v>4246</v>
      </c>
      <c r="AQT2" s="260" t="s">
        <v>4247</v>
      </c>
      <c r="AQU2" s="260" t="s">
        <v>4248</v>
      </c>
      <c r="AQV2" s="260" t="s">
        <v>4249</v>
      </c>
      <c r="AQW2" s="260" t="s">
        <v>4250</v>
      </c>
      <c r="AQX2" s="260" t="s">
        <v>4251</v>
      </c>
      <c r="AQY2" s="260" t="s">
        <v>4252</v>
      </c>
      <c r="AQZ2" s="260" t="s">
        <v>4253</v>
      </c>
      <c r="ARA2" s="260" t="s">
        <v>4254</v>
      </c>
      <c r="ARB2" s="260" t="s">
        <v>4255</v>
      </c>
      <c r="ARC2" s="260" t="s">
        <v>4256</v>
      </c>
      <c r="ARD2" s="260" t="s">
        <v>4257</v>
      </c>
      <c r="ARE2" s="260" t="s">
        <v>4258</v>
      </c>
      <c r="ARF2" s="260" t="s">
        <v>4259</v>
      </c>
      <c r="ARG2" s="260" t="s">
        <v>4260</v>
      </c>
      <c r="ARH2" s="260" t="s">
        <v>4261</v>
      </c>
      <c r="ARI2" s="260" t="s">
        <v>4262</v>
      </c>
      <c r="ARJ2" s="260" t="s">
        <v>4263</v>
      </c>
      <c r="ARK2" s="260" t="s">
        <v>4264</v>
      </c>
      <c r="ARL2" s="260" t="s">
        <v>4265</v>
      </c>
      <c r="ARM2" s="260" t="s">
        <v>4266</v>
      </c>
      <c r="ARN2" s="260" t="s">
        <v>4267</v>
      </c>
      <c r="ARO2" s="260" t="s">
        <v>4268</v>
      </c>
      <c r="ARP2" s="260" t="s">
        <v>4269</v>
      </c>
      <c r="ARQ2" s="260" t="s">
        <v>4270</v>
      </c>
      <c r="ARR2" s="260" t="s">
        <v>4271</v>
      </c>
      <c r="ARS2" s="260" t="s">
        <v>4272</v>
      </c>
      <c r="ART2" s="260" t="s">
        <v>4273</v>
      </c>
      <c r="ARU2" s="260" t="s">
        <v>4274</v>
      </c>
      <c r="ARV2" s="260" t="s">
        <v>4275</v>
      </c>
      <c r="ARW2" s="260" t="s">
        <v>4276</v>
      </c>
      <c r="ARX2" s="260" t="s">
        <v>4277</v>
      </c>
      <c r="ARY2" s="260" t="s">
        <v>4278</v>
      </c>
      <c r="ARZ2" s="260" t="s">
        <v>4279</v>
      </c>
      <c r="ASA2" s="260" t="s">
        <v>4280</v>
      </c>
      <c r="ASB2" s="260" t="s">
        <v>4281</v>
      </c>
      <c r="ASC2" s="260" t="s">
        <v>4282</v>
      </c>
      <c r="ASD2" s="260" t="s">
        <v>4283</v>
      </c>
      <c r="ASE2" s="260" t="s">
        <v>4284</v>
      </c>
      <c r="ASF2" s="260" t="s">
        <v>4285</v>
      </c>
      <c r="ASG2" s="260" t="s">
        <v>4286</v>
      </c>
      <c r="ASH2" s="260" t="s">
        <v>4287</v>
      </c>
      <c r="ASI2" s="260" t="s">
        <v>4288</v>
      </c>
      <c r="ASJ2" s="260" t="s">
        <v>4289</v>
      </c>
      <c r="ASK2" s="260" t="s">
        <v>4290</v>
      </c>
      <c r="ASL2" s="260" t="s">
        <v>4291</v>
      </c>
      <c r="ASM2" s="260" t="s">
        <v>4292</v>
      </c>
      <c r="ASN2" s="260" t="s">
        <v>4293</v>
      </c>
      <c r="ASO2" s="260" t="s">
        <v>4294</v>
      </c>
      <c r="ASP2" s="260" t="s">
        <v>4295</v>
      </c>
      <c r="ASQ2" s="260" t="s">
        <v>4296</v>
      </c>
      <c r="ASR2" s="260" t="s">
        <v>4297</v>
      </c>
      <c r="ASS2" s="260" t="s">
        <v>4298</v>
      </c>
      <c r="AST2" s="260" t="s">
        <v>4299</v>
      </c>
      <c r="ASU2" s="260" t="s">
        <v>4300</v>
      </c>
      <c r="ASV2" s="260" t="s">
        <v>4301</v>
      </c>
      <c r="ASW2" s="260" t="s">
        <v>4302</v>
      </c>
      <c r="ASX2" s="260" t="s">
        <v>4303</v>
      </c>
      <c r="ASY2" s="260" t="s">
        <v>4304</v>
      </c>
      <c r="ASZ2" s="260" t="s">
        <v>4305</v>
      </c>
      <c r="ATA2" s="260" t="s">
        <v>4306</v>
      </c>
      <c r="ATB2" s="260" t="s">
        <v>4307</v>
      </c>
      <c r="ATC2" s="260" t="s">
        <v>4308</v>
      </c>
      <c r="ATD2" s="260" t="s">
        <v>4309</v>
      </c>
      <c r="ATE2" s="260" t="s">
        <v>4310</v>
      </c>
      <c r="ATF2" s="260" t="s">
        <v>4311</v>
      </c>
      <c r="ATG2" s="260" t="s">
        <v>4312</v>
      </c>
      <c r="ATH2" s="260" t="s">
        <v>4313</v>
      </c>
      <c r="ATI2" s="260" t="s">
        <v>4314</v>
      </c>
      <c r="ATJ2" s="260" t="s">
        <v>4315</v>
      </c>
      <c r="ATK2" s="260" t="s">
        <v>4316</v>
      </c>
      <c r="ATL2" s="260" t="s">
        <v>4317</v>
      </c>
      <c r="ATM2" s="260" t="s">
        <v>4318</v>
      </c>
      <c r="ATN2" s="260" t="s">
        <v>4319</v>
      </c>
      <c r="ATO2" s="260" t="s">
        <v>4320</v>
      </c>
      <c r="ATP2" s="260" t="s">
        <v>4321</v>
      </c>
      <c r="ATQ2" s="260" t="s">
        <v>4322</v>
      </c>
      <c r="ATR2" s="260" t="s">
        <v>4323</v>
      </c>
      <c r="ATS2" s="260" t="s">
        <v>4324</v>
      </c>
      <c r="ATT2" s="260" t="s">
        <v>4325</v>
      </c>
      <c r="ATU2" s="260" t="s">
        <v>4326</v>
      </c>
      <c r="ATV2" s="260" t="s">
        <v>4327</v>
      </c>
      <c r="ATW2" s="260" t="s">
        <v>4328</v>
      </c>
      <c r="ATX2" s="260" t="s">
        <v>4329</v>
      </c>
      <c r="ATY2" s="260" t="s">
        <v>4330</v>
      </c>
      <c r="ATZ2" s="260" t="s">
        <v>4331</v>
      </c>
      <c r="AUA2" s="260" t="s">
        <v>4332</v>
      </c>
      <c r="AUB2" s="260" t="s">
        <v>4333</v>
      </c>
      <c r="AUC2" s="260" t="s">
        <v>4334</v>
      </c>
      <c r="AUD2" s="260" t="s">
        <v>4335</v>
      </c>
      <c r="AUE2" s="260" t="s">
        <v>4336</v>
      </c>
      <c r="AUF2" s="260" t="s">
        <v>4337</v>
      </c>
      <c r="AUG2" s="260" t="s">
        <v>4338</v>
      </c>
      <c r="AUH2" s="260" t="s">
        <v>4339</v>
      </c>
      <c r="AUI2" s="260" t="s">
        <v>4340</v>
      </c>
      <c r="AUJ2" s="260" t="s">
        <v>4341</v>
      </c>
      <c r="AUK2" s="260" t="s">
        <v>4342</v>
      </c>
      <c r="AUL2" s="260" t="s">
        <v>4343</v>
      </c>
      <c r="AUM2" s="260" t="s">
        <v>4344</v>
      </c>
      <c r="AUN2" s="260" t="s">
        <v>4345</v>
      </c>
      <c r="AUO2" s="260" t="s">
        <v>4346</v>
      </c>
      <c r="AUP2" s="260" t="s">
        <v>4347</v>
      </c>
      <c r="AUQ2" s="260" t="s">
        <v>4348</v>
      </c>
      <c r="AUR2" s="260" t="s">
        <v>4349</v>
      </c>
      <c r="AUS2" s="260" t="s">
        <v>4350</v>
      </c>
      <c r="AUT2" s="260" t="s">
        <v>4351</v>
      </c>
      <c r="AUU2" s="260" t="s">
        <v>4352</v>
      </c>
      <c r="AUV2" s="260" t="s">
        <v>4353</v>
      </c>
      <c r="AUW2" s="260" t="s">
        <v>4354</v>
      </c>
      <c r="AUX2" s="260" t="s">
        <v>4355</v>
      </c>
      <c r="AUY2" s="260" t="s">
        <v>4356</v>
      </c>
      <c r="AUZ2" s="260" t="s">
        <v>4357</v>
      </c>
      <c r="AVA2" s="260" t="s">
        <v>4358</v>
      </c>
      <c r="AVB2" s="260" t="s">
        <v>4359</v>
      </c>
      <c r="AVC2" s="260" t="s">
        <v>4360</v>
      </c>
      <c r="AVD2" s="260" t="s">
        <v>4361</v>
      </c>
      <c r="AVE2" s="260" t="s">
        <v>4362</v>
      </c>
      <c r="AVF2" s="260" t="s">
        <v>4363</v>
      </c>
      <c r="AVG2" s="260" t="s">
        <v>4364</v>
      </c>
      <c r="AVH2" s="260" t="s">
        <v>4365</v>
      </c>
      <c r="AVI2" s="260" t="s">
        <v>4366</v>
      </c>
      <c r="AVJ2" s="260" t="s">
        <v>4367</v>
      </c>
      <c r="AVK2" s="260" t="s">
        <v>4368</v>
      </c>
      <c r="AVL2" s="260" t="s">
        <v>4369</v>
      </c>
      <c r="AVM2" s="260" t="s">
        <v>4370</v>
      </c>
      <c r="AVN2" s="260" t="s">
        <v>4371</v>
      </c>
      <c r="AVO2" s="260" t="s">
        <v>4372</v>
      </c>
      <c r="AVP2" s="260" t="s">
        <v>4373</v>
      </c>
      <c r="AVQ2" s="260" t="s">
        <v>4374</v>
      </c>
      <c r="AVR2" s="260" t="s">
        <v>4375</v>
      </c>
      <c r="AVS2" s="260" t="s">
        <v>4376</v>
      </c>
      <c r="AVT2" s="260" t="s">
        <v>4377</v>
      </c>
      <c r="AVU2" s="260" t="s">
        <v>4378</v>
      </c>
      <c r="AVV2" s="260" t="s">
        <v>4379</v>
      </c>
      <c r="AVW2" s="260" t="s">
        <v>4380</v>
      </c>
      <c r="AVX2" s="260" t="s">
        <v>4381</v>
      </c>
      <c r="AVY2" s="260" t="s">
        <v>4382</v>
      </c>
      <c r="AVZ2" s="260" t="s">
        <v>4383</v>
      </c>
      <c r="AWA2" s="260" t="s">
        <v>4384</v>
      </c>
      <c r="AWB2" s="260" t="s">
        <v>4385</v>
      </c>
      <c r="AWC2" s="260" t="s">
        <v>4386</v>
      </c>
      <c r="AWD2" s="260" t="s">
        <v>4387</v>
      </c>
      <c r="AWE2" s="260" t="s">
        <v>4388</v>
      </c>
      <c r="AWF2" s="260" t="s">
        <v>4389</v>
      </c>
      <c r="AWG2" s="260" t="s">
        <v>4390</v>
      </c>
      <c r="AWH2" s="260" t="s">
        <v>4391</v>
      </c>
      <c r="AWI2" s="260" t="s">
        <v>4392</v>
      </c>
      <c r="AWJ2" s="260" t="s">
        <v>4393</v>
      </c>
      <c r="AWK2" s="260" t="s">
        <v>4394</v>
      </c>
      <c r="AWL2" s="260" t="s">
        <v>4395</v>
      </c>
      <c r="AWM2" s="260" t="s">
        <v>4396</v>
      </c>
      <c r="AWN2" s="260" t="s">
        <v>4397</v>
      </c>
      <c r="AWO2" s="260" t="s">
        <v>4398</v>
      </c>
      <c r="AWP2" s="260" t="s">
        <v>4399</v>
      </c>
      <c r="AWQ2" s="260" t="s">
        <v>4400</v>
      </c>
      <c r="AWR2" s="260" t="s">
        <v>4401</v>
      </c>
      <c r="AWS2" s="260" t="s">
        <v>4402</v>
      </c>
      <c r="AWT2" s="260" t="s">
        <v>4403</v>
      </c>
      <c r="AWU2" s="260" t="s">
        <v>4404</v>
      </c>
      <c r="AWV2" s="260" t="s">
        <v>4405</v>
      </c>
      <c r="AWW2" s="260" t="s">
        <v>4406</v>
      </c>
      <c r="AWX2" s="260" t="s">
        <v>4407</v>
      </c>
      <c r="AWY2" s="260" t="s">
        <v>4408</v>
      </c>
      <c r="AWZ2" s="260" t="s">
        <v>4409</v>
      </c>
      <c r="AXA2" s="260" t="s">
        <v>4410</v>
      </c>
      <c r="AXB2" s="260" t="s">
        <v>4411</v>
      </c>
      <c r="AXC2" s="260" t="s">
        <v>4412</v>
      </c>
      <c r="AXD2" s="260" t="s">
        <v>4413</v>
      </c>
      <c r="AXE2" s="260" t="s">
        <v>4414</v>
      </c>
      <c r="AXF2" s="260" t="s">
        <v>4415</v>
      </c>
      <c r="AXG2" s="260" t="s">
        <v>4416</v>
      </c>
      <c r="AXH2" s="260" t="s">
        <v>4417</v>
      </c>
      <c r="AXI2" s="260" t="s">
        <v>4418</v>
      </c>
      <c r="AXJ2" s="260" t="s">
        <v>4419</v>
      </c>
      <c r="AXK2" s="260" t="s">
        <v>4420</v>
      </c>
      <c r="AXL2" s="260" t="s">
        <v>4421</v>
      </c>
      <c r="AXM2" s="260" t="s">
        <v>4422</v>
      </c>
      <c r="AXN2" s="260" t="s">
        <v>4423</v>
      </c>
      <c r="AXO2" s="260" t="s">
        <v>4424</v>
      </c>
      <c r="AXP2" s="260" t="s">
        <v>4425</v>
      </c>
      <c r="AXQ2" s="260" t="s">
        <v>4426</v>
      </c>
      <c r="AXR2" s="260" t="s">
        <v>4427</v>
      </c>
      <c r="AXS2" s="260" t="s">
        <v>4428</v>
      </c>
      <c r="AXT2" s="260" t="s">
        <v>4429</v>
      </c>
      <c r="AXU2" s="260" t="s">
        <v>4430</v>
      </c>
      <c r="AXV2" s="260" t="s">
        <v>4431</v>
      </c>
      <c r="AXW2" s="260" t="s">
        <v>4432</v>
      </c>
      <c r="AXX2" s="260" t="s">
        <v>4433</v>
      </c>
      <c r="AXY2" s="260" t="s">
        <v>4434</v>
      </c>
      <c r="AXZ2" s="260" t="s">
        <v>4435</v>
      </c>
      <c r="AYA2" s="260" t="s">
        <v>4436</v>
      </c>
      <c r="AYB2" s="260" t="s">
        <v>4437</v>
      </c>
      <c r="AYC2" s="260" t="s">
        <v>4438</v>
      </c>
      <c r="AYD2" s="260" t="s">
        <v>4439</v>
      </c>
      <c r="AYE2" s="260" t="s">
        <v>4440</v>
      </c>
      <c r="AYF2" s="260" t="s">
        <v>4441</v>
      </c>
      <c r="AYG2" s="260" t="s">
        <v>4442</v>
      </c>
      <c r="AYH2" s="260" t="s">
        <v>4443</v>
      </c>
      <c r="AYI2" s="260" t="s">
        <v>4444</v>
      </c>
      <c r="AYJ2" s="260" t="s">
        <v>4445</v>
      </c>
      <c r="AYK2" s="260" t="s">
        <v>4446</v>
      </c>
      <c r="AYL2" s="260" t="s">
        <v>4447</v>
      </c>
      <c r="AYM2" s="260" t="s">
        <v>4448</v>
      </c>
      <c r="AYN2" s="260" t="s">
        <v>4449</v>
      </c>
      <c r="AYO2" s="260" t="s">
        <v>4450</v>
      </c>
      <c r="AYP2" s="260" t="s">
        <v>4451</v>
      </c>
      <c r="AYQ2" s="260" t="s">
        <v>4452</v>
      </c>
      <c r="AYR2" s="260" t="s">
        <v>4453</v>
      </c>
      <c r="AYS2" s="260" t="s">
        <v>4454</v>
      </c>
      <c r="AYT2" s="260" t="s">
        <v>4455</v>
      </c>
      <c r="AYU2" s="260" t="s">
        <v>4456</v>
      </c>
      <c r="AYV2" s="260" t="s">
        <v>4457</v>
      </c>
      <c r="AYW2" s="260" t="s">
        <v>4458</v>
      </c>
      <c r="AYX2" s="260" t="s">
        <v>4459</v>
      </c>
      <c r="AYY2" s="260" t="s">
        <v>4460</v>
      </c>
      <c r="AYZ2" s="260" t="s">
        <v>4461</v>
      </c>
      <c r="AZA2" s="260" t="s">
        <v>4462</v>
      </c>
      <c r="AZB2" s="260" t="s">
        <v>4463</v>
      </c>
      <c r="AZC2" s="260" t="s">
        <v>4464</v>
      </c>
      <c r="AZD2" s="260" t="s">
        <v>4465</v>
      </c>
      <c r="AZE2" s="260" t="s">
        <v>4466</v>
      </c>
      <c r="AZF2" s="260" t="s">
        <v>4467</v>
      </c>
      <c r="AZG2" s="260" t="s">
        <v>4468</v>
      </c>
      <c r="AZH2" s="260" t="s">
        <v>4469</v>
      </c>
      <c r="AZI2" s="260" t="s">
        <v>4470</v>
      </c>
      <c r="AZJ2" s="260" t="s">
        <v>4471</v>
      </c>
      <c r="AZK2" s="260" t="s">
        <v>4472</v>
      </c>
      <c r="AZL2" s="260" t="s">
        <v>4473</v>
      </c>
      <c r="AZM2" s="260" t="s">
        <v>4474</v>
      </c>
      <c r="AZN2" s="260" t="s">
        <v>4475</v>
      </c>
      <c r="AZO2" s="260" t="s">
        <v>4476</v>
      </c>
      <c r="AZP2" s="260" t="s">
        <v>4477</v>
      </c>
      <c r="AZQ2" s="260" t="s">
        <v>4478</v>
      </c>
      <c r="AZR2" s="260" t="s">
        <v>4479</v>
      </c>
      <c r="AZS2" s="260" t="s">
        <v>4480</v>
      </c>
      <c r="AZT2" s="260" t="s">
        <v>4481</v>
      </c>
      <c r="AZU2" s="260" t="s">
        <v>4482</v>
      </c>
      <c r="AZV2" s="260" t="s">
        <v>4483</v>
      </c>
      <c r="AZW2" s="260" t="s">
        <v>4484</v>
      </c>
      <c r="AZX2" s="260" t="s">
        <v>4485</v>
      </c>
      <c r="AZY2" s="260" t="s">
        <v>4486</v>
      </c>
      <c r="AZZ2" s="260" t="s">
        <v>4487</v>
      </c>
      <c r="BAA2" s="260" t="s">
        <v>4488</v>
      </c>
      <c r="BAB2" s="260" t="s">
        <v>4489</v>
      </c>
      <c r="BAC2" s="260" t="s">
        <v>4490</v>
      </c>
      <c r="BAD2" s="260" t="s">
        <v>4491</v>
      </c>
      <c r="BAE2" s="260" t="s">
        <v>4492</v>
      </c>
      <c r="BAF2" s="260" t="s">
        <v>4493</v>
      </c>
      <c r="BAG2" s="260" t="s">
        <v>4494</v>
      </c>
      <c r="BAH2" s="260" t="s">
        <v>4495</v>
      </c>
      <c r="BAI2" s="260" t="s">
        <v>4496</v>
      </c>
      <c r="BAJ2" s="260" t="s">
        <v>4497</v>
      </c>
      <c r="BAK2" s="260" t="s">
        <v>4498</v>
      </c>
      <c r="BAL2" s="260" t="s">
        <v>4499</v>
      </c>
      <c r="BAM2" s="260" t="s">
        <v>4500</v>
      </c>
      <c r="BAN2" s="260" t="s">
        <v>4501</v>
      </c>
      <c r="BAO2" s="260" t="s">
        <v>4502</v>
      </c>
      <c r="BAP2" s="260" t="s">
        <v>4503</v>
      </c>
      <c r="BAQ2" s="260" t="s">
        <v>4504</v>
      </c>
      <c r="BAR2" s="260" t="s">
        <v>4505</v>
      </c>
      <c r="BAS2" s="260" t="s">
        <v>4506</v>
      </c>
      <c r="BAT2" s="260" t="s">
        <v>4507</v>
      </c>
      <c r="BAU2" s="260" t="s">
        <v>4508</v>
      </c>
      <c r="BAV2" s="260" t="s">
        <v>4509</v>
      </c>
      <c r="BAW2" s="260" t="s">
        <v>4510</v>
      </c>
      <c r="BAX2" s="260" t="s">
        <v>4511</v>
      </c>
      <c r="BAY2" s="260" t="s">
        <v>4512</v>
      </c>
      <c r="BAZ2" s="260" t="s">
        <v>4513</v>
      </c>
      <c r="BBA2" s="260" t="s">
        <v>4514</v>
      </c>
      <c r="BBB2" s="260" t="s">
        <v>4515</v>
      </c>
      <c r="BBC2" s="260" t="s">
        <v>4516</v>
      </c>
      <c r="BBD2" s="260" t="s">
        <v>4517</v>
      </c>
      <c r="BBE2" s="260" t="s">
        <v>4518</v>
      </c>
      <c r="BBF2" s="260" t="s">
        <v>4519</v>
      </c>
      <c r="BBG2" s="260" t="s">
        <v>4520</v>
      </c>
      <c r="BBH2" s="260" t="s">
        <v>4521</v>
      </c>
      <c r="BBI2" s="260" t="s">
        <v>4522</v>
      </c>
      <c r="BBJ2" s="260" t="s">
        <v>4523</v>
      </c>
      <c r="BBK2" s="260" t="s">
        <v>4524</v>
      </c>
      <c r="BBL2" s="260" t="s">
        <v>4525</v>
      </c>
      <c r="BBM2" s="260" t="s">
        <v>4526</v>
      </c>
      <c r="BBN2" s="260" t="s">
        <v>4527</v>
      </c>
      <c r="BBO2" s="260" t="s">
        <v>4528</v>
      </c>
      <c r="BBP2" s="260" t="s">
        <v>4529</v>
      </c>
      <c r="BBQ2" s="260" t="s">
        <v>4530</v>
      </c>
      <c r="BBR2" s="260" t="s">
        <v>4531</v>
      </c>
      <c r="BBS2" s="260" t="s">
        <v>4532</v>
      </c>
      <c r="BBT2" s="260" t="s">
        <v>4533</v>
      </c>
      <c r="BBU2" s="260" t="s">
        <v>4534</v>
      </c>
      <c r="BBV2" s="260" t="s">
        <v>4535</v>
      </c>
      <c r="BBW2" s="260" t="s">
        <v>4536</v>
      </c>
      <c r="BBX2" s="260" t="s">
        <v>4537</v>
      </c>
      <c r="BBY2" s="260" t="s">
        <v>4538</v>
      </c>
      <c r="BBZ2" s="260" t="s">
        <v>4539</v>
      </c>
      <c r="BCA2" s="260" t="s">
        <v>4540</v>
      </c>
      <c r="BCB2" s="260" t="s">
        <v>4541</v>
      </c>
      <c r="BCC2" s="260" t="s">
        <v>4542</v>
      </c>
      <c r="BCD2" s="260" t="s">
        <v>4543</v>
      </c>
      <c r="BCE2" s="260" t="s">
        <v>4544</v>
      </c>
      <c r="BCF2" s="260" t="s">
        <v>4545</v>
      </c>
      <c r="BCG2" s="260" t="s">
        <v>4546</v>
      </c>
      <c r="BCH2" s="260" t="s">
        <v>4547</v>
      </c>
      <c r="BCI2" s="260" t="s">
        <v>4548</v>
      </c>
      <c r="BCJ2" s="260" t="s">
        <v>4549</v>
      </c>
      <c r="BCK2" s="260" t="s">
        <v>4550</v>
      </c>
      <c r="BCL2" s="260" t="s">
        <v>4551</v>
      </c>
      <c r="BCM2" s="260" t="s">
        <v>4552</v>
      </c>
      <c r="BCN2" s="260" t="s">
        <v>4553</v>
      </c>
      <c r="BCO2" s="260" t="s">
        <v>4554</v>
      </c>
      <c r="BCP2" s="260" t="s">
        <v>4555</v>
      </c>
      <c r="BCQ2" s="260" t="s">
        <v>4556</v>
      </c>
      <c r="BCR2" s="260" t="s">
        <v>4557</v>
      </c>
      <c r="BCS2" s="260" t="s">
        <v>4558</v>
      </c>
      <c r="BCT2" s="260" t="s">
        <v>4559</v>
      </c>
      <c r="BCU2" s="260" t="s">
        <v>4560</v>
      </c>
      <c r="BCV2" s="260" t="s">
        <v>4561</v>
      </c>
      <c r="BCW2" s="260" t="s">
        <v>4562</v>
      </c>
      <c r="BCX2" s="260" t="s">
        <v>4563</v>
      </c>
      <c r="BCY2" s="260" t="s">
        <v>4564</v>
      </c>
      <c r="BCZ2" s="260" t="s">
        <v>4565</v>
      </c>
      <c r="BDA2" s="260" t="s">
        <v>4566</v>
      </c>
      <c r="BDB2" s="260" t="s">
        <v>4567</v>
      </c>
      <c r="BDC2" s="260" t="s">
        <v>4568</v>
      </c>
      <c r="BDD2" s="260" t="s">
        <v>4569</v>
      </c>
      <c r="BDE2" s="260" t="s">
        <v>4570</v>
      </c>
      <c r="BDF2" s="260" t="s">
        <v>4571</v>
      </c>
      <c r="BDG2" s="260" t="s">
        <v>4572</v>
      </c>
      <c r="BDH2" s="260" t="s">
        <v>4573</v>
      </c>
      <c r="BDI2" s="260" t="s">
        <v>4574</v>
      </c>
      <c r="BDJ2" s="260" t="s">
        <v>4575</v>
      </c>
      <c r="BDK2" s="260" t="s">
        <v>4576</v>
      </c>
      <c r="BDL2" s="260" t="s">
        <v>4577</v>
      </c>
      <c r="BDM2" s="260" t="s">
        <v>4578</v>
      </c>
      <c r="BDN2" s="260" t="s">
        <v>4579</v>
      </c>
      <c r="BDO2" s="260" t="s">
        <v>4580</v>
      </c>
      <c r="BDP2" s="260" t="s">
        <v>4581</v>
      </c>
      <c r="BDQ2" s="260" t="s">
        <v>4582</v>
      </c>
      <c r="BDR2" s="260" t="s">
        <v>4583</v>
      </c>
      <c r="BDS2" s="260" t="s">
        <v>4584</v>
      </c>
      <c r="BDT2" s="260" t="s">
        <v>4585</v>
      </c>
      <c r="BDU2" s="260" t="s">
        <v>4586</v>
      </c>
      <c r="BDV2" s="260" t="s">
        <v>4587</v>
      </c>
      <c r="BDW2" s="260" t="s">
        <v>4588</v>
      </c>
      <c r="BDX2" s="260" t="s">
        <v>4589</v>
      </c>
      <c r="BDY2" s="260" t="s">
        <v>4590</v>
      </c>
      <c r="BDZ2" s="260" t="s">
        <v>4591</v>
      </c>
      <c r="BEA2" s="260" t="s">
        <v>4592</v>
      </c>
      <c r="BEB2" s="260" t="s">
        <v>4593</v>
      </c>
      <c r="BEC2" s="260" t="s">
        <v>4594</v>
      </c>
      <c r="BED2" s="260" t="s">
        <v>4595</v>
      </c>
      <c r="BEE2" s="260" t="s">
        <v>4596</v>
      </c>
      <c r="BEF2" s="260" t="s">
        <v>4597</v>
      </c>
      <c r="BEG2" s="260" t="s">
        <v>4598</v>
      </c>
      <c r="BEH2" s="260" t="s">
        <v>4599</v>
      </c>
      <c r="BEI2" s="260" t="s">
        <v>4600</v>
      </c>
      <c r="BEJ2" s="260" t="s">
        <v>4601</v>
      </c>
      <c r="BEK2" s="260" t="s">
        <v>4602</v>
      </c>
      <c r="BEL2" s="260" t="s">
        <v>4603</v>
      </c>
      <c r="BEM2" s="260" t="s">
        <v>4604</v>
      </c>
      <c r="BEN2" s="260" t="s">
        <v>4605</v>
      </c>
      <c r="BEO2" s="260" t="s">
        <v>4606</v>
      </c>
      <c r="BEP2" s="260" t="s">
        <v>4607</v>
      </c>
      <c r="BEQ2" s="260" t="s">
        <v>4608</v>
      </c>
      <c r="BER2" s="260" t="s">
        <v>4609</v>
      </c>
      <c r="BES2" s="260" t="s">
        <v>4610</v>
      </c>
      <c r="BET2" s="260" t="s">
        <v>4611</v>
      </c>
      <c r="BEU2" s="260" t="s">
        <v>4612</v>
      </c>
      <c r="BEV2" s="260" t="s">
        <v>4613</v>
      </c>
      <c r="BEW2" s="260" t="s">
        <v>4614</v>
      </c>
      <c r="BEX2" s="260" t="s">
        <v>4615</v>
      </c>
      <c r="BEY2" s="260" t="s">
        <v>4616</v>
      </c>
      <c r="BEZ2" s="260" t="s">
        <v>4617</v>
      </c>
      <c r="BFA2" s="260" t="s">
        <v>4618</v>
      </c>
      <c r="BFB2" s="260" t="s">
        <v>4619</v>
      </c>
      <c r="BFC2" s="260" t="s">
        <v>4620</v>
      </c>
      <c r="BFD2" s="260" t="s">
        <v>4621</v>
      </c>
      <c r="BFE2" s="260" t="s">
        <v>4622</v>
      </c>
      <c r="BFF2" s="260" t="s">
        <v>4623</v>
      </c>
      <c r="BFG2" s="260" t="s">
        <v>4624</v>
      </c>
      <c r="BFH2" s="260" t="s">
        <v>4625</v>
      </c>
      <c r="BFI2" s="260" t="s">
        <v>4626</v>
      </c>
      <c r="BFJ2" s="260" t="s">
        <v>4627</v>
      </c>
      <c r="BFK2" s="260" t="s">
        <v>4628</v>
      </c>
      <c r="BFL2" s="260" t="s">
        <v>4629</v>
      </c>
      <c r="BFM2" s="260" t="s">
        <v>4630</v>
      </c>
      <c r="BFN2" s="260" t="s">
        <v>4631</v>
      </c>
      <c r="BFO2" s="260" t="s">
        <v>4632</v>
      </c>
      <c r="BFP2" s="260" t="s">
        <v>4633</v>
      </c>
      <c r="BFQ2" s="260" t="s">
        <v>4634</v>
      </c>
      <c r="BFR2" s="260" t="s">
        <v>4635</v>
      </c>
      <c r="BFS2" s="260" t="s">
        <v>4636</v>
      </c>
      <c r="BFT2" s="260" t="s">
        <v>4637</v>
      </c>
      <c r="BFU2" s="260" t="s">
        <v>4638</v>
      </c>
      <c r="BFV2" s="260" t="s">
        <v>4639</v>
      </c>
      <c r="BFW2" s="260" t="s">
        <v>4640</v>
      </c>
      <c r="BFX2" s="260" t="s">
        <v>4641</v>
      </c>
      <c r="BFY2" s="260" t="s">
        <v>4642</v>
      </c>
      <c r="BFZ2" s="260" t="s">
        <v>4643</v>
      </c>
      <c r="BGA2" s="260" t="s">
        <v>4644</v>
      </c>
      <c r="BGB2" s="260" t="s">
        <v>4645</v>
      </c>
      <c r="BGC2" s="260" t="s">
        <v>4646</v>
      </c>
      <c r="BGD2" s="260" t="s">
        <v>4647</v>
      </c>
      <c r="BGE2" s="260" t="s">
        <v>4648</v>
      </c>
      <c r="BGF2" s="260" t="s">
        <v>4649</v>
      </c>
      <c r="BGG2" s="260" t="s">
        <v>4650</v>
      </c>
      <c r="BGH2" s="260" t="s">
        <v>4651</v>
      </c>
      <c r="BGI2" s="260" t="s">
        <v>4652</v>
      </c>
      <c r="BGJ2" s="260" t="s">
        <v>4653</v>
      </c>
      <c r="BGK2" s="260" t="s">
        <v>4654</v>
      </c>
      <c r="BGL2" s="260" t="s">
        <v>4655</v>
      </c>
      <c r="BGM2" s="260" t="s">
        <v>4656</v>
      </c>
      <c r="BGN2" s="260" t="s">
        <v>4657</v>
      </c>
      <c r="BGO2" s="260" t="s">
        <v>4658</v>
      </c>
      <c r="BGP2" s="260" t="s">
        <v>4659</v>
      </c>
      <c r="BGQ2" s="260" t="s">
        <v>4660</v>
      </c>
      <c r="BGR2" s="260" t="s">
        <v>4661</v>
      </c>
      <c r="BGS2" s="260" t="s">
        <v>4662</v>
      </c>
      <c r="BGT2" s="260" t="s">
        <v>4663</v>
      </c>
      <c r="BGU2" s="260" t="s">
        <v>4664</v>
      </c>
      <c r="BGV2" s="260" t="s">
        <v>4665</v>
      </c>
      <c r="BGW2" s="260" t="s">
        <v>4666</v>
      </c>
      <c r="BGX2" s="260" t="s">
        <v>4667</v>
      </c>
      <c r="BGY2" s="260" t="s">
        <v>4668</v>
      </c>
      <c r="BGZ2" s="260" t="s">
        <v>4669</v>
      </c>
      <c r="BHA2" s="260" t="s">
        <v>4670</v>
      </c>
      <c r="BHB2" s="260" t="s">
        <v>4671</v>
      </c>
      <c r="BHC2" s="260" t="s">
        <v>4672</v>
      </c>
      <c r="BHD2" s="260" t="s">
        <v>4673</v>
      </c>
      <c r="BHE2" s="260" t="s">
        <v>4674</v>
      </c>
      <c r="BHF2" s="260" t="s">
        <v>4675</v>
      </c>
      <c r="BHG2" s="260" t="s">
        <v>4676</v>
      </c>
      <c r="BHH2" s="260" t="s">
        <v>4677</v>
      </c>
      <c r="BHI2" s="260" t="s">
        <v>4678</v>
      </c>
      <c r="BHJ2" s="260" t="s">
        <v>4679</v>
      </c>
      <c r="BHK2" s="260" t="s">
        <v>4680</v>
      </c>
      <c r="BHL2" s="260" t="s">
        <v>4681</v>
      </c>
      <c r="BHM2" s="260" t="s">
        <v>4682</v>
      </c>
      <c r="BHN2" s="260" t="s">
        <v>4683</v>
      </c>
      <c r="BHO2" s="260" t="s">
        <v>4684</v>
      </c>
      <c r="BHP2" s="260" t="s">
        <v>4685</v>
      </c>
      <c r="BHQ2" s="260" t="s">
        <v>4686</v>
      </c>
      <c r="BHR2" s="260" t="s">
        <v>4687</v>
      </c>
      <c r="BHS2" s="260" t="s">
        <v>4688</v>
      </c>
      <c r="BHT2" s="260" t="s">
        <v>4689</v>
      </c>
      <c r="BHU2" s="260" t="s">
        <v>4690</v>
      </c>
      <c r="BHV2" s="260" t="s">
        <v>4691</v>
      </c>
      <c r="BHW2" s="260" t="s">
        <v>4692</v>
      </c>
      <c r="BHX2" s="260" t="s">
        <v>4693</v>
      </c>
      <c r="BHY2" s="260" t="s">
        <v>4694</v>
      </c>
      <c r="BHZ2" s="260" t="s">
        <v>4695</v>
      </c>
      <c r="BIA2" s="260" t="s">
        <v>4696</v>
      </c>
      <c r="BIB2" s="260" t="s">
        <v>4697</v>
      </c>
      <c r="BIC2" s="260" t="s">
        <v>4698</v>
      </c>
      <c r="BID2" s="260" t="s">
        <v>4699</v>
      </c>
      <c r="BIE2" s="260" t="s">
        <v>4700</v>
      </c>
      <c r="BIF2" s="260" t="s">
        <v>4701</v>
      </c>
      <c r="BIG2" s="260" t="s">
        <v>4702</v>
      </c>
      <c r="BIH2" s="260" t="s">
        <v>4703</v>
      </c>
      <c r="BII2" s="260" t="s">
        <v>4704</v>
      </c>
      <c r="BIJ2" s="260" t="s">
        <v>4705</v>
      </c>
      <c r="BIK2" s="260" t="s">
        <v>4706</v>
      </c>
      <c r="BIL2" s="260" t="s">
        <v>4707</v>
      </c>
      <c r="BIM2" s="260" t="s">
        <v>4708</v>
      </c>
      <c r="BIN2" s="260" t="s">
        <v>4709</v>
      </c>
      <c r="BIO2" s="260" t="s">
        <v>4710</v>
      </c>
      <c r="BIP2" s="260" t="s">
        <v>4711</v>
      </c>
      <c r="BIQ2" s="260" t="s">
        <v>4712</v>
      </c>
      <c r="BIR2" s="260" t="s">
        <v>4713</v>
      </c>
      <c r="BIS2" s="260" t="s">
        <v>4714</v>
      </c>
      <c r="BIT2" s="260" t="s">
        <v>4715</v>
      </c>
      <c r="BIU2" s="260" t="s">
        <v>4716</v>
      </c>
      <c r="BIV2" s="260" t="s">
        <v>4717</v>
      </c>
      <c r="BIW2" s="260" t="s">
        <v>4718</v>
      </c>
      <c r="BIX2" s="260" t="s">
        <v>4719</v>
      </c>
      <c r="BIY2" s="260" t="s">
        <v>4720</v>
      </c>
      <c r="BIZ2" s="260" t="s">
        <v>4721</v>
      </c>
      <c r="BJA2" s="260" t="s">
        <v>4722</v>
      </c>
      <c r="BJB2" s="260" t="s">
        <v>4723</v>
      </c>
      <c r="BJC2" s="260" t="s">
        <v>4724</v>
      </c>
      <c r="BJD2" s="260" t="s">
        <v>4725</v>
      </c>
      <c r="BJE2" s="260" t="s">
        <v>4726</v>
      </c>
      <c r="BJF2" s="260" t="s">
        <v>4727</v>
      </c>
      <c r="BJG2" s="260" t="s">
        <v>4728</v>
      </c>
      <c r="BJH2" s="260" t="s">
        <v>4729</v>
      </c>
      <c r="BJI2" s="260" t="s">
        <v>4730</v>
      </c>
      <c r="BJJ2" s="260" t="s">
        <v>4731</v>
      </c>
      <c r="BJK2" s="260" t="s">
        <v>4732</v>
      </c>
      <c r="BJL2" s="260" t="s">
        <v>4733</v>
      </c>
      <c r="BJM2" s="260" t="s">
        <v>4734</v>
      </c>
      <c r="BJN2" s="260" t="s">
        <v>4735</v>
      </c>
      <c r="BJO2" s="260" t="s">
        <v>4736</v>
      </c>
      <c r="BJP2" s="260" t="s">
        <v>4737</v>
      </c>
      <c r="BJQ2" s="260" t="s">
        <v>4738</v>
      </c>
      <c r="BJR2" s="260" t="s">
        <v>4739</v>
      </c>
      <c r="BJS2" s="260" t="s">
        <v>4740</v>
      </c>
      <c r="BJT2" s="260" t="s">
        <v>4741</v>
      </c>
      <c r="BJU2" s="260" t="s">
        <v>4742</v>
      </c>
      <c r="BJV2" s="260" t="s">
        <v>4743</v>
      </c>
      <c r="BJW2" s="260" t="s">
        <v>4744</v>
      </c>
      <c r="BJX2" s="260" t="s">
        <v>4745</v>
      </c>
      <c r="BJY2" s="260" t="s">
        <v>4746</v>
      </c>
      <c r="BJZ2" s="260" t="s">
        <v>4747</v>
      </c>
      <c r="BKA2" s="260" t="s">
        <v>4748</v>
      </c>
      <c r="BKB2" s="260" t="s">
        <v>4749</v>
      </c>
      <c r="BKC2" s="260" t="s">
        <v>4750</v>
      </c>
      <c r="BKD2" s="260" t="s">
        <v>4751</v>
      </c>
      <c r="BKE2" s="260" t="s">
        <v>4752</v>
      </c>
      <c r="BKF2" s="260" t="s">
        <v>4753</v>
      </c>
      <c r="BKG2" s="260" t="s">
        <v>4754</v>
      </c>
      <c r="BKH2" s="260" t="s">
        <v>4755</v>
      </c>
      <c r="BKI2" s="260" t="s">
        <v>4756</v>
      </c>
      <c r="BKJ2" s="260" t="s">
        <v>4757</v>
      </c>
      <c r="BKK2" s="260" t="s">
        <v>4758</v>
      </c>
      <c r="BKL2" s="260" t="s">
        <v>4759</v>
      </c>
      <c r="BKM2" s="260" t="s">
        <v>4760</v>
      </c>
      <c r="BKN2" s="260" t="s">
        <v>4761</v>
      </c>
      <c r="BKO2" s="260" t="s">
        <v>4762</v>
      </c>
      <c r="BKP2" s="260" t="s">
        <v>4763</v>
      </c>
      <c r="BKQ2" s="260" t="s">
        <v>4764</v>
      </c>
      <c r="BKR2" s="260" t="s">
        <v>4765</v>
      </c>
      <c r="BKS2" s="260" t="s">
        <v>4766</v>
      </c>
      <c r="BKT2" s="260" t="s">
        <v>4767</v>
      </c>
      <c r="BKU2" s="260" t="s">
        <v>4768</v>
      </c>
      <c r="BKV2" s="260" t="s">
        <v>4769</v>
      </c>
      <c r="BKW2" s="260" t="s">
        <v>4770</v>
      </c>
      <c r="BKX2" s="260" t="s">
        <v>4771</v>
      </c>
      <c r="BKY2" s="260" t="s">
        <v>4772</v>
      </c>
      <c r="BKZ2" s="260" t="s">
        <v>4773</v>
      </c>
      <c r="BLA2" s="260" t="s">
        <v>4774</v>
      </c>
      <c r="BLB2" s="260" t="s">
        <v>4775</v>
      </c>
      <c r="BLC2" s="260" t="s">
        <v>4776</v>
      </c>
      <c r="BLD2" s="260" t="s">
        <v>4777</v>
      </c>
      <c r="BLE2" s="260" t="s">
        <v>4778</v>
      </c>
      <c r="BLF2" s="260" t="s">
        <v>4779</v>
      </c>
      <c r="BLG2" s="260" t="s">
        <v>4780</v>
      </c>
      <c r="BLH2" s="260" t="s">
        <v>4781</v>
      </c>
      <c r="BLI2" s="260" t="s">
        <v>4782</v>
      </c>
      <c r="BLJ2" s="260" t="s">
        <v>4783</v>
      </c>
      <c r="BLK2" s="260" t="s">
        <v>4784</v>
      </c>
      <c r="BLL2" s="260" t="s">
        <v>4785</v>
      </c>
      <c r="BLM2" s="260" t="s">
        <v>4786</v>
      </c>
      <c r="BLN2" s="260" t="s">
        <v>4787</v>
      </c>
      <c r="BLO2" s="260" t="s">
        <v>4788</v>
      </c>
      <c r="BLP2" s="260" t="s">
        <v>4789</v>
      </c>
      <c r="BLQ2" s="260" t="s">
        <v>4790</v>
      </c>
      <c r="BLR2" s="260" t="s">
        <v>4791</v>
      </c>
      <c r="BLS2" s="260" t="s">
        <v>4792</v>
      </c>
      <c r="BLT2" s="260" t="s">
        <v>4793</v>
      </c>
      <c r="BLU2" s="260" t="s">
        <v>4794</v>
      </c>
      <c r="BLV2" s="260" t="s">
        <v>4795</v>
      </c>
      <c r="BLW2" s="260" t="s">
        <v>4796</v>
      </c>
      <c r="BLX2" s="260" t="s">
        <v>4797</v>
      </c>
      <c r="BLY2" s="260" t="s">
        <v>4798</v>
      </c>
      <c r="BLZ2" s="260" t="s">
        <v>4799</v>
      </c>
      <c r="BMA2" s="260" t="s">
        <v>4800</v>
      </c>
      <c r="BMB2" s="260" t="s">
        <v>4801</v>
      </c>
      <c r="BMC2" s="260" t="s">
        <v>4802</v>
      </c>
      <c r="BMD2" s="260" t="s">
        <v>4803</v>
      </c>
      <c r="BME2" s="260" t="s">
        <v>4804</v>
      </c>
      <c r="BMF2" s="260" t="s">
        <v>4805</v>
      </c>
      <c r="BMG2" s="260" t="s">
        <v>4806</v>
      </c>
      <c r="BMH2" s="260" t="s">
        <v>4807</v>
      </c>
      <c r="BMI2" s="260" t="s">
        <v>4808</v>
      </c>
      <c r="BMJ2" s="260" t="s">
        <v>4809</v>
      </c>
      <c r="BMK2" s="260" t="s">
        <v>4810</v>
      </c>
      <c r="BML2" s="260" t="s">
        <v>4811</v>
      </c>
      <c r="BMM2" s="260" t="s">
        <v>4812</v>
      </c>
      <c r="BMN2" s="260" t="s">
        <v>4813</v>
      </c>
      <c r="BMO2" s="260" t="s">
        <v>4814</v>
      </c>
      <c r="BMP2" s="260" t="s">
        <v>4815</v>
      </c>
      <c r="BMQ2" s="260" t="s">
        <v>4816</v>
      </c>
      <c r="BMR2" s="260" t="s">
        <v>4817</v>
      </c>
      <c r="BMS2" s="260" t="s">
        <v>4818</v>
      </c>
      <c r="BMT2" s="260" t="s">
        <v>4819</v>
      </c>
      <c r="BMU2" s="260" t="s">
        <v>4820</v>
      </c>
      <c r="BMV2" s="260" t="s">
        <v>4821</v>
      </c>
      <c r="BMW2" s="260" t="s">
        <v>4822</v>
      </c>
      <c r="BMX2" s="260" t="s">
        <v>4823</v>
      </c>
      <c r="BMY2" s="260" t="s">
        <v>4824</v>
      </c>
      <c r="BMZ2" s="260" t="s">
        <v>4825</v>
      </c>
      <c r="BNA2" s="260" t="s">
        <v>4826</v>
      </c>
      <c r="BNB2" s="260" t="s">
        <v>4827</v>
      </c>
      <c r="BNC2" s="260" t="s">
        <v>4828</v>
      </c>
      <c r="BND2" s="260" t="s">
        <v>4829</v>
      </c>
      <c r="BNE2" s="260" t="s">
        <v>4830</v>
      </c>
      <c r="BNF2" s="260" t="s">
        <v>4831</v>
      </c>
      <c r="BNG2" s="260" t="s">
        <v>4832</v>
      </c>
      <c r="BNH2" s="260" t="s">
        <v>4833</v>
      </c>
      <c r="BNI2" s="260" t="s">
        <v>4834</v>
      </c>
      <c r="BNJ2" s="260" t="s">
        <v>4835</v>
      </c>
      <c r="BNK2" s="260" t="s">
        <v>4836</v>
      </c>
      <c r="BNL2" s="260" t="s">
        <v>4837</v>
      </c>
      <c r="BNM2" s="260" t="s">
        <v>4838</v>
      </c>
      <c r="BNN2" s="260" t="s">
        <v>4839</v>
      </c>
      <c r="BNO2" s="260" t="s">
        <v>4840</v>
      </c>
      <c r="BNP2" s="260" t="s">
        <v>4841</v>
      </c>
      <c r="BNQ2" s="260" t="s">
        <v>4842</v>
      </c>
      <c r="BNR2" s="260" t="s">
        <v>4843</v>
      </c>
      <c r="BNS2" s="260" t="s">
        <v>4844</v>
      </c>
      <c r="BNT2" s="260" t="s">
        <v>4845</v>
      </c>
      <c r="BNU2" s="260" t="s">
        <v>4846</v>
      </c>
      <c r="BNV2" s="260" t="s">
        <v>4847</v>
      </c>
      <c r="BNW2" s="260" t="s">
        <v>4848</v>
      </c>
      <c r="BNX2" s="260" t="s">
        <v>4849</v>
      </c>
      <c r="BNY2" s="260" t="s">
        <v>4850</v>
      </c>
      <c r="BNZ2" s="260" t="s">
        <v>4851</v>
      </c>
      <c r="BOA2" s="260" t="s">
        <v>4852</v>
      </c>
      <c r="BOB2" s="260" t="s">
        <v>4853</v>
      </c>
      <c r="BOC2" s="260" t="s">
        <v>4854</v>
      </c>
      <c r="BOD2" s="260" t="s">
        <v>4855</v>
      </c>
      <c r="BOE2" s="260" t="s">
        <v>4856</v>
      </c>
      <c r="BOF2" s="260" t="s">
        <v>4857</v>
      </c>
      <c r="BOG2" s="260" t="s">
        <v>4858</v>
      </c>
      <c r="BOH2" s="260" t="s">
        <v>4859</v>
      </c>
      <c r="BOI2" s="260" t="s">
        <v>4860</v>
      </c>
      <c r="BOJ2" s="260" t="s">
        <v>4861</v>
      </c>
      <c r="BOK2" s="260" t="s">
        <v>4862</v>
      </c>
      <c r="BOL2" s="260" t="s">
        <v>4863</v>
      </c>
      <c r="BOM2" s="260" t="s">
        <v>4864</v>
      </c>
      <c r="BON2" s="260" t="s">
        <v>4865</v>
      </c>
      <c r="BOO2" s="260" t="s">
        <v>4866</v>
      </c>
      <c r="BOP2" s="260" t="s">
        <v>4867</v>
      </c>
      <c r="BOQ2" s="260" t="s">
        <v>4868</v>
      </c>
      <c r="BOR2" s="260" t="s">
        <v>4869</v>
      </c>
      <c r="BOS2" s="260" t="s">
        <v>4870</v>
      </c>
      <c r="BOT2" s="260" t="s">
        <v>4871</v>
      </c>
      <c r="BOU2" s="260" t="s">
        <v>4872</v>
      </c>
      <c r="BOV2" s="260" t="s">
        <v>4873</v>
      </c>
      <c r="BOW2" s="260" t="s">
        <v>4874</v>
      </c>
      <c r="BOX2" s="260" t="s">
        <v>4875</v>
      </c>
      <c r="BOY2" s="260" t="s">
        <v>4876</v>
      </c>
      <c r="BOZ2" s="260" t="s">
        <v>4877</v>
      </c>
      <c r="BPA2" s="260" t="s">
        <v>4878</v>
      </c>
      <c r="BPB2" s="260" t="s">
        <v>4879</v>
      </c>
      <c r="BPC2" s="260" t="s">
        <v>4880</v>
      </c>
      <c r="BPD2" s="260" t="s">
        <v>4881</v>
      </c>
      <c r="BPE2" s="260" t="s">
        <v>4882</v>
      </c>
      <c r="BPF2" s="260" t="s">
        <v>4883</v>
      </c>
      <c r="BPG2" s="260" t="s">
        <v>4884</v>
      </c>
      <c r="BPH2" s="260" t="s">
        <v>4885</v>
      </c>
      <c r="BPI2" s="260" t="s">
        <v>4886</v>
      </c>
      <c r="BPJ2" s="260" t="s">
        <v>4887</v>
      </c>
      <c r="BPK2" s="260" t="s">
        <v>4888</v>
      </c>
      <c r="BPL2" s="260" t="s">
        <v>4889</v>
      </c>
      <c r="BPM2" s="260" t="s">
        <v>4890</v>
      </c>
      <c r="BPN2" s="260" t="s">
        <v>4891</v>
      </c>
      <c r="BPO2" s="260" t="s">
        <v>4892</v>
      </c>
      <c r="BPP2" s="260" t="s">
        <v>4893</v>
      </c>
      <c r="BPQ2" s="260" t="s">
        <v>4894</v>
      </c>
      <c r="BPR2" s="260" t="s">
        <v>4895</v>
      </c>
      <c r="BPS2" s="260" t="s">
        <v>4896</v>
      </c>
      <c r="BPT2" s="260" t="s">
        <v>4897</v>
      </c>
      <c r="BPU2" s="260" t="s">
        <v>4898</v>
      </c>
      <c r="BPV2" s="260" t="s">
        <v>4899</v>
      </c>
      <c r="BPW2" s="260" t="s">
        <v>4900</v>
      </c>
      <c r="BPX2" s="260" t="s">
        <v>4901</v>
      </c>
      <c r="BPY2" s="260" t="s">
        <v>4902</v>
      </c>
      <c r="BPZ2" s="260" t="s">
        <v>4903</v>
      </c>
      <c r="BQA2" s="260" t="s">
        <v>4904</v>
      </c>
      <c r="BQB2" s="260" t="s">
        <v>4905</v>
      </c>
      <c r="BQC2" s="260" t="s">
        <v>4906</v>
      </c>
      <c r="BQD2" s="260" t="s">
        <v>4907</v>
      </c>
      <c r="BQE2" s="260" t="s">
        <v>4908</v>
      </c>
      <c r="BQF2" s="260" t="s">
        <v>4909</v>
      </c>
      <c r="BQG2" s="260" t="s">
        <v>4910</v>
      </c>
      <c r="BQH2" s="260" t="s">
        <v>4911</v>
      </c>
      <c r="BQI2" s="260" t="s">
        <v>4912</v>
      </c>
      <c r="BQJ2" s="260" t="s">
        <v>4913</v>
      </c>
      <c r="BQK2" s="260" t="s">
        <v>4914</v>
      </c>
      <c r="BQL2" s="260" t="s">
        <v>4915</v>
      </c>
      <c r="BQM2" s="260" t="s">
        <v>4916</v>
      </c>
      <c r="BQN2" s="260" t="s">
        <v>4917</v>
      </c>
      <c r="BQO2" s="260" t="s">
        <v>4918</v>
      </c>
      <c r="BQP2" s="260" t="s">
        <v>4919</v>
      </c>
      <c r="BQQ2" s="260" t="s">
        <v>4920</v>
      </c>
      <c r="BQR2" s="260" t="s">
        <v>4921</v>
      </c>
      <c r="BQS2" s="260" t="s">
        <v>4922</v>
      </c>
      <c r="BQT2" s="260" t="s">
        <v>4923</v>
      </c>
      <c r="BQU2" s="260" t="s">
        <v>4924</v>
      </c>
      <c r="BQV2" s="260" t="s">
        <v>4925</v>
      </c>
      <c r="BQW2" s="260" t="s">
        <v>4926</v>
      </c>
      <c r="BQX2" s="260" t="s">
        <v>4927</v>
      </c>
      <c r="BQY2" s="260" t="s">
        <v>4928</v>
      </c>
      <c r="BQZ2" s="260" t="s">
        <v>4929</v>
      </c>
      <c r="BRA2" s="260" t="s">
        <v>4930</v>
      </c>
      <c r="BRB2" s="260" t="s">
        <v>4931</v>
      </c>
      <c r="BRC2" s="260" t="s">
        <v>4932</v>
      </c>
      <c r="BRD2" s="260" t="s">
        <v>4933</v>
      </c>
      <c r="BRE2" s="260" t="s">
        <v>4934</v>
      </c>
      <c r="BRF2" s="260" t="s">
        <v>4935</v>
      </c>
      <c r="BRG2" s="260" t="s">
        <v>4936</v>
      </c>
      <c r="BRH2" s="260" t="s">
        <v>4937</v>
      </c>
      <c r="BRI2" s="260" t="s">
        <v>4938</v>
      </c>
      <c r="BRJ2" s="260" t="s">
        <v>4939</v>
      </c>
      <c r="BRK2" s="260" t="s">
        <v>4940</v>
      </c>
      <c r="BRL2" s="260" t="s">
        <v>4941</v>
      </c>
      <c r="BRM2" s="260" t="s">
        <v>4942</v>
      </c>
      <c r="BRN2" s="260" t="s">
        <v>4943</v>
      </c>
      <c r="BRO2" s="260" t="s">
        <v>4944</v>
      </c>
      <c r="BRP2" s="260" t="s">
        <v>4945</v>
      </c>
      <c r="BRQ2" s="260" t="s">
        <v>4946</v>
      </c>
      <c r="BRR2" s="260" t="s">
        <v>4947</v>
      </c>
      <c r="BRS2" s="260" t="s">
        <v>4948</v>
      </c>
      <c r="BRT2" s="260" t="s">
        <v>4949</v>
      </c>
      <c r="BRU2" s="260" t="s">
        <v>4950</v>
      </c>
      <c r="BRV2" s="260" t="s">
        <v>4951</v>
      </c>
      <c r="BRW2" s="260" t="s">
        <v>4952</v>
      </c>
      <c r="BRX2" s="260" t="s">
        <v>4953</v>
      </c>
      <c r="BRY2" s="260" t="s">
        <v>4954</v>
      </c>
      <c r="BRZ2" s="260" t="s">
        <v>4955</v>
      </c>
      <c r="BSA2" s="260" t="s">
        <v>4956</v>
      </c>
      <c r="BSB2" s="260" t="s">
        <v>4957</v>
      </c>
      <c r="BSC2" s="260" t="s">
        <v>4958</v>
      </c>
      <c r="BSD2" s="260" t="s">
        <v>4959</v>
      </c>
      <c r="BSE2" s="260" t="s">
        <v>4960</v>
      </c>
      <c r="BSF2" s="260" t="s">
        <v>4961</v>
      </c>
      <c r="BSG2" s="260" t="s">
        <v>4962</v>
      </c>
      <c r="BSH2" s="260" t="s">
        <v>4963</v>
      </c>
      <c r="BSI2" s="260" t="s">
        <v>4964</v>
      </c>
      <c r="BSJ2" s="260" t="s">
        <v>4965</v>
      </c>
      <c r="BSK2" s="260" t="s">
        <v>4966</v>
      </c>
      <c r="BSL2" s="260" t="s">
        <v>4967</v>
      </c>
      <c r="BSM2" s="260" t="s">
        <v>4968</v>
      </c>
      <c r="BSN2" s="260" t="s">
        <v>4969</v>
      </c>
      <c r="BSO2" s="260" t="s">
        <v>4970</v>
      </c>
      <c r="BSP2" s="260" t="s">
        <v>4971</v>
      </c>
      <c r="BSQ2" s="260" t="s">
        <v>4972</v>
      </c>
      <c r="BSR2" s="260" t="s">
        <v>4973</v>
      </c>
      <c r="BSS2" s="260" t="s">
        <v>4974</v>
      </c>
      <c r="BST2" s="260" t="s">
        <v>4975</v>
      </c>
      <c r="BSU2" s="260" t="s">
        <v>4976</v>
      </c>
      <c r="BSV2" s="260" t="s">
        <v>4977</v>
      </c>
      <c r="BSW2" s="260" t="s">
        <v>4978</v>
      </c>
      <c r="BSX2" s="260" t="s">
        <v>4979</v>
      </c>
      <c r="BSY2" s="260" t="s">
        <v>4980</v>
      </c>
      <c r="BSZ2" s="260" t="s">
        <v>4981</v>
      </c>
      <c r="BTA2" s="260" t="s">
        <v>4982</v>
      </c>
      <c r="BTB2" s="260" t="s">
        <v>4983</v>
      </c>
      <c r="BTC2" s="260" t="s">
        <v>4984</v>
      </c>
      <c r="BTD2" s="260" t="s">
        <v>4985</v>
      </c>
      <c r="BTE2" s="260" t="s">
        <v>4986</v>
      </c>
      <c r="BTF2" s="260" t="s">
        <v>4987</v>
      </c>
      <c r="BTG2" s="260" t="s">
        <v>4988</v>
      </c>
      <c r="BTH2" s="260" t="s">
        <v>4989</v>
      </c>
      <c r="BTI2" s="260" t="s">
        <v>4990</v>
      </c>
      <c r="BTJ2" s="260" t="s">
        <v>4991</v>
      </c>
      <c r="BTK2" s="260" t="s">
        <v>4992</v>
      </c>
      <c r="BTL2" s="260" t="s">
        <v>4993</v>
      </c>
      <c r="BTM2" s="260" t="s">
        <v>4994</v>
      </c>
      <c r="BTN2" s="260" t="s">
        <v>4995</v>
      </c>
      <c r="BTO2" s="260" t="s">
        <v>4996</v>
      </c>
      <c r="BTP2" s="260" t="s">
        <v>4997</v>
      </c>
      <c r="BTQ2" s="260" t="s">
        <v>4998</v>
      </c>
      <c r="BTR2" s="260" t="s">
        <v>4999</v>
      </c>
      <c r="BTS2" s="260" t="s">
        <v>5000</v>
      </c>
      <c r="BTT2" s="260" t="s">
        <v>5001</v>
      </c>
      <c r="BTU2" s="260" t="s">
        <v>5002</v>
      </c>
      <c r="BTV2" s="260" t="s">
        <v>5003</v>
      </c>
      <c r="BTW2" s="260" t="s">
        <v>5004</v>
      </c>
      <c r="BTX2" s="260" t="s">
        <v>5005</v>
      </c>
      <c r="BTY2" s="260" t="s">
        <v>5006</v>
      </c>
      <c r="BTZ2" s="260" t="s">
        <v>5007</v>
      </c>
      <c r="BUA2" s="260" t="s">
        <v>5008</v>
      </c>
      <c r="BUB2" s="260" t="s">
        <v>5009</v>
      </c>
      <c r="BUC2" s="260" t="s">
        <v>5010</v>
      </c>
      <c r="BUD2" s="260" t="s">
        <v>5011</v>
      </c>
      <c r="BUE2" s="260" t="s">
        <v>5012</v>
      </c>
      <c r="BUF2" s="260" t="s">
        <v>5013</v>
      </c>
      <c r="BUG2" s="260" t="s">
        <v>5014</v>
      </c>
      <c r="BUH2" s="260" t="s">
        <v>5015</v>
      </c>
      <c r="BUI2" s="260" t="s">
        <v>5016</v>
      </c>
      <c r="BUJ2" s="260" t="s">
        <v>5017</v>
      </c>
      <c r="BUK2" s="260" t="s">
        <v>5018</v>
      </c>
      <c r="BUL2" s="260" t="s">
        <v>5019</v>
      </c>
      <c r="BUM2" s="260" t="s">
        <v>5020</v>
      </c>
      <c r="BUN2" s="260" t="s">
        <v>5021</v>
      </c>
      <c r="BUO2" s="260" t="s">
        <v>5022</v>
      </c>
      <c r="BUP2" s="260" t="s">
        <v>5023</v>
      </c>
      <c r="BUQ2" s="260" t="s">
        <v>5024</v>
      </c>
      <c r="BUR2" s="260" t="s">
        <v>5025</v>
      </c>
      <c r="BUS2" s="260" t="s">
        <v>5026</v>
      </c>
      <c r="BUT2" s="260" t="s">
        <v>5027</v>
      </c>
      <c r="BUU2" s="260" t="s">
        <v>5028</v>
      </c>
      <c r="BUV2" s="260" t="s">
        <v>5029</v>
      </c>
      <c r="BUW2" s="260" t="s">
        <v>5030</v>
      </c>
      <c r="BUX2" s="260" t="s">
        <v>5031</v>
      </c>
      <c r="BUY2" s="260" t="s">
        <v>5032</v>
      </c>
      <c r="BUZ2" s="260" t="s">
        <v>5033</v>
      </c>
      <c r="BVA2" s="260" t="s">
        <v>5034</v>
      </c>
      <c r="BVB2" s="260" t="s">
        <v>5035</v>
      </c>
      <c r="BVC2" s="260" t="s">
        <v>5036</v>
      </c>
      <c r="BVD2" s="260" t="s">
        <v>5037</v>
      </c>
      <c r="BVE2" s="260" t="s">
        <v>5038</v>
      </c>
      <c r="BVF2" s="260" t="s">
        <v>5039</v>
      </c>
      <c r="BVG2" s="260" t="s">
        <v>5040</v>
      </c>
      <c r="BVH2" s="260" t="s">
        <v>5041</v>
      </c>
      <c r="BVI2" s="260" t="s">
        <v>5042</v>
      </c>
      <c r="BVJ2" s="260" t="s">
        <v>5043</v>
      </c>
      <c r="BVK2" s="260" t="s">
        <v>5044</v>
      </c>
      <c r="BVL2" s="260" t="s">
        <v>5045</v>
      </c>
      <c r="BVM2" s="260" t="s">
        <v>5046</v>
      </c>
      <c r="BVN2" s="260" t="s">
        <v>5047</v>
      </c>
      <c r="BVO2" s="260" t="s">
        <v>5048</v>
      </c>
      <c r="BVP2" s="260" t="s">
        <v>5049</v>
      </c>
      <c r="BVQ2" s="260" t="s">
        <v>5050</v>
      </c>
      <c r="BVR2" s="260" t="s">
        <v>5051</v>
      </c>
      <c r="BVS2" s="260" t="s">
        <v>5052</v>
      </c>
      <c r="BVT2" s="260" t="s">
        <v>5053</v>
      </c>
      <c r="BVU2" s="260" t="s">
        <v>5054</v>
      </c>
      <c r="BVV2" s="260" t="s">
        <v>5055</v>
      </c>
      <c r="BVW2" s="260" t="s">
        <v>5056</v>
      </c>
      <c r="BVX2" s="260" t="s">
        <v>5057</v>
      </c>
      <c r="BVY2" s="260" t="s">
        <v>5058</v>
      </c>
      <c r="BVZ2" s="260" t="s">
        <v>5059</v>
      </c>
      <c r="BWA2" s="260" t="s">
        <v>5060</v>
      </c>
      <c r="BWB2" s="260" t="s">
        <v>5061</v>
      </c>
      <c r="BWC2" s="260" t="s">
        <v>5062</v>
      </c>
      <c r="BWD2" s="260" t="s">
        <v>5063</v>
      </c>
      <c r="BWE2" s="260" t="s">
        <v>5064</v>
      </c>
      <c r="BWF2" s="260" t="s">
        <v>5065</v>
      </c>
      <c r="BWG2" s="260" t="s">
        <v>5066</v>
      </c>
      <c r="BWH2" s="260" t="s">
        <v>5067</v>
      </c>
      <c r="BWI2" s="260" t="s">
        <v>5068</v>
      </c>
      <c r="BWJ2" s="260" t="s">
        <v>5069</v>
      </c>
      <c r="BWK2" s="260" t="s">
        <v>5070</v>
      </c>
      <c r="BWL2" s="260" t="s">
        <v>5071</v>
      </c>
      <c r="BWM2" s="260" t="s">
        <v>5072</v>
      </c>
      <c r="BWN2" s="260" t="s">
        <v>5073</v>
      </c>
      <c r="BWO2" s="260" t="s">
        <v>5074</v>
      </c>
      <c r="BWP2" s="260" t="s">
        <v>5075</v>
      </c>
      <c r="BWQ2" s="260" t="s">
        <v>5076</v>
      </c>
      <c r="BWR2" s="260" t="s">
        <v>5077</v>
      </c>
      <c r="BWS2" s="260" t="s">
        <v>5078</v>
      </c>
      <c r="BWT2" s="260" t="s">
        <v>5079</v>
      </c>
      <c r="BWU2" s="260" t="s">
        <v>5080</v>
      </c>
      <c r="BWV2" s="260" t="s">
        <v>5081</v>
      </c>
      <c r="BWW2" s="260" t="s">
        <v>5082</v>
      </c>
      <c r="BWX2" s="260" t="s">
        <v>5083</v>
      </c>
      <c r="BWY2" s="260" t="s">
        <v>5084</v>
      </c>
      <c r="BWZ2" s="260" t="s">
        <v>5085</v>
      </c>
      <c r="BXA2" s="260" t="s">
        <v>5086</v>
      </c>
      <c r="BXB2" s="260" t="s">
        <v>5087</v>
      </c>
      <c r="BXC2" s="260" t="s">
        <v>5088</v>
      </c>
      <c r="BXD2" s="260" t="s">
        <v>5089</v>
      </c>
      <c r="BXE2" s="260" t="s">
        <v>5090</v>
      </c>
      <c r="BXF2" s="260" t="s">
        <v>5091</v>
      </c>
      <c r="BXG2" s="260" t="s">
        <v>5092</v>
      </c>
      <c r="BXH2" s="260" t="s">
        <v>5093</v>
      </c>
      <c r="BXI2" s="260" t="s">
        <v>5094</v>
      </c>
      <c r="BXJ2" s="260" t="s">
        <v>5095</v>
      </c>
      <c r="BXK2" s="260" t="s">
        <v>5096</v>
      </c>
      <c r="BXL2" s="260" t="s">
        <v>5097</v>
      </c>
      <c r="BXM2" s="260" t="s">
        <v>5098</v>
      </c>
      <c r="BXN2" s="260" t="s">
        <v>5099</v>
      </c>
      <c r="BXO2" s="260" t="s">
        <v>5100</v>
      </c>
      <c r="BXP2" s="260" t="s">
        <v>5101</v>
      </c>
      <c r="BXQ2" s="260" t="s">
        <v>5102</v>
      </c>
      <c r="BXR2" s="260" t="s">
        <v>5103</v>
      </c>
      <c r="BXS2" s="260" t="s">
        <v>5104</v>
      </c>
      <c r="BXT2" s="260" t="s">
        <v>5105</v>
      </c>
      <c r="BXU2" s="260" t="s">
        <v>5106</v>
      </c>
      <c r="BXV2" s="260" t="s">
        <v>5107</v>
      </c>
      <c r="BXW2" s="260" t="s">
        <v>5108</v>
      </c>
      <c r="BXX2" s="260" t="s">
        <v>5109</v>
      </c>
      <c r="BXY2" s="260" t="s">
        <v>5110</v>
      </c>
      <c r="BXZ2" s="260" t="s">
        <v>5111</v>
      </c>
      <c r="BYA2" s="260" t="s">
        <v>5112</v>
      </c>
      <c r="BYB2" s="260" t="s">
        <v>5113</v>
      </c>
      <c r="BYC2" s="260" t="s">
        <v>5114</v>
      </c>
      <c r="BYD2" s="260" t="s">
        <v>5115</v>
      </c>
      <c r="BYE2" s="260" t="s">
        <v>5116</v>
      </c>
      <c r="BYF2" s="260" t="s">
        <v>5117</v>
      </c>
      <c r="BYG2" s="260" t="s">
        <v>5118</v>
      </c>
      <c r="BYH2" s="260" t="s">
        <v>5119</v>
      </c>
      <c r="BYI2" s="260" t="s">
        <v>5120</v>
      </c>
      <c r="BYJ2" s="260" t="s">
        <v>5121</v>
      </c>
      <c r="BYK2" s="260" t="s">
        <v>5122</v>
      </c>
      <c r="BYL2" s="260" t="s">
        <v>5123</v>
      </c>
      <c r="BYM2" s="260" t="s">
        <v>5124</v>
      </c>
      <c r="BYN2" s="260" t="s">
        <v>5125</v>
      </c>
      <c r="BYO2" s="260" t="s">
        <v>5126</v>
      </c>
      <c r="BYP2" s="260" t="s">
        <v>5127</v>
      </c>
      <c r="BYQ2" s="260" t="s">
        <v>5128</v>
      </c>
      <c r="BYR2" s="260" t="s">
        <v>5129</v>
      </c>
      <c r="BYS2" s="260" t="s">
        <v>5130</v>
      </c>
      <c r="BYT2" s="260" t="s">
        <v>5131</v>
      </c>
      <c r="BYU2" s="260" t="s">
        <v>5132</v>
      </c>
      <c r="BYV2" s="260" t="s">
        <v>5133</v>
      </c>
      <c r="BYW2" s="260" t="s">
        <v>5134</v>
      </c>
      <c r="BYX2" s="260" t="s">
        <v>5135</v>
      </c>
      <c r="BYY2" s="260" t="s">
        <v>5136</v>
      </c>
      <c r="BYZ2" s="260" t="s">
        <v>5137</v>
      </c>
      <c r="BZA2" s="260" t="s">
        <v>5138</v>
      </c>
      <c r="BZB2" s="260" t="s">
        <v>5139</v>
      </c>
      <c r="BZC2" s="260" t="s">
        <v>5140</v>
      </c>
      <c r="BZD2" s="260" t="s">
        <v>5141</v>
      </c>
      <c r="BZE2" s="260" t="s">
        <v>5142</v>
      </c>
      <c r="BZF2" s="260" t="s">
        <v>5143</v>
      </c>
      <c r="BZG2" s="260" t="s">
        <v>5144</v>
      </c>
      <c r="BZH2" s="260" t="s">
        <v>5145</v>
      </c>
      <c r="BZI2" s="260" t="s">
        <v>5146</v>
      </c>
      <c r="BZJ2" s="260" t="s">
        <v>5147</v>
      </c>
      <c r="BZK2" s="260" t="s">
        <v>5148</v>
      </c>
      <c r="BZL2" s="260" t="s">
        <v>5149</v>
      </c>
      <c r="BZM2" s="260" t="s">
        <v>5150</v>
      </c>
      <c r="BZN2" s="260" t="s">
        <v>5151</v>
      </c>
      <c r="BZO2" s="260" t="s">
        <v>5152</v>
      </c>
      <c r="BZP2" s="260" t="s">
        <v>5153</v>
      </c>
      <c r="BZQ2" s="260" t="s">
        <v>5154</v>
      </c>
      <c r="BZR2" s="260" t="s">
        <v>5155</v>
      </c>
      <c r="BZS2" s="260" t="s">
        <v>5156</v>
      </c>
      <c r="BZT2" s="260" t="s">
        <v>5157</v>
      </c>
      <c r="BZU2" s="260" t="s">
        <v>5158</v>
      </c>
      <c r="BZV2" s="260" t="s">
        <v>5159</v>
      </c>
      <c r="BZW2" s="260" t="s">
        <v>5160</v>
      </c>
      <c r="BZX2" s="260" t="s">
        <v>5161</v>
      </c>
      <c r="BZY2" s="260" t="s">
        <v>5162</v>
      </c>
      <c r="BZZ2" s="260" t="s">
        <v>5163</v>
      </c>
      <c r="CAA2" s="260" t="s">
        <v>5164</v>
      </c>
      <c r="CAB2" s="260" t="s">
        <v>5165</v>
      </c>
      <c r="CAC2" s="260" t="s">
        <v>5166</v>
      </c>
      <c r="CAD2" s="260" t="s">
        <v>5167</v>
      </c>
      <c r="CAE2" s="260" t="s">
        <v>5168</v>
      </c>
      <c r="CAF2" s="260" t="s">
        <v>5169</v>
      </c>
      <c r="CAG2" s="260" t="s">
        <v>5170</v>
      </c>
      <c r="CAH2" s="260" t="s">
        <v>5171</v>
      </c>
      <c r="CAI2" s="260" t="s">
        <v>5172</v>
      </c>
      <c r="CAJ2" s="260" t="s">
        <v>5173</v>
      </c>
      <c r="CAK2" s="260" t="s">
        <v>5174</v>
      </c>
      <c r="CAL2" s="260" t="s">
        <v>5175</v>
      </c>
      <c r="CAM2" s="260" t="s">
        <v>5176</v>
      </c>
      <c r="CAN2" s="260" t="s">
        <v>5177</v>
      </c>
      <c r="CAO2" s="260" t="s">
        <v>5178</v>
      </c>
      <c r="CAP2" s="260" t="s">
        <v>5179</v>
      </c>
      <c r="CAQ2" s="260" t="s">
        <v>5180</v>
      </c>
      <c r="CAR2" s="260" t="s">
        <v>5181</v>
      </c>
      <c r="CAS2" s="260" t="s">
        <v>5182</v>
      </c>
      <c r="CAT2" s="260" t="s">
        <v>5183</v>
      </c>
      <c r="CAU2" s="260" t="s">
        <v>5184</v>
      </c>
      <c r="CAV2" s="260" t="s">
        <v>5185</v>
      </c>
      <c r="CAW2" s="260" t="s">
        <v>5186</v>
      </c>
      <c r="CAX2" s="260" t="s">
        <v>5187</v>
      </c>
      <c r="CAY2" s="260" t="s">
        <v>5188</v>
      </c>
      <c r="CAZ2" s="260" t="s">
        <v>5189</v>
      </c>
      <c r="CBA2" s="260" t="s">
        <v>5190</v>
      </c>
      <c r="CBB2" s="260" t="s">
        <v>5191</v>
      </c>
      <c r="CBC2" s="260" t="s">
        <v>5192</v>
      </c>
      <c r="CBD2" s="260" t="s">
        <v>5193</v>
      </c>
      <c r="CBE2" s="260" t="s">
        <v>5194</v>
      </c>
      <c r="CBF2" s="260" t="s">
        <v>5195</v>
      </c>
      <c r="CBG2" s="260" t="s">
        <v>5196</v>
      </c>
      <c r="CBH2" s="260" t="s">
        <v>5197</v>
      </c>
      <c r="CBI2" s="260" t="s">
        <v>5198</v>
      </c>
      <c r="CBJ2" s="260" t="s">
        <v>5199</v>
      </c>
      <c r="CBK2" s="260" t="s">
        <v>5200</v>
      </c>
      <c r="CBL2" s="260" t="s">
        <v>5201</v>
      </c>
      <c r="CBM2" s="260" t="s">
        <v>5202</v>
      </c>
      <c r="CBN2" s="260" t="s">
        <v>5203</v>
      </c>
      <c r="CBO2" s="260" t="s">
        <v>5204</v>
      </c>
      <c r="CBP2" s="260" t="s">
        <v>5205</v>
      </c>
      <c r="CBQ2" s="260" t="s">
        <v>5206</v>
      </c>
      <c r="CBR2" s="260" t="s">
        <v>5207</v>
      </c>
      <c r="CBS2" s="260" t="s">
        <v>5208</v>
      </c>
      <c r="CBT2" s="260" t="s">
        <v>5209</v>
      </c>
      <c r="CBU2" s="260" t="s">
        <v>5210</v>
      </c>
      <c r="CBV2" s="260" t="s">
        <v>5211</v>
      </c>
      <c r="CBW2" s="260" t="s">
        <v>5212</v>
      </c>
      <c r="CBX2" s="260" t="s">
        <v>5213</v>
      </c>
      <c r="CBY2" s="260" t="s">
        <v>5214</v>
      </c>
      <c r="CBZ2" s="260" t="s">
        <v>5215</v>
      </c>
      <c r="CCA2" s="260" t="s">
        <v>5216</v>
      </c>
      <c r="CCB2" s="260" t="s">
        <v>5217</v>
      </c>
      <c r="CCC2" s="260" t="s">
        <v>5218</v>
      </c>
      <c r="CCD2" s="260" t="s">
        <v>5219</v>
      </c>
      <c r="CCE2" s="260" t="s">
        <v>5220</v>
      </c>
      <c r="CCF2" s="260" t="s">
        <v>5221</v>
      </c>
      <c r="CCG2" s="260" t="s">
        <v>5222</v>
      </c>
      <c r="CCH2" s="260" t="s">
        <v>5223</v>
      </c>
      <c r="CCI2" s="260" t="s">
        <v>5224</v>
      </c>
      <c r="CCJ2" s="260" t="s">
        <v>5225</v>
      </c>
      <c r="CCK2" s="260" t="s">
        <v>5226</v>
      </c>
      <c r="CCL2" s="260" t="s">
        <v>5227</v>
      </c>
      <c r="CCM2" s="260" t="s">
        <v>5228</v>
      </c>
      <c r="CCN2" s="260" t="s">
        <v>5229</v>
      </c>
      <c r="CCO2" s="260" t="s">
        <v>5230</v>
      </c>
      <c r="CCP2" s="260" t="s">
        <v>5231</v>
      </c>
      <c r="CCQ2" s="260" t="s">
        <v>5232</v>
      </c>
      <c r="CCR2" s="260" t="s">
        <v>5233</v>
      </c>
      <c r="CCS2" s="260" t="s">
        <v>5234</v>
      </c>
      <c r="CCT2" s="260" t="s">
        <v>5235</v>
      </c>
      <c r="CCU2" s="260" t="s">
        <v>5236</v>
      </c>
      <c r="CCV2" s="260" t="s">
        <v>5237</v>
      </c>
      <c r="CCW2" s="260" t="s">
        <v>5238</v>
      </c>
      <c r="CCX2" s="260" t="s">
        <v>5239</v>
      </c>
      <c r="CCY2" s="260" t="s">
        <v>5240</v>
      </c>
      <c r="CCZ2" s="260" t="s">
        <v>5241</v>
      </c>
      <c r="CDA2" s="260" t="s">
        <v>5242</v>
      </c>
      <c r="CDB2" s="260" t="s">
        <v>5243</v>
      </c>
      <c r="CDC2" s="260" t="s">
        <v>5244</v>
      </c>
      <c r="CDD2" s="260" t="s">
        <v>5245</v>
      </c>
      <c r="CDE2" s="260" t="s">
        <v>5246</v>
      </c>
      <c r="CDF2" s="260" t="s">
        <v>5247</v>
      </c>
      <c r="CDG2" s="260" t="s">
        <v>5248</v>
      </c>
      <c r="CDH2" s="260" t="s">
        <v>5249</v>
      </c>
      <c r="CDI2" s="260" t="s">
        <v>5250</v>
      </c>
      <c r="CDJ2" s="260" t="s">
        <v>5251</v>
      </c>
      <c r="CDK2" s="260" t="s">
        <v>5252</v>
      </c>
      <c r="CDL2" s="260" t="s">
        <v>5253</v>
      </c>
      <c r="CDM2" s="260" t="s">
        <v>5254</v>
      </c>
      <c r="CDN2" s="260" t="s">
        <v>5255</v>
      </c>
      <c r="CDO2" s="260" t="s">
        <v>5256</v>
      </c>
      <c r="CDP2" s="260" t="s">
        <v>5257</v>
      </c>
      <c r="CDQ2" s="260" t="s">
        <v>5258</v>
      </c>
      <c r="CDR2" s="260" t="s">
        <v>5259</v>
      </c>
      <c r="CDS2" s="260" t="s">
        <v>5260</v>
      </c>
      <c r="CDT2" s="260" t="s">
        <v>5261</v>
      </c>
      <c r="CDU2" s="260" t="s">
        <v>5262</v>
      </c>
      <c r="CDV2" s="260" t="s">
        <v>5263</v>
      </c>
      <c r="CDW2" s="260" t="s">
        <v>5264</v>
      </c>
      <c r="CDX2" s="260" t="s">
        <v>5265</v>
      </c>
      <c r="CDY2" s="260" t="s">
        <v>5266</v>
      </c>
      <c r="CDZ2" s="260" t="s">
        <v>5267</v>
      </c>
      <c r="CEA2" s="260" t="s">
        <v>5268</v>
      </c>
      <c r="CEB2" s="260" t="s">
        <v>5269</v>
      </c>
      <c r="CEC2" s="260" t="s">
        <v>5270</v>
      </c>
      <c r="CED2" s="260" t="s">
        <v>5271</v>
      </c>
      <c r="CEE2" s="260" t="s">
        <v>5272</v>
      </c>
      <c r="CEF2" s="260" t="s">
        <v>5273</v>
      </c>
      <c r="CEG2" s="260" t="s">
        <v>5274</v>
      </c>
      <c r="CEH2" s="260" t="s">
        <v>5275</v>
      </c>
      <c r="CEI2" s="260" t="s">
        <v>5276</v>
      </c>
      <c r="CEJ2" s="260" t="s">
        <v>5277</v>
      </c>
      <c r="CEK2" s="260" t="s">
        <v>5278</v>
      </c>
      <c r="CEL2" s="260" t="s">
        <v>5279</v>
      </c>
      <c r="CEM2" s="260" t="s">
        <v>5280</v>
      </c>
      <c r="CEN2" s="260" t="s">
        <v>5281</v>
      </c>
      <c r="CEO2" s="260" t="s">
        <v>5282</v>
      </c>
      <c r="CEP2" s="260" t="s">
        <v>5283</v>
      </c>
      <c r="CEQ2" s="260" t="s">
        <v>5284</v>
      </c>
      <c r="CER2" s="260" t="s">
        <v>5285</v>
      </c>
      <c r="CES2" s="260" t="s">
        <v>5286</v>
      </c>
      <c r="CET2" s="260" t="s">
        <v>5287</v>
      </c>
      <c r="CEU2" s="260" t="s">
        <v>5288</v>
      </c>
      <c r="CEV2" s="260" t="s">
        <v>5289</v>
      </c>
      <c r="CEW2" s="260" t="s">
        <v>5290</v>
      </c>
      <c r="CEX2" s="260" t="s">
        <v>5291</v>
      </c>
      <c r="CEY2" s="260" t="s">
        <v>5292</v>
      </c>
      <c r="CEZ2" s="260" t="s">
        <v>5293</v>
      </c>
      <c r="CFA2" s="260" t="s">
        <v>5294</v>
      </c>
      <c r="CFB2" s="260" t="s">
        <v>5295</v>
      </c>
      <c r="CFC2" s="260" t="s">
        <v>5296</v>
      </c>
      <c r="CFD2" s="260" t="s">
        <v>5297</v>
      </c>
      <c r="CFE2" s="260" t="s">
        <v>5298</v>
      </c>
      <c r="CFF2" s="260" t="s">
        <v>5299</v>
      </c>
      <c r="CFG2" s="260" t="s">
        <v>5300</v>
      </c>
      <c r="CFH2" s="260" t="s">
        <v>5301</v>
      </c>
      <c r="CFI2" s="260" t="s">
        <v>5302</v>
      </c>
      <c r="CFJ2" s="260" t="s">
        <v>5303</v>
      </c>
      <c r="CFK2" s="260" t="s">
        <v>5304</v>
      </c>
      <c r="CFL2" s="260" t="s">
        <v>5305</v>
      </c>
      <c r="CFM2" s="260" t="s">
        <v>5306</v>
      </c>
      <c r="CFN2" s="260" t="s">
        <v>5307</v>
      </c>
      <c r="CFO2" s="260" t="s">
        <v>5308</v>
      </c>
      <c r="CFP2" s="260" t="s">
        <v>5309</v>
      </c>
      <c r="CFQ2" s="260" t="s">
        <v>5310</v>
      </c>
      <c r="CFR2" s="260" t="s">
        <v>5311</v>
      </c>
      <c r="CFS2" s="260" t="s">
        <v>5312</v>
      </c>
      <c r="CFT2" s="260" t="s">
        <v>5313</v>
      </c>
      <c r="CFU2" s="260" t="s">
        <v>5314</v>
      </c>
      <c r="CFV2" s="260" t="s">
        <v>5315</v>
      </c>
      <c r="CFW2" s="260" t="s">
        <v>5316</v>
      </c>
      <c r="CFX2" s="260" t="s">
        <v>5317</v>
      </c>
      <c r="CFY2" s="260" t="s">
        <v>5318</v>
      </c>
      <c r="CFZ2" s="260" t="s">
        <v>5319</v>
      </c>
      <c r="CGA2" s="260" t="s">
        <v>5320</v>
      </c>
      <c r="CGB2" s="260" t="s">
        <v>5321</v>
      </c>
      <c r="CGC2" s="260" t="s">
        <v>5322</v>
      </c>
      <c r="CGD2" s="260" t="s">
        <v>5323</v>
      </c>
      <c r="CGE2" s="260" t="s">
        <v>5324</v>
      </c>
      <c r="CGF2" s="260" t="s">
        <v>5325</v>
      </c>
      <c r="CGG2" s="260" t="s">
        <v>5326</v>
      </c>
      <c r="CGH2" s="260" t="s">
        <v>5327</v>
      </c>
      <c r="CGI2" s="260" t="s">
        <v>5328</v>
      </c>
      <c r="CGJ2" s="260" t="s">
        <v>5329</v>
      </c>
      <c r="CGK2" s="260" t="s">
        <v>5330</v>
      </c>
      <c r="CGL2" s="260" t="s">
        <v>5331</v>
      </c>
      <c r="CGM2" s="260" t="s">
        <v>5332</v>
      </c>
      <c r="CGN2" s="260" t="s">
        <v>5333</v>
      </c>
      <c r="CGO2" s="260" t="s">
        <v>5334</v>
      </c>
      <c r="CGP2" s="260" t="s">
        <v>5335</v>
      </c>
      <c r="CGQ2" s="260" t="s">
        <v>5336</v>
      </c>
      <c r="CGR2" s="260" t="s">
        <v>5337</v>
      </c>
      <c r="CGS2" s="260" t="s">
        <v>5338</v>
      </c>
      <c r="CGT2" s="260" t="s">
        <v>5339</v>
      </c>
      <c r="CGU2" s="260" t="s">
        <v>5340</v>
      </c>
      <c r="CGV2" s="260" t="s">
        <v>5341</v>
      </c>
      <c r="CGW2" s="260" t="s">
        <v>5342</v>
      </c>
      <c r="CGX2" s="260" t="s">
        <v>5343</v>
      </c>
      <c r="CGY2" s="260" t="s">
        <v>5344</v>
      </c>
      <c r="CGZ2" s="260" t="s">
        <v>5345</v>
      </c>
      <c r="CHA2" s="260" t="s">
        <v>5346</v>
      </c>
      <c r="CHB2" s="260" t="s">
        <v>5347</v>
      </c>
      <c r="CHC2" s="260" t="s">
        <v>5348</v>
      </c>
      <c r="CHD2" s="260" t="s">
        <v>5349</v>
      </c>
      <c r="CHE2" s="260" t="s">
        <v>5350</v>
      </c>
      <c r="CHF2" s="260" t="s">
        <v>5351</v>
      </c>
      <c r="CHG2" s="260" t="s">
        <v>5352</v>
      </c>
      <c r="CHH2" s="260" t="s">
        <v>5353</v>
      </c>
      <c r="CHI2" s="260" t="s">
        <v>5354</v>
      </c>
      <c r="CHJ2" s="260" t="s">
        <v>5355</v>
      </c>
      <c r="CHK2" s="260" t="s">
        <v>5356</v>
      </c>
      <c r="CHL2" s="260" t="s">
        <v>5357</v>
      </c>
      <c r="CHM2" s="260" t="s">
        <v>5358</v>
      </c>
      <c r="CHN2" s="260" t="s">
        <v>5359</v>
      </c>
      <c r="CHO2" s="260" t="s">
        <v>5360</v>
      </c>
      <c r="CHP2" s="260" t="s">
        <v>5361</v>
      </c>
      <c r="CHQ2" s="260" t="s">
        <v>5362</v>
      </c>
      <c r="CHR2" s="260" t="s">
        <v>5363</v>
      </c>
      <c r="CHS2" s="260" t="s">
        <v>5364</v>
      </c>
      <c r="CHT2" s="260" t="s">
        <v>5365</v>
      </c>
      <c r="CHU2" s="260" t="s">
        <v>5366</v>
      </c>
      <c r="CHV2" s="260" t="s">
        <v>5367</v>
      </c>
      <c r="CHW2" s="260" t="s">
        <v>5368</v>
      </c>
      <c r="CHX2" s="260" t="s">
        <v>5369</v>
      </c>
      <c r="CHY2" s="260" t="s">
        <v>5370</v>
      </c>
      <c r="CHZ2" s="260" t="s">
        <v>5371</v>
      </c>
      <c r="CIA2" s="260" t="s">
        <v>5372</v>
      </c>
      <c r="CIB2" s="260" t="s">
        <v>5373</v>
      </c>
      <c r="CIC2" s="260" t="s">
        <v>5374</v>
      </c>
      <c r="CID2" s="260" t="s">
        <v>5375</v>
      </c>
      <c r="CIE2" s="260" t="s">
        <v>5376</v>
      </c>
      <c r="CIF2" s="260" t="s">
        <v>5377</v>
      </c>
      <c r="CIG2" s="260" t="s">
        <v>5378</v>
      </c>
      <c r="CIH2" s="260" t="s">
        <v>5379</v>
      </c>
      <c r="CII2" s="260" t="s">
        <v>5380</v>
      </c>
      <c r="CIJ2" s="260" t="s">
        <v>5381</v>
      </c>
      <c r="CIK2" s="260" t="s">
        <v>5382</v>
      </c>
      <c r="CIL2" s="260" t="s">
        <v>5383</v>
      </c>
      <c r="CIM2" s="260" t="s">
        <v>5384</v>
      </c>
      <c r="CIN2" s="260" t="s">
        <v>5385</v>
      </c>
      <c r="CIO2" s="260" t="s">
        <v>5386</v>
      </c>
      <c r="CIP2" s="260" t="s">
        <v>5387</v>
      </c>
      <c r="CIQ2" s="260" t="s">
        <v>5388</v>
      </c>
      <c r="CIR2" s="260" t="s">
        <v>5389</v>
      </c>
      <c r="CIS2" s="260" t="s">
        <v>5390</v>
      </c>
      <c r="CIT2" s="260" t="s">
        <v>5391</v>
      </c>
      <c r="CIU2" s="260" t="s">
        <v>5392</v>
      </c>
      <c r="CIV2" s="260" t="s">
        <v>5393</v>
      </c>
      <c r="CIW2" s="260" t="s">
        <v>5394</v>
      </c>
      <c r="CIX2" s="260" t="s">
        <v>5395</v>
      </c>
      <c r="CIY2" s="260" t="s">
        <v>5396</v>
      </c>
      <c r="CIZ2" s="260" t="s">
        <v>5397</v>
      </c>
      <c r="CJA2" s="260" t="s">
        <v>5398</v>
      </c>
      <c r="CJB2" s="260" t="s">
        <v>5399</v>
      </c>
      <c r="CJC2" s="260" t="s">
        <v>5400</v>
      </c>
      <c r="CJD2" s="260" t="s">
        <v>5401</v>
      </c>
      <c r="CJE2" s="260" t="s">
        <v>5402</v>
      </c>
      <c r="CJF2" s="260" t="s">
        <v>5403</v>
      </c>
      <c r="CJG2" s="260" t="s">
        <v>5404</v>
      </c>
      <c r="CJH2" s="260" t="s">
        <v>5405</v>
      </c>
      <c r="CJI2" s="260" t="s">
        <v>5406</v>
      </c>
      <c r="CJJ2" s="260" t="s">
        <v>5407</v>
      </c>
      <c r="CJK2" s="260" t="s">
        <v>5408</v>
      </c>
      <c r="CJL2" s="260" t="s">
        <v>5409</v>
      </c>
      <c r="CJM2" s="260" t="s">
        <v>5410</v>
      </c>
      <c r="CJN2" s="260" t="s">
        <v>5411</v>
      </c>
      <c r="CJO2" s="260" t="s">
        <v>5412</v>
      </c>
      <c r="CJP2" s="260" t="s">
        <v>5413</v>
      </c>
      <c r="CJQ2" s="260" t="s">
        <v>5414</v>
      </c>
      <c r="CJR2" s="260" t="s">
        <v>5415</v>
      </c>
      <c r="CJS2" s="260" t="s">
        <v>5416</v>
      </c>
      <c r="CJT2" s="260" t="s">
        <v>5417</v>
      </c>
      <c r="CJU2" s="260" t="s">
        <v>5418</v>
      </c>
      <c r="CJV2" s="260" t="s">
        <v>5419</v>
      </c>
      <c r="CJW2" s="260" t="s">
        <v>5420</v>
      </c>
      <c r="CJX2" s="260" t="s">
        <v>5421</v>
      </c>
      <c r="CJY2" s="260" t="s">
        <v>5422</v>
      </c>
      <c r="CJZ2" s="260" t="s">
        <v>5423</v>
      </c>
      <c r="CKA2" s="260" t="s">
        <v>5424</v>
      </c>
      <c r="CKB2" s="260" t="s">
        <v>5425</v>
      </c>
      <c r="CKC2" s="260" t="s">
        <v>5426</v>
      </c>
      <c r="CKD2" s="260" t="s">
        <v>5427</v>
      </c>
      <c r="CKE2" s="260" t="s">
        <v>5428</v>
      </c>
      <c r="CKF2" s="260" t="s">
        <v>5429</v>
      </c>
      <c r="CKG2" s="260" t="s">
        <v>5430</v>
      </c>
      <c r="CKH2" s="260" t="s">
        <v>5431</v>
      </c>
      <c r="CKI2" s="260" t="s">
        <v>5432</v>
      </c>
      <c r="CKJ2" s="260" t="s">
        <v>5433</v>
      </c>
      <c r="CKK2" s="260" t="s">
        <v>5434</v>
      </c>
      <c r="CKL2" s="260" t="s">
        <v>5435</v>
      </c>
      <c r="CKM2" s="260" t="s">
        <v>5436</v>
      </c>
      <c r="CKN2" s="260" t="s">
        <v>5437</v>
      </c>
      <c r="CKO2" s="260" t="s">
        <v>5438</v>
      </c>
      <c r="CKP2" s="260" t="s">
        <v>5439</v>
      </c>
      <c r="CKQ2" s="260" t="s">
        <v>5440</v>
      </c>
      <c r="CKR2" s="260" t="s">
        <v>5441</v>
      </c>
      <c r="CKS2" s="260" t="s">
        <v>5442</v>
      </c>
      <c r="CKT2" s="260" t="s">
        <v>5443</v>
      </c>
      <c r="CKU2" s="260" t="s">
        <v>5444</v>
      </c>
      <c r="CKV2" s="260" t="s">
        <v>5445</v>
      </c>
      <c r="CKW2" s="260" t="s">
        <v>5446</v>
      </c>
      <c r="CKX2" s="260" t="s">
        <v>5447</v>
      </c>
      <c r="CKY2" s="260" t="s">
        <v>5448</v>
      </c>
      <c r="CKZ2" s="260" t="s">
        <v>5449</v>
      </c>
      <c r="CLA2" s="260" t="s">
        <v>5450</v>
      </c>
      <c r="CLB2" s="260" t="s">
        <v>5451</v>
      </c>
      <c r="CLC2" s="260" t="s">
        <v>5452</v>
      </c>
      <c r="CLD2" s="260" t="s">
        <v>5453</v>
      </c>
      <c r="CLE2" s="260" t="s">
        <v>5454</v>
      </c>
      <c r="CLF2" s="260" t="s">
        <v>5455</v>
      </c>
      <c r="CLG2" s="260" t="s">
        <v>5456</v>
      </c>
      <c r="CLH2" s="260" t="s">
        <v>5457</v>
      </c>
      <c r="CLI2" s="260" t="s">
        <v>5458</v>
      </c>
      <c r="CLJ2" s="260" t="s">
        <v>5459</v>
      </c>
      <c r="CLK2" s="260" t="s">
        <v>5460</v>
      </c>
      <c r="CLL2" s="260" t="s">
        <v>5461</v>
      </c>
      <c r="CLM2" s="260" t="s">
        <v>5462</v>
      </c>
      <c r="CLN2" s="260" t="s">
        <v>5463</v>
      </c>
      <c r="CLO2" s="260" t="s">
        <v>5464</v>
      </c>
      <c r="CLP2" s="260" t="s">
        <v>5465</v>
      </c>
      <c r="CLQ2" s="260" t="s">
        <v>5466</v>
      </c>
      <c r="CLR2" s="260" t="s">
        <v>5467</v>
      </c>
      <c r="CLS2" s="260" t="s">
        <v>5468</v>
      </c>
      <c r="CLT2" s="260" t="s">
        <v>5469</v>
      </c>
      <c r="CLU2" s="260" t="s">
        <v>5470</v>
      </c>
      <c r="CLV2" s="260" t="s">
        <v>5471</v>
      </c>
      <c r="CLW2" s="260" t="s">
        <v>5472</v>
      </c>
      <c r="CLX2" s="260" t="s">
        <v>5473</v>
      </c>
      <c r="CLY2" s="260" t="s">
        <v>5474</v>
      </c>
      <c r="CLZ2" s="260" t="s">
        <v>5475</v>
      </c>
      <c r="CMA2" s="260" t="s">
        <v>5476</v>
      </c>
      <c r="CMB2" s="260" t="s">
        <v>5477</v>
      </c>
      <c r="CMC2" s="260" t="s">
        <v>5478</v>
      </c>
      <c r="CMD2" s="260" t="s">
        <v>5479</v>
      </c>
      <c r="CME2" s="260" t="s">
        <v>5480</v>
      </c>
      <c r="CMF2" s="260" t="s">
        <v>5481</v>
      </c>
      <c r="CMG2" s="260" t="s">
        <v>5482</v>
      </c>
      <c r="CMH2" s="260" t="s">
        <v>5483</v>
      </c>
      <c r="CMI2" s="260" t="s">
        <v>5484</v>
      </c>
      <c r="CMJ2" s="260" t="s">
        <v>5485</v>
      </c>
      <c r="CMK2" s="260" t="s">
        <v>5486</v>
      </c>
      <c r="CML2" s="260" t="s">
        <v>5487</v>
      </c>
      <c r="CMM2" s="260" t="s">
        <v>5488</v>
      </c>
      <c r="CMN2" s="260" t="s">
        <v>5489</v>
      </c>
      <c r="CMO2" s="260" t="s">
        <v>5490</v>
      </c>
      <c r="CMP2" s="260" t="s">
        <v>5491</v>
      </c>
      <c r="CMQ2" s="260" t="s">
        <v>5492</v>
      </c>
      <c r="CMR2" s="260" t="s">
        <v>5493</v>
      </c>
      <c r="CMS2" s="260" t="s">
        <v>5494</v>
      </c>
      <c r="CMT2" s="260" t="s">
        <v>5495</v>
      </c>
      <c r="CMU2" s="260" t="s">
        <v>5496</v>
      </c>
      <c r="CMV2" s="260" t="s">
        <v>5497</v>
      </c>
      <c r="CMW2" s="260" t="s">
        <v>5498</v>
      </c>
      <c r="CMX2" s="260" t="s">
        <v>5499</v>
      </c>
      <c r="CMY2" s="260" t="s">
        <v>5500</v>
      </c>
      <c r="CMZ2" s="260" t="s">
        <v>5501</v>
      </c>
      <c r="CNA2" s="260" t="s">
        <v>5502</v>
      </c>
      <c r="CNB2" s="260" t="s">
        <v>5503</v>
      </c>
      <c r="CNC2" s="260" t="s">
        <v>5504</v>
      </c>
      <c r="CND2" s="260" t="s">
        <v>5505</v>
      </c>
      <c r="CNE2" s="260" t="s">
        <v>5506</v>
      </c>
      <c r="CNF2" s="260" t="s">
        <v>5507</v>
      </c>
      <c r="CNG2" s="260" t="s">
        <v>5508</v>
      </c>
      <c r="CNH2" s="260" t="s">
        <v>5509</v>
      </c>
      <c r="CNI2" s="260" t="s">
        <v>5510</v>
      </c>
      <c r="CNJ2" s="260" t="s">
        <v>5511</v>
      </c>
      <c r="CNK2" s="260" t="s">
        <v>5512</v>
      </c>
      <c r="CNL2" s="260" t="s">
        <v>5513</v>
      </c>
      <c r="CNM2" s="260" t="s">
        <v>5514</v>
      </c>
      <c r="CNN2" s="260" t="s">
        <v>5515</v>
      </c>
      <c r="CNO2" s="260" t="s">
        <v>5516</v>
      </c>
      <c r="CNP2" s="260" t="s">
        <v>5517</v>
      </c>
      <c r="CNQ2" s="260" t="s">
        <v>5518</v>
      </c>
      <c r="CNR2" s="260" t="s">
        <v>5519</v>
      </c>
      <c r="CNS2" s="260" t="s">
        <v>5520</v>
      </c>
      <c r="CNT2" s="260" t="s">
        <v>5521</v>
      </c>
      <c r="CNU2" s="260" t="s">
        <v>5522</v>
      </c>
      <c r="CNV2" s="260" t="s">
        <v>5523</v>
      </c>
      <c r="CNW2" s="260" t="s">
        <v>5524</v>
      </c>
      <c r="CNX2" s="260" t="s">
        <v>5525</v>
      </c>
      <c r="CNY2" s="260" t="s">
        <v>5526</v>
      </c>
      <c r="CNZ2" s="260" t="s">
        <v>5527</v>
      </c>
      <c r="COA2" s="260" t="s">
        <v>5528</v>
      </c>
      <c r="COB2" s="260" t="s">
        <v>5529</v>
      </c>
      <c r="COC2" s="260" t="s">
        <v>5530</v>
      </c>
      <c r="COD2" s="260" t="s">
        <v>5531</v>
      </c>
      <c r="COE2" s="260" t="s">
        <v>5532</v>
      </c>
      <c r="COF2" s="260" t="s">
        <v>5533</v>
      </c>
      <c r="COG2" s="260" t="s">
        <v>5534</v>
      </c>
      <c r="COH2" s="260" t="s">
        <v>5535</v>
      </c>
      <c r="COI2" s="260" t="s">
        <v>5536</v>
      </c>
      <c r="COJ2" s="260" t="s">
        <v>5537</v>
      </c>
      <c r="COK2" s="260" t="s">
        <v>5538</v>
      </c>
      <c r="COL2" s="260" t="s">
        <v>5539</v>
      </c>
      <c r="COM2" s="260" t="s">
        <v>5540</v>
      </c>
      <c r="CON2" s="260" t="s">
        <v>5541</v>
      </c>
      <c r="COO2" s="260" t="s">
        <v>5542</v>
      </c>
      <c r="COP2" s="260" t="s">
        <v>5543</v>
      </c>
      <c r="COQ2" s="260" t="s">
        <v>5544</v>
      </c>
      <c r="COR2" s="260" t="s">
        <v>5545</v>
      </c>
      <c r="COS2" s="260" t="s">
        <v>5546</v>
      </c>
      <c r="COT2" s="260" t="s">
        <v>5547</v>
      </c>
      <c r="COU2" s="260" t="s">
        <v>5548</v>
      </c>
      <c r="COV2" s="260" t="s">
        <v>5549</v>
      </c>
      <c r="COW2" s="260" t="s">
        <v>5550</v>
      </c>
      <c r="COX2" s="260" t="s">
        <v>5551</v>
      </c>
      <c r="COY2" s="260" t="s">
        <v>5552</v>
      </c>
      <c r="COZ2" s="260" t="s">
        <v>5553</v>
      </c>
      <c r="CPA2" s="260" t="s">
        <v>5554</v>
      </c>
      <c r="CPB2" s="260" t="s">
        <v>5555</v>
      </c>
      <c r="CPC2" s="260" t="s">
        <v>5556</v>
      </c>
      <c r="CPD2" s="260" t="s">
        <v>5557</v>
      </c>
      <c r="CPE2" s="260" t="s">
        <v>5558</v>
      </c>
      <c r="CPF2" s="260" t="s">
        <v>5559</v>
      </c>
      <c r="CPG2" s="260" t="s">
        <v>5560</v>
      </c>
      <c r="CPH2" s="260" t="s">
        <v>5561</v>
      </c>
      <c r="CPI2" s="260" t="s">
        <v>5562</v>
      </c>
      <c r="CPJ2" s="260" t="s">
        <v>5563</v>
      </c>
      <c r="CPK2" s="260" t="s">
        <v>5564</v>
      </c>
      <c r="CPL2" s="260" t="s">
        <v>5565</v>
      </c>
      <c r="CPM2" s="260" t="s">
        <v>5566</v>
      </c>
      <c r="CPN2" s="260" t="s">
        <v>5567</v>
      </c>
      <c r="CPO2" s="260" t="s">
        <v>5568</v>
      </c>
      <c r="CPP2" s="260" t="s">
        <v>5569</v>
      </c>
      <c r="CPQ2" s="260" t="s">
        <v>5570</v>
      </c>
      <c r="CPR2" s="260" t="s">
        <v>5571</v>
      </c>
      <c r="CPS2" s="260" t="s">
        <v>5572</v>
      </c>
      <c r="CPT2" s="260" t="s">
        <v>5573</v>
      </c>
      <c r="CPU2" s="260" t="s">
        <v>5574</v>
      </c>
      <c r="CPV2" s="260" t="s">
        <v>5575</v>
      </c>
      <c r="CPW2" s="260" t="s">
        <v>5576</v>
      </c>
      <c r="CPX2" s="260" t="s">
        <v>5577</v>
      </c>
      <c r="CPY2" s="260" t="s">
        <v>5578</v>
      </c>
      <c r="CPZ2" s="260" t="s">
        <v>5579</v>
      </c>
      <c r="CQA2" s="260" t="s">
        <v>5580</v>
      </c>
      <c r="CQB2" s="260" t="s">
        <v>5581</v>
      </c>
      <c r="CQC2" s="260" t="s">
        <v>5582</v>
      </c>
      <c r="CQD2" s="260" t="s">
        <v>5583</v>
      </c>
      <c r="CQE2" s="260" t="s">
        <v>5584</v>
      </c>
      <c r="CQF2" s="260" t="s">
        <v>5585</v>
      </c>
      <c r="CQG2" s="260" t="s">
        <v>5586</v>
      </c>
      <c r="CQH2" s="260" t="s">
        <v>5587</v>
      </c>
      <c r="CQI2" s="260" t="s">
        <v>5588</v>
      </c>
      <c r="CQJ2" s="260" t="s">
        <v>5589</v>
      </c>
      <c r="CQK2" s="260" t="s">
        <v>5590</v>
      </c>
      <c r="CQL2" s="260" t="s">
        <v>5591</v>
      </c>
      <c r="CQM2" s="260" t="s">
        <v>5592</v>
      </c>
      <c r="CQN2" s="260" t="s">
        <v>5593</v>
      </c>
      <c r="CQO2" s="260" t="s">
        <v>5594</v>
      </c>
      <c r="CQP2" s="260" t="s">
        <v>5595</v>
      </c>
      <c r="CQQ2" s="260" t="s">
        <v>5596</v>
      </c>
      <c r="CQR2" s="260" t="s">
        <v>5597</v>
      </c>
      <c r="CQS2" s="260" t="s">
        <v>5598</v>
      </c>
      <c r="CQT2" s="260" t="s">
        <v>5599</v>
      </c>
      <c r="CQU2" s="260" t="s">
        <v>5600</v>
      </c>
      <c r="CQV2" s="260" t="s">
        <v>5601</v>
      </c>
      <c r="CQW2" s="260" t="s">
        <v>5602</v>
      </c>
      <c r="CQX2" s="260" t="s">
        <v>5603</v>
      </c>
      <c r="CQY2" s="260" t="s">
        <v>5604</v>
      </c>
      <c r="CQZ2" s="260" t="s">
        <v>5605</v>
      </c>
      <c r="CRA2" s="260" t="s">
        <v>5606</v>
      </c>
      <c r="CRB2" s="260" t="s">
        <v>5607</v>
      </c>
      <c r="CRC2" s="260" t="s">
        <v>5608</v>
      </c>
      <c r="CRD2" s="260" t="s">
        <v>5609</v>
      </c>
      <c r="CRE2" s="260" t="s">
        <v>5610</v>
      </c>
      <c r="CRF2" s="260" t="s">
        <v>5611</v>
      </c>
      <c r="CRG2" s="260" t="s">
        <v>5612</v>
      </c>
      <c r="CRH2" s="260" t="s">
        <v>5613</v>
      </c>
      <c r="CRI2" s="260" t="s">
        <v>5614</v>
      </c>
      <c r="CRJ2" s="260" t="s">
        <v>5615</v>
      </c>
      <c r="CRK2" s="260" t="s">
        <v>5616</v>
      </c>
      <c r="CRL2" s="260" t="s">
        <v>5617</v>
      </c>
      <c r="CRM2" s="260" t="s">
        <v>5618</v>
      </c>
      <c r="CRN2" s="260" t="s">
        <v>5619</v>
      </c>
      <c r="CRO2" s="260" t="s">
        <v>5620</v>
      </c>
      <c r="CRP2" s="260" t="s">
        <v>5621</v>
      </c>
      <c r="CRQ2" s="260" t="s">
        <v>5622</v>
      </c>
      <c r="CRR2" s="260" t="s">
        <v>5623</v>
      </c>
      <c r="CRS2" s="260" t="s">
        <v>5624</v>
      </c>
      <c r="CRT2" s="260" t="s">
        <v>5625</v>
      </c>
      <c r="CRU2" s="260" t="s">
        <v>5626</v>
      </c>
      <c r="CRV2" s="260" t="s">
        <v>5627</v>
      </c>
      <c r="CRW2" s="260" t="s">
        <v>5628</v>
      </c>
      <c r="CRX2" s="260" t="s">
        <v>5629</v>
      </c>
      <c r="CRY2" s="260" t="s">
        <v>5630</v>
      </c>
      <c r="CRZ2" s="260" t="s">
        <v>5631</v>
      </c>
      <c r="CSA2" s="260" t="s">
        <v>5632</v>
      </c>
      <c r="CSB2" s="260" t="s">
        <v>5633</v>
      </c>
      <c r="CSC2" s="260" t="s">
        <v>5634</v>
      </c>
      <c r="CSD2" s="260" t="s">
        <v>5635</v>
      </c>
      <c r="CSE2" s="260" t="s">
        <v>5636</v>
      </c>
      <c r="CSF2" s="260" t="s">
        <v>5637</v>
      </c>
      <c r="CSG2" s="260" t="s">
        <v>5638</v>
      </c>
      <c r="CSH2" s="260" t="s">
        <v>5639</v>
      </c>
      <c r="CSI2" s="260" t="s">
        <v>5640</v>
      </c>
      <c r="CSJ2" s="260" t="s">
        <v>5641</v>
      </c>
      <c r="CSK2" s="260" t="s">
        <v>5642</v>
      </c>
      <c r="CSL2" s="260" t="s">
        <v>5643</v>
      </c>
      <c r="CSM2" s="260" t="s">
        <v>5644</v>
      </c>
      <c r="CSN2" s="260" t="s">
        <v>5645</v>
      </c>
      <c r="CSO2" s="260" t="s">
        <v>5646</v>
      </c>
      <c r="CSP2" s="260" t="s">
        <v>5647</v>
      </c>
      <c r="CSQ2" s="260" t="s">
        <v>5648</v>
      </c>
      <c r="CSR2" s="260" t="s">
        <v>5649</v>
      </c>
      <c r="CSS2" s="260" t="s">
        <v>5650</v>
      </c>
      <c r="CST2" s="260" t="s">
        <v>5651</v>
      </c>
      <c r="CSU2" s="260" t="s">
        <v>5652</v>
      </c>
      <c r="CSV2" s="260" t="s">
        <v>5653</v>
      </c>
      <c r="CSW2" s="260" t="s">
        <v>5654</v>
      </c>
      <c r="CSX2" s="260" t="s">
        <v>5655</v>
      </c>
      <c r="CSY2" s="260" t="s">
        <v>5656</v>
      </c>
      <c r="CSZ2" s="260" t="s">
        <v>5657</v>
      </c>
      <c r="CTA2" s="260" t="s">
        <v>5658</v>
      </c>
      <c r="CTB2" s="260" t="s">
        <v>5659</v>
      </c>
      <c r="CTC2" s="260" t="s">
        <v>5660</v>
      </c>
      <c r="CTD2" s="260" t="s">
        <v>5661</v>
      </c>
      <c r="CTE2" s="260" t="s">
        <v>5662</v>
      </c>
      <c r="CTF2" s="260" t="s">
        <v>5663</v>
      </c>
      <c r="CTG2" s="260" t="s">
        <v>5664</v>
      </c>
      <c r="CTH2" s="260" t="s">
        <v>5665</v>
      </c>
      <c r="CTI2" s="260" t="s">
        <v>5666</v>
      </c>
      <c r="CTJ2" s="260" t="s">
        <v>5667</v>
      </c>
      <c r="CTK2" s="260" t="s">
        <v>5668</v>
      </c>
      <c r="CTL2" s="260" t="s">
        <v>5669</v>
      </c>
      <c r="CTM2" s="260" t="s">
        <v>5670</v>
      </c>
      <c r="CTN2" s="260" t="s">
        <v>5671</v>
      </c>
      <c r="CTO2" s="260" t="s">
        <v>5672</v>
      </c>
      <c r="CTP2" s="260" t="s">
        <v>5673</v>
      </c>
      <c r="CTQ2" s="260" t="s">
        <v>5674</v>
      </c>
      <c r="CTR2" s="260" t="s">
        <v>5675</v>
      </c>
      <c r="CTS2" s="260" t="s">
        <v>5676</v>
      </c>
      <c r="CTT2" s="260" t="s">
        <v>5677</v>
      </c>
      <c r="CTU2" s="260" t="s">
        <v>5678</v>
      </c>
      <c r="CTV2" s="260" t="s">
        <v>5679</v>
      </c>
      <c r="CTW2" s="260" t="s">
        <v>5680</v>
      </c>
      <c r="CTX2" s="260" t="s">
        <v>5681</v>
      </c>
      <c r="CTY2" s="260" t="s">
        <v>5682</v>
      </c>
      <c r="CTZ2" s="260" t="s">
        <v>5683</v>
      </c>
      <c r="CUA2" s="260" t="s">
        <v>5684</v>
      </c>
      <c r="CUB2" s="260" t="s">
        <v>5685</v>
      </c>
      <c r="CUC2" s="260" t="s">
        <v>5686</v>
      </c>
      <c r="CUD2" s="260" t="s">
        <v>5687</v>
      </c>
      <c r="CUE2" s="260" t="s">
        <v>5688</v>
      </c>
      <c r="CUF2" s="260" t="s">
        <v>5689</v>
      </c>
      <c r="CUG2" s="260" t="s">
        <v>5690</v>
      </c>
      <c r="CUH2" s="260" t="s">
        <v>5691</v>
      </c>
      <c r="CUI2" s="260" t="s">
        <v>5692</v>
      </c>
      <c r="CUJ2" s="260" t="s">
        <v>5693</v>
      </c>
      <c r="CUK2" s="260" t="s">
        <v>5694</v>
      </c>
      <c r="CUL2" s="260" t="s">
        <v>5695</v>
      </c>
      <c r="CUM2" s="260" t="s">
        <v>5696</v>
      </c>
      <c r="CUN2" s="260" t="s">
        <v>5697</v>
      </c>
      <c r="CUO2" s="260" t="s">
        <v>5698</v>
      </c>
      <c r="CUP2" s="260" t="s">
        <v>5699</v>
      </c>
      <c r="CUQ2" s="260" t="s">
        <v>5700</v>
      </c>
      <c r="CUR2" s="260" t="s">
        <v>5701</v>
      </c>
      <c r="CUS2" s="260" t="s">
        <v>5702</v>
      </c>
      <c r="CUT2" s="260" t="s">
        <v>5703</v>
      </c>
      <c r="CUU2" s="260" t="s">
        <v>5704</v>
      </c>
      <c r="CUV2" s="260" t="s">
        <v>5705</v>
      </c>
      <c r="CUW2" s="260" t="s">
        <v>5706</v>
      </c>
      <c r="CUX2" s="260" t="s">
        <v>5707</v>
      </c>
      <c r="CUY2" s="260" t="s">
        <v>5708</v>
      </c>
      <c r="CUZ2" s="260" t="s">
        <v>5709</v>
      </c>
      <c r="CVA2" s="260" t="s">
        <v>5710</v>
      </c>
      <c r="CVB2" s="260" t="s">
        <v>5711</v>
      </c>
      <c r="CVC2" s="260" t="s">
        <v>5712</v>
      </c>
      <c r="CVD2" s="260" t="s">
        <v>5713</v>
      </c>
      <c r="CVE2" s="260" t="s">
        <v>5714</v>
      </c>
      <c r="CVF2" s="260" t="s">
        <v>5715</v>
      </c>
      <c r="CVG2" s="260" t="s">
        <v>5716</v>
      </c>
      <c r="CVH2" s="260" t="s">
        <v>5717</v>
      </c>
      <c r="CVI2" s="260" t="s">
        <v>5718</v>
      </c>
      <c r="CVJ2" s="260" t="s">
        <v>5719</v>
      </c>
      <c r="CVK2" s="260" t="s">
        <v>5720</v>
      </c>
      <c r="CVL2" s="260" t="s">
        <v>5721</v>
      </c>
      <c r="CVM2" s="260" t="s">
        <v>5722</v>
      </c>
      <c r="CVN2" s="260" t="s">
        <v>5723</v>
      </c>
      <c r="CVO2" s="260" t="s">
        <v>5724</v>
      </c>
      <c r="CVP2" s="260" t="s">
        <v>5725</v>
      </c>
      <c r="CVQ2" s="260" t="s">
        <v>5726</v>
      </c>
      <c r="CVR2" s="260" t="s">
        <v>5727</v>
      </c>
      <c r="CVS2" s="260" t="s">
        <v>5728</v>
      </c>
      <c r="CVT2" s="260" t="s">
        <v>5729</v>
      </c>
      <c r="CVU2" s="260" t="s">
        <v>5730</v>
      </c>
      <c r="CVV2" s="260" t="s">
        <v>5731</v>
      </c>
      <c r="CVW2" s="260" t="s">
        <v>5732</v>
      </c>
      <c r="CVX2" s="260" t="s">
        <v>5733</v>
      </c>
      <c r="CVY2" s="260" t="s">
        <v>5734</v>
      </c>
      <c r="CVZ2" s="260" t="s">
        <v>5735</v>
      </c>
      <c r="CWA2" s="260" t="s">
        <v>5736</v>
      </c>
      <c r="CWB2" s="260" t="s">
        <v>5737</v>
      </c>
      <c r="CWC2" s="260" t="s">
        <v>5738</v>
      </c>
      <c r="CWD2" s="260" t="s">
        <v>5739</v>
      </c>
      <c r="CWE2" s="260" t="s">
        <v>5740</v>
      </c>
      <c r="CWF2" s="260" t="s">
        <v>5741</v>
      </c>
      <c r="CWG2" s="260" t="s">
        <v>5742</v>
      </c>
      <c r="CWH2" s="260" t="s">
        <v>5743</v>
      </c>
      <c r="CWI2" s="260" t="s">
        <v>5744</v>
      </c>
      <c r="CWJ2" s="260" t="s">
        <v>5745</v>
      </c>
      <c r="CWK2" s="260" t="s">
        <v>5746</v>
      </c>
      <c r="CWL2" s="260" t="s">
        <v>5747</v>
      </c>
      <c r="CWM2" s="260" t="s">
        <v>5748</v>
      </c>
      <c r="CWN2" s="260" t="s">
        <v>5749</v>
      </c>
      <c r="CWO2" s="260" t="s">
        <v>5750</v>
      </c>
      <c r="CWP2" s="260" t="s">
        <v>5751</v>
      </c>
      <c r="CWQ2" s="260" t="s">
        <v>5752</v>
      </c>
      <c r="CWR2" s="260" t="s">
        <v>5753</v>
      </c>
      <c r="CWS2" s="260" t="s">
        <v>5754</v>
      </c>
      <c r="CWT2" s="260" t="s">
        <v>5755</v>
      </c>
      <c r="CWU2" s="260" t="s">
        <v>5756</v>
      </c>
      <c r="CWV2" s="260" t="s">
        <v>5757</v>
      </c>
      <c r="CWW2" s="260" t="s">
        <v>5758</v>
      </c>
      <c r="CWX2" s="260" t="s">
        <v>5759</v>
      </c>
      <c r="CWY2" s="260" t="s">
        <v>5760</v>
      </c>
      <c r="CWZ2" s="260" t="s">
        <v>5761</v>
      </c>
      <c r="CXA2" s="260" t="s">
        <v>5762</v>
      </c>
      <c r="CXB2" s="260" t="s">
        <v>5763</v>
      </c>
      <c r="CXC2" s="260" t="s">
        <v>5764</v>
      </c>
      <c r="CXD2" s="260" t="s">
        <v>5765</v>
      </c>
      <c r="CXE2" s="260" t="s">
        <v>5766</v>
      </c>
      <c r="CXF2" s="260" t="s">
        <v>5767</v>
      </c>
      <c r="CXG2" s="260" t="s">
        <v>5768</v>
      </c>
      <c r="CXH2" s="260" t="s">
        <v>5769</v>
      </c>
      <c r="CXI2" s="260" t="s">
        <v>5770</v>
      </c>
      <c r="CXJ2" s="260" t="s">
        <v>5771</v>
      </c>
      <c r="CXK2" s="260" t="s">
        <v>5772</v>
      </c>
      <c r="CXL2" s="260" t="s">
        <v>5773</v>
      </c>
      <c r="CXM2" s="260" t="s">
        <v>5774</v>
      </c>
      <c r="CXN2" s="260" t="s">
        <v>5775</v>
      </c>
      <c r="CXO2" s="260" t="s">
        <v>5776</v>
      </c>
      <c r="CXP2" s="260" t="s">
        <v>5777</v>
      </c>
      <c r="CXQ2" s="260" t="s">
        <v>5778</v>
      </c>
      <c r="CXR2" s="260" t="s">
        <v>5779</v>
      </c>
      <c r="CXS2" s="260" t="s">
        <v>5780</v>
      </c>
      <c r="CXT2" s="260" t="s">
        <v>5781</v>
      </c>
      <c r="CXU2" s="260" t="s">
        <v>5782</v>
      </c>
      <c r="CXV2" s="260" t="s">
        <v>5783</v>
      </c>
      <c r="CXW2" s="260" t="s">
        <v>5784</v>
      </c>
      <c r="CXX2" s="260" t="s">
        <v>5785</v>
      </c>
      <c r="CXY2" s="260" t="s">
        <v>5786</v>
      </c>
      <c r="CXZ2" s="260" t="s">
        <v>5787</v>
      </c>
      <c r="CYA2" s="260" t="s">
        <v>5788</v>
      </c>
      <c r="CYB2" s="260" t="s">
        <v>5789</v>
      </c>
      <c r="CYC2" s="260" t="s">
        <v>5790</v>
      </c>
      <c r="CYD2" s="260" t="s">
        <v>5791</v>
      </c>
      <c r="CYE2" s="260" t="s">
        <v>5792</v>
      </c>
      <c r="CYF2" s="260" t="s">
        <v>5793</v>
      </c>
      <c r="CYG2" s="260" t="s">
        <v>5794</v>
      </c>
      <c r="CYH2" s="260" t="s">
        <v>5795</v>
      </c>
      <c r="CYI2" s="260" t="s">
        <v>5796</v>
      </c>
      <c r="CYJ2" s="260" t="s">
        <v>5797</v>
      </c>
      <c r="CYK2" s="260" t="s">
        <v>5798</v>
      </c>
      <c r="CYL2" s="260" t="s">
        <v>5799</v>
      </c>
      <c r="CYM2" s="260" t="s">
        <v>5800</v>
      </c>
      <c r="CYN2" s="260" t="s">
        <v>5801</v>
      </c>
      <c r="CYO2" s="260" t="s">
        <v>5802</v>
      </c>
      <c r="CYP2" s="260" t="s">
        <v>5803</v>
      </c>
      <c r="CYQ2" s="260" t="s">
        <v>5804</v>
      </c>
      <c r="CYR2" s="260" t="s">
        <v>5805</v>
      </c>
      <c r="CYS2" s="260" t="s">
        <v>5806</v>
      </c>
      <c r="CYT2" s="260" t="s">
        <v>5807</v>
      </c>
      <c r="CYU2" s="260" t="s">
        <v>5808</v>
      </c>
      <c r="CYV2" s="260" t="s">
        <v>5809</v>
      </c>
      <c r="CYW2" s="260" t="s">
        <v>5810</v>
      </c>
      <c r="CYX2" s="260" t="s">
        <v>5811</v>
      </c>
      <c r="CYY2" s="260" t="s">
        <v>5812</v>
      </c>
      <c r="CYZ2" s="260" t="s">
        <v>5813</v>
      </c>
      <c r="CZA2" s="260" t="s">
        <v>5814</v>
      </c>
      <c r="CZB2" s="260" t="s">
        <v>5815</v>
      </c>
      <c r="CZC2" s="260" t="s">
        <v>5816</v>
      </c>
      <c r="CZD2" s="260" t="s">
        <v>5817</v>
      </c>
      <c r="CZE2" s="260" t="s">
        <v>5818</v>
      </c>
      <c r="CZF2" s="260" t="s">
        <v>5819</v>
      </c>
      <c r="CZG2" s="260" t="s">
        <v>5820</v>
      </c>
      <c r="CZH2" s="260" t="s">
        <v>5821</v>
      </c>
      <c r="CZI2" s="260" t="s">
        <v>5822</v>
      </c>
      <c r="CZJ2" s="260" t="s">
        <v>5823</v>
      </c>
      <c r="CZK2" s="260" t="s">
        <v>5824</v>
      </c>
      <c r="CZL2" s="260" t="s">
        <v>5825</v>
      </c>
      <c r="CZM2" s="260" t="s">
        <v>5826</v>
      </c>
      <c r="CZN2" s="260" t="s">
        <v>5827</v>
      </c>
      <c r="CZO2" s="260" t="s">
        <v>5828</v>
      </c>
      <c r="CZP2" s="260" t="s">
        <v>5829</v>
      </c>
      <c r="CZQ2" s="260" t="s">
        <v>5830</v>
      </c>
      <c r="CZR2" s="260" t="s">
        <v>5831</v>
      </c>
      <c r="CZS2" s="260" t="s">
        <v>5832</v>
      </c>
      <c r="CZT2" s="260" t="s">
        <v>5833</v>
      </c>
      <c r="CZU2" s="260" t="s">
        <v>5834</v>
      </c>
      <c r="CZV2" s="260" t="s">
        <v>5835</v>
      </c>
      <c r="CZW2" s="260" t="s">
        <v>5836</v>
      </c>
      <c r="CZX2" s="260" t="s">
        <v>5837</v>
      </c>
      <c r="CZY2" s="260" t="s">
        <v>5838</v>
      </c>
      <c r="CZZ2" s="260" t="s">
        <v>5839</v>
      </c>
      <c r="DAA2" s="260" t="s">
        <v>5840</v>
      </c>
      <c r="DAB2" s="260" t="s">
        <v>5841</v>
      </c>
      <c r="DAC2" s="260" t="s">
        <v>5842</v>
      </c>
      <c r="DAD2" s="260" t="s">
        <v>5843</v>
      </c>
      <c r="DAE2" s="260" t="s">
        <v>5844</v>
      </c>
      <c r="DAF2" s="260" t="s">
        <v>5845</v>
      </c>
      <c r="DAG2" s="260" t="s">
        <v>5846</v>
      </c>
      <c r="DAH2" s="260" t="s">
        <v>5847</v>
      </c>
      <c r="DAI2" s="260" t="s">
        <v>5848</v>
      </c>
      <c r="DAJ2" s="260" t="s">
        <v>5849</v>
      </c>
      <c r="DAK2" s="260" t="s">
        <v>5850</v>
      </c>
      <c r="DAL2" s="260" t="s">
        <v>5851</v>
      </c>
      <c r="DAM2" s="260" t="s">
        <v>5852</v>
      </c>
      <c r="DAN2" s="260" t="s">
        <v>5853</v>
      </c>
      <c r="DAO2" s="260" t="s">
        <v>5854</v>
      </c>
      <c r="DAP2" s="260" t="s">
        <v>5855</v>
      </c>
      <c r="DAQ2" s="260" t="s">
        <v>5856</v>
      </c>
      <c r="DAR2" s="260" t="s">
        <v>5857</v>
      </c>
      <c r="DAS2" s="260" t="s">
        <v>5858</v>
      </c>
      <c r="DAT2" s="260" t="s">
        <v>5859</v>
      </c>
      <c r="DAU2" s="260" t="s">
        <v>5860</v>
      </c>
      <c r="DAV2" s="260" t="s">
        <v>5861</v>
      </c>
      <c r="DAW2" s="260" t="s">
        <v>5862</v>
      </c>
      <c r="DAX2" s="260" t="s">
        <v>5863</v>
      </c>
      <c r="DAY2" s="260" t="s">
        <v>5864</v>
      </c>
      <c r="DAZ2" s="260" t="s">
        <v>5865</v>
      </c>
      <c r="DBA2" s="260" t="s">
        <v>5866</v>
      </c>
      <c r="DBB2" s="260" t="s">
        <v>5867</v>
      </c>
      <c r="DBC2" s="260" t="s">
        <v>5868</v>
      </c>
      <c r="DBD2" s="260" t="s">
        <v>5869</v>
      </c>
      <c r="DBE2" s="260" t="s">
        <v>5870</v>
      </c>
      <c r="DBF2" s="260" t="s">
        <v>5871</v>
      </c>
      <c r="DBG2" s="260" t="s">
        <v>5872</v>
      </c>
      <c r="DBH2" s="260" t="s">
        <v>5873</v>
      </c>
      <c r="DBI2" s="260" t="s">
        <v>5874</v>
      </c>
      <c r="DBJ2" s="260" t="s">
        <v>5875</v>
      </c>
      <c r="DBK2" s="260" t="s">
        <v>5876</v>
      </c>
      <c r="DBL2" s="260" t="s">
        <v>5877</v>
      </c>
      <c r="DBM2" s="260" t="s">
        <v>5878</v>
      </c>
      <c r="DBN2" s="260" t="s">
        <v>5879</v>
      </c>
      <c r="DBO2" s="260" t="s">
        <v>5880</v>
      </c>
      <c r="DBP2" s="260" t="s">
        <v>5881</v>
      </c>
      <c r="DBQ2" s="260" t="s">
        <v>5882</v>
      </c>
      <c r="DBR2" s="260" t="s">
        <v>5883</v>
      </c>
      <c r="DBS2" s="260" t="s">
        <v>5884</v>
      </c>
      <c r="DBT2" s="260" t="s">
        <v>5885</v>
      </c>
      <c r="DBU2" s="260" t="s">
        <v>5886</v>
      </c>
      <c r="DBV2" s="260" t="s">
        <v>5887</v>
      </c>
      <c r="DBW2" s="260" t="s">
        <v>5888</v>
      </c>
      <c r="DBX2" s="260" t="s">
        <v>5889</v>
      </c>
      <c r="DBY2" s="260" t="s">
        <v>5890</v>
      </c>
      <c r="DBZ2" s="260" t="s">
        <v>5891</v>
      </c>
      <c r="DCA2" s="260" t="s">
        <v>5892</v>
      </c>
      <c r="DCB2" s="260" t="s">
        <v>5893</v>
      </c>
      <c r="DCC2" s="260" t="s">
        <v>5894</v>
      </c>
      <c r="DCD2" s="260" t="s">
        <v>5895</v>
      </c>
      <c r="DCE2" s="260" t="s">
        <v>5896</v>
      </c>
      <c r="DCF2" s="260" t="s">
        <v>5897</v>
      </c>
      <c r="DCG2" s="260" t="s">
        <v>5898</v>
      </c>
      <c r="DCH2" s="260" t="s">
        <v>5899</v>
      </c>
      <c r="DCI2" s="260" t="s">
        <v>5900</v>
      </c>
      <c r="DCJ2" s="260" t="s">
        <v>5901</v>
      </c>
      <c r="DCK2" s="260" t="s">
        <v>5902</v>
      </c>
      <c r="DCL2" s="260" t="s">
        <v>5903</v>
      </c>
      <c r="DCM2" s="260" t="s">
        <v>5904</v>
      </c>
      <c r="DCN2" s="260" t="s">
        <v>5905</v>
      </c>
      <c r="DCO2" s="260" t="s">
        <v>5906</v>
      </c>
      <c r="DCP2" s="260" t="s">
        <v>5907</v>
      </c>
      <c r="DCQ2" s="260" t="s">
        <v>5908</v>
      </c>
      <c r="DCR2" s="260" t="s">
        <v>5909</v>
      </c>
      <c r="DCS2" s="260" t="s">
        <v>5910</v>
      </c>
      <c r="DCT2" s="260" t="s">
        <v>5911</v>
      </c>
      <c r="DCU2" s="260" t="s">
        <v>5912</v>
      </c>
      <c r="DCV2" s="260" t="s">
        <v>5913</v>
      </c>
      <c r="DCW2" s="260" t="s">
        <v>5914</v>
      </c>
      <c r="DCX2" s="260" t="s">
        <v>5915</v>
      </c>
      <c r="DCY2" s="260" t="s">
        <v>5916</v>
      </c>
      <c r="DCZ2" s="260" t="s">
        <v>5917</v>
      </c>
      <c r="DDA2" s="260" t="s">
        <v>5918</v>
      </c>
      <c r="DDB2" s="260" t="s">
        <v>5919</v>
      </c>
      <c r="DDC2" s="260" t="s">
        <v>5920</v>
      </c>
      <c r="DDD2" s="260" t="s">
        <v>5921</v>
      </c>
      <c r="DDE2" s="260" t="s">
        <v>5922</v>
      </c>
      <c r="DDF2" s="260" t="s">
        <v>5923</v>
      </c>
      <c r="DDG2" s="260" t="s">
        <v>5924</v>
      </c>
      <c r="DDH2" s="260" t="s">
        <v>5925</v>
      </c>
      <c r="DDI2" s="260" t="s">
        <v>5926</v>
      </c>
      <c r="DDJ2" s="260" t="s">
        <v>5927</v>
      </c>
      <c r="DDK2" s="260" t="s">
        <v>5928</v>
      </c>
      <c r="DDL2" s="260" t="s">
        <v>5929</v>
      </c>
      <c r="DDM2" s="260" t="s">
        <v>5930</v>
      </c>
      <c r="DDN2" s="260" t="s">
        <v>5931</v>
      </c>
      <c r="DDO2" s="260" t="s">
        <v>5932</v>
      </c>
      <c r="DDP2" s="260" t="s">
        <v>5933</v>
      </c>
      <c r="DDQ2" s="260" t="s">
        <v>5934</v>
      </c>
      <c r="DDR2" s="260" t="s">
        <v>5935</v>
      </c>
      <c r="DDS2" s="260" t="s">
        <v>5936</v>
      </c>
      <c r="DDT2" s="260" t="s">
        <v>5937</v>
      </c>
      <c r="DDU2" s="260" t="s">
        <v>5938</v>
      </c>
      <c r="DDV2" s="260" t="s">
        <v>5939</v>
      </c>
      <c r="DDW2" s="260" t="s">
        <v>5940</v>
      </c>
      <c r="DDX2" s="260" t="s">
        <v>5941</v>
      </c>
      <c r="DDY2" s="260" t="s">
        <v>5942</v>
      </c>
      <c r="DDZ2" s="260" t="s">
        <v>5943</v>
      </c>
      <c r="DEA2" s="260" t="s">
        <v>5944</v>
      </c>
      <c r="DEB2" s="260" t="s">
        <v>5945</v>
      </c>
      <c r="DEC2" s="260" t="s">
        <v>5946</v>
      </c>
      <c r="DED2" s="260" t="s">
        <v>5947</v>
      </c>
      <c r="DEE2" s="260" t="s">
        <v>5948</v>
      </c>
      <c r="DEF2" s="260" t="s">
        <v>5949</v>
      </c>
      <c r="DEG2" s="260" t="s">
        <v>5950</v>
      </c>
      <c r="DEH2" s="260" t="s">
        <v>5951</v>
      </c>
      <c r="DEI2" s="260" t="s">
        <v>5952</v>
      </c>
      <c r="DEJ2" s="260" t="s">
        <v>5953</v>
      </c>
      <c r="DEK2" s="260" t="s">
        <v>5954</v>
      </c>
      <c r="DEL2" s="260" t="s">
        <v>5955</v>
      </c>
      <c r="DEM2" s="260" t="s">
        <v>5956</v>
      </c>
      <c r="DEN2" s="260" t="s">
        <v>5957</v>
      </c>
      <c r="DEO2" s="260" t="s">
        <v>5958</v>
      </c>
      <c r="DEP2" s="260" t="s">
        <v>5959</v>
      </c>
      <c r="DEQ2" s="260" t="s">
        <v>5960</v>
      </c>
      <c r="DER2" s="260" t="s">
        <v>5961</v>
      </c>
      <c r="DES2" s="260" t="s">
        <v>5962</v>
      </c>
      <c r="DET2" s="260" t="s">
        <v>5963</v>
      </c>
      <c r="DEU2" s="260" t="s">
        <v>5964</v>
      </c>
      <c r="DEV2" s="260" t="s">
        <v>5965</v>
      </c>
      <c r="DEW2" s="260" t="s">
        <v>5966</v>
      </c>
      <c r="DEX2" s="260" t="s">
        <v>5967</v>
      </c>
      <c r="DEY2" s="260" t="s">
        <v>5968</v>
      </c>
      <c r="DEZ2" s="260" t="s">
        <v>5969</v>
      </c>
      <c r="DFA2" s="260" t="s">
        <v>5970</v>
      </c>
      <c r="DFB2" s="260" t="s">
        <v>5971</v>
      </c>
      <c r="DFC2" s="260" t="s">
        <v>5972</v>
      </c>
      <c r="DFD2" s="260" t="s">
        <v>5973</v>
      </c>
      <c r="DFE2" s="260" t="s">
        <v>5974</v>
      </c>
      <c r="DFF2" s="260" t="s">
        <v>5975</v>
      </c>
      <c r="DFG2" s="260" t="s">
        <v>5976</v>
      </c>
      <c r="DFH2" s="260" t="s">
        <v>5977</v>
      </c>
      <c r="DFI2" s="260" t="s">
        <v>5978</v>
      </c>
      <c r="DFJ2" s="260" t="s">
        <v>5979</v>
      </c>
      <c r="DFK2" s="260" t="s">
        <v>5980</v>
      </c>
      <c r="DFL2" s="260" t="s">
        <v>5981</v>
      </c>
      <c r="DFM2" s="260" t="s">
        <v>5982</v>
      </c>
      <c r="DFN2" s="260" t="s">
        <v>5983</v>
      </c>
      <c r="DFO2" s="260" t="s">
        <v>5984</v>
      </c>
      <c r="DFP2" s="260" t="s">
        <v>5985</v>
      </c>
      <c r="DFQ2" s="260" t="s">
        <v>5986</v>
      </c>
      <c r="DFR2" s="260" t="s">
        <v>5987</v>
      </c>
      <c r="DFS2" s="260" t="s">
        <v>5988</v>
      </c>
      <c r="DFT2" s="260" t="s">
        <v>5989</v>
      </c>
      <c r="DFU2" s="260" t="s">
        <v>5990</v>
      </c>
      <c r="DFV2" s="260" t="s">
        <v>5991</v>
      </c>
      <c r="DFW2" s="260" t="s">
        <v>5992</v>
      </c>
      <c r="DFX2" s="260" t="s">
        <v>5993</v>
      </c>
      <c r="DFY2" s="260" t="s">
        <v>5994</v>
      </c>
      <c r="DFZ2" s="260" t="s">
        <v>5995</v>
      </c>
      <c r="DGA2" s="260" t="s">
        <v>5996</v>
      </c>
      <c r="DGB2" s="260" t="s">
        <v>5997</v>
      </c>
      <c r="DGC2" s="260" t="s">
        <v>5998</v>
      </c>
      <c r="DGD2" s="260" t="s">
        <v>5999</v>
      </c>
      <c r="DGE2" s="260" t="s">
        <v>6000</v>
      </c>
      <c r="DGF2" s="260" t="s">
        <v>6001</v>
      </c>
      <c r="DGG2" s="260" t="s">
        <v>6002</v>
      </c>
      <c r="DGH2" s="260" t="s">
        <v>6003</v>
      </c>
      <c r="DGI2" s="260" t="s">
        <v>6004</v>
      </c>
      <c r="DGJ2" s="260" t="s">
        <v>6005</v>
      </c>
      <c r="DGK2" s="260" t="s">
        <v>6006</v>
      </c>
      <c r="DGL2" s="260" t="s">
        <v>6007</v>
      </c>
      <c r="DGM2" s="260" t="s">
        <v>6008</v>
      </c>
      <c r="DGN2" s="260" t="s">
        <v>6009</v>
      </c>
      <c r="DGO2" s="260" t="s">
        <v>6010</v>
      </c>
      <c r="DGP2" s="260" t="s">
        <v>6011</v>
      </c>
      <c r="DGQ2" s="260" t="s">
        <v>6012</v>
      </c>
      <c r="DGR2" s="260" t="s">
        <v>6013</v>
      </c>
      <c r="DGS2" s="260" t="s">
        <v>6014</v>
      </c>
      <c r="DGT2" s="260" t="s">
        <v>6015</v>
      </c>
      <c r="DGU2" s="260" t="s">
        <v>6016</v>
      </c>
      <c r="DGV2" s="260" t="s">
        <v>6017</v>
      </c>
      <c r="DGW2" s="260" t="s">
        <v>6018</v>
      </c>
      <c r="DGX2" s="260" t="s">
        <v>6019</v>
      </c>
      <c r="DGY2" s="260" t="s">
        <v>6020</v>
      </c>
      <c r="DGZ2" s="260" t="s">
        <v>6021</v>
      </c>
      <c r="DHA2" s="260" t="s">
        <v>6022</v>
      </c>
      <c r="DHB2" s="260" t="s">
        <v>6023</v>
      </c>
      <c r="DHC2" s="260" t="s">
        <v>6024</v>
      </c>
      <c r="DHD2" s="260" t="s">
        <v>6025</v>
      </c>
      <c r="DHE2" s="260" t="s">
        <v>6026</v>
      </c>
      <c r="DHF2" s="260" t="s">
        <v>6027</v>
      </c>
      <c r="DHG2" s="260" t="s">
        <v>6028</v>
      </c>
      <c r="DHH2" s="260" t="s">
        <v>6029</v>
      </c>
      <c r="DHI2" s="260" t="s">
        <v>6030</v>
      </c>
      <c r="DHJ2" s="260" t="s">
        <v>6031</v>
      </c>
      <c r="DHK2" s="260" t="s">
        <v>6032</v>
      </c>
      <c r="DHL2" s="260" t="s">
        <v>6033</v>
      </c>
      <c r="DHM2" s="260" t="s">
        <v>6034</v>
      </c>
      <c r="DHN2" s="260" t="s">
        <v>6035</v>
      </c>
      <c r="DHO2" s="260" t="s">
        <v>6036</v>
      </c>
      <c r="DHP2" s="260" t="s">
        <v>6037</v>
      </c>
      <c r="DHQ2" s="260" t="s">
        <v>6038</v>
      </c>
      <c r="DHR2" s="260" t="s">
        <v>6039</v>
      </c>
      <c r="DHS2" s="260" t="s">
        <v>6040</v>
      </c>
      <c r="DHT2" s="260" t="s">
        <v>6041</v>
      </c>
      <c r="DHU2" s="260" t="s">
        <v>6042</v>
      </c>
      <c r="DHV2" s="260" t="s">
        <v>6043</v>
      </c>
      <c r="DHW2" s="260" t="s">
        <v>6044</v>
      </c>
      <c r="DHX2" s="260" t="s">
        <v>6045</v>
      </c>
      <c r="DHY2" s="260" t="s">
        <v>6046</v>
      </c>
      <c r="DHZ2" s="260" t="s">
        <v>6047</v>
      </c>
      <c r="DIA2" s="260" t="s">
        <v>6048</v>
      </c>
      <c r="DIB2" s="260" t="s">
        <v>6049</v>
      </c>
      <c r="DIC2" s="260" t="s">
        <v>6050</v>
      </c>
      <c r="DID2" s="260" t="s">
        <v>6051</v>
      </c>
      <c r="DIE2" s="260" t="s">
        <v>6052</v>
      </c>
      <c r="DIF2" s="260" t="s">
        <v>6053</v>
      </c>
      <c r="DIG2" s="260" t="s">
        <v>6054</v>
      </c>
      <c r="DIH2" s="260" t="s">
        <v>6055</v>
      </c>
      <c r="DII2" s="260" t="s">
        <v>6056</v>
      </c>
      <c r="DIJ2" s="260" t="s">
        <v>6057</v>
      </c>
      <c r="DIK2" s="260" t="s">
        <v>6058</v>
      </c>
      <c r="DIL2" s="260" t="s">
        <v>6059</v>
      </c>
      <c r="DIM2" s="260" t="s">
        <v>6060</v>
      </c>
      <c r="DIN2" s="260" t="s">
        <v>6061</v>
      </c>
      <c r="DIO2" s="260" t="s">
        <v>6062</v>
      </c>
      <c r="DIP2" s="260" t="s">
        <v>6063</v>
      </c>
      <c r="DIQ2" s="260" t="s">
        <v>6064</v>
      </c>
      <c r="DIR2" s="260" t="s">
        <v>6065</v>
      </c>
      <c r="DIS2" s="260" t="s">
        <v>6066</v>
      </c>
      <c r="DIT2" s="260" t="s">
        <v>6067</v>
      </c>
      <c r="DIU2" s="260" t="s">
        <v>6068</v>
      </c>
      <c r="DIV2" s="260" t="s">
        <v>6069</v>
      </c>
      <c r="DIW2" s="260" t="s">
        <v>6070</v>
      </c>
      <c r="DIX2" s="260" t="s">
        <v>6071</v>
      </c>
      <c r="DIY2" s="260" t="s">
        <v>6072</v>
      </c>
      <c r="DIZ2" s="260" t="s">
        <v>6073</v>
      </c>
      <c r="DJA2" s="260" t="s">
        <v>6074</v>
      </c>
      <c r="DJB2" s="260" t="s">
        <v>6075</v>
      </c>
      <c r="DJC2" s="260" t="s">
        <v>6076</v>
      </c>
      <c r="DJD2" s="260" t="s">
        <v>6077</v>
      </c>
      <c r="DJE2" s="260" t="s">
        <v>6078</v>
      </c>
      <c r="DJF2" s="260" t="s">
        <v>6079</v>
      </c>
      <c r="DJG2" s="260" t="s">
        <v>6080</v>
      </c>
      <c r="DJH2" s="260" t="s">
        <v>6081</v>
      </c>
      <c r="DJI2" s="260" t="s">
        <v>6082</v>
      </c>
      <c r="DJJ2" s="260" t="s">
        <v>6083</v>
      </c>
      <c r="DJK2" s="260" t="s">
        <v>6084</v>
      </c>
      <c r="DJL2" s="260" t="s">
        <v>6085</v>
      </c>
      <c r="DJM2" s="260" t="s">
        <v>6086</v>
      </c>
      <c r="DJN2" s="260" t="s">
        <v>6087</v>
      </c>
      <c r="DJO2" s="260" t="s">
        <v>6088</v>
      </c>
      <c r="DJP2" s="260" t="s">
        <v>6089</v>
      </c>
      <c r="DJQ2" s="260" t="s">
        <v>6090</v>
      </c>
      <c r="DJR2" s="260" t="s">
        <v>6091</v>
      </c>
      <c r="DJS2" s="260" t="s">
        <v>6092</v>
      </c>
      <c r="DJT2" s="260" t="s">
        <v>6093</v>
      </c>
      <c r="DJU2" s="260" t="s">
        <v>6094</v>
      </c>
      <c r="DJV2" s="260" t="s">
        <v>6095</v>
      </c>
      <c r="DJW2" s="260" t="s">
        <v>6096</v>
      </c>
      <c r="DJX2" s="260" t="s">
        <v>6097</v>
      </c>
      <c r="DJY2" s="260" t="s">
        <v>6098</v>
      </c>
      <c r="DJZ2" s="260" t="s">
        <v>6099</v>
      </c>
      <c r="DKA2" s="260" t="s">
        <v>6100</v>
      </c>
      <c r="DKB2" s="260" t="s">
        <v>6101</v>
      </c>
      <c r="DKC2" s="260" t="s">
        <v>6102</v>
      </c>
      <c r="DKD2" s="260" t="s">
        <v>6103</v>
      </c>
      <c r="DKE2" s="260" t="s">
        <v>6104</v>
      </c>
      <c r="DKF2" s="260" t="s">
        <v>6105</v>
      </c>
      <c r="DKG2" s="260" t="s">
        <v>6106</v>
      </c>
      <c r="DKH2" s="260" t="s">
        <v>6107</v>
      </c>
      <c r="DKI2" s="260" t="s">
        <v>6108</v>
      </c>
      <c r="DKJ2" s="260" t="s">
        <v>6109</v>
      </c>
      <c r="DKK2" s="260" t="s">
        <v>6110</v>
      </c>
      <c r="DKL2" s="260" t="s">
        <v>6111</v>
      </c>
      <c r="DKM2" s="260" t="s">
        <v>6112</v>
      </c>
      <c r="DKN2" s="260" t="s">
        <v>6113</v>
      </c>
      <c r="DKO2" s="260" t="s">
        <v>6114</v>
      </c>
      <c r="DKP2" s="260" t="s">
        <v>6115</v>
      </c>
      <c r="DKQ2" s="260" t="s">
        <v>6116</v>
      </c>
      <c r="DKR2" s="260" t="s">
        <v>6117</v>
      </c>
      <c r="DKS2" s="260" t="s">
        <v>6118</v>
      </c>
      <c r="DKT2" s="260" t="s">
        <v>6119</v>
      </c>
      <c r="DKU2" s="260" t="s">
        <v>6120</v>
      </c>
      <c r="DKV2" s="260" t="s">
        <v>6121</v>
      </c>
      <c r="DKW2" s="260" t="s">
        <v>6122</v>
      </c>
      <c r="DKX2" s="260" t="s">
        <v>6123</v>
      </c>
      <c r="DKY2" s="260" t="s">
        <v>6124</v>
      </c>
      <c r="DKZ2" s="260" t="s">
        <v>6125</v>
      </c>
      <c r="DLA2" s="260" t="s">
        <v>6126</v>
      </c>
      <c r="DLB2" s="260" t="s">
        <v>6127</v>
      </c>
      <c r="DLC2" s="260" t="s">
        <v>6128</v>
      </c>
      <c r="DLD2" s="260" t="s">
        <v>6129</v>
      </c>
      <c r="DLE2" s="260" t="s">
        <v>6130</v>
      </c>
      <c r="DLF2" s="260" t="s">
        <v>6131</v>
      </c>
      <c r="DLG2" s="260" t="s">
        <v>6132</v>
      </c>
      <c r="DLH2" s="260" t="s">
        <v>6133</v>
      </c>
      <c r="DLI2" s="260" t="s">
        <v>6134</v>
      </c>
      <c r="DLJ2" s="260" t="s">
        <v>6135</v>
      </c>
      <c r="DLK2" s="260" t="s">
        <v>6136</v>
      </c>
      <c r="DLL2" s="260" t="s">
        <v>6137</v>
      </c>
      <c r="DLM2" s="260" t="s">
        <v>6138</v>
      </c>
      <c r="DLN2" s="260" t="s">
        <v>6139</v>
      </c>
      <c r="DLO2" s="260" t="s">
        <v>6140</v>
      </c>
      <c r="DLP2" s="260" t="s">
        <v>6141</v>
      </c>
      <c r="DLQ2" s="260" t="s">
        <v>6142</v>
      </c>
      <c r="DLR2" s="260" t="s">
        <v>6143</v>
      </c>
      <c r="DLS2" s="260" t="s">
        <v>6144</v>
      </c>
      <c r="DLT2" s="260" t="s">
        <v>6145</v>
      </c>
      <c r="DLU2" s="260" t="s">
        <v>6146</v>
      </c>
      <c r="DLV2" s="260" t="s">
        <v>6147</v>
      </c>
      <c r="DLW2" s="260" t="s">
        <v>6148</v>
      </c>
      <c r="DLX2" s="260" t="s">
        <v>6149</v>
      </c>
      <c r="DLY2" s="260" t="s">
        <v>6150</v>
      </c>
      <c r="DLZ2" s="260" t="s">
        <v>6151</v>
      </c>
      <c r="DMA2" s="260" t="s">
        <v>6152</v>
      </c>
      <c r="DMB2" s="260" t="s">
        <v>6153</v>
      </c>
      <c r="DMC2" s="260" t="s">
        <v>6154</v>
      </c>
      <c r="DMD2" s="260" t="s">
        <v>6155</v>
      </c>
      <c r="DME2" s="260" t="s">
        <v>6156</v>
      </c>
      <c r="DMF2" s="260" t="s">
        <v>6157</v>
      </c>
      <c r="DMG2" s="260" t="s">
        <v>6158</v>
      </c>
      <c r="DMH2" s="260" t="s">
        <v>6159</v>
      </c>
      <c r="DMI2" s="260" t="s">
        <v>6160</v>
      </c>
      <c r="DMJ2" s="260" t="s">
        <v>6161</v>
      </c>
      <c r="DMK2" s="260" t="s">
        <v>6162</v>
      </c>
      <c r="DML2" s="260" t="s">
        <v>6163</v>
      </c>
      <c r="DMM2" s="260" t="s">
        <v>6164</v>
      </c>
      <c r="DMN2" s="260" t="s">
        <v>6165</v>
      </c>
      <c r="DMO2" s="260" t="s">
        <v>6166</v>
      </c>
      <c r="DMP2" s="260" t="s">
        <v>6167</v>
      </c>
      <c r="DMQ2" s="260" t="s">
        <v>6168</v>
      </c>
      <c r="DMR2" s="260" t="s">
        <v>6169</v>
      </c>
      <c r="DMS2" s="260" t="s">
        <v>6170</v>
      </c>
      <c r="DMT2" s="260" t="s">
        <v>6171</v>
      </c>
      <c r="DMU2" s="260" t="s">
        <v>6172</v>
      </c>
      <c r="DMV2" s="260" t="s">
        <v>6173</v>
      </c>
      <c r="DMW2" s="260" t="s">
        <v>6174</v>
      </c>
      <c r="DMX2" s="260" t="s">
        <v>6175</v>
      </c>
      <c r="DMY2" s="260" t="s">
        <v>6176</v>
      </c>
      <c r="DMZ2" s="260" t="s">
        <v>6177</v>
      </c>
      <c r="DNA2" s="260" t="s">
        <v>6178</v>
      </c>
      <c r="DNB2" s="260" t="s">
        <v>6179</v>
      </c>
      <c r="DNC2" s="260" t="s">
        <v>6180</v>
      </c>
      <c r="DND2" s="260" t="s">
        <v>6181</v>
      </c>
      <c r="DNE2" s="260" t="s">
        <v>6182</v>
      </c>
      <c r="DNF2" s="260" t="s">
        <v>6183</v>
      </c>
      <c r="DNG2" s="260" t="s">
        <v>6184</v>
      </c>
      <c r="DNH2" s="260" t="s">
        <v>6185</v>
      </c>
      <c r="DNI2" s="260" t="s">
        <v>6186</v>
      </c>
      <c r="DNJ2" s="260" t="s">
        <v>6187</v>
      </c>
      <c r="DNK2" s="260" t="s">
        <v>6188</v>
      </c>
      <c r="DNL2" s="260" t="s">
        <v>6189</v>
      </c>
      <c r="DNM2" s="260" t="s">
        <v>6190</v>
      </c>
      <c r="DNN2" s="260" t="s">
        <v>6191</v>
      </c>
      <c r="DNO2" s="260" t="s">
        <v>6192</v>
      </c>
      <c r="DNP2" s="260" t="s">
        <v>6193</v>
      </c>
      <c r="DNQ2" s="260" t="s">
        <v>6194</v>
      </c>
      <c r="DNR2" s="260" t="s">
        <v>6195</v>
      </c>
      <c r="DNS2" s="260" t="s">
        <v>6196</v>
      </c>
      <c r="DNT2" s="260" t="s">
        <v>6197</v>
      </c>
      <c r="DNU2" s="260" t="s">
        <v>6198</v>
      </c>
      <c r="DNV2" s="260" t="s">
        <v>6199</v>
      </c>
      <c r="DNW2" s="260" t="s">
        <v>6200</v>
      </c>
      <c r="DNX2" s="260" t="s">
        <v>6201</v>
      </c>
      <c r="DNY2" s="260" t="s">
        <v>6202</v>
      </c>
      <c r="DNZ2" s="260" t="s">
        <v>6203</v>
      </c>
      <c r="DOA2" s="260" t="s">
        <v>6204</v>
      </c>
      <c r="DOB2" s="260" t="s">
        <v>6205</v>
      </c>
      <c r="DOC2" s="260" t="s">
        <v>6206</v>
      </c>
      <c r="DOD2" s="260" t="s">
        <v>6207</v>
      </c>
      <c r="DOE2" s="260" t="s">
        <v>6208</v>
      </c>
      <c r="DOF2" s="260" t="s">
        <v>6209</v>
      </c>
      <c r="DOG2" s="260" t="s">
        <v>6210</v>
      </c>
      <c r="DOH2" s="260" t="s">
        <v>6211</v>
      </c>
      <c r="DOI2" s="260" t="s">
        <v>6212</v>
      </c>
      <c r="DOJ2" s="260" t="s">
        <v>6213</v>
      </c>
      <c r="DOK2" s="260" t="s">
        <v>6214</v>
      </c>
      <c r="DOL2" s="260" t="s">
        <v>6215</v>
      </c>
      <c r="DOM2" s="260" t="s">
        <v>6216</v>
      </c>
      <c r="DON2" s="260" t="s">
        <v>6217</v>
      </c>
      <c r="DOO2" s="260" t="s">
        <v>6218</v>
      </c>
      <c r="DOP2" s="260" t="s">
        <v>6219</v>
      </c>
      <c r="DOQ2" s="260" t="s">
        <v>6220</v>
      </c>
      <c r="DOR2" s="260" t="s">
        <v>6221</v>
      </c>
      <c r="DOS2" s="260" t="s">
        <v>6222</v>
      </c>
      <c r="DOT2" s="260" t="s">
        <v>6223</v>
      </c>
      <c r="DOU2" s="260" t="s">
        <v>6224</v>
      </c>
      <c r="DOV2" s="260" t="s">
        <v>6225</v>
      </c>
      <c r="DOW2" s="260" t="s">
        <v>6226</v>
      </c>
      <c r="DOX2" s="260" t="s">
        <v>6227</v>
      </c>
      <c r="DOY2" s="260" t="s">
        <v>6228</v>
      </c>
      <c r="DOZ2" s="260" t="s">
        <v>6229</v>
      </c>
      <c r="DPA2" s="260" t="s">
        <v>6230</v>
      </c>
      <c r="DPB2" s="260" t="s">
        <v>6231</v>
      </c>
      <c r="DPC2" s="260" t="s">
        <v>6232</v>
      </c>
      <c r="DPD2" s="260" t="s">
        <v>6233</v>
      </c>
      <c r="DPE2" s="260" t="s">
        <v>6234</v>
      </c>
      <c r="DPF2" s="260" t="s">
        <v>6235</v>
      </c>
      <c r="DPG2" s="260" t="s">
        <v>6236</v>
      </c>
      <c r="DPH2" s="260" t="s">
        <v>6237</v>
      </c>
      <c r="DPI2" s="260" t="s">
        <v>6238</v>
      </c>
      <c r="DPJ2" s="260" t="s">
        <v>6239</v>
      </c>
      <c r="DPK2" s="260" t="s">
        <v>6240</v>
      </c>
      <c r="DPL2" s="260" t="s">
        <v>6241</v>
      </c>
      <c r="DPM2" s="260" t="s">
        <v>6242</v>
      </c>
      <c r="DPN2" s="260" t="s">
        <v>6243</v>
      </c>
      <c r="DPO2" s="260" t="s">
        <v>6244</v>
      </c>
      <c r="DPP2" s="260" t="s">
        <v>6245</v>
      </c>
      <c r="DPQ2" s="260" t="s">
        <v>6246</v>
      </c>
      <c r="DPR2" s="260" t="s">
        <v>6247</v>
      </c>
      <c r="DPS2" s="260" t="s">
        <v>6248</v>
      </c>
      <c r="DPT2" s="260" t="s">
        <v>6249</v>
      </c>
      <c r="DPU2" s="260" t="s">
        <v>6250</v>
      </c>
      <c r="DPV2" s="260" t="s">
        <v>6251</v>
      </c>
      <c r="DPW2" s="260" t="s">
        <v>6252</v>
      </c>
      <c r="DPX2" s="260" t="s">
        <v>6253</v>
      </c>
      <c r="DPY2" s="260" t="s">
        <v>6254</v>
      </c>
      <c r="DPZ2" s="260" t="s">
        <v>6255</v>
      </c>
      <c r="DQA2" s="260" t="s">
        <v>6256</v>
      </c>
      <c r="DQB2" s="260" t="s">
        <v>6257</v>
      </c>
      <c r="DQC2" s="260" t="s">
        <v>6258</v>
      </c>
      <c r="DQD2" s="260" t="s">
        <v>6259</v>
      </c>
      <c r="DQE2" s="260" t="s">
        <v>6260</v>
      </c>
      <c r="DQF2" s="260" t="s">
        <v>6261</v>
      </c>
      <c r="DQG2" s="260" t="s">
        <v>6262</v>
      </c>
      <c r="DQH2" s="260" t="s">
        <v>6263</v>
      </c>
      <c r="DQI2" s="260" t="s">
        <v>6264</v>
      </c>
      <c r="DQJ2" s="260" t="s">
        <v>6265</v>
      </c>
      <c r="DQK2" s="260" t="s">
        <v>6266</v>
      </c>
      <c r="DQL2" s="260" t="s">
        <v>6267</v>
      </c>
      <c r="DQM2" s="260" t="s">
        <v>6268</v>
      </c>
      <c r="DQN2" s="260" t="s">
        <v>6269</v>
      </c>
      <c r="DQO2" s="260" t="s">
        <v>6270</v>
      </c>
      <c r="DQP2" s="260" t="s">
        <v>6271</v>
      </c>
      <c r="DQQ2" s="260" t="s">
        <v>6272</v>
      </c>
      <c r="DQR2" s="260" t="s">
        <v>6273</v>
      </c>
      <c r="DQS2" s="260" t="s">
        <v>6274</v>
      </c>
      <c r="DQT2" s="260" t="s">
        <v>6275</v>
      </c>
      <c r="DQU2" s="260" t="s">
        <v>6276</v>
      </c>
      <c r="DQV2" s="260" t="s">
        <v>6277</v>
      </c>
      <c r="DQW2" s="260" t="s">
        <v>6278</v>
      </c>
      <c r="DQX2" s="260" t="s">
        <v>6279</v>
      </c>
      <c r="DQY2" s="260" t="s">
        <v>6280</v>
      </c>
      <c r="DQZ2" s="260" t="s">
        <v>6281</v>
      </c>
      <c r="DRA2" s="260" t="s">
        <v>6282</v>
      </c>
      <c r="DRB2" s="260" t="s">
        <v>6283</v>
      </c>
      <c r="DRC2" s="260" t="s">
        <v>6284</v>
      </c>
      <c r="DRD2" s="260" t="s">
        <v>6285</v>
      </c>
      <c r="DRE2" s="260" t="s">
        <v>6286</v>
      </c>
      <c r="DRF2" s="260" t="s">
        <v>6287</v>
      </c>
      <c r="DRG2" s="260" t="s">
        <v>6288</v>
      </c>
      <c r="DRH2" s="260" t="s">
        <v>6289</v>
      </c>
      <c r="DRI2" s="260" t="s">
        <v>6290</v>
      </c>
      <c r="DRJ2" s="260" t="s">
        <v>6291</v>
      </c>
      <c r="DRK2" s="260" t="s">
        <v>6292</v>
      </c>
      <c r="DRL2" s="260" t="s">
        <v>6293</v>
      </c>
      <c r="DRM2" s="260" t="s">
        <v>6294</v>
      </c>
      <c r="DRN2" s="260" t="s">
        <v>6295</v>
      </c>
      <c r="DRO2" s="260" t="s">
        <v>6296</v>
      </c>
      <c r="DRP2" s="260" t="s">
        <v>6297</v>
      </c>
      <c r="DRQ2" s="260" t="s">
        <v>6298</v>
      </c>
      <c r="DRR2" s="260" t="s">
        <v>6299</v>
      </c>
      <c r="DRS2" s="260" t="s">
        <v>6300</v>
      </c>
      <c r="DRT2" s="260" t="s">
        <v>6301</v>
      </c>
      <c r="DRU2" s="260" t="s">
        <v>6302</v>
      </c>
      <c r="DRV2" s="260" t="s">
        <v>6303</v>
      </c>
      <c r="DRW2" s="260" t="s">
        <v>6304</v>
      </c>
      <c r="DRX2" s="260" t="s">
        <v>6305</v>
      </c>
      <c r="DRY2" s="260" t="s">
        <v>6306</v>
      </c>
      <c r="DRZ2" s="260" t="s">
        <v>6307</v>
      </c>
      <c r="DSA2" s="260" t="s">
        <v>6308</v>
      </c>
      <c r="DSB2" s="260" t="s">
        <v>6309</v>
      </c>
      <c r="DSC2" s="260" t="s">
        <v>6310</v>
      </c>
      <c r="DSD2" s="260" t="s">
        <v>6311</v>
      </c>
      <c r="DSE2" s="260" t="s">
        <v>6312</v>
      </c>
      <c r="DSF2" s="260" t="s">
        <v>6313</v>
      </c>
      <c r="DSG2" s="260" t="s">
        <v>6314</v>
      </c>
      <c r="DSH2" s="260" t="s">
        <v>6315</v>
      </c>
      <c r="DSI2" s="260" t="s">
        <v>6316</v>
      </c>
      <c r="DSJ2" s="260" t="s">
        <v>6317</v>
      </c>
      <c r="DSK2" s="260" t="s">
        <v>6318</v>
      </c>
      <c r="DSL2" s="260" t="s">
        <v>6319</v>
      </c>
      <c r="DSM2" s="260" t="s">
        <v>6320</v>
      </c>
      <c r="DSN2" s="260" t="s">
        <v>6321</v>
      </c>
      <c r="DSO2" s="260" t="s">
        <v>6322</v>
      </c>
      <c r="DSP2" s="260" t="s">
        <v>6323</v>
      </c>
      <c r="DSQ2" s="260" t="s">
        <v>6324</v>
      </c>
      <c r="DSR2" s="260" t="s">
        <v>6325</v>
      </c>
      <c r="DSS2" s="260" t="s">
        <v>6326</v>
      </c>
      <c r="DST2" s="260" t="s">
        <v>6327</v>
      </c>
      <c r="DSU2" s="260" t="s">
        <v>6328</v>
      </c>
      <c r="DSV2" s="260" t="s">
        <v>6329</v>
      </c>
      <c r="DSW2" s="260" t="s">
        <v>6330</v>
      </c>
      <c r="DSX2" s="260" t="s">
        <v>6331</v>
      </c>
      <c r="DSY2" s="260" t="s">
        <v>6332</v>
      </c>
      <c r="DSZ2" s="260" t="s">
        <v>6333</v>
      </c>
      <c r="DTA2" s="260" t="s">
        <v>6334</v>
      </c>
      <c r="DTB2" s="260" t="s">
        <v>6335</v>
      </c>
      <c r="DTC2" s="260" t="s">
        <v>6336</v>
      </c>
      <c r="DTD2" s="260" t="s">
        <v>6337</v>
      </c>
      <c r="DTE2" s="260" t="s">
        <v>6338</v>
      </c>
      <c r="DTF2" s="260" t="s">
        <v>6339</v>
      </c>
      <c r="DTG2" s="260" t="s">
        <v>6340</v>
      </c>
      <c r="DTH2" s="260" t="s">
        <v>6341</v>
      </c>
      <c r="DTI2" s="260" t="s">
        <v>6342</v>
      </c>
      <c r="DTJ2" s="260" t="s">
        <v>6343</v>
      </c>
      <c r="DTK2" s="260" t="s">
        <v>6344</v>
      </c>
      <c r="DTL2" s="260" t="s">
        <v>6345</v>
      </c>
      <c r="DTM2" s="260" t="s">
        <v>6346</v>
      </c>
      <c r="DTN2" s="260" t="s">
        <v>6347</v>
      </c>
      <c r="DTO2" s="260" t="s">
        <v>6348</v>
      </c>
      <c r="DTP2" s="260" t="s">
        <v>6349</v>
      </c>
      <c r="DTQ2" s="260" t="s">
        <v>6350</v>
      </c>
      <c r="DTR2" s="260" t="s">
        <v>6351</v>
      </c>
      <c r="DTS2" s="260" t="s">
        <v>6352</v>
      </c>
      <c r="DTT2" s="260" t="s">
        <v>6353</v>
      </c>
      <c r="DTU2" s="260" t="s">
        <v>6354</v>
      </c>
      <c r="DTV2" s="260" t="s">
        <v>6355</v>
      </c>
      <c r="DTW2" s="260" t="s">
        <v>6356</v>
      </c>
      <c r="DTX2" s="260" t="s">
        <v>6357</v>
      </c>
      <c r="DTY2" s="260" t="s">
        <v>6358</v>
      </c>
      <c r="DTZ2" s="260" t="s">
        <v>6359</v>
      </c>
      <c r="DUA2" s="260" t="s">
        <v>6360</v>
      </c>
      <c r="DUB2" s="260" t="s">
        <v>6361</v>
      </c>
      <c r="DUC2" s="260" t="s">
        <v>6362</v>
      </c>
      <c r="DUD2" s="260" t="s">
        <v>6363</v>
      </c>
      <c r="DUE2" s="260" t="s">
        <v>6364</v>
      </c>
      <c r="DUF2" s="260" t="s">
        <v>6365</v>
      </c>
      <c r="DUG2" s="260" t="s">
        <v>6366</v>
      </c>
      <c r="DUH2" s="260" t="s">
        <v>6367</v>
      </c>
      <c r="DUI2" s="260" t="s">
        <v>6368</v>
      </c>
      <c r="DUJ2" s="260" t="s">
        <v>6369</v>
      </c>
      <c r="DUK2" s="260" t="s">
        <v>6370</v>
      </c>
      <c r="DUL2" s="260" t="s">
        <v>6371</v>
      </c>
      <c r="DUM2" s="260" t="s">
        <v>6372</v>
      </c>
      <c r="DUN2" s="260" t="s">
        <v>6373</v>
      </c>
      <c r="DUO2" s="260" t="s">
        <v>6374</v>
      </c>
      <c r="DUP2" s="260" t="s">
        <v>6375</v>
      </c>
      <c r="DUQ2" s="260" t="s">
        <v>6376</v>
      </c>
      <c r="DUR2" s="260" t="s">
        <v>6377</v>
      </c>
      <c r="DUS2" s="260" t="s">
        <v>6378</v>
      </c>
      <c r="DUT2" s="260" t="s">
        <v>6379</v>
      </c>
      <c r="DUU2" s="260" t="s">
        <v>6380</v>
      </c>
      <c r="DUV2" s="260" t="s">
        <v>6381</v>
      </c>
      <c r="DUW2" s="260" t="s">
        <v>6382</v>
      </c>
      <c r="DUX2" s="260" t="s">
        <v>6383</v>
      </c>
      <c r="DUY2" s="260" t="s">
        <v>6384</v>
      </c>
      <c r="DUZ2" s="260" t="s">
        <v>6385</v>
      </c>
      <c r="DVA2" s="260" t="s">
        <v>6386</v>
      </c>
      <c r="DVB2" s="260" t="s">
        <v>6387</v>
      </c>
      <c r="DVC2" s="260" t="s">
        <v>6388</v>
      </c>
      <c r="DVD2" s="260" t="s">
        <v>6389</v>
      </c>
      <c r="DVE2" s="260" t="s">
        <v>6390</v>
      </c>
      <c r="DVF2" s="260" t="s">
        <v>6391</v>
      </c>
      <c r="DVG2" s="260" t="s">
        <v>6392</v>
      </c>
      <c r="DVH2" s="260" t="s">
        <v>6393</v>
      </c>
      <c r="DVI2" s="260" t="s">
        <v>6394</v>
      </c>
      <c r="DVJ2" s="260" t="s">
        <v>6395</v>
      </c>
      <c r="DVK2" s="260" t="s">
        <v>6396</v>
      </c>
      <c r="DVL2" s="260" t="s">
        <v>6397</v>
      </c>
      <c r="DVM2" s="260" t="s">
        <v>6398</v>
      </c>
      <c r="DVN2" s="260" t="s">
        <v>6399</v>
      </c>
      <c r="DVO2" s="260" t="s">
        <v>6400</v>
      </c>
      <c r="DVP2" s="260" t="s">
        <v>6401</v>
      </c>
      <c r="DVQ2" s="260" t="s">
        <v>6402</v>
      </c>
      <c r="DVR2" s="260" t="s">
        <v>6403</v>
      </c>
      <c r="DVS2" s="260" t="s">
        <v>6404</v>
      </c>
      <c r="DVT2" s="260" t="s">
        <v>6405</v>
      </c>
      <c r="DVU2" s="260" t="s">
        <v>6406</v>
      </c>
      <c r="DVV2" s="260" t="s">
        <v>6407</v>
      </c>
      <c r="DVW2" s="260" t="s">
        <v>6408</v>
      </c>
      <c r="DVX2" s="260" t="s">
        <v>6409</v>
      </c>
      <c r="DVY2" s="260" t="s">
        <v>6410</v>
      </c>
      <c r="DVZ2" s="260" t="s">
        <v>6411</v>
      </c>
      <c r="DWA2" s="260" t="s">
        <v>6412</v>
      </c>
      <c r="DWB2" s="260" t="s">
        <v>6413</v>
      </c>
      <c r="DWC2" s="260" t="s">
        <v>6414</v>
      </c>
      <c r="DWD2" s="260" t="s">
        <v>6415</v>
      </c>
      <c r="DWE2" s="260" t="s">
        <v>6416</v>
      </c>
      <c r="DWF2" s="260" t="s">
        <v>6417</v>
      </c>
      <c r="DWG2" s="260" t="s">
        <v>6418</v>
      </c>
      <c r="DWH2" s="260" t="s">
        <v>6419</v>
      </c>
      <c r="DWI2" s="260" t="s">
        <v>6420</v>
      </c>
      <c r="DWJ2" s="260" t="s">
        <v>6421</v>
      </c>
      <c r="DWK2" s="260" t="s">
        <v>6422</v>
      </c>
      <c r="DWL2" s="260" t="s">
        <v>6423</v>
      </c>
      <c r="DWM2" s="260" t="s">
        <v>6424</v>
      </c>
      <c r="DWN2" s="260" t="s">
        <v>6425</v>
      </c>
      <c r="DWO2" s="260" t="s">
        <v>6426</v>
      </c>
      <c r="DWP2" s="260" t="s">
        <v>6427</v>
      </c>
      <c r="DWQ2" s="260" t="s">
        <v>6428</v>
      </c>
      <c r="DWR2" s="260" t="s">
        <v>6429</v>
      </c>
      <c r="DWS2" s="260" t="s">
        <v>6430</v>
      </c>
      <c r="DWT2" s="260" t="s">
        <v>6431</v>
      </c>
      <c r="DWU2" s="260" t="s">
        <v>6432</v>
      </c>
      <c r="DWV2" s="260" t="s">
        <v>6433</v>
      </c>
      <c r="DWW2" s="260" t="s">
        <v>6434</v>
      </c>
      <c r="DWX2" s="260" t="s">
        <v>6435</v>
      </c>
      <c r="DWY2" s="260" t="s">
        <v>6436</v>
      </c>
      <c r="DWZ2" s="260" t="s">
        <v>6437</v>
      </c>
      <c r="DXA2" s="260" t="s">
        <v>6438</v>
      </c>
      <c r="DXB2" s="260" t="s">
        <v>6439</v>
      </c>
      <c r="DXC2" s="260" t="s">
        <v>6440</v>
      </c>
      <c r="DXD2" s="260" t="s">
        <v>6441</v>
      </c>
      <c r="DXE2" s="260" t="s">
        <v>6442</v>
      </c>
      <c r="DXF2" s="260" t="s">
        <v>6443</v>
      </c>
      <c r="DXG2" s="260" t="s">
        <v>6444</v>
      </c>
      <c r="DXH2" s="260" t="s">
        <v>6445</v>
      </c>
      <c r="DXI2" s="260" t="s">
        <v>6446</v>
      </c>
      <c r="DXJ2" s="260" t="s">
        <v>6447</v>
      </c>
      <c r="DXK2" s="260" t="s">
        <v>6448</v>
      </c>
      <c r="DXL2" s="260" t="s">
        <v>6449</v>
      </c>
      <c r="DXM2" s="260" t="s">
        <v>6450</v>
      </c>
      <c r="DXN2" s="260" t="s">
        <v>6451</v>
      </c>
      <c r="DXO2" s="260" t="s">
        <v>6452</v>
      </c>
      <c r="DXP2" s="260" t="s">
        <v>6453</v>
      </c>
      <c r="DXQ2" s="260" t="s">
        <v>6454</v>
      </c>
      <c r="DXR2" s="260" t="s">
        <v>6455</v>
      </c>
      <c r="DXS2" s="260" t="s">
        <v>6456</v>
      </c>
      <c r="DXT2" s="260" t="s">
        <v>6457</v>
      </c>
      <c r="DXU2" s="260" t="s">
        <v>6458</v>
      </c>
      <c r="DXV2" s="260" t="s">
        <v>6459</v>
      </c>
      <c r="DXW2" s="260" t="s">
        <v>6460</v>
      </c>
      <c r="DXX2" s="260" t="s">
        <v>6461</v>
      </c>
      <c r="DXY2" s="260" t="s">
        <v>6462</v>
      </c>
      <c r="DXZ2" s="260" t="s">
        <v>6463</v>
      </c>
      <c r="DYA2" s="260" t="s">
        <v>6464</v>
      </c>
      <c r="DYB2" s="260" t="s">
        <v>6465</v>
      </c>
      <c r="DYC2" s="260" t="s">
        <v>6466</v>
      </c>
      <c r="DYD2" s="260" t="s">
        <v>6467</v>
      </c>
      <c r="DYE2" s="260" t="s">
        <v>6468</v>
      </c>
      <c r="DYF2" s="260" t="s">
        <v>6469</v>
      </c>
      <c r="DYG2" s="260" t="s">
        <v>6470</v>
      </c>
      <c r="DYH2" s="260" t="s">
        <v>6471</v>
      </c>
      <c r="DYI2" s="260" t="s">
        <v>6472</v>
      </c>
      <c r="DYJ2" s="260" t="s">
        <v>6473</v>
      </c>
      <c r="DYK2" s="260" t="s">
        <v>6474</v>
      </c>
      <c r="DYL2" s="260" t="s">
        <v>6475</v>
      </c>
      <c r="DYM2" s="260" t="s">
        <v>6476</v>
      </c>
      <c r="DYN2" s="260" t="s">
        <v>6477</v>
      </c>
      <c r="DYO2" s="260" t="s">
        <v>6478</v>
      </c>
      <c r="DYP2" s="260" t="s">
        <v>6479</v>
      </c>
      <c r="DYQ2" s="260" t="s">
        <v>6480</v>
      </c>
      <c r="DYR2" s="260" t="s">
        <v>6481</v>
      </c>
      <c r="DYS2" s="260" t="s">
        <v>6482</v>
      </c>
      <c r="DYT2" s="260" t="s">
        <v>6483</v>
      </c>
      <c r="DYU2" s="260" t="s">
        <v>6484</v>
      </c>
      <c r="DYV2" s="260" t="s">
        <v>6485</v>
      </c>
      <c r="DYW2" s="260" t="s">
        <v>6486</v>
      </c>
      <c r="DYX2" s="260" t="s">
        <v>6487</v>
      </c>
      <c r="DYY2" s="260" t="s">
        <v>6488</v>
      </c>
      <c r="DYZ2" s="260" t="s">
        <v>6489</v>
      </c>
      <c r="DZA2" s="260" t="s">
        <v>6490</v>
      </c>
      <c r="DZB2" s="260" t="s">
        <v>6491</v>
      </c>
      <c r="DZC2" s="260" t="s">
        <v>6492</v>
      </c>
      <c r="DZD2" s="260" t="s">
        <v>6493</v>
      </c>
      <c r="DZE2" s="260" t="s">
        <v>6494</v>
      </c>
      <c r="DZF2" s="260" t="s">
        <v>6495</v>
      </c>
      <c r="DZG2" s="260" t="s">
        <v>6496</v>
      </c>
      <c r="DZH2" s="260" t="s">
        <v>6497</v>
      </c>
      <c r="DZI2" s="260" t="s">
        <v>6498</v>
      </c>
      <c r="DZJ2" s="260" t="s">
        <v>6499</v>
      </c>
      <c r="DZK2" s="260" t="s">
        <v>6500</v>
      </c>
      <c r="DZL2" s="260" t="s">
        <v>6501</v>
      </c>
      <c r="DZM2" s="260" t="s">
        <v>6502</v>
      </c>
      <c r="DZN2" s="260" t="s">
        <v>6503</v>
      </c>
      <c r="DZO2" s="260" t="s">
        <v>6504</v>
      </c>
      <c r="DZP2" s="260" t="s">
        <v>6505</v>
      </c>
      <c r="DZQ2" s="260" t="s">
        <v>6506</v>
      </c>
      <c r="DZR2" s="260" t="s">
        <v>6507</v>
      </c>
      <c r="DZS2" s="260" t="s">
        <v>6508</v>
      </c>
      <c r="DZT2" s="260" t="s">
        <v>6509</v>
      </c>
      <c r="DZU2" s="260" t="s">
        <v>6510</v>
      </c>
      <c r="DZV2" s="260" t="s">
        <v>6511</v>
      </c>
      <c r="DZW2" s="260" t="s">
        <v>6512</v>
      </c>
      <c r="DZX2" s="260" t="s">
        <v>6513</v>
      </c>
      <c r="DZY2" s="260" t="s">
        <v>6514</v>
      </c>
      <c r="DZZ2" s="260" t="s">
        <v>6515</v>
      </c>
      <c r="EAA2" s="260" t="s">
        <v>6516</v>
      </c>
      <c r="EAB2" s="260" t="s">
        <v>6517</v>
      </c>
      <c r="EAC2" s="260" t="s">
        <v>6518</v>
      </c>
      <c r="EAD2" s="260" t="s">
        <v>6519</v>
      </c>
      <c r="EAE2" s="260" t="s">
        <v>6520</v>
      </c>
      <c r="EAF2" s="260" t="s">
        <v>6521</v>
      </c>
      <c r="EAG2" s="260" t="s">
        <v>6522</v>
      </c>
      <c r="EAH2" s="260" t="s">
        <v>6523</v>
      </c>
      <c r="EAI2" s="260" t="s">
        <v>6524</v>
      </c>
      <c r="EAJ2" s="260" t="s">
        <v>6525</v>
      </c>
      <c r="EAK2" s="260" t="s">
        <v>6526</v>
      </c>
      <c r="EAL2" s="260" t="s">
        <v>6527</v>
      </c>
      <c r="EAM2" s="260" t="s">
        <v>6528</v>
      </c>
      <c r="EAN2" s="260" t="s">
        <v>6529</v>
      </c>
      <c r="EAO2" s="260" t="s">
        <v>6530</v>
      </c>
      <c r="EAP2" s="260" t="s">
        <v>6531</v>
      </c>
      <c r="EAQ2" s="260" t="s">
        <v>6532</v>
      </c>
      <c r="EAR2" s="260" t="s">
        <v>6533</v>
      </c>
      <c r="EAS2" s="260" t="s">
        <v>6534</v>
      </c>
      <c r="EAT2" s="260" t="s">
        <v>6535</v>
      </c>
      <c r="EAU2" s="260" t="s">
        <v>6536</v>
      </c>
      <c r="EAV2" s="260" t="s">
        <v>6537</v>
      </c>
      <c r="EAW2" s="260" t="s">
        <v>6538</v>
      </c>
      <c r="EAX2" s="260" t="s">
        <v>6539</v>
      </c>
      <c r="EAY2" s="260" t="s">
        <v>6540</v>
      </c>
      <c r="EAZ2" s="260" t="s">
        <v>6541</v>
      </c>
      <c r="EBA2" s="260" t="s">
        <v>6542</v>
      </c>
      <c r="EBB2" s="260" t="s">
        <v>6543</v>
      </c>
      <c r="EBC2" s="260" t="s">
        <v>6544</v>
      </c>
      <c r="EBD2" s="260" t="s">
        <v>6545</v>
      </c>
      <c r="EBE2" s="260" t="s">
        <v>6546</v>
      </c>
      <c r="EBF2" s="260" t="s">
        <v>6547</v>
      </c>
      <c r="EBG2" s="260" t="s">
        <v>6548</v>
      </c>
      <c r="EBH2" s="260" t="s">
        <v>6549</v>
      </c>
      <c r="EBI2" s="260" t="s">
        <v>6550</v>
      </c>
      <c r="EBJ2" s="260" t="s">
        <v>6551</v>
      </c>
      <c r="EBK2" s="260" t="s">
        <v>6552</v>
      </c>
      <c r="EBL2" s="260" t="s">
        <v>6553</v>
      </c>
      <c r="EBM2" s="260" t="s">
        <v>6554</v>
      </c>
      <c r="EBN2" s="260" t="s">
        <v>6555</v>
      </c>
      <c r="EBO2" s="260" t="s">
        <v>6556</v>
      </c>
      <c r="EBP2" s="260" t="s">
        <v>6557</v>
      </c>
      <c r="EBQ2" s="260" t="s">
        <v>6558</v>
      </c>
      <c r="EBR2" s="260" t="s">
        <v>6559</v>
      </c>
      <c r="EBS2" s="260" t="s">
        <v>6560</v>
      </c>
      <c r="EBT2" s="260" t="s">
        <v>6561</v>
      </c>
      <c r="EBU2" s="260" t="s">
        <v>6562</v>
      </c>
      <c r="EBV2" s="260" t="s">
        <v>6563</v>
      </c>
      <c r="EBW2" s="260" t="s">
        <v>6564</v>
      </c>
      <c r="EBX2" s="260" t="s">
        <v>6565</v>
      </c>
      <c r="EBY2" s="260" t="s">
        <v>6566</v>
      </c>
      <c r="EBZ2" s="260" t="s">
        <v>6567</v>
      </c>
      <c r="ECA2" s="260" t="s">
        <v>6568</v>
      </c>
      <c r="ECB2" s="260" t="s">
        <v>6569</v>
      </c>
      <c r="ECC2" s="260" t="s">
        <v>6570</v>
      </c>
      <c r="ECD2" s="260" t="s">
        <v>6571</v>
      </c>
      <c r="ECE2" s="260" t="s">
        <v>6572</v>
      </c>
      <c r="ECF2" s="260" t="s">
        <v>6573</v>
      </c>
      <c r="ECG2" s="260" t="s">
        <v>6574</v>
      </c>
      <c r="ECH2" s="260" t="s">
        <v>6575</v>
      </c>
      <c r="ECI2" s="260" t="s">
        <v>6576</v>
      </c>
      <c r="ECJ2" s="260" t="s">
        <v>6577</v>
      </c>
      <c r="ECK2" s="260" t="s">
        <v>6578</v>
      </c>
      <c r="ECL2" s="260" t="s">
        <v>6579</v>
      </c>
      <c r="ECM2" s="260" t="s">
        <v>6580</v>
      </c>
      <c r="ECN2" s="260" t="s">
        <v>6581</v>
      </c>
      <c r="ECO2" s="260" t="s">
        <v>6582</v>
      </c>
      <c r="ECP2" s="260" t="s">
        <v>6583</v>
      </c>
      <c r="ECQ2" s="260" t="s">
        <v>6584</v>
      </c>
      <c r="ECR2" s="260" t="s">
        <v>6585</v>
      </c>
      <c r="ECS2" s="260" t="s">
        <v>6586</v>
      </c>
      <c r="ECT2" s="260" t="s">
        <v>6587</v>
      </c>
      <c r="ECU2" s="260" t="s">
        <v>6588</v>
      </c>
      <c r="ECV2" s="260" t="s">
        <v>6589</v>
      </c>
      <c r="ECW2" s="260" t="s">
        <v>6590</v>
      </c>
      <c r="ECX2" s="260" t="s">
        <v>6591</v>
      </c>
      <c r="ECY2" s="260" t="s">
        <v>6592</v>
      </c>
      <c r="ECZ2" s="260" t="s">
        <v>6593</v>
      </c>
      <c r="EDA2" s="260" t="s">
        <v>6594</v>
      </c>
      <c r="EDB2" s="260" t="s">
        <v>6595</v>
      </c>
      <c r="EDC2" s="260" t="s">
        <v>6596</v>
      </c>
      <c r="EDD2" s="260" t="s">
        <v>6597</v>
      </c>
      <c r="EDE2" s="260" t="s">
        <v>6598</v>
      </c>
      <c r="EDF2" s="260" t="s">
        <v>6599</v>
      </c>
      <c r="EDG2" s="260" t="s">
        <v>6600</v>
      </c>
      <c r="EDH2" s="260" t="s">
        <v>6601</v>
      </c>
      <c r="EDI2" s="260" t="s">
        <v>6602</v>
      </c>
      <c r="EDJ2" s="260" t="s">
        <v>6603</v>
      </c>
      <c r="EDK2" s="260" t="s">
        <v>6604</v>
      </c>
      <c r="EDL2" s="260" t="s">
        <v>6605</v>
      </c>
      <c r="EDM2" s="260" t="s">
        <v>6606</v>
      </c>
      <c r="EDN2" s="260" t="s">
        <v>6607</v>
      </c>
      <c r="EDO2" s="260" t="s">
        <v>6608</v>
      </c>
      <c r="EDP2" s="260" t="s">
        <v>6609</v>
      </c>
      <c r="EDQ2" s="260" t="s">
        <v>6610</v>
      </c>
      <c r="EDR2" s="260" t="s">
        <v>6611</v>
      </c>
      <c r="EDS2" s="260" t="s">
        <v>6612</v>
      </c>
      <c r="EDT2" s="260" t="s">
        <v>6613</v>
      </c>
      <c r="EDU2" s="260" t="s">
        <v>6614</v>
      </c>
      <c r="EDV2" s="260" t="s">
        <v>6615</v>
      </c>
      <c r="EDW2" s="260" t="s">
        <v>6616</v>
      </c>
      <c r="EDX2" s="260" t="s">
        <v>6617</v>
      </c>
      <c r="EDY2" s="260" t="s">
        <v>6618</v>
      </c>
      <c r="EDZ2" s="260" t="s">
        <v>6619</v>
      </c>
      <c r="EEA2" s="260" t="s">
        <v>6620</v>
      </c>
      <c r="EEB2" s="260" t="s">
        <v>6621</v>
      </c>
      <c r="EEC2" s="260" t="s">
        <v>6622</v>
      </c>
      <c r="EED2" s="260" t="s">
        <v>6623</v>
      </c>
      <c r="EEE2" s="260" t="s">
        <v>6624</v>
      </c>
      <c r="EEF2" s="260" t="s">
        <v>6625</v>
      </c>
      <c r="EEG2" s="260" t="s">
        <v>6626</v>
      </c>
      <c r="EEH2" s="260" t="s">
        <v>6627</v>
      </c>
      <c r="EEI2" s="260" t="s">
        <v>6628</v>
      </c>
      <c r="EEJ2" s="260" t="s">
        <v>6629</v>
      </c>
      <c r="EEK2" s="260" t="s">
        <v>6630</v>
      </c>
      <c r="EEL2" s="260" t="s">
        <v>6631</v>
      </c>
      <c r="EEM2" s="260" t="s">
        <v>6632</v>
      </c>
      <c r="EEN2" s="260" t="s">
        <v>6633</v>
      </c>
      <c r="EEO2" s="260" t="s">
        <v>6634</v>
      </c>
      <c r="EEP2" s="260" t="s">
        <v>6635</v>
      </c>
      <c r="EEQ2" s="260" t="s">
        <v>6636</v>
      </c>
      <c r="EER2" s="260" t="s">
        <v>6637</v>
      </c>
      <c r="EES2" s="260" t="s">
        <v>6638</v>
      </c>
      <c r="EET2" s="260" t="s">
        <v>6639</v>
      </c>
      <c r="EEU2" s="260" t="s">
        <v>6640</v>
      </c>
      <c r="EEV2" s="260" t="s">
        <v>6641</v>
      </c>
      <c r="EEW2" s="260" t="s">
        <v>6642</v>
      </c>
      <c r="EEX2" s="260" t="s">
        <v>6643</v>
      </c>
      <c r="EEY2" s="260" t="s">
        <v>6644</v>
      </c>
      <c r="EEZ2" s="260" t="s">
        <v>6645</v>
      </c>
      <c r="EFA2" s="260" t="s">
        <v>6646</v>
      </c>
      <c r="EFB2" s="260" t="s">
        <v>6647</v>
      </c>
      <c r="EFC2" s="260" t="s">
        <v>6648</v>
      </c>
      <c r="EFD2" s="260" t="s">
        <v>6649</v>
      </c>
      <c r="EFE2" s="260" t="s">
        <v>6650</v>
      </c>
      <c r="EFF2" s="260" t="s">
        <v>6651</v>
      </c>
      <c r="EFG2" s="260" t="s">
        <v>6652</v>
      </c>
      <c r="EFH2" s="260" t="s">
        <v>6653</v>
      </c>
      <c r="EFI2" s="260" t="s">
        <v>6654</v>
      </c>
      <c r="EFJ2" s="260" t="s">
        <v>6655</v>
      </c>
      <c r="EFK2" s="260" t="s">
        <v>6656</v>
      </c>
      <c r="EFL2" s="260" t="s">
        <v>6657</v>
      </c>
      <c r="EFM2" s="260" t="s">
        <v>6658</v>
      </c>
      <c r="EFN2" s="260" t="s">
        <v>6659</v>
      </c>
      <c r="EFO2" s="260" t="s">
        <v>6660</v>
      </c>
      <c r="EFP2" s="260" t="s">
        <v>6661</v>
      </c>
      <c r="EFQ2" s="260" t="s">
        <v>6662</v>
      </c>
      <c r="EFR2" s="260" t="s">
        <v>6663</v>
      </c>
      <c r="EFS2" s="260" t="s">
        <v>6664</v>
      </c>
      <c r="EFT2" s="260" t="s">
        <v>6665</v>
      </c>
      <c r="EFU2" s="260" t="s">
        <v>6666</v>
      </c>
      <c r="EFV2" s="260" t="s">
        <v>6667</v>
      </c>
      <c r="EFW2" s="260" t="s">
        <v>6668</v>
      </c>
      <c r="EFX2" s="260" t="s">
        <v>6669</v>
      </c>
      <c r="EFY2" s="260" t="s">
        <v>6670</v>
      </c>
      <c r="EFZ2" s="260" t="s">
        <v>6671</v>
      </c>
      <c r="EGA2" s="260" t="s">
        <v>6672</v>
      </c>
      <c r="EGB2" s="260" t="s">
        <v>6673</v>
      </c>
      <c r="EGC2" s="260" t="s">
        <v>6674</v>
      </c>
      <c r="EGD2" s="260" t="s">
        <v>6675</v>
      </c>
      <c r="EGE2" s="260" t="s">
        <v>6676</v>
      </c>
      <c r="EGF2" s="260" t="s">
        <v>6677</v>
      </c>
      <c r="EGG2" s="260" t="s">
        <v>6678</v>
      </c>
      <c r="EGH2" s="260" t="s">
        <v>6679</v>
      </c>
      <c r="EGI2" s="260" t="s">
        <v>6680</v>
      </c>
      <c r="EGJ2" s="260" t="s">
        <v>6681</v>
      </c>
      <c r="EGK2" s="260" t="s">
        <v>6682</v>
      </c>
      <c r="EGL2" s="260" t="s">
        <v>6683</v>
      </c>
      <c r="EGM2" s="260" t="s">
        <v>6684</v>
      </c>
      <c r="EGN2" s="260" t="s">
        <v>6685</v>
      </c>
      <c r="EGO2" s="260" t="s">
        <v>6686</v>
      </c>
      <c r="EGP2" s="260" t="s">
        <v>6687</v>
      </c>
      <c r="EGQ2" s="260" t="s">
        <v>6688</v>
      </c>
      <c r="EGR2" s="260" t="s">
        <v>6689</v>
      </c>
      <c r="EGS2" s="260" t="s">
        <v>6690</v>
      </c>
      <c r="EGT2" s="260" t="s">
        <v>6691</v>
      </c>
      <c r="EGU2" s="260" t="s">
        <v>6692</v>
      </c>
      <c r="EGV2" s="260" t="s">
        <v>6693</v>
      </c>
      <c r="EGW2" s="260" t="s">
        <v>6694</v>
      </c>
      <c r="EGX2" s="260" t="s">
        <v>6695</v>
      </c>
      <c r="EGY2" s="260" t="s">
        <v>6696</v>
      </c>
      <c r="EGZ2" s="260" t="s">
        <v>6697</v>
      </c>
      <c r="EHA2" s="260" t="s">
        <v>6698</v>
      </c>
      <c r="EHB2" s="260" t="s">
        <v>6699</v>
      </c>
      <c r="EHC2" s="260" t="s">
        <v>6700</v>
      </c>
      <c r="EHD2" s="260" t="s">
        <v>6701</v>
      </c>
      <c r="EHE2" s="260" t="s">
        <v>6702</v>
      </c>
      <c r="EHF2" s="260" t="s">
        <v>6703</v>
      </c>
      <c r="EHG2" s="260" t="s">
        <v>6704</v>
      </c>
      <c r="EHH2" s="260" t="s">
        <v>6705</v>
      </c>
      <c r="EHI2" s="260" t="s">
        <v>6706</v>
      </c>
      <c r="EHJ2" s="260" t="s">
        <v>6707</v>
      </c>
      <c r="EHK2" s="260" t="s">
        <v>6708</v>
      </c>
      <c r="EHL2" s="260" t="s">
        <v>6709</v>
      </c>
      <c r="EHM2" s="260" t="s">
        <v>6710</v>
      </c>
      <c r="EHN2" s="260" t="s">
        <v>6711</v>
      </c>
      <c r="EHO2" s="260" t="s">
        <v>6712</v>
      </c>
      <c r="EHP2" s="260" t="s">
        <v>6713</v>
      </c>
      <c r="EHQ2" s="260" t="s">
        <v>6714</v>
      </c>
      <c r="EHR2" s="260" t="s">
        <v>6715</v>
      </c>
      <c r="EHS2" s="260" t="s">
        <v>6716</v>
      </c>
      <c r="EHT2" s="260" t="s">
        <v>6717</v>
      </c>
      <c r="EHU2" s="260" t="s">
        <v>6718</v>
      </c>
      <c r="EHV2" s="260" t="s">
        <v>6719</v>
      </c>
      <c r="EHW2" s="260" t="s">
        <v>6720</v>
      </c>
      <c r="EHX2" s="260" t="s">
        <v>6721</v>
      </c>
      <c r="EHY2" s="260" t="s">
        <v>6722</v>
      </c>
      <c r="EHZ2" s="260" t="s">
        <v>6723</v>
      </c>
      <c r="EIA2" s="260" t="s">
        <v>6724</v>
      </c>
      <c r="EIB2" s="260" t="s">
        <v>6725</v>
      </c>
      <c r="EIC2" s="260" t="s">
        <v>6726</v>
      </c>
      <c r="EID2" s="260" t="s">
        <v>6727</v>
      </c>
      <c r="EIE2" s="260" t="s">
        <v>6728</v>
      </c>
      <c r="EIF2" s="260" t="s">
        <v>6729</v>
      </c>
      <c r="EIG2" s="260" t="s">
        <v>6730</v>
      </c>
      <c r="EIH2" s="260" t="s">
        <v>6731</v>
      </c>
      <c r="EII2" s="260" t="s">
        <v>6732</v>
      </c>
      <c r="EIJ2" s="260" t="s">
        <v>6733</v>
      </c>
      <c r="EIK2" s="260" t="s">
        <v>6734</v>
      </c>
      <c r="EIL2" s="260" t="s">
        <v>6735</v>
      </c>
      <c r="EIM2" s="260" t="s">
        <v>6736</v>
      </c>
      <c r="EIN2" s="260" t="s">
        <v>6737</v>
      </c>
      <c r="EIO2" s="260" t="s">
        <v>6738</v>
      </c>
      <c r="EIP2" s="260" t="s">
        <v>6739</v>
      </c>
      <c r="EIQ2" s="260" t="s">
        <v>6740</v>
      </c>
      <c r="EIR2" s="260" t="s">
        <v>6741</v>
      </c>
      <c r="EIS2" s="260" t="s">
        <v>6742</v>
      </c>
      <c r="EIT2" s="260" t="s">
        <v>6743</v>
      </c>
      <c r="EIU2" s="260" t="s">
        <v>6744</v>
      </c>
      <c r="EIV2" s="260" t="s">
        <v>6745</v>
      </c>
      <c r="EIW2" s="260" t="s">
        <v>6746</v>
      </c>
      <c r="EIX2" s="260" t="s">
        <v>6747</v>
      </c>
      <c r="EIY2" s="260" t="s">
        <v>6748</v>
      </c>
      <c r="EIZ2" s="260" t="s">
        <v>6749</v>
      </c>
      <c r="EJA2" s="260" t="s">
        <v>6750</v>
      </c>
      <c r="EJB2" s="260" t="s">
        <v>6751</v>
      </c>
      <c r="EJC2" s="260" t="s">
        <v>6752</v>
      </c>
      <c r="EJD2" s="260" t="s">
        <v>6753</v>
      </c>
      <c r="EJE2" s="260" t="s">
        <v>6754</v>
      </c>
      <c r="EJF2" s="260" t="s">
        <v>6755</v>
      </c>
      <c r="EJG2" s="260" t="s">
        <v>6756</v>
      </c>
      <c r="EJH2" s="260" t="s">
        <v>6757</v>
      </c>
      <c r="EJI2" s="260" t="s">
        <v>6758</v>
      </c>
      <c r="EJJ2" s="260" t="s">
        <v>6759</v>
      </c>
      <c r="EJK2" s="260" t="s">
        <v>6760</v>
      </c>
      <c r="EJL2" s="260" t="s">
        <v>6761</v>
      </c>
      <c r="EJM2" s="260" t="s">
        <v>6762</v>
      </c>
      <c r="EJN2" s="260" t="s">
        <v>6763</v>
      </c>
      <c r="EJO2" s="260" t="s">
        <v>6764</v>
      </c>
      <c r="EJP2" s="260" t="s">
        <v>6765</v>
      </c>
      <c r="EJQ2" s="260" t="s">
        <v>6766</v>
      </c>
      <c r="EJR2" s="260" t="s">
        <v>6767</v>
      </c>
      <c r="EJS2" s="260" t="s">
        <v>6768</v>
      </c>
      <c r="EJT2" s="260" t="s">
        <v>6769</v>
      </c>
      <c r="EJU2" s="260" t="s">
        <v>6770</v>
      </c>
      <c r="EJV2" s="260" t="s">
        <v>6771</v>
      </c>
      <c r="EJW2" s="260" t="s">
        <v>6772</v>
      </c>
      <c r="EJX2" s="260" t="s">
        <v>6773</v>
      </c>
      <c r="EJY2" s="260" t="s">
        <v>6774</v>
      </c>
      <c r="EJZ2" s="260" t="s">
        <v>6775</v>
      </c>
      <c r="EKA2" s="260" t="s">
        <v>6776</v>
      </c>
      <c r="EKB2" s="260" t="s">
        <v>6777</v>
      </c>
      <c r="EKC2" s="260" t="s">
        <v>6778</v>
      </c>
      <c r="EKD2" s="260" t="s">
        <v>6779</v>
      </c>
      <c r="EKE2" s="260" t="s">
        <v>6780</v>
      </c>
      <c r="EKF2" s="260" t="s">
        <v>6781</v>
      </c>
      <c r="EKG2" s="260" t="s">
        <v>6782</v>
      </c>
      <c r="EKH2" s="260" t="s">
        <v>6783</v>
      </c>
      <c r="EKI2" s="260" t="s">
        <v>6784</v>
      </c>
      <c r="EKJ2" s="260" t="s">
        <v>6785</v>
      </c>
      <c r="EKK2" s="260" t="s">
        <v>6786</v>
      </c>
      <c r="EKL2" s="260" t="s">
        <v>6787</v>
      </c>
      <c r="EKM2" s="260" t="s">
        <v>6788</v>
      </c>
      <c r="EKN2" s="260" t="s">
        <v>6789</v>
      </c>
      <c r="EKO2" s="260" t="s">
        <v>6790</v>
      </c>
      <c r="EKP2" s="260" t="s">
        <v>6791</v>
      </c>
      <c r="EKQ2" s="260" t="s">
        <v>6792</v>
      </c>
      <c r="EKR2" s="260" t="s">
        <v>6793</v>
      </c>
      <c r="EKS2" s="260" t="s">
        <v>6794</v>
      </c>
      <c r="EKT2" s="260" t="s">
        <v>6795</v>
      </c>
      <c r="EKU2" s="260" t="s">
        <v>6796</v>
      </c>
      <c r="EKV2" s="260" t="s">
        <v>6797</v>
      </c>
      <c r="EKW2" s="260" t="s">
        <v>6798</v>
      </c>
      <c r="EKX2" s="260" t="s">
        <v>6799</v>
      </c>
      <c r="EKY2" s="260" t="s">
        <v>6800</v>
      </c>
      <c r="EKZ2" s="260" t="s">
        <v>6801</v>
      </c>
      <c r="ELA2" s="260" t="s">
        <v>6802</v>
      </c>
      <c r="ELB2" s="260" t="s">
        <v>6803</v>
      </c>
      <c r="ELC2" s="260" t="s">
        <v>6804</v>
      </c>
      <c r="ELD2" s="260" t="s">
        <v>6805</v>
      </c>
      <c r="ELE2" s="260" t="s">
        <v>6806</v>
      </c>
      <c r="ELF2" s="260" t="s">
        <v>6807</v>
      </c>
      <c r="ELG2" s="260" t="s">
        <v>6808</v>
      </c>
      <c r="ELH2" s="260" t="s">
        <v>6809</v>
      </c>
      <c r="ELI2" s="260" t="s">
        <v>6810</v>
      </c>
      <c r="ELJ2" s="260" t="s">
        <v>6811</v>
      </c>
      <c r="ELK2" s="260" t="s">
        <v>6812</v>
      </c>
      <c r="ELL2" s="260" t="s">
        <v>6813</v>
      </c>
      <c r="ELM2" s="260" t="s">
        <v>6814</v>
      </c>
      <c r="ELN2" s="260" t="s">
        <v>6815</v>
      </c>
      <c r="ELO2" s="260" t="s">
        <v>6816</v>
      </c>
      <c r="ELP2" s="260" t="s">
        <v>6817</v>
      </c>
      <c r="ELQ2" s="260" t="s">
        <v>6818</v>
      </c>
      <c r="ELR2" s="260" t="s">
        <v>6819</v>
      </c>
      <c r="ELS2" s="260" t="s">
        <v>6820</v>
      </c>
      <c r="ELT2" s="260" t="s">
        <v>6821</v>
      </c>
      <c r="ELU2" s="260" t="s">
        <v>6822</v>
      </c>
      <c r="ELV2" s="260" t="s">
        <v>6823</v>
      </c>
      <c r="ELW2" s="260" t="s">
        <v>6824</v>
      </c>
      <c r="ELX2" s="260" t="s">
        <v>6825</v>
      </c>
      <c r="ELY2" s="260" t="s">
        <v>6826</v>
      </c>
      <c r="ELZ2" s="260" t="s">
        <v>6827</v>
      </c>
      <c r="EMA2" s="260" t="s">
        <v>6828</v>
      </c>
      <c r="EMB2" s="260" t="s">
        <v>6829</v>
      </c>
      <c r="EMC2" s="260" t="s">
        <v>6830</v>
      </c>
      <c r="EMD2" s="260" t="s">
        <v>6831</v>
      </c>
      <c r="EME2" s="260" t="s">
        <v>6832</v>
      </c>
      <c r="EMF2" s="260" t="s">
        <v>6833</v>
      </c>
      <c r="EMG2" s="260" t="s">
        <v>6834</v>
      </c>
      <c r="EMH2" s="260" t="s">
        <v>6835</v>
      </c>
      <c r="EMI2" s="260" t="s">
        <v>6836</v>
      </c>
      <c r="EMJ2" s="260" t="s">
        <v>6837</v>
      </c>
      <c r="EMK2" s="260" t="s">
        <v>6838</v>
      </c>
      <c r="EML2" s="260" t="s">
        <v>6839</v>
      </c>
      <c r="EMM2" s="260" t="s">
        <v>6840</v>
      </c>
      <c r="EMN2" s="260" t="s">
        <v>6841</v>
      </c>
      <c r="EMO2" s="260" t="s">
        <v>6842</v>
      </c>
      <c r="EMP2" s="260" t="s">
        <v>6843</v>
      </c>
      <c r="EMQ2" s="260" t="s">
        <v>6844</v>
      </c>
      <c r="EMR2" s="260" t="s">
        <v>6845</v>
      </c>
      <c r="EMS2" s="260" t="s">
        <v>6846</v>
      </c>
      <c r="EMT2" s="260" t="s">
        <v>6847</v>
      </c>
      <c r="EMU2" s="260" t="s">
        <v>6848</v>
      </c>
      <c r="EMV2" s="260" t="s">
        <v>6849</v>
      </c>
      <c r="EMW2" s="260" t="s">
        <v>6850</v>
      </c>
      <c r="EMX2" s="260" t="s">
        <v>6851</v>
      </c>
      <c r="EMY2" s="260" t="s">
        <v>6852</v>
      </c>
      <c r="EMZ2" s="260" t="s">
        <v>6853</v>
      </c>
      <c r="ENA2" s="260" t="s">
        <v>6854</v>
      </c>
      <c r="ENB2" s="260" t="s">
        <v>6855</v>
      </c>
      <c r="ENC2" s="260" t="s">
        <v>6856</v>
      </c>
      <c r="END2" s="260" t="s">
        <v>6857</v>
      </c>
      <c r="ENE2" s="260" t="s">
        <v>6858</v>
      </c>
      <c r="ENF2" s="260" t="s">
        <v>6859</v>
      </c>
      <c r="ENG2" s="260" t="s">
        <v>6860</v>
      </c>
      <c r="ENH2" s="260" t="s">
        <v>6861</v>
      </c>
      <c r="ENI2" s="260" t="s">
        <v>6862</v>
      </c>
      <c r="ENJ2" s="260" t="s">
        <v>6863</v>
      </c>
      <c r="ENK2" s="260" t="s">
        <v>6864</v>
      </c>
      <c r="ENL2" s="260" t="s">
        <v>6865</v>
      </c>
      <c r="ENM2" s="260" t="s">
        <v>6866</v>
      </c>
      <c r="ENN2" s="260" t="s">
        <v>6867</v>
      </c>
      <c r="ENO2" s="260" t="s">
        <v>6868</v>
      </c>
      <c r="ENP2" s="260" t="s">
        <v>6869</v>
      </c>
      <c r="ENQ2" s="260" t="s">
        <v>6870</v>
      </c>
      <c r="ENR2" s="260" t="s">
        <v>6871</v>
      </c>
      <c r="ENS2" s="260" t="s">
        <v>6872</v>
      </c>
      <c r="ENT2" s="260" t="s">
        <v>6873</v>
      </c>
      <c r="ENU2" s="260" t="s">
        <v>6874</v>
      </c>
      <c r="ENV2" s="260" t="s">
        <v>6875</v>
      </c>
      <c r="ENW2" s="260" t="s">
        <v>6876</v>
      </c>
      <c r="ENX2" s="260" t="s">
        <v>6877</v>
      </c>
      <c r="ENY2" s="260" t="s">
        <v>6878</v>
      </c>
      <c r="ENZ2" s="260" t="s">
        <v>6879</v>
      </c>
      <c r="EOA2" s="260" t="s">
        <v>6880</v>
      </c>
      <c r="EOB2" s="260" t="s">
        <v>6881</v>
      </c>
      <c r="EOC2" s="260" t="s">
        <v>6882</v>
      </c>
      <c r="EOD2" s="260" t="s">
        <v>6883</v>
      </c>
      <c r="EOE2" s="260" t="s">
        <v>6884</v>
      </c>
      <c r="EOF2" s="260" t="s">
        <v>6885</v>
      </c>
      <c r="EOG2" s="260" t="s">
        <v>6886</v>
      </c>
      <c r="EOH2" s="260" t="s">
        <v>6887</v>
      </c>
      <c r="EOI2" s="260" t="s">
        <v>6888</v>
      </c>
      <c r="EOJ2" s="260" t="s">
        <v>6889</v>
      </c>
      <c r="EOK2" s="260" t="s">
        <v>6890</v>
      </c>
      <c r="EOL2" s="260" t="s">
        <v>6891</v>
      </c>
      <c r="EOM2" s="260" t="s">
        <v>6892</v>
      </c>
      <c r="EON2" s="260" t="s">
        <v>6893</v>
      </c>
      <c r="EOO2" s="260" t="s">
        <v>6894</v>
      </c>
      <c r="EOP2" s="260" t="s">
        <v>6895</v>
      </c>
      <c r="EOQ2" s="260" t="s">
        <v>6896</v>
      </c>
      <c r="EOR2" s="260" t="s">
        <v>6897</v>
      </c>
      <c r="EOS2" s="260" t="s">
        <v>6898</v>
      </c>
      <c r="EOT2" s="260" t="s">
        <v>6899</v>
      </c>
      <c r="EOU2" s="260" t="s">
        <v>6900</v>
      </c>
      <c r="EOV2" s="260" t="s">
        <v>6901</v>
      </c>
      <c r="EOW2" s="260" t="s">
        <v>6902</v>
      </c>
      <c r="EOX2" s="260" t="s">
        <v>6903</v>
      </c>
      <c r="EOY2" s="260" t="s">
        <v>6904</v>
      </c>
      <c r="EOZ2" s="260" t="s">
        <v>6905</v>
      </c>
      <c r="EPA2" s="260" t="s">
        <v>6906</v>
      </c>
      <c r="EPB2" s="260" t="s">
        <v>6907</v>
      </c>
      <c r="EPC2" s="260" t="s">
        <v>6908</v>
      </c>
      <c r="EPD2" s="260" t="s">
        <v>6909</v>
      </c>
      <c r="EPE2" s="260" t="s">
        <v>6910</v>
      </c>
      <c r="EPF2" s="260" t="s">
        <v>6911</v>
      </c>
      <c r="EPG2" s="260" t="s">
        <v>6912</v>
      </c>
      <c r="EPH2" s="260" t="s">
        <v>6913</v>
      </c>
      <c r="EPI2" s="260" t="s">
        <v>6914</v>
      </c>
      <c r="EPJ2" s="260" t="s">
        <v>6915</v>
      </c>
      <c r="EPK2" s="260" t="s">
        <v>6916</v>
      </c>
      <c r="EPL2" s="260" t="s">
        <v>6917</v>
      </c>
      <c r="EPM2" s="260" t="s">
        <v>6918</v>
      </c>
      <c r="EPN2" s="260" t="s">
        <v>6919</v>
      </c>
      <c r="EPO2" s="260" t="s">
        <v>6920</v>
      </c>
      <c r="EPP2" s="260" t="s">
        <v>6921</v>
      </c>
      <c r="EPQ2" s="260" t="s">
        <v>6922</v>
      </c>
      <c r="EPR2" s="260" t="s">
        <v>6923</v>
      </c>
      <c r="EPS2" s="260" t="s">
        <v>6924</v>
      </c>
      <c r="EPT2" s="260" t="s">
        <v>6925</v>
      </c>
      <c r="EPU2" s="260" t="s">
        <v>6926</v>
      </c>
      <c r="EPV2" s="260" t="s">
        <v>6927</v>
      </c>
      <c r="EPW2" s="260" t="s">
        <v>6928</v>
      </c>
      <c r="EPX2" s="260" t="s">
        <v>6929</v>
      </c>
      <c r="EPY2" s="260" t="s">
        <v>6930</v>
      </c>
      <c r="EPZ2" s="260" t="s">
        <v>6931</v>
      </c>
      <c r="EQA2" s="260" t="s">
        <v>6932</v>
      </c>
      <c r="EQB2" s="260" t="s">
        <v>6933</v>
      </c>
      <c r="EQC2" s="260" t="s">
        <v>6934</v>
      </c>
      <c r="EQD2" s="260" t="s">
        <v>6935</v>
      </c>
      <c r="EQE2" s="260" t="s">
        <v>6936</v>
      </c>
      <c r="EQF2" s="260" t="s">
        <v>6937</v>
      </c>
      <c r="EQG2" s="260" t="s">
        <v>6938</v>
      </c>
      <c r="EQH2" s="260" t="s">
        <v>6939</v>
      </c>
      <c r="EQI2" s="260" t="s">
        <v>6940</v>
      </c>
      <c r="EQJ2" s="260" t="s">
        <v>6941</v>
      </c>
      <c r="EQK2" s="260" t="s">
        <v>6942</v>
      </c>
      <c r="EQL2" s="260" t="s">
        <v>6943</v>
      </c>
      <c r="EQM2" s="260" t="s">
        <v>6944</v>
      </c>
      <c r="EQN2" s="260" t="s">
        <v>6945</v>
      </c>
      <c r="EQO2" s="260" t="s">
        <v>6946</v>
      </c>
      <c r="EQP2" s="260" t="s">
        <v>6947</v>
      </c>
      <c r="EQQ2" s="260" t="s">
        <v>6948</v>
      </c>
      <c r="EQR2" s="260" t="s">
        <v>6949</v>
      </c>
      <c r="EQS2" s="260" t="s">
        <v>6950</v>
      </c>
      <c r="EQT2" s="260" t="s">
        <v>6951</v>
      </c>
      <c r="EQU2" s="260" t="s">
        <v>6952</v>
      </c>
      <c r="EQV2" s="260" t="s">
        <v>6953</v>
      </c>
      <c r="EQW2" s="260" t="s">
        <v>6954</v>
      </c>
      <c r="EQX2" s="260" t="s">
        <v>6955</v>
      </c>
      <c r="EQY2" s="260" t="s">
        <v>6956</v>
      </c>
      <c r="EQZ2" s="260" t="s">
        <v>6957</v>
      </c>
      <c r="ERA2" s="260" t="s">
        <v>6958</v>
      </c>
      <c r="ERB2" s="260" t="s">
        <v>6959</v>
      </c>
      <c r="ERC2" s="260" t="s">
        <v>6960</v>
      </c>
      <c r="ERD2" s="260" t="s">
        <v>6961</v>
      </c>
      <c r="ERE2" s="260" t="s">
        <v>6962</v>
      </c>
      <c r="ERF2" s="260" t="s">
        <v>6963</v>
      </c>
      <c r="ERG2" s="260" t="s">
        <v>6964</v>
      </c>
      <c r="ERH2" s="260" t="s">
        <v>6965</v>
      </c>
      <c r="ERI2" s="260" t="s">
        <v>6966</v>
      </c>
      <c r="ERJ2" s="260" t="s">
        <v>6967</v>
      </c>
      <c r="ERK2" s="260" t="s">
        <v>6968</v>
      </c>
      <c r="ERL2" s="260" t="s">
        <v>6969</v>
      </c>
      <c r="ERM2" s="260" t="s">
        <v>6970</v>
      </c>
      <c r="ERN2" s="260" t="s">
        <v>6971</v>
      </c>
      <c r="ERO2" s="260" t="s">
        <v>6972</v>
      </c>
      <c r="ERP2" s="260" t="s">
        <v>6973</v>
      </c>
      <c r="ERQ2" s="260" t="s">
        <v>6974</v>
      </c>
      <c r="ERR2" s="260" t="s">
        <v>6975</v>
      </c>
      <c r="ERS2" s="260" t="s">
        <v>6976</v>
      </c>
      <c r="ERT2" s="260" t="s">
        <v>6977</v>
      </c>
      <c r="ERU2" s="260" t="s">
        <v>6978</v>
      </c>
      <c r="ERV2" s="260" t="s">
        <v>6979</v>
      </c>
      <c r="ERW2" s="260" t="s">
        <v>6980</v>
      </c>
      <c r="ERX2" s="260" t="s">
        <v>6981</v>
      </c>
      <c r="ERY2" s="260" t="s">
        <v>6982</v>
      </c>
      <c r="ERZ2" s="260" t="s">
        <v>6983</v>
      </c>
      <c r="ESA2" s="260" t="s">
        <v>6984</v>
      </c>
      <c r="ESB2" s="260" t="s">
        <v>6985</v>
      </c>
      <c r="ESC2" s="260" t="s">
        <v>6986</v>
      </c>
      <c r="ESD2" s="260" t="s">
        <v>6987</v>
      </c>
      <c r="ESE2" s="260" t="s">
        <v>6988</v>
      </c>
      <c r="ESF2" s="260" t="s">
        <v>6989</v>
      </c>
      <c r="ESG2" s="260" t="s">
        <v>6990</v>
      </c>
      <c r="ESH2" s="260" t="s">
        <v>6991</v>
      </c>
      <c r="ESI2" s="260" t="s">
        <v>6992</v>
      </c>
      <c r="ESJ2" s="260" t="s">
        <v>6993</v>
      </c>
      <c r="ESK2" s="260" t="s">
        <v>6994</v>
      </c>
      <c r="ESL2" s="260" t="s">
        <v>6995</v>
      </c>
      <c r="ESM2" s="260" t="s">
        <v>6996</v>
      </c>
      <c r="ESN2" s="260" t="s">
        <v>6997</v>
      </c>
      <c r="ESO2" s="260" t="s">
        <v>6998</v>
      </c>
      <c r="ESP2" s="260" t="s">
        <v>6999</v>
      </c>
      <c r="ESQ2" s="260" t="s">
        <v>7000</v>
      </c>
      <c r="ESR2" s="260" t="s">
        <v>7001</v>
      </c>
      <c r="ESS2" s="260" t="s">
        <v>7002</v>
      </c>
      <c r="EST2" s="260" t="s">
        <v>7003</v>
      </c>
      <c r="ESU2" s="260" t="s">
        <v>7004</v>
      </c>
      <c r="ESV2" s="260" t="s">
        <v>7005</v>
      </c>
      <c r="ESW2" s="260" t="s">
        <v>7006</v>
      </c>
      <c r="ESX2" s="260" t="s">
        <v>7007</v>
      </c>
      <c r="ESY2" s="260" t="s">
        <v>7008</v>
      </c>
      <c r="ESZ2" s="260" t="s">
        <v>7009</v>
      </c>
      <c r="ETA2" s="260" t="s">
        <v>7010</v>
      </c>
      <c r="ETB2" s="260" t="s">
        <v>7011</v>
      </c>
      <c r="ETC2" s="260" t="s">
        <v>7012</v>
      </c>
      <c r="ETD2" s="260" t="s">
        <v>7013</v>
      </c>
      <c r="ETE2" s="260" t="s">
        <v>7014</v>
      </c>
      <c r="ETF2" s="260" t="s">
        <v>7015</v>
      </c>
      <c r="ETG2" s="260" t="s">
        <v>7016</v>
      </c>
      <c r="ETH2" s="260" t="s">
        <v>7017</v>
      </c>
      <c r="ETI2" s="260" t="s">
        <v>7018</v>
      </c>
      <c r="ETJ2" s="260" t="s">
        <v>7019</v>
      </c>
      <c r="ETK2" s="260" t="s">
        <v>7020</v>
      </c>
      <c r="ETL2" s="260" t="s">
        <v>7021</v>
      </c>
      <c r="ETM2" s="260" t="s">
        <v>7022</v>
      </c>
      <c r="ETN2" s="260" t="s">
        <v>7023</v>
      </c>
      <c r="ETO2" s="260" t="s">
        <v>7024</v>
      </c>
      <c r="ETP2" s="260" t="s">
        <v>7025</v>
      </c>
      <c r="ETQ2" s="260" t="s">
        <v>7026</v>
      </c>
      <c r="ETR2" s="260" t="s">
        <v>7027</v>
      </c>
      <c r="ETS2" s="260" t="s">
        <v>7028</v>
      </c>
      <c r="ETT2" s="260" t="s">
        <v>7029</v>
      </c>
      <c r="ETU2" s="260" t="s">
        <v>7030</v>
      </c>
      <c r="ETV2" s="260" t="s">
        <v>7031</v>
      </c>
      <c r="ETW2" s="260" t="s">
        <v>7032</v>
      </c>
      <c r="ETX2" s="260" t="s">
        <v>7033</v>
      </c>
      <c r="ETY2" s="260" t="s">
        <v>7034</v>
      </c>
      <c r="ETZ2" s="260" t="s">
        <v>7035</v>
      </c>
      <c r="EUA2" s="260" t="s">
        <v>7036</v>
      </c>
      <c r="EUB2" s="260" t="s">
        <v>7037</v>
      </c>
      <c r="EUC2" s="260" t="s">
        <v>7038</v>
      </c>
      <c r="EUD2" s="260" t="s">
        <v>7039</v>
      </c>
      <c r="EUE2" s="260" t="s">
        <v>7040</v>
      </c>
      <c r="EUF2" s="260" t="s">
        <v>7041</v>
      </c>
      <c r="EUG2" s="260" t="s">
        <v>7042</v>
      </c>
      <c r="EUH2" s="260" t="s">
        <v>7043</v>
      </c>
      <c r="EUI2" s="260" t="s">
        <v>7044</v>
      </c>
      <c r="EUJ2" s="260" t="s">
        <v>7045</v>
      </c>
      <c r="EUK2" s="260" t="s">
        <v>7046</v>
      </c>
      <c r="EUL2" s="260" t="s">
        <v>7047</v>
      </c>
      <c r="EUM2" s="260" t="s">
        <v>7048</v>
      </c>
      <c r="EUN2" s="260" t="s">
        <v>7049</v>
      </c>
      <c r="EUO2" s="260" t="s">
        <v>7050</v>
      </c>
      <c r="EUP2" s="260" t="s">
        <v>7051</v>
      </c>
      <c r="EUQ2" s="260" t="s">
        <v>7052</v>
      </c>
      <c r="EUR2" s="260" t="s">
        <v>7053</v>
      </c>
      <c r="EUS2" s="260" t="s">
        <v>7054</v>
      </c>
      <c r="EUT2" s="260" t="s">
        <v>7055</v>
      </c>
      <c r="EUU2" s="260" t="s">
        <v>7056</v>
      </c>
      <c r="EUV2" s="260" t="s">
        <v>7057</v>
      </c>
      <c r="EUW2" s="260" t="s">
        <v>7058</v>
      </c>
      <c r="EUX2" s="260" t="s">
        <v>7059</v>
      </c>
      <c r="EUY2" s="260" t="s">
        <v>7060</v>
      </c>
      <c r="EUZ2" s="260" t="s">
        <v>7061</v>
      </c>
      <c r="EVA2" s="260" t="s">
        <v>7062</v>
      </c>
      <c r="EVB2" s="260" t="s">
        <v>7063</v>
      </c>
      <c r="EVC2" s="260" t="s">
        <v>7064</v>
      </c>
      <c r="EVD2" s="260" t="s">
        <v>7065</v>
      </c>
      <c r="EVE2" s="260" t="s">
        <v>7066</v>
      </c>
      <c r="EVF2" s="260" t="s">
        <v>7067</v>
      </c>
      <c r="EVG2" s="260" t="s">
        <v>7068</v>
      </c>
      <c r="EVH2" s="260" t="s">
        <v>7069</v>
      </c>
      <c r="EVI2" s="260" t="s">
        <v>7070</v>
      </c>
      <c r="EVJ2" s="260" t="s">
        <v>7071</v>
      </c>
      <c r="EVK2" s="260" t="s">
        <v>7072</v>
      </c>
      <c r="EVL2" s="260" t="s">
        <v>7073</v>
      </c>
      <c r="EVM2" s="260" t="s">
        <v>7074</v>
      </c>
      <c r="EVN2" s="260" t="s">
        <v>7075</v>
      </c>
      <c r="EVO2" s="260" t="s">
        <v>7076</v>
      </c>
      <c r="EVP2" s="260" t="s">
        <v>7077</v>
      </c>
      <c r="EVQ2" s="260" t="s">
        <v>7078</v>
      </c>
      <c r="EVR2" s="260" t="s">
        <v>7079</v>
      </c>
      <c r="EVS2" s="260" t="s">
        <v>7080</v>
      </c>
      <c r="EVT2" s="260" t="s">
        <v>7081</v>
      </c>
      <c r="EVU2" s="260" t="s">
        <v>7082</v>
      </c>
      <c r="EVV2" s="260" t="s">
        <v>7083</v>
      </c>
      <c r="EVW2" s="260" t="s">
        <v>7084</v>
      </c>
      <c r="EVX2" s="260" t="s">
        <v>7085</v>
      </c>
      <c r="EVY2" s="260" t="s">
        <v>7086</v>
      </c>
      <c r="EVZ2" s="260" t="s">
        <v>7087</v>
      </c>
      <c r="EWA2" s="260" t="s">
        <v>7088</v>
      </c>
      <c r="EWB2" s="260" t="s">
        <v>7089</v>
      </c>
      <c r="EWC2" s="260" t="s">
        <v>7090</v>
      </c>
      <c r="EWD2" s="260" t="s">
        <v>7091</v>
      </c>
      <c r="EWE2" s="260" t="s">
        <v>7092</v>
      </c>
      <c r="EWF2" s="260" t="s">
        <v>7093</v>
      </c>
      <c r="EWG2" s="260" t="s">
        <v>7094</v>
      </c>
      <c r="EWH2" s="260" t="s">
        <v>7095</v>
      </c>
      <c r="EWI2" s="260" t="s">
        <v>7096</v>
      </c>
      <c r="EWJ2" s="260" t="s">
        <v>7097</v>
      </c>
      <c r="EWK2" s="260" t="s">
        <v>7098</v>
      </c>
      <c r="EWL2" s="260" t="s">
        <v>7099</v>
      </c>
      <c r="EWM2" s="260" t="s">
        <v>7100</v>
      </c>
      <c r="EWN2" s="260" t="s">
        <v>7101</v>
      </c>
      <c r="EWO2" s="260" t="s">
        <v>7102</v>
      </c>
      <c r="EWP2" s="260" t="s">
        <v>7103</v>
      </c>
      <c r="EWQ2" s="260" t="s">
        <v>7104</v>
      </c>
      <c r="EWR2" s="260" t="s">
        <v>7105</v>
      </c>
      <c r="EWS2" s="260" t="s">
        <v>7106</v>
      </c>
      <c r="EWT2" s="260" t="s">
        <v>7107</v>
      </c>
      <c r="EWU2" s="260" t="s">
        <v>7108</v>
      </c>
      <c r="EWV2" s="260" t="s">
        <v>7109</v>
      </c>
      <c r="EWW2" s="260" t="s">
        <v>7110</v>
      </c>
      <c r="EWX2" s="260" t="s">
        <v>7111</v>
      </c>
      <c r="EWY2" s="260" t="s">
        <v>7112</v>
      </c>
      <c r="EWZ2" s="260" t="s">
        <v>7113</v>
      </c>
      <c r="EXA2" s="260" t="s">
        <v>7114</v>
      </c>
      <c r="EXB2" s="260" t="s">
        <v>7115</v>
      </c>
      <c r="EXC2" s="260" t="s">
        <v>7116</v>
      </c>
      <c r="EXD2" s="260" t="s">
        <v>7117</v>
      </c>
      <c r="EXE2" s="260" t="s">
        <v>7118</v>
      </c>
      <c r="EXF2" s="260" t="s">
        <v>7119</v>
      </c>
      <c r="EXG2" s="260" t="s">
        <v>7120</v>
      </c>
      <c r="EXH2" s="260" t="s">
        <v>7121</v>
      </c>
      <c r="EXI2" s="260" t="s">
        <v>7122</v>
      </c>
      <c r="EXJ2" s="260" t="s">
        <v>7123</v>
      </c>
      <c r="EXK2" s="260" t="s">
        <v>7124</v>
      </c>
      <c r="EXL2" s="260" t="s">
        <v>7125</v>
      </c>
      <c r="EXM2" s="260" t="s">
        <v>7126</v>
      </c>
      <c r="EXN2" s="260" t="s">
        <v>7127</v>
      </c>
      <c r="EXO2" s="260" t="s">
        <v>7128</v>
      </c>
      <c r="EXP2" s="260" t="s">
        <v>7129</v>
      </c>
      <c r="EXQ2" s="260" t="s">
        <v>7130</v>
      </c>
      <c r="EXR2" s="260" t="s">
        <v>7131</v>
      </c>
      <c r="EXS2" s="260" t="s">
        <v>7132</v>
      </c>
      <c r="EXT2" s="260" t="s">
        <v>7133</v>
      </c>
      <c r="EXU2" s="260" t="s">
        <v>7134</v>
      </c>
      <c r="EXV2" s="260" t="s">
        <v>7135</v>
      </c>
      <c r="EXW2" s="260" t="s">
        <v>7136</v>
      </c>
      <c r="EXX2" s="260" t="s">
        <v>7137</v>
      </c>
      <c r="EXY2" s="260" t="s">
        <v>7138</v>
      </c>
      <c r="EXZ2" s="260" t="s">
        <v>7139</v>
      </c>
      <c r="EYA2" s="260" t="s">
        <v>7140</v>
      </c>
      <c r="EYB2" s="260" t="s">
        <v>7141</v>
      </c>
      <c r="EYC2" s="260" t="s">
        <v>7142</v>
      </c>
      <c r="EYD2" s="260" t="s">
        <v>7143</v>
      </c>
      <c r="EYE2" s="260" t="s">
        <v>7144</v>
      </c>
      <c r="EYF2" s="260" t="s">
        <v>7145</v>
      </c>
      <c r="EYG2" s="260" t="s">
        <v>7146</v>
      </c>
      <c r="EYH2" s="260" t="s">
        <v>7147</v>
      </c>
      <c r="EYI2" s="260" t="s">
        <v>7148</v>
      </c>
      <c r="EYJ2" s="260" t="s">
        <v>7149</v>
      </c>
      <c r="EYK2" s="260" t="s">
        <v>7150</v>
      </c>
      <c r="EYL2" s="260" t="s">
        <v>7151</v>
      </c>
      <c r="EYM2" s="260" t="s">
        <v>7152</v>
      </c>
      <c r="EYN2" s="260" t="s">
        <v>7153</v>
      </c>
      <c r="EYO2" s="260" t="s">
        <v>7154</v>
      </c>
      <c r="EYP2" s="260" t="s">
        <v>7155</v>
      </c>
      <c r="EYQ2" s="260" t="s">
        <v>7156</v>
      </c>
      <c r="EYR2" s="260" t="s">
        <v>7157</v>
      </c>
      <c r="EYS2" s="260" t="s">
        <v>7158</v>
      </c>
      <c r="EYT2" s="260" t="s">
        <v>7159</v>
      </c>
      <c r="EYU2" s="260" t="s">
        <v>7160</v>
      </c>
      <c r="EYV2" s="260" t="s">
        <v>7161</v>
      </c>
      <c r="EYW2" s="260" t="s">
        <v>7162</v>
      </c>
      <c r="EYX2" s="260" t="s">
        <v>7163</v>
      </c>
      <c r="EYY2" s="260" t="s">
        <v>7164</v>
      </c>
      <c r="EYZ2" s="260" t="s">
        <v>7165</v>
      </c>
      <c r="EZA2" s="260" t="s">
        <v>7166</v>
      </c>
      <c r="EZB2" s="260" t="s">
        <v>7167</v>
      </c>
      <c r="EZC2" s="260" t="s">
        <v>7168</v>
      </c>
      <c r="EZD2" s="260" t="s">
        <v>7169</v>
      </c>
      <c r="EZE2" s="260" t="s">
        <v>7170</v>
      </c>
      <c r="EZF2" s="260" t="s">
        <v>7171</v>
      </c>
      <c r="EZG2" s="260" t="s">
        <v>7172</v>
      </c>
      <c r="EZH2" s="260" t="s">
        <v>7173</v>
      </c>
      <c r="EZI2" s="260" t="s">
        <v>7174</v>
      </c>
      <c r="EZJ2" s="260" t="s">
        <v>7175</v>
      </c>
      <c r="EZK2" s="260" t="s">
        <v>7176</v>
      </c>
      <c r="EZL2" s="260" t="s">
        <v>7177</v>
      </c>
      <c r="EZM2" s="260" t="s">
        <v>7178</v>
      </c>
      <c r="EZN2" s="260" t="s">
        <v>7179</v>
      </c>
      <c r="EZO2" s="260" t="s">
        <v>7180</v>
      </c>
      <c r="EZP2" s="260" t="s">
        <v>7181</v>
      </c>
      <c r="EZQ2" s="260" t="s">
        <v>7182</v>
      </c>
      <c r="EZR2" s="260" t="s">
        <v>7183</v>
      </c>
      <c r="EZS2" s="260" t="s">
        <v>7184</v>
      </c>
      <c r="EZT2" s="260" t="s">
        <v>7185</v>
      </c>
      <c r="EZU2" s="260" t="s">
        <v>7186</v>
      </c>
      <c r="EZV2" s="260" t="s">
        <v>7187</v>
      </c>
      <c r="EZW2" s="260" t="s">
        <v>7188</v>
      </c>
      <c r="EZX2" s="260" t="s">
        <v>7189</v>
      </c>
      <c r="EZY2" s="260" t="s">
        <v>7190</v>
      </c>
      <c r="EZZ2" s="260" t="s">
        <v>7191</v>
      </c>
      <c r="FAA2" s="260" t="s">
        <v>7192</v>
      </c>
      <c r="FAB2" s="260" t="s">
        <v>7193</v>
      </c>
      <c r="FAC2" s="260" t="s">
        <v>7194</v>
      </c>
      <c r="FAD2" s="260" t="s">
        <v>7195</v>
      </c>
      <c r="FAE2" s="260" t="s">
        <v>7196</v>
      </c>
      <c r="FAF2" s="260" t="s">
        <v>7197</v>
      </c>
      <c r="FAG2" s="260" t="s">
        <v>7198</v>
      </c>
      <c r="FAH2" s="260" t="s">
        <v>7199</v>
      </c>
      <c r="FAI2" s="260" t="s">
        <v>7200</v>
      </c>
      <c r="FAJ2" s="260" t="s">
        <v>7201</v>
      </c>
      <c r="FAK2" s="260" t="s">
        <v>7202</v>
      </c>
      <c r="FAL2" s="260" t="s">
        <v>7203</v>
      </c>
      <c r="FAM2" s="260" t="s">
        <v>7204</v>
      </c>
      <c r="FAN2" s="260" t="s">
        <v>7205</v>
      </c>
      <c r="FAO2" s="260" t="s">
        <v>7206</v>
      </c>
      <c r="FAP2" s="260" t="s">
        <v>7207</v>
      </c>
      <c r="FAQ2" s="260" t="s">
        <v>7208</v>
      </c>
      <c r="FAR2" s="260" t="s">
        <v>7209</v>
      </c>
      <c r="FAS2" s="260" t="s">
        <v>7210</v>
      </c>
      <c r="FAT2" s="260" t="s">
        <v>7211</v>
      </c>
      <c r="FAU2" s="260" t="s">
        <v>7212</v>
      </c>
      <c r="FAV2" s="260" t="s">
        <v>7213</v>
      </c>
      <c r="FAW2" s="260" t="s">
        <v>7214</v>
      </c>
      <c r="FAX2" s="260" t="s">
        <v>7215</v>
      </c>
      <c r="FAY2" s="260" t="s">
        <v>7216</v>
      </c>
      <c r="FAZ2" s="260" t="s">
        <v>7217</v>
      </c>
      <c r="FBA2" s="260" t="s">
        <v>7218</v>
      </c>
      <c r="FBB2" s="260" t="s">
        <v>7219</v>
      </c>
      <c r="FBC2" s="260" t="s">
        <v>7220</v>
      </c>
      <c r="FBD2" s="260" t="s">
        <v>7221</v>
      </c>
      <c r="FBE2" s="260" t="s">
        <v>7222</v>
      </c>
      <c r="FBF2" s="260" t="s">
        <v>7223</v>
      </c>
      <c r="FBG2" s="260" t="s">
        <v>7224</v>
      </c>
      <c r="FBH2" s="260" t="s">
        <v>7225</v>
      </c>
      <c r="FBI2" s="260" t="s">
        <v>7226</v>
      </c>
      <c r="FBJ2" s="260" t="s">
        <v>7227</v>
      </c>
      <c r="FBK2" s="260" t="s">
        <v>7228</v>
      </c>
      <c r="FBL2" s="260" t="s">
        <v>7229</v>
      </c>
      <c r="FBM2" s="260" t="s">
        <v>7230</v>
      </c>
      <c r="FBN2" s="260" t="s">
        <v>7231</v>
      </c>
      <c r="FBO2" s="260" t="s">
        <v>7232</v>
      </c>
      <c r="FBP2" s="260" t="s">
        <v>7233</v>
      </c>
      <c r="FBQ2" s="260" t="s">
        <v>7234</v>
      </c>
      <c r="FBR2" s="260" t="s">
        <v>7235</v>
      </c>
      <c r="FBS2" s="260" t="s">
        <v>7236</v>
      </c>
      <c r="FBT2" s="260" t="s">
        <v>7237</v>
      </c>
      <c r="FBU2" s="260" t="s">
        <v>7238</v>
      </c>
      <c r="FBV2" s="260" t="s">
        <v>7239</v>
      </c>
      <c r="FBW2" s="260" t="s">
        <v>7240</v>
      </c>
      <c r="FBX2" s="260" t="s">
        <v>7241</v>
      </c>
      <c r="FBY2" s="260" t="s">
        <v>7242</v>
      </c>
      <c r="FBZ2" s="260" t="s">
        <v>7243</v>
      </c>
      <c r="FCA2" s="260" t="s">
        <v>7244</v>
      </c>
      <c r="FCB2" s="260" t="s">
        <v>7245</v>
      </c>
      <c r="FCC2" s="260" t="s">
        <v>7246</v>
      </c>
      <c r="FCD2" s="260" t="s">
        <v>7247</v>
      </c>
      <c r="FCE2" s="260" t="s">
        <v>7248</v>
      </c>
      <c r="FCF2" s="260" t="s">
        <v>7249</v>
      </c>
      <c r="FCG2" s="260" t="s">
        <v>7250</v>
      </c>
      <c r="FCH2" s="260" t="s">
        <v>7251</v>
      </c>
      <c r="FCI2" s="260" t="s">
        <v>7252</v>
      </c>
      <c r="FCJ2" s="260" t="s">
        <v>7253</v>
      </c>
      <c r="FCK2" s="260" t="s">
        <v>7254</v>
      </c>
      <c r="FCL2" s="260" t="s">
        <v>7255</v>
      </c>
      <c r="FCM2" s="260" t="s">
        <v>7256</v>
      </c>
      <c r="FCN2" s="260" t="s">
        <v>7257</v>
      </c>
      <c r="FCO2" s="260" t="s">
        <v>7258</v>
      </c>
      <c r="FCP2" s="260" t="s">
        <v>7259</v>
      </c>
      <c r="FCQ2" s="260" t="s">
        <v>7260</v>
      </c>
      <c r="FCR2" s="260" t="s">
        <v>7261</v>
      </c>
      <c r="FCS2" s="260" t="s">
        <v>7262</v>
      </c>
      <c r="FCT2" s="260" t="s">
        <v>7263</v>
      </c>
      <c r="FCU2" s="260" t="s">
        <v>7264</v>
      </c>
      <c r="FCV2" s="260" t="s">
        <v>7265</v>
      </c>
      <c r="FCW2" s="260" t="s">
        <v>7266</v>
      </c>
      <c r="FCX2" s="260" t="s">
        <v>7267</v>
      </c>
      <c r="FCY2" s="260" t="s">
        <v>7268</v>
      </c>
      <c r="FCZ2" s="260" t="s">
        <v>7269</v>
      </c>
      <c r="FDA2" s="260" t="s">
        <v>7270</v>
      </c>
      <c r="FDB2" s="260" t="s">
        <v>7271</v>
      </c>
      <c r="FDC2" s="260" t="s">
        <v>7272</v>
      </c>
      <c r="FDD2" s="260" t="s">
        <v>7273</v>
      </c>
      <c r="FDE2" s="260" t="s">
        <v>7274</v>
      </c>
      <c r="FDF2" s="260" t="s">
        <v>7275</v>
      </c>
      <c r="FDG2" s="260" t="s">
        <v>7276</v>
      </c>
      <c r="FDH2" s="260" t="s">
        <v>7277</v>
      </c>
      <c r="FDI2" s="260" t="s">
        <v>7278</v>
      </c>
      <c r="FDJ2" s="260" t="s">
        <v>7279</v>
      </c>
      <c r="FDK2" s="260" t="s">
        <v>7280</v>
      </c>
      <c r="FDL2" s="260" t="s">
        <v>7281</v>
      </c>
      <c r="FDM2" s="260" t="s">
        <v>7282</v>
      </c>
      <c r="FDN2" s="260" t="s">
        <v>7283</v>
      </c>
      <c r="FDO2" s="260" t="s">
        <v>7284</v>
      </c>
      <c r="FDP2" s="260" t="s">
        <v>7285</v>
      </c>
      <c r="FDQ2" s="260" t="s">
        <v>7286</v>
      </c>
      <c r="FDR2" s="260" t="s">
        <v>7287</v>
      </c>
      <c r="FDS2" s="260" t="s">
        <v>7288</v>
      </c>
      <c r="FDT2" s="260" t="s">
        <v>7289</v>
      </c>
      <c r="FDU2" s="260" t="s">
        <v>7290</v>
      </c>
      <c r="FDV2" s="260" t="s">
        <v>7291</v>
      </c>
      <c r="FDW2" s="260" t="s">
        <v>7292</v>
      </c>
      <c r="FDX2" s="260" t="s">
        <v>7293</v>
      </c>
      <c r="FDY2" s="260" t="s">
        <v>7294</v>
      </c>
      <c r="FDZ2" s="260" t="s">
        <v>7295</v>
      </c>
      <c r="FEA2" s="260" t="s">
        <v>7296</v>
      </c>
      <c r="FEB2" s="260" t="s">
        <v>7297</v>
      </c>
      <c r="FEC2" s="260" t="s">
        <v>7298</v>
      </c>
      <c r="FED2" s="260" t="s">
        <v>7299</v>
      </c>
      <c r="FEE2" s="260" t="s">
        <v>7300</v>
      </c>
      <c r="FEF2" s="260" t="s">
        <v>7301</v>
      </c>
      <c r="FEG2" s="260" t="s">
        <v>7302</v>
      </c>
      <c r="FEH2" s="260" t="s">
        <v>7303</v>
      </c>
      <c r="FEI2" s="260" t="s">
        <v>7304</v>
      </c>
      <c r="FEJ2" s="260" t="s">
        <v>7305</v>
      </c>
      <c r="FEK2" s="260" t="s">
        <v>7306</v>
      </c>
      <c r="FEL2" s="260" t="s">
        <v>7307</v>
      </c>
      <c r="FEM2" s="260" t="s">
        <v>7308</v>
      </c>
      <c r="FEN2" s="260" t="s">
        <v>7309</v>
      </c>
      <c r="FEO2" s="260" t="s">
        <v>7310</v>
      </c>
      <c r="FEP2" s="260" t="s">
        <v>7311</v>
      </c>
      <c r="FEQ2" s="260" t="s">
        <v>7312</v>
      </c>
      <c r="FER2" s="260" t="s">
        <v>7313</v>
      </c>
      <c r="FES2" s="260" t="s">
        <v>7314</v>
      </c>
      <c r="FET2" s="260" t="s">
        <v>7315</v>
      </c>
      <c r="FEU2" s="260" t="s">
        <v>7316</v>
      </c>
      <c r="FEV2" s="260" t="s">
        <v>7317</v>
      </c>
      <c r="FEW2" s="260" t="s">
        <v>7318</v>
      </c>
      <c r="FEX2" s="260" t="s">
        <v>7319</v>
      </c>
      <c r="FEY2" s="260" t="s">
        <v>7320</v>
      </c>
      <c r="FEZ2" s="260" t="s">
        <v>7321</v>
      </c>
      <c r="FFA2" s="260" t="s">
        <v>7322</v>
      </c>
      <c r="FFB2" s="260" t="s">
        <v>7323</v>
      </c>
      <c r="FFC2" s="260" t="s">
        <v>7324</v>
      </c>
      <c r="FFD2" s="260" t="s">
        <v>7325</v>
      </c>
      <c r="FFE2" s="260" t="s">
        <v>7326</v>
      </c>
      <c r="FFF2" s="260" t="s">
        <v>7327</v>
      </c>
      <c r="FFG2" s="260" t="s">
        <v>7328</v>
      </c>
      <c r="FFH2" s="260" t="s">
        <v>7329</v>
      </c>
      <c r="FFI2" s="260" t="s">
        <v>7330</v>
      </c>
      <c r="FFJ2" s="260" t="s">
        <v>7331</v>
      </c>
      <c r="FFK2" s="260" t="s">
        <v>7332</v>
      </c>
      <c r="FFL2" s="260" t="s">
        <v>7333</v>
      </c>
      <c r="FFM2" s="260" t="s">
        <v>7334</v>
      </c>
      <c r="FFN2" s="260" t="s">
        <v>7335</v>
      </c>
      <c r="FFO2" s="260" t="s">
        <v>7336</v>
      </c>
      <c r="FFP2" s="260" t="s">
        <v>7337</v>
      </c>
      <c r="FFQ2" s="260" t="s">
        <v>7338</v>
      </c>
      <c r="FFR2" s="260" t="s">
        <v>7339</v>
      </c>
      <c r="FFS2" s="260" t="s">
        <v>7340</v>
      </c>
      <c r="FFT2" s="260" t="s">
        <v>7341</v>
      </c>
      <c r="FFU2" s="260" t="s">
        <v>7342</v>
      </c>
      <c r="FFV2" s="260" t="s">
        <v>7343</v>
      </c>
      <c r="FFW2" s="260" t="s">
        <v>7344</v>
      </c>
      <c r="FFX2" s="260" t="s">
        <v>7345</v>
      </c>
      <c r="FFY2" s="260" t="s">
        <v>7346</v>
      </c>
      <c r="FFZ2" s="260" t="s">
        <v>7347</v>
      </c>
      <c r="FGA2" s="260" t="s">
        <v>7348</v>
      </c>
      <c r="FGB2" s="260" t="s">
        <v>7349</v>
      </c>
      <c r="FGC2" s="260" t="s">
        <v>7350</v>
      </c>
      <c r="FGD2" s="260" t="s">
        <v>7351</v>
      </c>
      <c r="FGE2" s="260" t="s">
        <v>7352</v>
      </c>
      <c r="FGF2" s="260" t="s">
        <v>7353</v>
      </c>
      <c r="FGG2" s="260" t="s">
        <v>7354</v>
      </c>
      <c r="FGH2" s="260" t="s">
        <v>7355</v>
      </c>
      <c r="FGI2" s="260" t="s">
        <v>7356</v>
      </c>
      <c r="FGJ2" s="260" t="s">
        <v>7357</v>
      </c>
      <c r="FGK2" s="260" t="s">
        <v>7358</v>
      </c>
      <c r="FGL2" s="260" t="s">
        <v>7359</v>
      </c>
      <c r="FGM2" s="260" t="s">
        <v>7360</v>
      </c>
      <c r="FGN2" s="260" t="s">
        <v>7361</v>
      </c>
      <c r="FGO2" s="260" t="s">
        <v>7362</v>
      </c>
      <c r="FGP2" s="260" t="s">
        <v>7363</v>
      </c>
      <c r="FGQ2" s="260" t="s">
        <v>7364</v>
      </c>
      <c r="FGR2" s="260" t="s">
        <v>7365</v>
      </c>
      <c r="FGS2" s="260" t="s">
        <v>7366</v>
      </c>
      <c r="FGT2" s="260" t="s">
        <v>7367</v>
      </c>
      <c r="FGU2" s="260" t="s">
        <v>7368</v>
      </c>
      <c r="FGV2" s="260" t="s">
        <v>7369</v>
      </c>
      <c r="FGW2" s="260" t="s">
        <v>7370</v>
      </c>
      <c r="FGX2" s="260" t="s">
        <v>7371</v>
      </c>
      <c r="FGY2" s="260" t="s">
        <v>7372</v>
      </c>
      <c r="FGZ2" s="260" t="s">
        <v>7373</v>
      </c>
      <c r="FHA2" s="260" t="s">
        <v>7374</v>
      </c>
      <c r="FHB2" s="260" t="s">
        <v>7375</v>
      </c>
      <c r="FHC2" s="260" t="s">
        <v>7376</v>
      </c>
      <c r="FHD2" s="260" t="s">
        <v>7377</v>
      </c>
      <c r="FHE2" s="260" t="s">
        <v>7378</v>
      </c>
      <c r="FHF2" s="260" t="s">
        <v>7379</v>
      </c>
      <c r="FHG2" s="260" t="s">
        <v>7380</v>
      </c>
      <c r="FHH2" s="260" t="s">
        <v>7381</v>
      </c>
      <c r="FHI2" s="260" t="s">
        <v>7382</v>
      </c>
      <c r="FHJ2" s="260" t="s">
        <v>7383</v>
      </c>
      <c r="FHK2" s="260" t="s">
        <v>7384</v>
      </c>
      <c r="FHL2" s="260" t="s">
        <v>7385</v>
      </c>
      <c r="FHM2" s="260" t="s">
        <v>7386</v>
      </c>
      <c r="FHN2" s="260" t="s">
        <v>7387</v>
      </c>
      <c r="FHO2" s="260" t="s">
        <v>7388</v>
      </c>
      <c r="FHP2" s="260" t="s">
        <v>7389</v>
      </c>
      <c r="FHQ2" s="260" t="s">
        <v>7390</v>
      </c>
      <c r="FHR2" s="260" t="s">
        <v>7391</v>
      </c>
      <c r="FHS2" s="260" t="s">
        <v>7392</v>
      </c>
      <c r="FHT2" s="260" t="s">
        <v>7393</v>
      </c>
      <c r="FHU2" s="260" t="s">
        <v>7394</v>
      </c>
      <c r="FHV2" s="260" t="s">
        <v>7395</v>
      </c>
      <c r="FHW2" s="260" t="s">
        <v>7396</v>
      </c>
      <c r="FHX2" s="260" t="s">
        <v>7397</v>
      </c>
      <c r="FHY2" s="260" t="s">
        <v>7398</v>
      </c>
      <c r="FHZ2" s="260" t="s">
        <v>7399</v>
      </c>
      <c r="FIA2" s="260" t="s">
        <v>7400</v>
      </c>
      <c r="FIB2" s="260" t="s">
        <v>7401</v>
      </c>
      <c r="FIC2" s="260" t="s">
        <v>7402</v>
      </c>
      <c r="FID2" s="260" t="s">
        <v>7403</v>
      </c>
      <c r="FIE2" s="260" t="s">
        <v>7404</v>
      </c>
      <c r="FIF2" s="260" t="s">
        <v>7405</v>
      </c>
      <c r="FIG2" s="260" t="s">
        <v>7406</v>
      </c>
      <c r="FIH2" s="260" t="s">
        <v>7407</v>
      </c>
      <c r="FII2" s="260" t="s">
        <v>7408</v>
      </c>
      <c r="FIJ2" s="260" t="s">
        <v>7409</v>
      </c>
      <c r="FIK2" s="260" t="s">
        <v>7410</v>
      </c>
      <c r="FIL2" s="260" t="s">
        <v>7411</v>
      </c>
      <c r="FIM2" s="260" t="s">
        <v>7412</v>
      </c>
      <c r="FIN2" s="260" t="s">
        <v>7413</v>
      </c>
      <c r="FIO2" s="260" t="s">
        <v>7414</v>
      </c>
      <c r="FIP2" s="260" t="s">
        <v>7415</v>
      </c>
      <c r="FIQ2" s="260" t="s">
        <v>7416</v>
      </c>
      <c r="FIR2" s="260" t="s">
        <v>7417</v>
      </c>
      <c r="FIS2" s="260" t="s">
        <v>7418</v>
      </c>
      <c r="FIT2" s="260" t="s">
        <v>7419</v>
      </c>
      <c r="FIU2" s="260" t="s">
        <v>7420</v>
      </c>
      <c r="FIV2" s="260" t="s">
        <v>7421</v>
      </c>
      <c r="FIW2" s="260" t="s">
        <v>7422</v>
      </c>
      <c r="FIX2" s="260" t="s">
        <v>7423</v>
      </c>
      <c r="FIY2" s="260" t="s">
        <v>7424</v>
      </c>
      <c r="FIZ2" s="260" t="s">
        <v>7425</v>
      </c>
      <c r="FJA2" s="260" t="s">
        <v>7426</v>
      </c>
      <c r="FJB2" s="260" t="s">
        <v>7427</v>
      </c>
      <c r="FJC2" s="260" t="s">
        <v>7428</v>
      </c>
      <c r="FJD2" s="260" t="s">
        <v>7429</v>
      </c>
      <c r="FJE2" s="260" t="s">
        <v>7430</v>
      </c>
      <c r="FJF2" s="260" t="s">
        <v>7431</v>
      </c>
      <c r="FJG2" s="260" t="s">
        <v>7432</v>
      </c>
      <c r="FJH2" s="260" t="s">
        <v>7433</v>
      </c>
      <c r="FJI2" s="260" t="s">
        <v>7434</v>
      </c>
      <c r="FJJ2" s="260" t="s">
        <v>7435</v>
      </c>
      <c r="FJK2" s="260" t="s">
        <v>7436</v>
      </c>
      <c r="FJL2" s="260" t="s">
        <v>7437</v>
      </c>
      <c r="FJM2" s="260" t="s">
        <v>7438</v>
      </c>
      <c r="FJN2" s="260" t="s">
        <v>7439</v>
      </c>
      <c r="FJO2" s="260" t="s">
        <v>7440</v>
      </c>
      <c r="FJP2" s="260" t="s">
        <v>7441</v>
      </c>
      <c r="FJQ2" s="260" t="s">
        <v>7442</v>
      </c>
      <c r="FJR2" s="260" t="s">
        <v>7443</v>
      </c>
      <c r="FJS2" s="260" t="s">
        <v>7444</v>
      </c>
      <c r="FJT2" s="260" t="s">
        <v>7445</v>
      </c>
      <c r="FJU2" s="260" t="s">
        <v>7446</v>
      </c>
      <c r="FJV2" s="260" t="s">
        <v>7447</v>
      </c>
      <c r="FJW2" s="260" t="s">
        <v>7448</v>
      </c>
      <c r="FJX2" s="260" t="s">
        <v>7449</v>
      </c>
      <c r="FJY2" s="260" t="s">
        <v>7450</v>
      </c>
      <c r="FJZ2" s="260" t="s">
        <v>7451</v>
      </c>
      <c r="FKA2" s="260" t="s">
        <v>7452</v>
      </c>
      <c r="FKB2" s="260" t="s">
        <v>7453</v>
      </c>
      <c r="FKC2" s="260" t="s">
        <v>7454</v>
      </c>
      <c r="FKD2" s="260" t="s">
        <v>7455</v>
      </c>
      <c r="FKE2" s="260" t="s">
        <v>7456</v>
      </c>
      <c r="FKF2" s="260" t="s">
        <v>7457</v>
      </c>
      <c r="FKG2" s="260" t="s">
        <v>7458</v>
      </c>
      <c r="FKH2" s="260" t="s">
        <v>7459</v>
      </c>
      <c r="FKI2" s="260" t="s">
        <v>7460</v>
      </c>
      <c r="FKJ2" s="260" t="s">
        <v>7461</v>
      </c>
      <c r="FKK2" s="260" t="s">
        <v>7462</v>
      </c>
      <c r="FKL2" s="260" t="s">
        <v>7463</v>
      </c>
      <c r="FKM2" s="260" t="s">
        <v>7464</v>
      </c>
      <c r="FKN2" s="260" t="s">
        <v>7465</v>
      </c>
      <c r="FKO2" s="260" t="s">
        <v>7466</v>
      </c>
      <c r="FKP2" s="260" t="s">
        <v>7467</v>
      </c>
      <c r="FKQ2" s="260" t="s">
        <v>7468</v>
      </c>
      <c r="FKR2" s="260" t="s">
        <v>7469</v>
      </c>
      <c r="FKS2" s="260" t="s">
        <v>7470</v>
      </c>
      <c r="FKT2" s="260" t="s">
        <v>7471</v>
      </c>
      <c r="FKU2" s="260" t="s">
        <v>7472</v>
      </c>
      <c r="FKV2" s="260" t="s">
        <v>7473</v>
      </c>
      <c r="FKW2" s="260" t="s">
        <v>7474</v>
      </c>
      <c r="FKX2" s="260" t="s">
        <v>7475</v>
      </c>
      <c r="FKY2" s="260" t="s">
        <v>7476</v>
      </c>
      <c r="FKZ2" s="260" t="s">
        <v>7477</v>
      </c>
      <c r="FLA2" s="260" t="s">
        <v>7478</v>
      </c>
      <c r="FLB2" s="260" t="s">
        <v>7479</v>
      </c>
      <c r="FLC2" s="260" t="s">
        <v>7480</v>
      </c>
      <c r="FLD2" s="260" t="s">
        <v>7481</v>
      </c>
      <c r="FLE2" s="260" t="s">
        <v>7482</v>
      </c>
      <c r="FLF2" s="260" t="s">
        <v>7483</v>
      </c>
      <c r="FLG2" s="260" t="s">
        <v>7484</v>
      </c>
      <c r="FLH2" s="260" t="s">
        <v>7485</v>
      </c>
      <c r="FLI2" s="260" t="s">
        <v>7486</v>
      </c>
      <c r="FLJ2" s="260" t="s">
        <v>7487</v>
      </c>
      <c r="FLK2" s="260" t="s">
        <v>7488</v>
      </c>
      <c r="FLL2" s="260" t="s">
        <v>7489</v>
      </c>
      <c r="FLM2" s="260" t="s">
        <v>7490</v>
      </c>
      <c r="FLN2" s="260" t="s">
        <v>7491</v>
      </c>
      <c r="FLO2" s="260" t="s">
        <v>7492</v>
      </c>
      <c r="FLP2" s="260" t="s">
        <v>7493</v>
      </c>
      <c r="FLQ2" s="260" t="s">
        <v>7494</v>
      </c>
      <c r="FLR2" s="260" t="s">
        <v>7495</v>
      </c>
      <c r="FLS2" s="260" t="s">
        <v>7496</v>
      </c>
      <c r="FLT2" s="260" t="s">
        <v>7497</v>
      </c>
      <c r="FLU2" s="260" t="s">
        <v>7498</v>
      </c>
      <c r="FLV2" s="260" t="s">
        <v>7499</v>
      </c>
      <c r="FLW2" s="260" t="s">
        <v>7500</v>
      </c>
      <c r="FLX2" s="260" t="s">
        <v>7501</v>
      </c>
      <c r="FLY2" s="260" t="s">
        <v>7502</v>
      </c>
      <c r="FLZ2" s="260" t="s">
        <v>7503</v>
      </c>
      <c r="FMA2" s="260" t="s">
        <v>7504</v>
      </c>
      <c r="FMB2" s="260" t="s">
        <v>7505</v>
      </c>
      <c r="FMC2" s="260" t="s">
        <v>7506</v>
      </c>
      <c r="FMD2" s="260" t="s">
        <v>7507</v>
      </c>
      <c r="FME2" s="260" t="s">
        <v>7508</v>
      </c>
      <c r="FMF2" s="260" t="s">
        <v>7509</v>
      </c>
      <c r="FMG2" s="260" t="s">
        <v>7510</v>
      </c>
      <c r="FMH2" s="260" t="s">
        <v>7511</v>
      </c>
      <c r="FMI2" s="260" t="s">
        <v>7512</v>
      </c>
      <c r="FMJ2" s="260" t="s">
        <v>7513</v>
      </c>
      <c r="FMK2" s="260" t="s">
        <v>7514</v>
      </c>
      <c r="FML2" s="260" t="s">
        <v>7515</v>
      </c>
      <c r="FMM2" s="260" t="s">
        <v>7516</v>
      </c>
      <c r="FMN2" s="260" t="s">
        <v>7517</v>
      </c>
      <c r="FMO2" s="260" t="s">
        <v>7518</v>
      </c>
      <c r="FMP2" s="260" t="s">
        <v>7519</v>
      </c>
      <c r="FMQ2" s="260" t="s">
        <v>7520</v>
      </c>
      <c r="FMR2" s="260" t="s">
        <v>7521</v>
      </c>
      <c r="FMS2" s="260" t="s">
        <v>7522</v>
      </c>
      <c r="FMT2" s="260" t="s">
        <v>7523</v>
      </c>
      <c r="FMU2" s="260" t="s">
        <v>7524</v>
      </c>
      <c r="FMV2" s="260" t="s">
        <v>7525</v>
      </c>
      <c r="FMW2" s="260" t="s">
        <v>7526</v>
      </c>
      <c r="FMX2" s="260" t="s">
        <v>7527</v>
      </c>
      <c r="FMY2" s="260" t="s">
        <v>7528</v>
      </c>
      <c r="FMZ2" s="260" t="s">
        <v>7529</v>
      </c>
      <c r="FNA2" s="260" t="s">
        <v>7530</v>
      </c>
      <c r="FNB2" s="260" t="s">
        <v>7531</v>
      </c>
      <c r="FNC2" s="260" t="s">
        <v>7532</v>
      </c>
      <c r="FND2" s="260" t="s">
        <v>7533</v>
      </c>
      <c r="FNE2" s="260" t="s">
        <v>7534</v>
      </c>
      <c r="FNF2" s="260" t="s">
        <v>7535</v>
      </c>
      <c r="FNG2" s="260" t="s">
        <v>7536</v>
      </c>
      <c r="FNH2" s="260" t="s">
        <v>7537</v>
      </c>
      <c r="FNI2" s="260" t="s">
        <v>7538</v>
      </c>
      <c r="FNJ2" s="260" t="s">
        <v>7539</v>
      </c>
      <c r="FNK2" s="260" t="s">
        <v>7540</v>
      </c>
      <c r="FNL2" s="260" t="s">
        <v>7541</v>
      </c>
      <c r="FNM2" s="260" t="s">
        <v>7542</v>
      </c>
      <c r="FNN2" s="260" t="s">
        <v>7543</v>
      </c>
      <c r="FNO2" s="260" t="s">
        <v>7544</v>
      </c>
      <c r="FNP2" s="260" t="s">
        <v>7545</v>
      </c>
      <c r="FNQ2" s="260" t="s">
        <v>7546</v>
      </c>
      <c r="FNR2" s="260" t="s">
        <v>7547</v>
      </c>
      <c r="FNS2" s="260" t="s">
        <v>7548</v>
      </c>
      <c r="FNT2" s="260" t="s">
        <v>7549</v>
      </c>
      <c r="FNU2" s="260" t="s">
        <v>7550</v>
      </c>
      <c r="FNV2" s="260" t="s">
        <v>7551</v>
      </c>
      <c r="FNW2" s="260" t="s">
        <v>7552</v>
      </c>
      <c r="FNX2" s="260" t="s">
        <v>7553</v>
      </c>
      <c r="FNY2" s="260" t="s">
        <v>7554</v>
      </c>
      <c r="FNZ2" s="260" t="s">
        <v>7555</v>
      </c>
      <c r="FOA2" s="260" t="s">
        <v>7556</v>
      </c>
      <c r="FOB2" s="260" t="s">
        <v>7557</v>
      </c>
      <c r="FOC2" s="260" t="s">
        <v>7558</v>
      </c>
      <c r="FOD2" s="260" t="s">
        <v>7559</v>
      </c>
      <c r="FOE2" s="260" t="s">
        <v>7560</v>
      </c>
      <c r="FOF2" s="260" t="s">
        <v>7561</v>
      </c>
      <c r="FOG2" s="260" t="s">
        <v>7562</v>
      </c>
      <c r="FOH2" s="260" t="s">
        <v>7563</v>
      </c>
      <c r="FOI2" s="260" t="s">
        <v>7564</v>
      </c>
      <c r="FOJ2" s="260" t="s">
        <v>7565</v>
      </c>
      <c r="FOK2" s="260" t="s">
        <v>7566</v>
      </c>
      <c r="FOL2" s="260" t="s">
        <v>7567</v>
      </c>
      <c r="FOM2" s="260" t="s">
        <v>7568</v>
      </c>
      <c r="FON2" s="260" t="s">
        <v>7569</v>
      </c>
      <c r="FOO2" s="260" t="s">
        <v>7570</v>
      </c>
      <c r="FOP2" s="260" t="s">
        <v>7571</v>
      </c>
      <c r="FOQ2" s="260" t="s">
        <v>7572</v>
      </c>
      <c r="FOR2" s="260" t="s">
        <v>7573</v>
      </c>
      <c r="FOS2" s="260" t="s">
        <v>7574</v>
      </c>
      <c r="FOT2" s="260" t="s">
        <v>7575</v>
      </c>
      <c r="FOU2" s="260" t="s">
        <v>7576</v>
      </c>
      <c r="FOV2" s="260" t="s">
        <v>7577</v>
      </c>
      <c r="FOW2" s="260" t="s">
        <v>7578</v>
      </c>
      <c r="FOX2" s="260" t="s">
        <v>7579</v>
      </c>
      <c r="FOY2" s="260" t="s">
        <v>7580</v>
      </c>
      <c r="FOZ2" s="260" t="s">
        <v>7581</v>
      </c>
      <c r="FPA2" s="260" t="s">
        <v>7582</v>
      </c>
      <c r="FPB2" s="260" t="s">
        <v>7583</v>
      </c>
      <c r="FPC2" s="260" t="s">
        <v>7584</v>
      </c>
      <c r="FPD2" s="260" t="s">
        <v>7585</v>
      </c>
      <c r="FPE2" s="260" t="s">
        <v>7586</v>
      </c>
      <c r="FPF2" s="260" t="s">
        <v>7587</v>
      </c>
      <c r="FPG2" s="260" t="s">
        <v>7588</v>
      </c>
      <c r="FPH2" s="260" t="s">
        <v>7589</v>
      </c>
      <c r="FPI2" s="260" t="s">
        <v>7590</v>
      </c>
      <c r="FPJ2" s="260" t="s">
        <v>7591</v>
      </c>
      <c r="FPK2" s="260" t="s">
        <v>7592</v>
      </c>
      <c r="FPL2" s="260" t="s">
        <v>7593</v>
      </c>
      <c r="FPM2" s="260" t="s">
        <v>7594</v>
      </c>
      <c r="FPN2" s="260" t="s">
        <v>7595</v>
      </c>
      <c r="FPO2" s="260" t="s">
        <v>7596</v>
      </c>
      <c r="FPP2" s="260" t="s">
        <v>7597</v>
      </c>
      <c r="FPQ2" s="260" t="s">
        <v>7598</v>
      </c>
      <c r="FPR2" s="260" t="s">
        <v>7599</v>
      </c>
      <c r="FPS2" s="260" t="s">
        <v>7600</v>
      </c>
      <c r="FPT2" s="260" t="s">
        <v>7601</v>
      </c>
      <c r="FPU2" s="260" t="s">
        <v>7602</v>
      </c>
      <c r="FPV2" s="260" t="s">
        <v>7603</v>
      </c>
      <c r="FPW2" s="260" t="s">
        <v>7604</v>
      </c>
      <c r="FPX2" s="260" t="s">
        <v>7605</v>
      </c>
      <c r="FPY2" s="260" t="s">
        <v>7606</v>
      </c>
      <c r="FPZ2" s="260" t="s">
        <v>7607</v>
      </c>
      <c r="FQA2" s="260" t="s">
        <v>7608</v>
      </c>
      <c r="FQB2" s="260" t="s">
        <v>7609</v>
      </c>
      <c r="FQC2" s="260" t="s">
        <v>7610</v>
      </c>
      <c r="FQD2" s="260" t="s">
        <v>7611</v>
      </c>
      <c r="FQE2" s="260" t="s">
        <v>7612</v>
      </c>
      <c r="FQF2" s="260" t="s">
        <v>7613</v>
      </c>
      <c r="FQG2" s="260" t="s">
        <v>7614</v>
      </c>
      <c r="FQH2" s="260" t="s">
        <v>7615</v>
      </c>
      <c r="FQI2" s="260" t="s">
        <v>7616</v>
      </c>
      <c r="FQJ2" s="260" t="s">
        <v>7617</v>
      </c>
      <c r="FQK2" s="260" t="s">
        <v>7618</v>
      </c>
      <c r="FQL2" s="260" t="s">
        <v>7619</v>
      </c>
      <c r="FQM2" s="260" t="s">
        <v>7620</v>
      </c>
      <c r="FQN2" s="260" t="s">
        <v>7621</v>
      </c>
      <c r="FQO2" s="260" t="s">
        <v>7622</v>
      </c>
      <c r="FQP2" s="260" t="s">
        <v>7623</v>
      </c>
      <c r="FQQ2" s="260" t="s">
        <v>7624</v>
      </c>
      <c r="FQR2" s="260" t="s">
        <v>7625</v>
      </c>
      <c r="FQS2" s="260" t="s">
        <v>7626</v>
      </c>
      <c r="FQT2" s="260" t="s">
        <v>7627</v>
      </c>
      <c r="FQU2" s="260" t="s">
        <v>7628</v>
      </c>
      <c r="FQV2" s="260" t="s">
        <v>7629</v>
      </c>
      <c r="FQW2" s="260" t="s">
        <v>7630</v>
      </c>
      <c r="FQX2" s="260" t="s">
        <v>7631</v>
      </c>
      <c r="FQY2" s="260" t="s">
        <v>7632</v>
      </c>
      <c r="FQZ2" s="260" t="s">
        <v>7633</v>
      </c>
      <c r="FRA2" s="260" t="s">
        <v>7634</v>
      </c>
      <c r="FRB2" s="260" t="s">
        <v>7635</v>
      </c>
      <c r="FRC2" s="260" t="s">
        <v>7636</v>
      </c>
      <c r="FRD2" s="260" t="s">
        <v>7637</v>
      </c>
      <c r="FRE2" s="260" t="s">
        <v>7638</v>
      </c>
      <c r="FRF2" s="260" t="s">
        <v>7639</v>
      </c>
      <c r="FRG2" s="260" t="s">
        <v>7640</v>
      </c>
      <c r="FRH2" s="260" t="s">
        <v>7641</v>
      </c>
      <c r="FRI2" s="260" t="s">
        <v>7642</v>
      </c>
      <c r="FRJ2" s="260" t="s">
        <v>7643</v>
      </c>
      <c r="FRK2" s="260" t="s">
        <v>7644</v>
      </c>
      <c r="FRL2" s="260" t="s">
        <v>7645</v>
      </c>
      <c r="FRM2" s="260" t="s">
        <v>7646</v>
      </c>
      <c r="FRN2" s="260" t="s">
        <v>7647</v>
      </c>
      <c r="FRO2" s="260" t="s">
        <v>7648</v>
      </c>
      <c r="FRP2" s="260" t="s">
        <v>7649</v>
      </c>
      <c r="FRQ2" s="260" t="s">
        <v>7650</v>
      </c>
      <c r="FRR2" s="260" t="s">
        <v>7651</v>
      </c>
      <c r="FRS2" s="260" t="s">
        <v>7652</v>
      </c>
      <c r="FRT2" s="260" t="s">
        <v>7653</v>
      </c>
      <c r="FRU2" s="260" t="s">
        <v>7654</v>
      </c>
      <c r="FRV2" s="260" t="s">
        <v>7655</v>
      </c>
      <c r="FRW2" s="260" t="s">
        <v>7656</v>
      </c>
      <c r="FRX2" s="260" t="s">
        <v>7657</v>
      </c>
      <c r="FRY2" s="260" t="s">
        <v>7658</v>
      </c>
      <c r="FRZ2" s="260" t="s">
        <v>7659</v>
      </c>
      <c r="FSA2" s="260" t="s">
        <v>7660</v>
      </c>
      <c r="FSB2" s="260" t="s">
        <v>7661</v>
      </c>
      <c r="FSC2" s="260" t="s">
        <v>7662</v>
      </c>
      <c r="FSD2" s="260" t="s">
        <v>7663</v>
      </c>
      <c r="FSE2" s="260" t="s">
        <v>7664</v>
      </c>
      <c r="FSF2" s="260" t="s">
        <v>7665</v>
      </c>
      <c r="FSG2" s="260" t="s">
        <v>7666</v>
      </c>
      <c r="FSH2" s="260" t="s">
        <v>7667</v>
      </c>
      <c r="FSI2" s="260" t="s">
        <v>7668</v>
      </c>
      <c r="FSJ2" s="260" t="s">
        <v>7669</v>
      </c>
      <c r="FSK2" s="260" t="s">
        <v>7670</v>
      </c>
      <c r="FSL2" s="260" t="s">
        <v>7671</v>
      </c>
      <c r="FSM2" s="260" t="s">
        <v>7672</v>
      </c>
      <c r="FSN2" s="260" t="s">
        <v>7673</v>
      </c>
      <c r="FSO2" s="260" t="s">
        <v>7674</v>
      </c>
      <c r="FSP2" s="260" t="s">
        <v>7675</v>
      </c>
      <c r="FSQ2" s="260" t="s">
        <v>7676</v>
      </c>
      <c r="FSR2" s="260" t="s">
        <v>7677</v>
      </c>
      <c r="FSS2" s="260" t="s">
        <v>7678</v>
      </c>
      <c r="FST2" s="260" t="s">
        <v>7679</v>
      </c>
      <c r="FSU2" s="260" t="s">
        <v>7680</v>
      </c>
      <c r="FSV2" s="260" t="s">
        <v>7681</v>
      </c>
      <c r="FSW2" s="260" t="s">
        <v>7682</v>
      </c>
      <c r="FSX2" s="260" t="s">
        <v>7683</v>
      </c>
      <c r="FSY2" s="260" t="s">
        <v>7684</v>
      </c>
      <c r="FSZ2" s="260" t="s">
        <v>7685</v>
      </c>
      <c r="FTA2" s="260" t="s">
        <v>7686</v>
      </c>
      <c r="FTB2" s="260" t="s">
        <v>7687</v>
      </c>
      <c r="FTC2" s="260" t="s">
        <v>7688</v>
      </c>
      <c r="FTD2" s="260" t="s">
        <v>7689</v>
      </c>
      <c r="FTE2" s="260" t="s">
        <v>7690</v>
      </c>
      <c r="FTF2" s="260" t="s">
        <v>7691</v>
      </c>
      <c r="FTG2" s="260" t="s">
        <v>7692</v>
      </c>
      <c r="FTH2" s="260" t="s">
        <v>7693</v>
      </c>
      <c r="FTI2" s="260" t="s">
        <v>7694</v>
      </c>
      <c r="FTJ2" s="260" t="s">
        <v>7695</v>
      </c>
      <c r="FTK2" s="260" t="s">
        <v>7696</v>
      </c>
      <c r="FTL2" s="260" t="s">
        <v>7697</v>
      </c>
      <c r="FTM2" s="260" t="s">
        <v>7698</v>
      </c>
      <c r="FTN2" s="260" t="s">
        <v>7699</v>
      </c>
      <c r="FTO2" s="260" t="s">
        <v>7700</v>
      </c>
      <c r="FTP2" s="260" t="s">
        <v>7701</v>
      </c>
      <c r="FTQ2" s="260" t="s">
        <v>7702</v>
      </c>
      <c r="FTR2" s="260" t="s">
        <v>7703</v>
      </c>
      <c r="FTS2" s="260" t="s">
        <v>7704</v>
      </c>
      <c r="FTT2" s="260" t="s">
        <v>7705</v>
      </c>
      <c r="FTU2" s="260" t="s">
        <v>7706</v>
      </c>
      <c r="FTV2" s="260" t="s">
        <v>7707</v>
      </c>
      <c r="FTW2" s="260" t="s">
        <v>7708</v>
      </c>
      <c r="FTX2" s="260" t="s">
        <v>7709</v>
      </c>
      <c r="FTY2" s="260" t="s">
        <v>7710</v>
      </c>
      <c r="FTZ2" s="260" t="s">
        <v>7711</v>
      </c>
      <c r="FUA2" s="260" t="s">
        <v>7712</v>
      </c>
      <c r="FUB2" s="260" t="s">
        <v>7713</v>
      </c>
      <c r="FUC2" s="260" t="s">
        <v>7714</v>
      </c>
      <c r="FUD2" s="260" t="s">
        <v>7715</v>
      </c>
      <c r="FUE2" s="260" t="s">
        <v>7716</v>
      </c>
      <c r="FUF2" s="260" t="s">
        <v>7717</v>
      </c>
      <c r="FUG2" s="260" t="s">
        <v>7718</v>
      </c>
      <c r="FUH2" s="260" t="s">
        <v>7719</v>
      </c>
      <c r="FUI2" s="260" t="s">
        <v>7720</v>
      </c>
      <c r="FUJ2" s="260" t="s">
        <v>7721</v>
      </c>
      <c r="FUK2" s="260" t="s">
        <v>7722</v>
      </c>
      <c r="FUL2" s="260" t="s">
        <v>7723</v>
      </c>
      <c r="FUM2" s="260" t="s">
        <v>7724</v>
      </c>
      <c r="FUN2" s="260" t="s">
        <v>7725</v>
      </c>
      <c r="FUO2" s="260" t="s">
        <v>7726</v>
      </c>
      <c r="FUP2" s="260" t="s">
        <v>7727</v>
      </c>
      <c r="FUQ2" s="260" t="s">
        <v>7728</v>
      </c>
      <c r="FUR2" s="260" t="s">
        <v>7729</v>
      </c>
      <c r="FUS2" s="260" t="s">
        <v>7730</v>
      </c>
      <c r="FUT2" s="260" t="s">
        <v>7731</v>
      </c>
      <c r="FUU2" s="260" t="s">
        <v>7732</v>
      </c>
      <c r="FUV2" s="260" t="s">
        <v>7733</v>
      </c>
      <c r="FUW2" s="260" t="s">
        <v>7734</v>
      </c>
      <c r="FUX2" s="260" t="s">
        <v>7735</v>
      </c>
      <c r="FUY2" s="260" t="s">
        <v>7736</v>
      </c>
      <c r="FUZ2" s="260" t="s">
        <v>7737</v>
      </c>
      <c r="FVA2" s="260" t="s">
        <v>7738</v>
      </c>
      <c r="FVB2" s="260" t="s">
        <v>7739</v>
      </c>
      <c r="FVC2" s="260" t="s">
        <v>7740</v>
      </c>
      <c r="FVD2" s="260" t="s">
        <v>7741</v>
      </c>
      <c r="FVE2" s="260" t="s">
        <v>7742</v>
      </c>
      <c r="FVF2" s="260" t="s">
        <v>7743</v>
      </c>
      <c r="FVG2" s="260" t="s">
        <v>7744</v>
      </c>
      <c r="FVH2" s="260" t="s">
        <v>7745</v>
      </c>
      <c r="FVI2" s="260" t="s">
        <v>7746</v>
      </c>
      <c r="FVJ2" s="260" t="s">
        <v>7747</v>
      </c>
      <c r="FVK2" s="260" t="s">
        <v>7748</v>
      </c>
      <c r="FVL2" s="260" t="s">
        <v>7749</v>
      </c>
      <c r="FVM2" s="260" t="s">
        <v>7750</v>
      </c>
      <c r="FVN2" s="260" t="s">
        <v>7751</v>
      </c>
      <c r="FVO2" s="260" t="s">
        <v>7752</v>
      </c>
      <c r="FVP2" s="260" t="s">
        <v>7753</v>
      </c>
      <c r="FVQ2" s="260" t="s">
        <v>7754</v>
      </c>
      <c r="FVR2" s="260" t="s">
        <v>7755</v>
      </c>
      <c r="FVS2" s="260" t="s">
        <v>7756</v>
      </c>
      <c r="FVT2" s="260" t="s">
        <v>7757</v>
      </c>
      <c r="FVU2" s="260" t="s">
        <v>7758</v>
      </c>
      <c r="FVV2" s="260" t="s">
        <v>7759</v>
      </c>
      <c r="FVW2" s="260" t="s">
        <v>7760</v>
      </c>
      <c r="FVX2" s="260" t="s">
        <v>7761</v>
      </c>
      <c r="FVY2" s="260" t="s">
        <v>7762</v>
      </c>
      <c r="FVZ2" s="260" t="s">
        <v>7763</v>
      </c>
      <c r="FWA2" s="260" t="s">
        <v>7764</v>
      </c>
      <c r="FWB2" s="260" t="s">
        <v>7765</v>
      </c>
      <c r="FWC2" s="260" t="s">
        <v>7766</v>
      </c>
      <c r="FWD2" s="260" t="s">
        <v>7767</v>
      </c>
      <c r="FWE2" s="260" t="s">
        <v>7768</v>
      </c>
      <c r="FWF2" s="260" t="s">
        <v>7769</v>
      </c>
      <c r="FWG2" s="260" t="s">
        <v>7770</v>
      </c>
      <c r="FWH2" s="260" t="s">
        <v>7771</v>
      </c>
      <c r="FWI2" s="260" t="s">
        <v>7772</v>
      </c>
      <c r="FWJ2" s="260" t="s">
        <v>7773</v>
      </c>
      <c r="FWK2" s="260" t="s">
        <v>7774</v>
      </c>
      <c r="FWL2" s="260" t="s">
        <v>7775</v>
      </c>
      <c r="FWM2" s="260" t="s">
        <v>7776</v>
      </c>
      <c r="FWN2" s="260" t="s">
        <v>7777</v>
      </c>
      <c r="FWO2" s="260" t="s">
        <v>7778</v>
      </c>
      <c r="FWP2" s="260" t="s">
        <v>7779</v>
      </c>
      <c r="FWQ2" s="260" t="s">
        <v>7780</v>
      </c>
      <c r="FWR2" s="260" t="s">
        <v>7781</v>
      </c>
      <c r="FWS2" s="260" t="s">
        <v>7782</v>
      </c>
      <c r="FWT2" s="260" t="s">
        <v>7783</v>
      </c>
      <c r="FWU2" s="260" t="s">
        <v>7784</v>
      </c>
      <c r="FWV2" s="260" t="s">
        <v>7785</v>
      </c>
      <c r="FWW2" s="260" t="s">
        <v>7786</v>
      </c>
      <c r="FWX2" s="260" t="s">
        <v>7787</v>
      </c>
      <c r="FWY2" s="260" t="s">
        <v>7788</v>
      </c>
      <c r="FWZ2" s="260" t="s">
        <v>7789</v>
      </c>
      <c r="FXA2" s="260" t="s">
        <v>7790</v>
      </c>
      <c r="FXB2" s="260" t="s">
        <v>7791</v>
      </c>
      <c r="FXC2" s="260" t="s">
        <v>7792</v>
      </c>
      <c r="FXD2" s="260" t="s">
        <v>7793</v>
      </c>
      <c r="FXE2" s="260" t="s">
        <v>7794</v>
      </c>
      <c r="FXF2" s="260" t="s">
        <v>7795</v>
      </c>
      <c r="FXG2" s="260" t="s">
        <v>7796</v>
      </c>
      <c r="FXH2" s="260" t="s">
        <v>7797</v>
      </c>
      <c r="FXI2" s="260" t="s">
        <v>7798</v>
      </c>
      <c r="FXJ2" s="260" t="s">
        <v>7799</v>
      </c>
      <c r="FXK2" s="260" t="s">
        <v>7800</v>
      </c>
      <c r="FXL2" s="260" t="s">
        <v>7801</v>
      </c>
      <c r="FXM2" s="260" t="s">
        <v>7802</v>
      </c>
      <c r="FXN2" s="260" t="s">
        <v>7803</v>
      </c>
      <c r="FXO2" s="260" t="s">
        <v>7804</v>
      </c>
      <c r="FXP2" s="260" t="s">
        <v>7805</v>
      </c>
      <c r="FXQ2" s="260" t="s">
        <v>7806</v>
      </c>
      <c r="FXR2" s="260" t="s">
        <v>7807</v>
      </c>
      <c r="FXS2" s="260" t="s">
        <v>7808</v>
      </c>
      <c r="FXT2" s="260" t="s">
        <v>7809</v>
      </c>
      <c r="FXU2" s="260" t="s">
        <v>7810</v>
      </c>
      <c r="FXV2" s="260" t="s">
        <v>7811</v>
      </c>
      <c r="FXW2" s="260" t="s">
        <v>7812</v>
      </c>
      <c r="FXX2" s="260" t="s">
        <v>7813</v>
      </c>
      <c r="FXY2" s="260" t="s">
        <v>7814</v>
      </c>
      <c r="FXZ2" s="260" t="s">
        <v>7815</v>
      </c>
      <c r="FYA2" s="260" t="s">
        <v>7816</v>
      </c>
      <c r="FYB2" s="260" t="s">
        <v>7817</v>
      </c>
      <c r="FYC2" s="260" t="s">
        <v>7818</v>
      </c>
      <c r="FYD2" s="260" t="s">
        <v>7819</v>
      </c>
      <c r="FYE2" s="260" t="s">
        <v>7820</v>
      </c>
      <c r="FYF2" s="260" t="s">
        <v>7821</v>
      </c>
      <c r="FYG2" s="260" t="s">
        <v>7822</v>
      </c>
      <c r="FYH2" s="260" t="s">
        <v>7823</v>
      </c>
      <c r="FYI2" s="260" t="s">
        <v>7824</v>
      </c>
      <c r="FYJ2" s="260" t="s">
        <v>7825</v>
      </c>
      <c r="FYK2" s="260" t="s">
        <v>7826</v>
      </c>
      <c r="FYL2" s="260" t="s">
        <v>7827</v>
      </c>
      <c r="FYM2" s="260" t="s">
        <v>7828</v>
      </c>
      <c r="FYN2" s="260" t="s">
        <v>7829</v>
      </c>
      <c r="FYO2" s="260" t="s">
        <v>7830</v>
      </c>
      <c r="FYP2" s="260" t="s">
        <v>7831</v>
      </c>
      <c r="FYQ2" s="260" t="s">
        <v>7832</v>
      </c>
      <c r="FYR2" s="260" t="s">
        <v>7833</v>
      </c>
      <c r="FYS2" s="260" t="s">
        <v>7834</v>
      </c>
      <c r="FYT2" s="260" t="s">
        <v>7835</v>
      </c>
      <c r="FYU2" s="260" t="s">
        <v>7836</v>
      </c>
      <c r="FYV2" s="260" t="s">
        <v>7837</v>
      </c>
      <c r="FYW2" s="260" t="s">
        <v>7838</v>
      </c>
      <c r="FYX2" s="260" t="s">
        <v>7839</v>
      </c>
      <c r="FYY2" s="260" t="s">
        <v>7840</v>
      </c>
      <c r="FYZ2" s="260" t="s">
        <v>7841</v>
      </c>
      <c r="FZA2" s="260" t="s">
        <v>7842</v>
      </c>
      <c r="FZB2" s="260" t="s">
        <v>7843</v>
      </c>
      <c r="FZC2" s="260" t="s">
        <v>7844</v>
      </c>
      <c r="FZD2" s="260" t="s">
        <v>7845</v>
      </c>
      <c r="FZE2" s="260" t="s">
        <v>7846</v>
      </c>
      <c r="FZF2" s="260" t="s">
        <v>7847</v>
      </c>
      <c r="FZG2" s="260" t="s">
        <v>7848</v>
      </c>
      <c r="FZH2" s="260" t="s">
        <v>7849</v>
      </c>
      <c r="FZI2" s="260" t="s">
        <v>7850</v>
      </c>
      <c r="FZJ2" s="260" t="s">
        <v>7851</v>
      </c>
      <c r="FZK2" s="260" t="s">
        <v>7852</v>
      </c>
      <c r="FZL2" s="260" t="s">
        <v>7853</v>
      </c>
      <c r="FZM2" s="260" t="s">
        <v>7854</v>
      </c>
      <c r="FZN2" s="260" t="s">
        <v>7855</v>
      </c>
      <c r="FZO2" s="260" t="s">
        <v>7856</v>
      </c>
      <c r="FZP2" s="260" t="s">
        <v>7857</v>
      </c>
      <c r="FZQ2" s="260" t="s">
        <v>7858</v>
      </c>
      <c r="FZR2" s="260" t="s">
        <v>7859</v>
      </c>
      <c r="FZS2" s="260" t="s">
        <v>7860</v>
      </c>
      <c r="FZT2" s="260" t="s">
        <v>7861</v>
      </c>
      <c r="FZU2" s="260" t="s">
        <v>7862</v>
      </c>
      <c r="FZV2" s="260" t="s">
        <v>7863</v>
      </c>
      <c r="FZW2" s="260" t="s">
        <v>7864</v>
      </c>
      <c r="FZX2" s="260" t="s">
        <v>7865</v>
      </c>
      <c r="FZY2" s="260" t="s">
        <v>7866</v>
      </c>
      <c r="FZZ2" s="260" t="s">
        <v>7867</v>
      </c>
      <c r="GAA2" s="260" t="s">
        <v>7868</v>
      </c>
      <c r="GAB2" s="260" t="s">
        <v>7869</v>
      </c>
      <c r="GAC2" s="260" t="s">
        <v>7870</v>
      </c>
      <c r="GAD2" s="260" t="s">
        <v>7871</v>
      </c>
      <c r="GAE2" s="260" t="s">
        <v>7872</v>
      </c>
      <c r="GAF2" s="260" t="s">
        <v>7873</v>
      </c>
      <c r="GAG2" s="260" t="s">
        <v>7874</v>
      </c>
      <c r="GAH2" s="260" t="s">
        <v>7875</v>
      </c>
      <c r="GAI2" s="260" t="s">
        <v>7876</v>
      </c>
      <c r="GAJ2" s="260" t="s">
        <v>7877</v>
      </c>
      <c r="GAK2" s="260" t="s">
        <v>7878</v>
      </c>
      <c r="GAL2" s="260" t="s">
        <v>7879</v>
      </c>
      <c r="GAM2" s="260" t="s">
        <v>7880</v>
      </c>
      <c r="GAN2" s="260" t="s">
        <v>7881</v>
      </c>
      <c r="GAO2" s="260" t="s">
        <v>7882</v>
      </c>
      <c r="GAP2" s="260" t="s">
        <v>7883</v>
      </c>
      <c r="GAQ2" s="260" t="s">
        <v>7884</v>
      </c>
      <c r="GAR2" s="260" t="s">
        <v>7885</v>
      </c>
      <c r="GAS2" s="260" t="s">
        <v>7886</v>
      </c>
      <c r="GAT2" s="260" t="s">
        <v>7887</v>
      </c>
      <c r="GAU2" s="260" t="s">
        <v>7888</v>
      </c>
      <c r="GAV2" s="260" t="s">
        <v>7889</v>
      </c>
      <c r="GAW2" s="260" t="s">
        <v>7890</v>
      </c>
      <c r="GAX2" s="260" t="s">
        <v>7891</v>
      </c>
      <c r="GAY2" s="260" t="s">
        <v>7892</v>
      </c>
      <c r="GAZ2" s="260" t="s">
        <v>7893</v>
      </c>
      <c r="GBA2" s="260" t="s">
        <v>7894</v>
      </c>
      <c r="GBB2" s="260" t="s">
        <v>7895</v>
      </c>
      <c r="GBC2" s="260" t="s">
        <v>7896</v>
      </c>
      <c r="GBD2" s="260" t="s">
        <v>7897</v>
      </c>
      <c r="GBE2" s="260" t="s">
        <v>7898</v>
      </c>
      <c r="GBF2" s="260" t="s">
        <v>7899</v>
      </c>
      <c r="GBG2" s="260" t="s">
        <v>7900</v>
      </c>
      <c r="GBH2" s="260" t="s">
        <v>7901</v>
      </c>
      <c r="GBI2" s="260" t="s">
        <v>7902</v>
      </c>
      <c r="GBJ2" s="260" t="s">
        <v>7903</v>
      </c>
      <c r="GBK2" s="260" t="s">
        <v>7904</v>
      </c>
      <c r="GBL2" s="260" t="s">
        <v>7905</v>
      </c>
      <c r="GBM2" s="260" t="s">
        <v>7906</v>
      </c>
      <c r="GBN2" s="260" t="s">
        <v>7907</v>
      </c>
      <c r="GBO2" s="260" t="s">
        <v>7908</v>
      </c>
      <c r="GBP2" s="260" t="s">
        <v>7909</v>
      </c>
      <c r="GBQ2" s="260" t="s">
        <v>7910</v>
      </c>
      <c r="GBR2" s="260" t="s">
        <v>7911</v>
      </c>
      <c r="GBS2" s="260" t="s">
        <v>7912</v>
      </c>
      <c r="GBT2" s="260" t="s">
        <v>7913</v>
      </c>
      <c r="GBU2" s="260" t="s">
        <v>7914</v>
      </c>
      <c r="GBV2" s="260" t="s">
        <v>7915</v>
      </c>
      <c r="GBW2" s="260" t="s">
        <v>7916</v>
      </c>
      <c r="GBX2" s="260" t="s">
        <v>7917</v>
      </c>
      <c r="GBY2" s="260" t="s">
        <v>7918</v>
      </c>
      <c r="GBZ2" s="260" t="s">
        <v>7919</v>
      </c>
      <c r="GCA2" s="260" t="s">
        <v>7920</v>
      </c>
      <c r="GCB2" s="260" t="s">
        <v>7921</v>
      </c>
      <c r="GCC2" s="260" t="s">
        <v>7922</v>
      </c>
      <c r="GCD2" s="260" t="s">
        <v>7923</v>
      </c>
      <c r="GCE2" s="260" t="s">
        <v>7924</v>
      </c>
      <c r="GCF2" s="260" t="s">
        <v>7925</v>
      </c>
      <c r="GCG2" s="260" t="s">
        <v>7926</v>
      </c>
      <c r="GCH2" s="260" t="s">
        <v>7927</v>
      </c>
      <c r="GCI2" s="260" t="s">
        <v>7928</v>
      </c>
      <c r="GCJ2" s="260" t="s">
        <v>7929</v>
      </c>
      <c r="GCK2" s="260" t="s">
        <v>7930</v>
      </c>
      <c r="GCL2" s="260" t="s">
        <v>7931</v>
      </c>
      <c r="GCM2" s="260" t="s">
        <v>7932</v>
      </c>
      <c r="GCN2" s="260" t="s">
        <v>7933</v>
      </c>
      <c r="GCO2" s="260" t="s">
        <v>7934</v>
      </c>
      <c r="GCP2" s="260" t="s">
        <v>7935</v>
      </c>
      <c r="GCQ2" s="260" t="s">
        <v>7936</v>
      </c>
      <c r="GCR2" s="260" t="s">
        <v>7937</v>
      </c>
      <c r="GCS2" s="260" t="s">
        <v>7938</v>
      </c>
      <c r="GCT2" s="260" t="s">
        <v>7939</v>
      </c>
      <c r="GCU2" s="260" t="s">
        <v>7940</v>
      </c>
      <c r="GCV2" s="260" t="s">
        <v>7941</v>
      </c>
      <c r="GCW2" s="260" t="s">
        <v>7942</v>
      </c>
      <c r="GCX2" s="260" t="s">
        <v>7943</v>
      </c>
      <c r="GCY2" s="260" t="s">
        <v>7944</v>
      </c>
      <c r="GCZ2" s="260" t="s">
        <v>7945</v>
      </c>
      <c r="GDA2" s="260" t="s">
        <v>7946</v>
      </c>
      <c r="GDB2" s="260" t="s">
        <v>7947</v>
      </c>
      <c r="GDC2" s="260" t="s">
        <v>7948</v>
      </c>
      <c r="GDD2" s="260" t="s">
        <v>7949</v>
      </c>
      <c r="GDE2" s="260" t="s">
        <v>7950</v>
      </c>
      <c r="GDF2" s="260" t="s">
        <v>7951</v>
      </c>
      <c r="GDG2" s="260" t="s">
        <v>7952</v>
      </c>
      <c r="GDH2" s="260" t="s">
        <v>7953</v>
      </c>
      <c r="GDI2" s="260" t="s">
        <v>7954</v>
      </c>
      <c r="GDJ2" s="260" t="s">
        <v>7955</v>
      </c>
      <c r="GDK2" s="260" t="s">
        <v>7956</v>
      </c>
      <c r="GDL2" s="260" t="s">
        <v>7957</v>
      </c>
      <c r="GDM2" s="260" t="s">
        <v>7958</v>
      </c>
      <c r="GDN2" s="260" t="s">
        <v>7959</v>
      </c>
      <c r="GDO2" s="260" t="s">
        <v>7960</v>
      </c>
      <c r="GDP2" s="260" t="s">
        <v>7961</v>
      </c>
      <c r="GDQ2" s="260" t="s">
        <v>7962</v>
      </c>
      <c r="GDR2" s="260" t="s">
        <v>7963</v>
      </c>
      <c r="GDS2" s="260" t="s">
        <v>7964</v>
      </c>
      <c r="GDT2" s="260" t="s">
        <v>7965</v>
      </c>
      <c r="GDU2" s="260" t="s">
        <v>7966</v>
      </c>
      <c r="GDV2" s="260" t="s">
        <v>7967</v>
      </c>
      <c r="GDW2" s="260" t="s">
        <v>7968</v>
      </c>
      <c r="GDX2" s="260" t="s">
        <v>7969</v>
      </c>
      <c r="GDY2" s="260" t="s">
        <v>7970</v>
      </c>
      <c r="GDZ2" s="260" t="s">
        <v>7971</v>
      </c>
      <c r="GEA2" s="260" t="s">
        <v>7972</v>
      </c>
      <c r="GEB2" s="260" t="s">
        <v>7973</v>
      </c>
      <c r="GEC2" s="260" t="s">
        <v>7974</v>
      </c>
      <c r="GED2" s="260" t="s">
        <v>7975</v>
      </c>
      <c r="GEE2" s="260" t="s">
        <v>7976</v>
      </c>
      <c r="GEF2" s="260" t="s">
        <v>7977</v>
      </c>
      <c r="GEG2" s="260" t="s">
        <v>7978</v>
      </c>
      <c r="GEH2" s="260" t="s">
        <v>7979</v>
      </c>
      <c r="GEI2" s="260" t="s">
        <v>7980</v>
      </c>
      <c r="GEJ2" s="260" t="s">
        <v>7981</v>
      </c>
      <c r="GEK2" s="260" t="s">
        <v>7982</v>
      </c>
      <c r="GEL2" s="260" t="s">
        <v>7983</v>
      </c>
      <c r="GEM2" s="260" t="s">
        <v>7984</v>
      </c>
      <c r="GEN2" s="260" t="s">
        <v>7985</v>
      </c>
      <c r="GEO2" s="260" t="s">
        <v>7986</v>
      </c>
      <c r="GEP2" s="260" t="s">
        <v>7987</v>
      </c>
      <c r="GEQ2" s="260" t="s">
        <v>7988</v>
      </c>
      <c r="GER2" s="260" t="s">
        <v>7989</v>
      </c>
      <c r="GES2" s="260" t="s">
        <v>7990</v>
      </c>
      <c r="GET2" s="260" t="s">
        <v>7991</v>
      </c>
      <c r="GEU2" s="260" t="s">
        <v>7992</v>
      </c>
      <c r="GEV2" s="260" t="s">
        <v>7993</v>
      </c>
      <c r="GEW2" s="260" t="s">
        <v>7994</v>
      </c>
      <c r="GEX2" s="260" t="s">
        <v>7995</v>
      </c>
      <c r="GEY2" s="260" t="s">
        <v>7996</v>
      </c>
      <c r="GEZ2" s="260" t="s">
        <v>7997</v>
      </c>
      <c r="GFA2" s="260" t="s">
        <v>7998</v>
      </c>
      <c r="GFB2" s="260" t="s">
        <v>7999</v>
      </c>
      <c r="GFC2" s="260" t="s">
        <v>8000</v>
      </c>
      <c r="GFD2" s="260" t="s">
        <v>8001</v>
      </c>
      <c r="GFE2" s="260" t="s">
        <v>8002</v>
      </c>
      <c r="GFF2" s="260" t="s">
        <v>8003</v>
      </c>
      <c r="GFG2" s="260" t="s">
        <v>8004</v>
      </c>
      <c r="GFH2" s="260" t="s">
        <v>8005</v>
      </c>
      <c r="GFI2" s="260" t="s">
        <v>8006</v>
      </c>
      <c r="GFJ2" s="260" t="s">
        <v>8007</v>
      </c>
      <c r="GFK2" s="260" t="s">
        <v>8008</v>
      </c>
      <c r="GFL2" s="260" t="s">
        <v>8009</v>
      </c>
      <c r="GFM2" s="260" t="s">
        <v>8010</v>
      </c>
      <c r="GFN2" s="260" t="s">
        <v>8011</v>
      </c>
      <c r="GFO2" s="260" t="s">
        <v>8012</v>
      </c>
      <c r="GFP2" s="260" t="s">
        <v>8013</v>
      </c>
      <c r="GFQ2" s="260" t="s">
        <v>8014</v>
      </c>
      <c r="GFR2" s="260" t="s">
        <v>8015</v>
      </c>
      <c r="GFS2" s="260" t="s">
        <v>8016</v>
      </c>
      <c r="GFT2" s="260" t="s">
        <v>8017</v>
      </c>
      <c r="GFU2" s="260" t="s">
        <v>8018</v>
      </c>
      <c r="GFV2" s="260" t="s">
        <v>8019</v>
      </c>
      <c r="GFW2" s="260" t="s">
        <v>8020</v>
      </c>
      <c r="GFX2" s="260" t="s">
        <v>8021</v>
      </c>
      <c r="GFY2" s="260" t="s">
        <v>8022</v>
      </c>
      <c r="GFZ2" s="260" t="s">
        <v>8023</v>
      </c>
      <c r="GGA2" s="260" t="s">
        <v>8024</v>
      </c>
      <c r="GGB2" s="260" t="s">
        <v>8025</v>
      </c>
      <c r="GGC2" s="260" t="s">
        <v>8026</v>
      </c>
      <c r="GGD2" s="260" t="s">
        <v>8027</v>
      </c>
      <c r="GGE2" s="260" t="s">
        <v>8028</v>
      </c>
      <c r="GGF2" s="260" t="s">
        <v>8029</v>
      </c>
      <c r="GGG2" s="260" t="s">
        <v>8030</v>
      </c>
      <c r="GGH2" s="260" t="s">
        <v>8031</v>
      </c>
      <c r="GGI2" s="260" t="s">
        <v>8032</v>
      </c>
      <c r="GGJ2" s="260" t="s">
        <v>8033</v>
      </c>
      <c r="GGK2" s="260" t="s">
        <v>8034</v>
      </c>
      <c r="GGL2" s="260" t="s">
        <v>8035</v>
      </c>
      <c r="GGM2" s="260" t="s">
        <v>8036</v>
      </c>
      <c r="GGN2" s="260" t="s">
        <v>8037</v>
      </c>
      <c r="GGO2" s="260" t="s">
        <v>8038</v>
      </c>
      <c r="GGP2" s="260" t="s">
        <v>8039</v>
      </c>
      <c r="GGQ2" s="260" t="s">
        <v>8040</v>
      </c>
      <c r="GGR2" s="260" t="s">
        <v>8041</v>
      </c>
      <c r="GGS2" s="260" t="s">
        <v>8042</v>
      </c>
      <c r="GGT2" s="260" t="s">
        <v>8043</v>
      </c>
      <c r="GGU2" s="260" t="s">
        <v>8044</v>
      </c>
      <c r="GGV2" s="260" t="s">
        <v>8045</v>
      </c>
      <c r="GGW2" s="260" t="s">
        <v>8046</v>
      </c>
      <c r="GGX2" s="260" t="s">
        <v>8047</v>
      </c>
      <c r="GGY2" s="260" t="s">
        <v>8048</v>
      </c>
      <c r="GGZ2" s="260" t="s">
        <v>8049</v>
      </c>
      <c r="GHA2" s="260" t="s">
        <v>8050</v>
      </c>
      <c r="GHB2" s="260" t="s">
        <v>8051</v>
      </c>
      <c r="GHC2" s="260" t="s">
        <v>8052</v>
      </c>
      <c r="GHD2" s="260" t="s">
        <v>8053</v>
      </c>
      <c r="GHE2" s="260" t="s">
        <v>8054</v>
      </c>
      <c r="GHF2" s="260" t="s">
        <v>8055</v>
      </c>
      <c r="GHG2" s="260" t="s">
        <v>8056</v>
      </c>
      <c r="GHH2" s="260" t="s">
        <v>8057</v>
      </c>
      <c r="GHI2" s="260" t="s">
        <v>8058</v>
      </c>
      <c r="GHJ2" s="260" t="s">
        <v>8059</v>
      </c>
      <c r="GHK2" s="260" t="s">
        <v>8060</v>
      </c>
      <c r="GHL2" s="260" t="s">
        <v>8061</v>
      </c>
      <c r="GHM2" s="260" t="s">
        <v>8062</v>
      </c>
      <c r="GHN2" s="260" t="s">
        <v>8063</v>
      </c>
      <c r="GHO2" s="260" t="s">
        <v>8064</v>
      </c>
      <c r="GHP2" s="260" t="s">
        <v>8065</v>
      </c>
      <c r="GHQ2" s="260" t="s">
        <v>8066</v>
      </c>
      <c r="GHR2" s="260" t="s">
        <v>8067</v>
      </c>
      <c r="GHS2" s="260" t="s">
        <v>8068</v>
      </c>
      <c r="GHT2" s="260" t="s">
        <v>8069</v>
      </c>
      <c r="GHU2" s="260" t="s">
        <v>8070</v>
      </c>
      <c r="GHV2" s="260" t="s">
        <v>8071</v>
      </c>
      <c r="GHW2" s="260" t="s">
        <v>8072</v>
      </c>
      <c r="GHX2" s="260" t="s">
        <v>8073</v>
      </c>
      <c r="GHY2" s="260" t="s">
        <v>8074</v>
      </c>
      <c r="GHZ2" s="260" t="s">
        <v>8075</v>
      </c>
      <c r="GIA2" s="260" t="s">
        <v>8076</v>
      </c>
      <c r="GIB2" s="260" t="s">
        <v>8077</v>
      </c>
      <c r="GIC2" s="260" t="s">
        <v>8078</v>
      </c>
      <c r="GID2" s="260" t="s">
        <v>8079</v>
      </c>
      <c r="GIE2" s="260" t="s">
        <v>8080</v>
      </c>
      <c r="GIF2" s="260" t="s">
        <v>8081</v>
      </c>
      <c r="GIG2" s="260" t="s">
        <v>8082</v>
      </c>
      <c r="GIH2" s="260" t="s">
        <v>8083</v>
      </c>
      <c r="GII2" s="260" t="s">
        <v>8084</v>
      </c>
      <c r="GIJ2" s="260" t="s">
        <v>8085</v>
      </c>
      <c r="GIK2" s="260" t="s">
        <v>8086</v>
      </c>
      <c r="GIL2" s="260" t="s">
        <v>8087</v>
      </c>
      <c r="GIM2" s="260" t="s">
        <v>8088</v>
      </c>
      <c r="GIN2" s="260" t="s">
        <v>8089</v>
      </c>
      <c r="GIO2" s="260" t="s">
        <v>8090</v>
      </c>
      <c r="GIP2" s="260" t="s">
        <v>8091</v>
      </c>
      <c r="GIQ2" s="260" t="s">
        <v>8092</v>
      </c>
      <c r="GIR2" s="260" t="s">
        <v>8093</v>
      </c>
      <c r="GIS2" s="260" t="s">
        <v>8094</v>
      </c>
      <c r="GIT2" s="260" t="s">
        <v>8095</v>
      </c>
      <c r="GIU2" s="260" t="s">
        <v>8096</v>
      </c>
      <c r="GIV2" s="260" t="s">
        <v>8097</v>
      </c>
      <c r="GIW2" s="260" t="s">
        <v>8098</v>
      </c>
      <c r="GIX2" s="260" t="s">
        <v>8099</v>
      </c>
      <c r="GIY2" s="260" t="s">
        <v>8100</v>
      </c>
      <c r="GIZ2" s="260" t="s">
        <v>8101</v>
      </c>
      <c r="GJA2" s="260" t="s">
        <v>8102</v>
      </c>
      <c r="GJB2" s="260" t="s">
        <v>8103</v>
      </c>
      <c r="GJC2" s="260" t="s">
        <v>8104</v>
      </c>
      <c r="GJD2" s="260" t="s">
        <v>8105</v>
      </c>
      <c r="GJE2" s="260" t="s">
        <v>8106</v>
      </c>
      <c r="GJF2" s="260" t="s">
        <v>8107</v>
      </c>
      <c r="GJG2" s="260" t="s">
        <v>8108</v>
      </c>
      <c r="GJH2" s="260" t="s">
        <v>8109</v>
      </c>
      <c r="GJI2" s="260" t="s">
        <v>8110</v>
      </c>
      <c r="GJJ2" s="260" t="s">
        <v>8111</v>
      </c>
      <c r="GJK2" s="260" t="s">
        <v>8112</v>
      </c>
      <c r="GJL2" s="260" t="s">
        <v>8113</v>
      </c>
      <c r="GJM2" s="260" t="s">
        <v>8114</v>
      </c>
      <c r="GJN2" s="260" t="s">
        <v>8115</v>
      </c>
      <c r="GJO2" s="260" t="s">
        <v>8116</v>
      </c>
      <c r="GJP2" s="260" t="s">
        <v>8117</v>
      </c>
      <c r="GJQ2" s="260" t="s">
        <v>8118</v>
      </c>
      <c r="GJR2" s="260" t="s">
        <v>8119</v>
      </c>
      <c r="GJS2" s="260" t="s">
        <v>8120</v>
      </c>
      <c r="GJT2" s="260" t="s">
        <v>8121</v>
      </c>
      <c r="GJU2" s="260" t="s">
        <v>8122</v>
      </c>
      <c r="GJV2" s="260" t="s">
        <v>8123</v>
      </c>
      <c r="GJW2" s="260" t="s">
        <v>8124</v>
      </c>
      <c r="GJX2" s="260" t="s">
        <v>8125</v>
      </c>
      <c r="GJY2" s="260" t="s">
        <v>8126</v>
      </c>
      <c r="GJZ2" s="260" t="s">
        <v>8127</v>
      </c>
      <c r="GKA2" s="260" t="s">
        <v>8128</v>
      </c>
      <c r="GKB2" s="260" t="s">
        <v>8129</v>
      </c>
      <c r="GKC2" s="260" t="s">
        <v>8130</v>
      </c>
      <c r="GKD2" s="260" t="s">
        <v>8131</v>
      </c>
      <c r="GKE2" s="260" t="s">
        <v>8132</v>
      </c>
      <c r="GKF2" s="260" t="s">
        <v>8133</v>
      </c>
      <c r="GKG2" s="260" t="s">
        <v>8134</v>
      </c>
      <c r="GKH2" s="260" t="s">
        <v>8135</v>
      </c>
      <c r="GKI2" s="260" t="s">
        <v>8136</v>
      </c>
      <c r="GKJ2" s="260" t="s">
        <v>8137</v>
      </c>
      <c r="GKK2" s="260" t="s">
        <v>8138</v>
      </c>
      <c r="GKL2" s="260" t="s">
        <v>8139</v>
      </c>
      <c r="GKM2" s="260" t="s">
        <v>8140</v>
      </c>
      <c r="GKN2" s="260" t="s">
        <v>8141</v>
      </c>
      <c r="GKO2" s="260" t="s">
        <v>8142</v>
      </c>
      <c r="GKP2" s="260" t="s">
        <v>8143</v>
      </c>
      <c r="GKQ2" s="260" t="s">
        <v>8144</v>
      </c>
      <c r="GKR2" s="260" t="s">
        <v>8145</v>
      </c>
      <c r="GKS2" s="260" t="s">
        <v>8146</v>
      </c>
      <c r="GKT2" s="260" t="s">
        <v>8147</v>
      </c>
      <c r="GKU2" s="260" t="s">
        <v>8148</v>
      </c>
      <c r="GKV2" s="260" t="s">
        <v>8149</v>
      </c>
      <c r="GKW2" s="260" t="s">
        <v>8150</v>
      </c>
      <c r="GKX2" s="260" t="s">
        <v>8151</v>
      </c>
      <c r="GKY2" s="260" t="s">
        <v>8152</v>
      </c>
      <c r="GKZ2" s="260" t="s">
        <v>8153</v>
      </c>
      <c r="GLA2" s="260" t="s">
        <v>8154</v>
      </c>
      <c r="GLB2" s="260" t="s">
        <v>8155</v>
      </c>
      <c r="GLC2" s="260" t="s">
        <v>8156</v>
      </c>
      <c r="GLD2" s="260" t="s">
        <v>8157</v>
      </c>
      <c r="GLE2" s="260" t="s">
        <v>8158</v>
      </c>
      <c r="GLF2" s="260" t="s">
        <v>8159</v>
      </c>
      <c r="GLG2" s="260" t="s">
        <v>8160</v>
      </c>
      <c r="GLH2" s="260" t="s">
        <v>8161</v>
      </c>
      <c r="GLI2" s="260" t="s">
        <v>8162</v>
      </c>
      <c r="GLJ2" s="260" t="s">
        <v>8163</v>
      </c>
      <c r="GLK2" s="260" t="s">
        <v>8164</v>
      </c>
      <c r="GLL2" s="260" t="s">
        <v>8165</v>
      </c>
      <c r="GLM2" s="260" t="s">
        <v>8166</v>
      </c>
      <c r="GLN2" s="260" t="s">
        <v>8167</v>
      </c>
      <c r="GLO2" s="260" t="s">
        <v>8168</v>
      </c>
      <c r="GLP2" s="260" t="s">
        <v>8169</v>
      </c>
      <c r="GLQ2" s="260" t="s">
        <v>8170</v>
      </c>
      <c r="GLR2" s="260" t="s">
        <v>8171</v>
      </c>
      <c r="GLS2" s="260" t="s">
        <v>8172</v>
      </c>
      <c r="GLT2" s="260" t="s">
        <v>8173</v>
      </c>
      <c r="GLU2" s="260" t="s">
        <v>8174</v>
      </c>
      <c r="GLV2" s="260" t="s">
        <v>8175</v>
      </c>
      <c r="GLW2" s="260" t="s">
        <v>8176</v>
      </c>
      <c r="GLX2" s="260" t="s">
        <v>8177</v>
      </c>
      <c r="GLY2" s="260" t="s">
        <v>8178</v>
      </c>
      <c r="GLZ2" s="260" t="s">
        <v>8179</v>
      </c>
      <c r="GMA2" s="260" t="s">
        <v>8180</v>
      </c>
      <c r="GMB2" s="260" t="s">
        <v>8181</v>
      </c>
      <c r="GMC2" s="260" t="s">
        <v>8182</v>
      </c>
      <c r="GMD2" s="260" t="s">
        <v>8183</v>
      </c>
      <c r="GME2" s="260" t="s">
        <v>8184</v>
      </c>
      <c r="GMF2" s="260" t="s">
        <v>8185</v>
      </c>
      <c r="GMG2" s="260" t="s">
        <v>8186</v>
      </c>
      <c r="GMH2" s="260" t="s">
        <v>8187</v>
      </c>
      <c r="GMI2" s="260" t="s">
        <v>8188</v>
      </c>
      <c r="GMJ2" s="260" t="s">
        <v>8189</v>
      </c>
      <c r="GMK2" s="260" t="s">
        <v>8190</v>
      </c>
      <c r="GML2" s="260" t="s">
        <v>8191</v>
      </c>
      <c r="GMM2" s="260" t="s">
        <v>8192</v>
      </c>
      <c r="GMN2" s="260" t="s">
        <v>8193</v>
      </c>
      <c r="GMO2" s="260" t="s">
        <v>8194</v>
      </c>
      <c r="GMP2" s="260" t="s">
        <v>8195</v>
      </c>
      <c r="GMQ2" s="260" t="s">
        <v>8196</v>
      </c>
      <c r="GMR2" s="260" t="s">
        <v>8197</v>
      </c>
      <c r="GMS2" s="260" t="s">
        <v>8198</v>
      </c>
      <c r="GMT2" s="260" t="s">
        <v>8199</v>
      </c>
      <c r="GMU2" s="260" t="s">
        <v>8200</v>
      </c>
      <c r="GMV2" s="260" t="s">
        <v>8201</v>
      </c>
      <c r="GMW2" s="260" t="s">
        <v>8202</v>
      </c>
      <c r="GMX2" s="260" t="s">
        <v>8203</v>
      </c>
      <c r="GMY2" s="260" t="s">
        <v>8204</v>
      </c>
      <c r="GMZ2" s="260" t="s">
        <v>8205</v>
      </c>
      <c r="GNA2" s="260" t="s">
        <v>8206</v>
      </c>
      <c r="GNB2" s="260" t="s">
        <v>8207</v>
      </c>
      <c r="GNC2" s="260" t="s">
        <v>8208</v>
      </c>
      <c r="GND2" s="260" t="s">
        <v>8209</v>
      </c>
      <c r="GNE2" s="260" t="s">
        <v>8210</v>
      </c>
      <c r="GNF2" s="260" t="s">
        <v>8211</v>
      </c>
      <c r="GNG2" s="260" t="s">
        <v>8212</v>
      </c>
      <c r="GNH2" s="260" t="s">
        <v>8213</v>
      </c>
      <c r="GNI2" s="260" t="s">
        <v>8214</v>
      </c>
      <c r="GNJ2" s="260" t="s">
        <v>8215</v>
      </c>
      <c r="GNK2" s="260" t="s">
        <v>8216</v>
      </c>
      <c r="GNL2" s="260" t="s">
        <v>8217</v>
      </c>
      <c r="GNM2" s="260" t="s">
        <v>8218</v>
      </c>
      <c r="GNN2" s="260" t="s">
        <v>8219</v>
      </c>
      <c r="GNO2" s="260" t="s">
        <v>8220</v>
      </c>
      <c r="GNP2" s="260" t="s">
        <v>8221</v>
      </c>
      <c r="GNQ2" s="260" t="s">
        <v>8222</v>
      </c>
      <c r="GNR2" s="260" t="s">
        <v>8223</v>
      </c>
      <c r="GNS2" s="260" t="s">
        <v>8224</v>
      </c>
      <c r="GNT2" s="260" t="s">
        <v>8225</v>
      </c>
      <c r="GNU2" s="260" t="s">
        <v>8226</v>
      </c>
      <c r="GNV2" s="260" t="s">
        <v>8227</v>
      </c>
      <c r="GNW2" s="260" t="s">
        <v>8228</v>
      </c>
      <c r="GNX2" s="260" t="s">
        <v>8229</v>
      </c>
      <c r="GNY2" s="260" t="s">
        <v>8230</v>
      </c>
      <c r="GNZ2" s="260" t="s">
        <v>8231</v>
      </c>
      <c r="GOA2" s="260" t="s">
        <v>8232</v>
      </c>
      <c r="GOB2" s="260" t="s">
        <v>8233</v>
      </c>
      <c r="GOC2" s="260" t="s">
        <v>8234</v>
      </c>
      <c r="GOD2" s="260" t="s">
        <v>8235</v>
      </c>
      <c r="GOE2" s="260" t="s">
        <v>8236</v>
      </c>
      <c r="GOF2" s="260" t="s">
        <v>8237</v>
      </c>
      <c r="GOG2" s="260" t="s">
        <v>8238</v>
      </c>
      <c r="GOH2" s="260" t="s">
        <v>8239</v>
      </c>
      <c r="GOI2" s="260" t="s">
        <v>8240</v>
      </c>
      <c r="GOJ2" s="260" t="s">
        <v>8241</v>
      </c>
      <c r="GOK2" s="260" t="s">
        <v>8242</v>
      </c>
      <c r="GOL2" s="260" t="s">
        <v>8243</v>
      </c>
      <c r="GOM2" s="260" t="s">
        <v>8244</v>
      </c>
      <c r="GON2" s="260" t="s">
        <v>8245</v>
      </c>
      <c r="GOO2" s="260" t="s">
        <v>8246</v>
      </c>
      <c r="GOP2" s="260" t="s">
        <v>8247</v>
      </c>
      <c r="GOQ2" s="260" t="s">
        <v>8248</v>
      </c>
      <c r="GOR2" s="260" t="s">
        <v>8249</v>
      </c>
      <c r="GOS2" s="260" t="s">
        <v>8250</v>
      </c>
      <c r="GOT2" s="260" t="s">
        <v>8251</v>
      </c>
      <c r="GOU2" s="260" t="s">
        <v>8252</v>
      </c>
      <c r="GOV2" s="260" t="s">
        <v>8253</v>
      </c>
      <c r="GOW2" s="260" t="s">
        <v>8254</v>
      </c>
      <c r="GOX2" s="260" t="s">
        <v>8255</v>
      </c>
      <c r="GOY2" s="260" t="s">
        <v>8256</v>
      </c>
      <c r="GOZ2" s="260" t="s">
        <v>8257</v>
      </c>
      <c r="GPA2" s="260" t="s">
        <v>8258</v>
      </c>
      <c r="GPB2" s="260" t="s">
        <v>8259</v>
      </c>
      <c r="GPC2" s="260" t="s">
        <v>8260</v>
      </c>
      <c r="GPD2" s="260" t="s">
        <v>8261</v>
      </c>
      <c r="GPE2" s="260" t="s">
        <v>8262</v>
      </c>
      <c r="GPF2" s="260" t="s">
        <v>8263</v>
      </c>
      <c r="GPG2" s="260" t="s">
        <v>8264</v>
      </c>
      <c r="GPH2" s="260" t="s">
        <v>8265</v>
      </c>
      <c r="GPI2" s="260" t="s">
        <v>8266</v>
      </c>
      <c r="GPJ2" s="260" t="s">
        <v>8267</v>
      </c>
      <c r="GPK2" s="260" t="s">
        <v>8268</v>
      </c>
      <c r="GPL2" s="260" t="s">
        <v>8269</v>
      </c>
      <c r="GPM2" s="260" t="s">
        <v>8270</v>
      </c>
      <c r="GPN2" s="260" t="s">
        <v>8271</v>
      </c>
      <c r="GPO2" s="260" t="s">
        <v>8272</v>
      </c>
      <c r="GPP2" s="260" t="s">
        <v>8273</v>
      </c>
      <c r="GPQ2" s="260" t="s">
        <v>8274</v>
      </c>
      <c r="GPR2" s="260" t="s">
        <v>8275</v>
      </c>
      <c r="GPS2" s="260" t="s">
        <v>8276</v>
      </c>
      <c r="GPT2" s="260" t="s">
        <v>8277</v>
      </c>
      <c r="GPU2" s="260" t="s">
        <v>8278</v>
      </c>
      <c r="GPV2" s="260" t="s">
        <v>8279</v>
      </c>
      <c r="GPW2" s="260" t="s">
        <v>8280</v>
      </c>
      <c r="GPX2" s="260" t="s">
        <v>8281</v>
      </c>
      <c r="GPY2" s="260" t="s">
        <v>8282</v>
      </c>
      <c r="GPZ2" s="260" t="s">
        <v>8283</v>
      </c>
      <c r="GQA2" s="260" t="s">
        <v>8284</v>
      </c>
      <c r="GQB2" s="260" t="s">
        <v>8285</v>
      </c>
      <c r="GQC2" s="260" t="s">
        <v>8286</v>
      </c>
      <c r="GQD2" s="260" t="s">
        <v>8287</v>
      </c>
      <c r="GQE2" s="260" t="s">
        <v>8288</v>
      </c>
      <c r="GQF2" s="260" t="s">
        <v>8289</v>
      </c>
      <c r="GQG2" s="260" t="s">
        <v>8290</v>
      </c>
      <c r="GQH2" s="260" t="s">
        <v>8291</v>
      </c>
      <c r="GQI2" s="260" t="s">
        <v>8292</v>
      </c>
      <c r="GQJ2" s="260" t="s">
        <v>8293</v>
      </c>
      <c r="GQK2" s="260" t="s">
        <v>8294</v>
      </c>
      <c r="GQL2" s="260" t="s">
        <v>8295</v>
      </c>
      <c r="GQM2" s="260" t="s">
        <v>8296</v>
      </c>
      <c r="GQN2" s="260" t="s">
        <v>8297</v>
      </c>
      <c r="GQO2" s="260" t="s">
        <v>8298</v>
      </c>
      <c r="GQP2" s="260" t="s">
        <v>8299</v>
      </c>
      <c r="GQQ2" s="260" t="s">
        <v>8300</v>
      </c>
      <c r="GQR2" s="260" t="s">
        <v>8301</v>
      </c>
      <c r="GQS2" s="260" t="s">
        <v>8302</v>
      </c>
      <c r="GQT2" s="260" t="s">
        <v>8303</v>
      </c>
      <c r="GQU2" s="260" t="s">
        <v>8304</v>
      </c>
      <c r="GQV2" s="260" t="s">
        <v>8305</v>
      </c>
      <c r="GQW2" s="260" t="s">
        <v>8306</v>
      </c>
      <c r="GQX2" s="260" t="s">
        <v>8307</v>
      </c>
      <c r="GQY2" s="260" t="s">
        <v>8308</v>
      </c>
      <c r="GQZ2" s="260" t="s">
        <v>8309</v>
      </c>
      <c r="GRA2" s="260" t="s">
        <v>8310</v>
      </c>
      <c r="GRB2" s="260" t="s">
        <v>8311</v>
      </c>
      <c r="GRC2" s="260" t="s">
        <v>8312</v>
      </c>
      <c r="GRD2" s="260" t="s">
        <v>8313</v>
      </c>
      <c r="GRE2" s="260" t="s">
        <v>8314</v>
      </c>
      <c r="GRF2" s="260" t="s">
        <v>8315</v>
      </c>
      <c r="GRG2" s="260" t="s">
        <v>8316</v>
      </c>
      <c r="GRH2" s="260" t="s">
        <v>8317</v>
      </c>
      <c r="GRI2" s="260" t="s">
        <v>8318</v>
      </c>
      <c r="GRJ2" s="260" t="s">
        <v>8319</v>
      </c>
      <c r="GRK2" s="260" t="s">
        <v>8320</v>
      </c>
      <c r="GRL2" s="260" t="s">
        <v>8321</v>
      </c>
      <c r="GRM2" s="260" t="s">
        <v>8322</v>
      </c>
      <c r="GRN2" s="260" t="s">
        <v>8323</v>
      </c>
      <c r="GRO2" s="260" t="s">
        <v>8324</v>
      </c>
      <c r="GRP2" s="260" t="s">
        <v>8325</v>
      </c>
      <c r="GRQ2" s="260" t="s">
        <v>8326</v>
      </c>
      <c r="GRR2" s="260" t="s">
        <v>8327</v>
      </c>
      <c r="GRS2" s="260" t="s">
        <v>8328</v>
      </c>
      <c r="GRT2" s="260" t="s">
        <v>8329</v>
      </c>
      <c r="GRU2" s="260" t="s">
        <v>8330</v>
      </c>
      <c r="GRV2" s="260" t="s">
        <v>8331</v>
      </c>
      <c r="GRW2" s="260" t="s">
        <v>8332</v>
      </c>
      <c r="GRX2" s="260" t="s">
        <v>8333</v>
      </c>
      <c r="GRY2" s="260" t="s">
        <v>8334</v>
      </c>
      <c r="GRZ2" s="260" t="s">
        <v>8335</v>
      </c>
      <c r="GSA2" s="260" t="s">
        <v>8336</v>
      </c>
      <c r="GSB2" s="260" t="s">
        <v>8337</v>
      </c>
      <c r="GSC2" s="260" t="s">
        <v>8338</v>
      </c>
      <c r="GSD2" s="260" t="s">
        <v>8339</v>
      </c>
      <c r="GSE2" s="260" t="s">
        <v>8340</v>
      </c>
      <c r="GSF2" s="260" t="s">
        <v>8341</v>
      </c>
      <c r="GSG2" s="260" t="s">
        <v>8342</v>
      </c>
      <c r="GSH2" s="260" t="s">
        <v>8343</v>
      </c>
      <c r="GSI2" s="260" t="s">
        <v>8344</v>
      </c>
      <c r="GSJ2" s="260" t="s">
        <v>8345</v>
      </c>
      <c r="GSK2" s="260" t="s">
        <v>8346</v>
      </c>
      <c r="GSL2" s="260" t="s">
        <v>8347</v>
      </c>
      <c r="GSM2" s="260" t="s">
        <v>8348</v>
      </c>
      <c r="GSN2" s="260" t="s">
        <v>8349</v>
      </c>
      <c r="GSO2" s="260" t="s">
        <v>8350</v>
      </c>
      <c r="GSP2" s="260" t="s">
        <v>8351</v>
      </c>
      <c r="GSQ2" s="260" t="s">
        <v>8352</v>
      </c>
      <c r="GSR2" s="260" t="s">
        <v>8353</v>
      </c>
      <c r="GSS2" s="260" t="s">
        <v>8354</v>
      </c>
      <c r="GST2" s="260" t="s">
        <v>8355</v>
      </c>
      <c r="GSU2" s="260" t="s">
        <v>8356</v>
      </c>
      <c r="GSV2" s="260" t="s">
        <v>8357</v>
      </c>
      <c r="GSW2" s="260" t="s">
        <v>8358</v>
      </c>
      <c r="GSX2" s="260" t="s">
        <v>8359</v>
      </c>
      <c r="GSY2" s="260" t="s">
        <v>8360</v>
      </c>
      <c r="GSZ2" s="260" t="s">
        <v>8361</v>
      </c>
      <c r="GTA2" s="260" t="s">
        <v>8362</v>
      </c>
      <c r="GTB2" s="260" t="s">
        <v>8363</v>
      </c>
      <c r="GTC2" s="260" t="s">
        <v>8364</v>
      </c>
      <c r="GTD2" s="260" t="s">
        <v>8365</v>
      </c>
      <c r="GTE2" s="260" t="s">
        <v>8366</v>
      </c>
      <c r="GTF2" s="260" t="s">
        <v>8367</v>
      </c>
      <c r="GTG2" s="260" t="s">
        <v>8368</v>
      </c>
      <c r="GTH2" s="260" t="s">
        <v>8369</v>
      </c>
      <c r="GTI2" s="260" t="s">
        <v>8370</v>
      </c>
      <c r="GTJ2" s="260" t="s">
        <v>8371</v>
      </c>
      <c r="GTK2" s="260" t="s">
        <v>8372</v>
      </c>
      <c r="GTL2" s="260" t="s">
        <v>8373</v>
      </c>
      <c r="GTM2" s="260" t="s">
        <v>8374</v>
      </c>
      <c r="GTN2" s="260" t="s">
        <v>8375</v>
      </c>
      <c r="GTO2" s="260" t="s">
        <v>8376</v>
      </c>
      <c r="GTP2" s="260" t="s">
        <v>8377</v>
      </c>
      <c r="GTQ2" s="260" t="s">
        <v>8378</v>
      </c>
      <c r="GTR2" s="260" t="s">
        <v>8379</v>
      </c>
      <c r="GTS2" s="260" t="s">
        <v>8380</v>
      </c>
      <c r="GTT2" s="260" t="s">
        <v>8381</v>
      </c>
      <c r="GTU2" s="260" t="s">
        <v>8382</v>
      </c>
      <c r="GTV2" s="260" t="s">
        <v>8383</v>
      </c>
      <c r="GTW2" s="260" t="s">
        <v>8384</v>
      </c>
      <c r="GTX2" s="260" t="s">
        <v>8385</v>
      </c>
      <c r="GTY2" s="260" t="s">
        <v>8386</v>
      </c>
      <c r="GTZ2" s="260" t="s">
        <v>8387</v>
      </c>
      <c r="GUA2" s="260" t="s">
        <v>8388</v>
      </c>
      <c r="GUB2" s="260" t="s">
        <v>8389</v>
      </c>
      <c r="GUC2" s="260" t="s">
        <v>8390</v>
      </c>
      <c r="GUD2" s="260" t="s">
        <v>8391</v>
      </c>
      <c r="GUE2" s="260" t="s">
        <v>8392</v>
      </c>
      <c r="GUF2" s="260" t="s">
        <v>8393</v>
      </c>
      <c r="GUG2" s="260" t="s">
        <v>8394</v>
      </c>
      <c r="GUH2" s="260" t="s">
        <v>8395</v>
      </c>
      <c r="GUI2" s="260" t="s">
        <v>8396</v>
      </c>
      <c r="GUJ2" s="260" t="s">
        <v>8397</v>
      </c>
      <c r="GUK2" s="260" t="s">
        <v>8398</v>
      </c>
      <c r="GUL2" s="260" t="s">
        <v>8399</v>
      </c>
      <c r="GUM2" s="260" t="s">
        <v>8400</v>
      </c>
      <c r="GUN2" s="260" t="s">
        <v>8401</v>
      </c>
      <c r="GUO2" s="260" t="s">
        <v>8402</v>
      </c>
      <c r="GUP2" s="260" t="s">
        <v>8403</v>
      </c>
      <c r="GUQ2" s="260" t="s">
        <v>8404</v>
      </c>
      <c r="GUR2" s="260" t="s">
        <v>8405</v>
      </c>
      <c r="GUS2" s="260" t="s">
        <v>8406</v>
      </c>
      <c r="GUT2" s="260" t="s">
        <v>8407</v>
      </c>
      <c r="GUU2" s="260" t="s">
        <v>8408</v>
      </c>
      <c r="GUV2" s="260" t="s">
        <v>8409</v>
      </c>
      <c r="GUW2" s="260" t="s">
        <v>8410</v>
      </c>
      <c r="GUX2" s="260" t="s">
        <v>8411</v>
      </c>
      <c r="GUY2" s="260" t="s">
        <v>8412</v>
      </c>
      <c r="GUZ2" s="260" t="s">
        <v>8413</v>
      </c>
      <c r="GVA2" s="260" t="s">
        <v>8414</v>
      </c>
      <c r="GVB2" s="260" t="s">
        <v>8415</v>
      </c>
      <c r="GVC2" s="260" t="s">
        <v>8416</v>
      </c>
      <c r="GVD2" s="260" t="s">
        <v>8417</v>
      </c>
      <c r="GVE2" s="260" t="s">
        <v>8418</v>
      </c>
      <c r="GVF2" s="260" t="s">
        <v>8419</v>
      </c>
      <c r="GVG2" s="260" t="s">
        <v>8420</v>
      </c>
      <c r="GVH2" s="260" t="s">
        <v>8421</v>
      </c>
      <c r="GVI2" s="260" t="s">
        <v>8422</v>
      </c>
      <c r="GVJ2" s="260" t="s">
        <v>8423</v>
      </c>
      <c r="GVK2" s="260" t="s">
        <v>8424</v>
      </c>
      <c r="GVL2" s="260" t="s">
        <v>8425</v>
      </c>
      <c r="GVM2" s="260" t="s">
        <v>8426</v>
      </c>
      <c r="GVN2" s="260" t="s">
        <v>8427</v>
      </c>
      <c r="GVO2" s="260" t="s">
        <v>8428</v>
      </c>
      <c r="GVP2" s="260" t="s">
        <v>8429</v>
      </c>
      <c r="GVQ2" s="260" t="s">
        <v>8430</v>
      </c>
      <c r="GVR2" s="260" t="s">
        <v>8431</v>
      </c>
      <c r="GVS2" s="260" t="s">
        <v>8432</v>
      </c>
      <c r="GVT2" s="260" t="s">
        <v>8433</v>
      </c>
      <c r="GVU2" s="260" t="s">
        <v>8434</v>
      </c>
      <c r="GVV2" s="260" t="s">
        <v>8435</v>
      </c>
      <c r="GVW2" s="260" t="s">
        <v>8436</v>
      </c>
      <c r="GVX2" s="260" t="s">
        <v>8437</v>
      </c>
      <c r="GVY2" s="260" t="s">
        <v>8438</v>
      </c>
      <c r="GVZ2" s="260" t="s">
        <v>8439</v>
      </c>
      <c r="GWA2" s="260" t="s">
        <v>8440</v>
      </c>
      <c r="GWB2" s="260" t="s">
        <v>8441</v>
      </c>
      <c r="GWC2" s="260" t="s">
        <v>8442</v>
      </c>
      <c r="GWD2" s="260" t="s">
        <v>8443</v>
      </c>
      <c r="GWE2" s="260" t="s">
        <v>8444</v>
      </c>
      <c r="GWF2" s="260" t="s">
        <v>8445</v>
      </c>
      <c r="GWG2" s="260" t="s">
        <v>8446</v>
      </c>
      <c r="GWH2" s="260" t="s">
        <v>8447</v>
      </c>
      <c r="GWI2" s="260" t="s">
        <v>8448</v>
      </c>
      <c r="GWJ2" s="260" t="s">
        <v>8449</v>
      </c>
      <c r="GWK2" s="260" t="s">
        <v>8450</v>
      </c>
      <c r="GWL2" s="260" t="s">
        <v>8451</v>
      </c>
      <c r="GWM2" s="260" t="s">
        <v>8452</v>
      </c>
      <c r="GWN2" s="260" t="s">
        <v>8453</v>
      </c>
      <c r="GWO2" s="260" t="s">
        <v>8454</v>
      </c>
      <c r="GWP2" s="260" t="s">
        <v>8455</v>
      </c>
      <c r="GWQ2" s="260" t="s">
        <v>8456</v>
      </c>
      <c r="GWR2" s="260" t="s">
        <v>8457</v>
      </c>
      <c r="GWS2" s="260" t="s">
        <v>8458</v>
      </c>
      <c r="GWT2" s="260" t="s">
        <v>8459</v>
      </c>
      <c r="GWU2" s="260" t="s">
        <v>8460</v>
      </c>
      <c r="GWV2" s="260" t="s">
        <v>8461</v>
      </c>
      <c r="GWW2" s="260" t="s">
        <v>8462</v>
      </c>
      <c r="GWX2" s="260" t="s">
        <v>8463</v>
      </c>
      <c r="GWY2" s="260" t="s">
        <v>8464</v>
      </c>
      <c r="GWZ2" s="260" t="s">
        <v>8465</v>
      </c>
      <c r="GXA2" s="260" t="s">
        <v>8466</v>
      </c>
      <c r="GXB2" s="260" t="s">
        <v>8467</v>
      </c>
      <c r="GXC2" s="260" t="s">
        <v>8468</v>
      </c>
      <c r="GXD2" s="260" t="s">
        <v>8469</v>
      </c>
      <c r="GXE2" s="260" t="s">
        <v>8470</v>
      </c>
      <c r="GXF2" s="260" t="s">
        <v>8471</v>
      </c>
      <c r="GXG2" s="260" t="s">
        <v>8472</v>
      </c>
      <c r="GXH2" s="260" t="s">
        <v>8473</v>
      </c>
      <c r="GXI2" s="260" t="s">
        <v>8474</v>
      </c>
      <c r="GXJ2" s="260" t="s">
        <v>8475</v>
      </c>
      <c r="GXK2" s="260" t="s">
        <v>8476</v>
      </c>
      <c r="GXL2" s="260" t="s">
        <v>8477</v>
      </c>
      <c r="GXM2" s="260" t="s">
        <v>8478</v>
      </c>
      <c r="GXN2" s="260" t="s">
        <v>8479</v>
      </c>
      <c r="GXO2" s="260" t="s">
        <v>8480</v>
      </c>
      <c r="GXP2" s="260" t="s">
        <v>8481</v>
      </c>
      <c r="GXQ2" s="260" t="s">
        <v>8482</v>
      </c>
      <c r="GXR2" s="260" t="s">
        <v>8483</v>
      </c>
      <c r="GXS2" s="260" t="s">
        <v>8484</v>
      </c>
      <c r="GXT2" s="260" t="s">
        <v>8485</v>
      </c>
      <c r="GXU2" s="260" t="s">
        <v>8486</v>
      </c>
      <c r="GXV2" s="260" t="s">
        <v>8487</v>
      </c>
      <c r="GXW2" s="260" t="s">
        <v>8488</v>
      </c>
      <c r="GXX2" s="260" t="s">
        <v>8489</v>
      </c>
      <c r="GXY2" s="260" t="s">
        <v>8490</v>
      </c>
      <c r="GXZ2" s="260" t="s">
        <v>8491</v>
      </c>
      <c r="GYA2" s="260" t="s">
        <v>8492</v>
      </c>
      <c r="GYB2" s="260" t="s">
        <v>8493</v>
      </c>
      <c r="GYC2" s="260" t="s">
        <v>8494</v>
      </c>
      <c r="GYD2" s="260" t="s">
        <v>8495</v>
      </c>
      <c r="GYE2" s="260" t="s">
        <v>8496</v>
      </c>
      <c r="GYF2" s="260" t="s">
        <v>8497</v>
      </c>
      <c r="GYG2" s="260" t="s">
        <v>8498</v>
      </c>
      <c r="GYH2" s="260" t="s">
        <v>8499</v>
      </c>
      <c r="GYI2" s="260" t="s">
        <v>8500</v>
      </c>
      <c r="GYJ2" s="260" t="s">
        <v>8501</v>
      </c>
      <c r="GYK2" s="260" t="s">
        <v>8502</v>
      </c>
      <c r="GYL2" s="260" t="s">
        <v>8503</v>
      </c>
      <c r="GYM2" s="260" t="s">
        <v>8504</v>
      </c>
      <c r="GYN2" s="260" t="s">
        <v>8505</v>
      </c>
      <c r="GYO2" s="260" t="s">
        <v>8506</v>
      </c>
      <c r="GYP2" s="260" t="s">
        <v>8507</v>
      </c>
      <c r="GYQ2" s="260" t="s">
        <v>8508</v>
      </c>
      <c r="GYR2" s="260" t="s">
        <v>8509</v>
      </c>
      <c r="GYS2" s="260" t="s">
        <v>8510</v>
      </c>
      <c r="GYT2" s="260" t="s">
        <v>8511</v>
      </c>
      <c r="GYU2" s="260" t="s">
        <v>8512</v>
      </c>
      <c r="GYV2" s="260" t="s">
        <v>8513</v>
      </c>
      <c r="GYW2" s="260" t="s">
        <v>8514</v>
      </c>
      <c r="GYX2" s="260" t="s">
        <v>8515</v>
      </c>
      <c r="GYY2" s="260" t="s">
        <v>8516</v>
      </c>
      <c r="GYZ2" s="260" t="s">
        <v>8517</v>
      </c>
      <c r="GZA2" s="260" t="s">
        <v>8518</v>
      </c>
      <c r="GZB2" s="260" t="s">
        <v>8519</v>
      </c>
      <c r="GZC2" s="260" t="s">
        <v>8520</v>
      </c>
      <c r="GZD2" s="260" t="s">
        <v>8521</v>
      </c>
      <c r="GZE2" s="260" t="s">
        <v>8522</v>
      </c>
      <c r="GZF2" s="260" t="s">
        <v>8523</v>
      </c>
      <c r="GZG2" s="260" t="s">
        <v>8524</v>
      </c>
      <c r="GZH2" s="260" t="s">
        <v>8525</v>
      </c>
      <c r="GZI2" s="260" t="s">
        <v>8526</v>
      </c>
      <c r="GZJ2" s="260" t="s">
        <v>8527</v>
      </c>
      <c r="GZK2" s="260" t="s">
        <v>8528</v>
      </c>
      <c r="GZL2" s="260" t="s">
        <v>8529</v>
      </c>
      <c r="GZM2" s="260" t="s">
        <v>8530</v>
      </c>
      <c r="GZN2" s="260" t="s">
        <v>8531</v>
      </c>
      <c r="GZO2" s="260" t="s">
        <v>8532</v>
      </c>
      <c r="GZP2" s="260" t="s">
        <v>8533</v>
      </c>
      <c r="GZQ2" s="260" t="s">
        <v>8534</v>
      </c>
      <c r="GZR2" s="260" t="s">
        <v>8535</v>
      </c>
      <c r="GZS2" s="260" t="s">
        <v>8536</v>
      </c>
      <c r="GZT2" s="260" t="s">
        <v>8537</v>
      </c>
      <c r="GZU2" s="260" t="s">
        <v>8538</v>
      </c>
      <c r="GZV2" s="260" t="s">
        <v>8539</v>
      </c>
      <c r="GZW2" s="260" t="s">
        <v>8540</v>
      </c>
      <c r="GZX2" s="260" t="s">
        <v>8541</v>
      </c>
      <c r="GZY2" s="260" t="s">
        <v>8542</v>
      </c>
      <c r="GZZ2" s="260" t="s">
        <v>8543</v>
      </c>
      <c r="HAA2" s="260" t="s">
        <v>8544</v>
      </c>
      <c r="HAB2" s="260" t="s">
        <v>8545</v>
      </c>
      <c r="HAC2" s="260" t="s">
        <v>8546</v>
      </c>
      <c r="HAD2" s="260" t="s">
        <v>8547</v>
      </c>
      <c r="HAE2" s="260" t="s">
        <v>8548</v>
      </c>
      <c r="HAF2" s="260" t="s">
        <v>8549</v>
      </c>
      <c r="HAG2" s="260" t="s">
        <v>8550</v>
      </c>
      <c r="HAH2" s="260" t="s">
        <v>8551</v>
      </c>
      <c r="HAI2" s="260" t="s">
        <v>8552</v>
      </c>
      <c r="HAJ2" s="260" t="s">
        <v>8553</v>
      </c>
      <c r="HAK2" s="260" t="s">
        <v>8554</v>
      </c>
      <c r="HAL2" s="260" t="s">
        <v>8555</v>
      </c>
      <c r="HAM2" s="260" t="s">
        <v>8556</v>
      </c>
      <c r="HAN2" s="260" t="s">
        <v>8557</v>
      </c>
      <c r="HAO2" s="260" t="s">
        <v>8558</v>
      </c>
      <c r="HAP2" s="260" t="s">
        <v>8559</v>
      </c>
      <c r="HAQ2" s="260" t="s">
        <v>8560</v>
      </c>
      <c r="HAR2" s="260" t="s">
        <v>8561</v>
      </c>
      <c r="HAS2" s="260" t="s">
        <v>8562</v>
      </c>
      <c r="HAT2" s="260" t="s">
        <v>8563</v>
      </c>
      <c r="HAU2" s="260" t="s">
        <v>8564</v>
      </c>
      <c r="HAV2" s="260" t="s">
        <v>8565</v>
      </c>
      <c r="HAW2" s="260" t="s">
        <v>8566</v>
      </c>
      <c r="HAX2" s="260" t="s">
        <v>8567</v>
      </c>
      <c r="HAY2" s="260" t="s">
        <v>8568</v>
      </c>
      <c r="HAZ2" s="260" t="s">
        <v>8569</v>
      </c>
      <c r="HBA2" s="260" t="s">
        <v>8570</v>
      </c>
      <c r="HBB2" s="260" t="s">
        <v>8571</v>
      </c>
      <c r="HBC2" s="260" t="s">
        <v>8572</v>
      </c>
      <c r="HBD2" s="260" t="s">
        <v>8573</v>
      </c>
      <c r="HBE2" s="260" t="s">
        <v>8574</v>
      </c>
      <c r="HBF2" s="260" t="s">
        <v>8575</v>
      </c>
      <c r="HBG2" s="260" t="s">
        <v>8576</v>
      </c>
      <c r="HBH2" s="260" t="s">
        <v>8577</v>
      </c>
      <c r="HBI2" s="260" t="s">
        <v>8578</v>
      </c>
      <c r="HBJ2" s="260" t="s">
        <v>8579</v>
      </c>
      <c r="HBK2" s="260" t="s">
        <v>8580</v>
      </c>
      <c r="HBL2" s="260" t="s">
        <v>8581</v>
      </c>
      <c r="HBM2" s="260" t="s">
        <v>8582</v>
      </c>
      <c r="HBN2" s="260" t="s">
        <v>8583</v>
      </c>
      <c r="HBO2" s="260" t="s">
        <v>8584</v>
      </c>
      <c r="HBP2" s="260" t="s">
        <v>8585</v>
      </c>
      <c r="HBQ2" s="260" t="s">
        <v>8586</v>
      </c>
      <c r="HBR2" s="260" t="s">
        <v>8587</v>
      </c>
      <c r="HBS2" s="260" t="s">
        <v>8588</v>
      </c>
      <c r="HBT2" s="260" t="s">
        <v>8589</v>
      </c>
      <c r="HBU2" s="260" t="s">
        <v>8590</v>
      </c>
      <c r="HBV2" s="260" t="s">
        <v>8591</v>
      </c>
      <c r="HBW2" s="260" t="s">
        <v>8592</v>
      </c>
      <c r="HBX2" s="260" t="s">
        <v>8593</v>
      </c>
      <c r="HBY2" s="260" t="s">
        <v>8594</v>
      </c>
      <c r="HBZ2" s="260" t="s">
        <v>8595</v>
      </c>
      <c r="HCA2" s="260" t="s">
        <v>8596</v>
      </c>
      <c r="HCB2" s="260" t="s">
        <v>8597</v>
      </c>
      <c r="HCC2" s="260" t="s">
        <v>8598</v>
      </c>
      <c r="HCD2" s="260" t="s">
        <v>8599</v>
      </c>
      <c r="HCE2" s="260" t="s">
        <v>8600</v>
      </c>
      <c r="HCF2" s="260" t="s">
        <v>8601</v>
      </c>
      <c r="HCG2" s="260" t="s">
        <v>8602</v>
      </c>
      <c r="HCH2" s="260" t="s">
        <v>8603</v>
      </c>
      <c r="HCI2" s="260" t="s">
        <v>8604</v>
      </c>
      <c r="HCJ2" s="260" t="s">
        <v>8605</v>
      </c>
      <c r="HCK2" s="260" t="s">
        <v>8606</v>
      </c>
      <c r="HCL2" s="260" t="s">
        <v>8607</v>
      </c>
      <c r="HCM2" s="260" t="s">
        <v>8608</v>
      </c>
      <c r="HCN2" s="260" t="s">
        <v>8609</v>
      </c>
      <c r="HCO2" s="260" t="s">
        <v>8610</v>
      </c>
      <c r="HCP2" s="260" t="s">
        <v>8611</v>
      </c>
      <c r="HCQ2" s="260" t="s">
        <v>8612</v>
      </c>
      <c r="HCR2" s="260" t="s">
        <v>8613</v>
      </c>
      <c r="HCS2" s="260" t="s">
        <v>8614</v>
      </c>
      <c r="HCT2" s="260" t="s">
        <v>8615</v>
      </c>
      <c r="HCU2" s="260" t="s">
        <v>8616</v>
      </c>
      <c r="HCV2" s="260" t="s">
        <v>8617</v>
      </c>
      <c r="HCW2" s="260" t="s">
        <v>8618</v>
      </c>
      <c r="HCX2" s="260" t="s">
        <v>8619</v>
      </c>
      <c r="HCY2" s="260" t="s">
        <v>8620</v>
      </c>
      <c r="HCZ2" s="260" t="s">
        <v>8621</v>
      </c>
      <c r="HDA2" s="260" t="s">
        <v>8622</v>
      </c>
      <c r="HDB2" s="260" t="s">
        <v>8623</v>
      </c>
      <c r="HDC2" s="260" t="s">
        <v>8624</v>
      </c>
      <c r="HDD2" s="260" t="s">
        <v>8625</v>
      </c>
      <c r="HDE2" s="260" t="s">
        <v>8626</v>
      </c>
      <c r="HDF2" s="260" t="s">
        <v>8627</v>
      </c>
      <c r="HDG2" s="260" t="s">
        <v>8628</v>
      </c>
      <c r="HDH2" s="260" t="s">
        <v>8629</v>
      </c>
      <c r="HDI2" s="260" t="s">
        <v>8630</v>
      </c>
      <c r="HDJ2" s="260" t="s">
        <v>8631</v>
      </c>
      <c r="HDK2" s="260" t="s">
        <v>8632</v>
      </c>
      <c r="HDL2" s="260" t="s">
        <v>8633</v>
      </c>
      <c r="HDM2" s="260" t="s">
        <v>8634</v>
      </c>
      <c r="HDN2" s="260" t="s">
        <v>8635</v>
      </c>
      <c r="HDO2" s="260" t="s">
        <v>8636</v>
      </c>
      <c r="HDP2" s="260" t="s">
        <v>8637</v>
      </c>
      <c r="HDQ2" s="260" t="s">
        <v>8638</v>
      </c>
      <c r="HDR2" s="260" t="s">
        <v>8639</v>
      </c>
      <c r="HDS2" s="260" t="s">
        <v>8640</v>
      </c>
      <c r="HDT2" s="260" t="s">
        <v>8641</v>
      </c>
      <c r="HDU2" s="260" t="s">
        <v>8642</v>
      </c>
      <c r="HDV2" s="260" t="s">
        <v>8643</v>
      </c>
      <c r="HDW2" s="260" t="s">
        <v>8644</v>
      </c>
      <c r="HDX2" s="260" t="s">
        <v>8645</v>
      </c>
      <c r="HDY2" s="260" t="s">
        <v>8646</v>
      </c>
      <c r="HDZ2" s="260" t="s">
        <v>8647</v>
      </c>
      <c r="HEA2" s="260" t="s">
        <v>8648</v>
      </c>
      <c r="HEB2" s="260" t="s">
        <v>8649</v>
      </c>
      <c r="HEC2" s="260" t="s">
        <v>8650</v>
      </c>
      <c r="HED2" s="260" t="s">
        <v>8651</v>
      </c>
      <c r="HEE2" s="260" t="s">
        <v>8652</v>
      </c>
      <c r="HEF2" s="260" t="s">
        <v>8653</v>
      </c>
      <c r="HEG2" s="260" t="s">
        <v>8654</v>
      </c>
      <c r="HEH2" s="260" t="s">
        <v>8655</v>
      </c>
      <c r="HEI2" s="260" t="s">
        <v>8656</v>
      </c>
      <c r="HEJ2" s="260" t="s">
        <v>8657</v>
      </c>
      <c r="HEK2" s="260" t="s">
        <v>8658</v>
      </c>
      <c r="HEL2" s="260" t="s">
        <v>8659</v>
      </c>
      <c r="HEM2" s="260" t="s">
        <v>8660</v>
      </c>
      <c r="HEN2" s="260" t="s">
        <v>8661</v>
      </c>
      <c r="HEO2" s="260" t="s">
        <v>8662</v>
      </c>
      <c r="HEP2" s="260" t="s">
        <v>8663</v>
      </c>
      <c r="HEQ2" s="260" t="s">
        <v>8664</v>
      </c>
      <c r="HER2" s="260" t="s">
        <v>8665</v>
      </c>
      <c r="HES2" s="260" t="s">
        <v>8666</v>
      </c>
      <c r="HET2" s="260" t="s">
        <v>8667</v>
      </c>
      <c r="HEU2" s="260" t="s">
        <v>8668</v>
      </c>
      <c r="HEV2" s="260" t="s">
        <v>8669</v>
      </c>
      <c r="HEW2" s="260" t="s">
        <v>8670</v>
      </c>
      <c r="HEX2" s="260" t="s">
        <v>8671</v>
      </c>
      <c r="HEY2" s="260" t="s">
        <v>8672</v>
      </c>
      <c r="HEZ2" s="260" t="s">
        <v>8673</v>
      </c>
      <c r="HFA2" s="260" t="s">
        <v>8674</v>
      </c>
      <c r="HFB2" s="260" t="s">
        <v>8675</v>
      </c>
      <c r="HFC2" s="260" t="s">
        <v>8676</v>
      </c>
      <c r="HFD2" s="260" t="s">
        <v>8677</v>
      </c>
      <c r="HFE2" s="260" t="s">
        <v>8678</v>
      </c>
      <c r="HFF2" s="260" t="s">
        <v>8679</v>
      </c>
      <c r="HFG2" s="260" t="s">
        <v>8680</v>
      </c>
      <c r="HFH2" s="260" t="s">
        <v>8681</v>
      </c>
      <c r="HFI2" s="260" t="s">
        <v>8682</v>
      </c>
      <c r="HFJ2" s="260" t="s">
        <v>8683</v>
      </c>
      <c r="HFK2" s="260" t="s">
        <v>8684</v>
      </c>
      <c r="HFL2" s="260" t="s">
        <v>8685</v>
      </c>
      <c r="HFM2" s="260" t="s">
        <v>8686</v>
      </c>
      <c r="HFN2" s="260" t="s">
        <v>8687</v>
      </c>
      <c r="HFO2" s="260" t="s">
        <v>8688</v>
      </c>
      <c r="HFP2" s="260" t="s">
        <v>8689</v>
      </c>
      <c r="HFQ2" s="260" t="s">
        <v>8690</v>
      </c>
      <c r="HFR2" s="260" t="s">
        <v>8691</v>
      </c>
      <c r="HFS2" s="260" t="s">
        <v>8692</v>
      </c>
      <c r="HFT2" s="260" t="s">
        <v>8693</v>
      </c>
      <c r="HFU2" s="260" t="s">
        <v>8694</v>
      </c>
      <c r="HFV2" s="260" t="s">
        <v>8695</v>
      </c>
      <c r="HFW2" s="260" t="s">
        <v>8696</v>
      </c>
      <c r="HFX2" s="260" t="s">
        <v>8697</v>
      </c>
      <c r="HFY2" s="260" t="s">
        <v>8698</v>
      </c>
      <c r="HFZ2" s="260" t="s">
        <v>8699</v>
      </c>
      <c r="HGA2" s="260" t="s">
        <v>8700</v>
      </c>
      <c r="HGB2" s="260" t="s">
        <v>8701</v>
      </c>
      <c r="HGC2" s="260" t="s">
        <v>8702</v>
      </c>
      <c r="HGD2" s="260" t="s">
        <v>8703</v>
      </c>
      <c r="HGE2" s="260" t="s">
        <v>8704</v>
      </c>
      <c r="HGF2" s="260" t="s">
        <v>8705</v>
      </c>
      <c r="HGG2" s="260" t="s">
        <v>8706</v>
      </c>
      <c r="HGH2" s="260" t="s">
        <v>8707</v>
      </c>
      <c r="HGI2" s="260" t="s">
        <v>8708</v>
      </c>
      <c r="HGJ2" s="260" t="s">
        <v>8709</v>
      </c>
      <c r="HGK2" s="260" t="s">
        <v>8710</v>
      </c>
      <c r="HGL2" s="260" t="s">
        <v>8711</v>
      </c>
      <c r="HGM2" s="260" t="s">
        <v>8712</v>
      </c>
      <c r="HGN2" s="260" t="s">
        <v>8713</v>
      </c>
      <c r="HGO2" s="260" t="s">
        <v>8714</v>
      </c>
      <c r="HGP2" s="260" t="s">
        <v>8715</v>
      </c>
      <c r="HGQ2" s="260" t="s">
        <v>8716</v>
      </c>
      <c r="HGR2" s="260" t="s">
        <v>8717</v>
      </c>
      <c r="HGS2" s="260" t="s">
        <v>8718</v>
      </c>
      <c r="HGT2" s="260" t="s">
        <v>8719</v>
      </c>
      <c r="HGU2" s="260" t="s">
        <v>8720</v>
      </c>
      <c r="HGV2" s="260" t="s">
        <v>8721</v>
      </c>
      <c r="HGW2" s="260" t="s">
        <v>8722</v>
      </c>
      <c r="HGX2" s="260" t="s">
        <v>8723</v>
      </c>
      <c r="HGY2" s="260" t="s">
        <v>8724</v>
      </c>
      <c r="HGZ2" s="260" t="s">
        <v>8725</v>
      </c>
      <c r="HHA2" s="260" t="s">
        <v>8726</v>
      </c>
      <c r="HHB2" s="260" t="s">
        <v>8727</v>
      </c>
      <c r="HHC2" s="260" t="s">
        <v>8728</v>
      </c>
      <c r="HHD2" s="260" t="s">
        <v>8729</v>
      </c>
      <c r="HHE2" s="260" t="s">
        <v>8730</v>
      </c>
      <c r="HHF2" s="260" t="s">
        <v>8731</v>
      </c>
      <c r="HHG2" s="260" t="s">
        <v>8732</v>
      </c>
      <c r="HHH2" s="260" t="s">
        <v>8733</v>
      </c>
      <c r="HHI2" s="260" t="s">
        <v>8734</v>
      </c>
      <c r="HHJ2" s="260" t="s">
        <v>8735</v>
      </c>
      <c r="HHK2" s="260" t="s">
        <v>8736</v>
      </c>
      <c r="HHL2" s="260" t="s">
        <v>8737</v>
      </c>
      <c r="HHM2" s="260" t="s">
        <v>8738</v>
      </c>
      <c r="HHN2" s="260" t="s">
        <v>8739</v>
      </c>
      <c r="HHO2" s="260" t="s">
        <v>8740</v>
      </c>
      <c r="HHP2" s="260" t="s">
        <v>8741</v>
      </c>
      <c r="HHQ2" s="260" t="s">
        <v>8742</v>
      </c>
      <c r="HHR2" s="260" t="s">
        <v>8743</v>
      </c>
      <c r="HHS2" s="260" t="s">
        <v>8744</v>
      </c>
      <c r="HHT2" s="260" t="s">
        <v>8745</v>
      </c>
      <c r="HHU2" s="260" t="s">
        <v>8746</v>
      </c>
      <c r="HHV2" s="260" t="s">
        <v>8747</v>
      </c>
      <c r="HHW2" s="260" t="s">
        <v>8748</v>
      </c>
      <c r="HHX2" s="260" t="s">
        <v>8749</v>
      </c>
      <c r="HHY2" s="260" t="s">
        <v>8750</v>
      </c>
      <c r="HHZ2" s="260" t="s">
        <v>8751</v>
      </c>
      <c r="HIA2" s="260" t="s">
        <v>8752</v>
      </c>
      <c r="HIB2" s="260" t="s">
        <v>8753</v>
      </c>
      <c r="HIC2" s="260" t="s">
        <v>8754</v>
      </c>
      <c r="HID2" s="260" t="s">
        <v>8755</v>
      </c>
      <c r="HIE2" s="260" t="s">
        <v>8756</v>
      </c>
      <c r="HIF2" s="260" t="s">
        <v>8757</v>
      </c>
      <c r="HIG2" s="260" t="s">
        <v>8758</v>
      </c>
      <c r="HIH2" s="260" t="s">
        <v>8759</v>
      </c>
      <c r="HII2" s="260" t="s">
        <v>8760</v>
      </c>
      <c r="HIJ2" s="260" t="s">
        <v>8761</v>
      </c>
      <c r="HIK2" s="260" t="s">
        <v>8762</v>
      </c>
      <c r="HIL2" s="260" t="s">
        <v>8763</v>
      </c>
      <c r="HIM2" s="260" t="s">
        <v>8764</v>
      </c>
      <c r="HIN2" s="260" t="s">
        <v>8765</v>
      </c>
      <c r="HIO2" s="260" t="s">
        <v>8766</v>
      </c>
      <c r="HIP2" s="260" t="s">
        <v>8767</v>
      </c>
      <c r="HIQ2" s="260" t="s">
        <v>8768</v>
      </c>
      <c r="HIR2" s="260" t="s">
        <v>8769</v>
      </c>
      <c r="HIS2" s="260" t="s">
        <v>8770</v>
      </c>
      <c r="HIT2" s="260" t="s">
        <v>8771</v>
      </c>
      <c r="HIU2" s="260" t="s">
        <v>8772</v>
      </c>
      <c r="HIV2" s="260" t="s">
        <v>8773</v>
      </c>
      <c r="HIW2" s="260" t="s">
        <v>8774</v>
      </c>
      <c r="HIX2" s="260" t="s">
        <v>8775</v>
      </c>
      <c r="HIY2" s="260" t="s">
        <v>8776</v>
      </c>
      <c r="HIZ2" s="260" t="s">
        <v>8777</v>
      </c>
      <c r="HJA2" s="260" t="s">
        <v>8778</v>
      </c>
      <c r="HJB2" s="260" t="s">
        <v>8779</v>
      </c>
      <c r="HJC2" s="260" t="s">
        <v>8780</v>
      </c>
      <c r="HJD2" s="260" t="s">
        <v>8781</v>
      </c>
      <c r="HJE2" s="260" t="s">
        <v>8782</v>
      </c>
      <c r="HJF2" s="260" t="s">
        <v>8783</v>
      </c>
      <c r="HJG2" s="260" t="s">
        <v>8784</v>
      </c>
      <c r="HJH2" s="260" t="s">
        <v>8785</v>
      </c>
      <c r="HJI2" s="260" t="s">
        <v>8786</v>
      </c>
      <c r="HJJ2" s="260" t="s">
        <v>8787</v>
      </c>
      <c r="HJK2" s="260" t="s">
        <v>8788</v>
      </c>
      <c r="HJL2" s="260" t="s">
        <v>8789</v>
      </c>
      <c r="HJM2" s="260" t="s">
        <v>8790</v>
      </c>
      <c r="HJN2" s="260" t="s">
        <v>8791</v>
      </c>
      <c r="HJO2" s="260" t="s">
        <v>8792</v>
      </c>
      <c r="HJP2" s="260" t="s">
        <v>8793</v>
      </c>
      <c r="HJQ2" s="260" t="s">
        <v>8794</v>
      </c>
      <c r="HJR2" s="260" t="s">
        <v>8795</v>
      </c>
      <c r="HJS2" s="260" t="s">
        <v>8796</v>
      </c>
      <c r="HJT2" s="260" t="s">
        <v>8797</v>
      </c>
      <c r="HJU2" s="260" t="s">
        <v>8798</v>
      </c>
      <c r="HJV2" s="260" t="s">
        <v>8799</v>
      </c>
      <c r="HJW2" s="260" t="s">
        <v>8800</v>
      </c>
      <c r="HJX2" s="260" t="s">
        <v>8801</v>
      </c>
      <c r="HJY2" s="260" t="s">
        <v>8802</v>
      </c>
      <c r="HJZ2" s="260" t="s">
        <v>8803</v>
      </c>
      <c r="HKA2" s="260" t="s">
        <v>8804</v>
      </c>
      <c r="HKB2" s="260" t="s">
        <v>8805</v>
      </c>
      <c r="HKC2" s="260" t="s">
        <v>8806</v>
      </c>
      <c r="HKD2" s="260" t="s">
        <v>8807</v>
      </c>
      <c r="HKE2" s="260" t="s">
        <v>8808</v>
      </c>
      <c r="HKF2" s="260" t="s">
        <v>8809</v>
      </c>
      <c r="HKG2" s="260" t="s">
        <v>8810</v>
      </c>
      <c r="HKH2" s="260" t="s">
        <v>8811</v>
      </c>
      <c r="HKI2" s="260" t="s">
        <v>8812</v>
      </c>
      <c r="HKJ2" s="260" t="s">
        <v>8813</v>
      </c>
      <c r="HKK2" s="260" t="s">
        <v>8814</v>
      </c>
      <c r="HKL2" s="260" t="s">
        <v>8815</v>
      </c>
      <c r="HKM2" s="260" t="s">
        <v>8816</v>
      </c>
      <c r="HKN2" s="260" t="s">
        <v>8817</v>
      </c>
      <c r="HKO2" s="260" t="s">
        <v>8818</v>
      </c>
      <c r="HKP2" s="260" t="s">
        <v>8819</v>
      </c>
      <c r="HKQ2" s="260" t="s">
        <v>8820</v>
      </c>
      <c r="HKR2" s="260" t="s">
        <v>8821</v>
      </c>
      <c r="HKS2" s="260" t="s">
        <v>8822</v>
      </c>
      <c r="HKT2" s="260" t="s">
        <v>8823</v>
      </c>
      <c r="HKU2" s="260" t="s">
        <v>8824</v>
      </c>
      <c r="HKV2" s="260" t="s">
        <v>8825</v>
      </c>
      <c r="HKW2" s="260" t="s">
        <v>8826</v>
      </c>
      <c r="HKX2" s="260" t="s">
        <v>8827</v>
      </c>
      <c r="HKY2" s="260" t="s">
        <v>8828</v>
      </c>
      <c r="HKZ2" s="260" t="s">
        <v>8829</v>
      </c>
      <c r="HLA2" s="260" t="s">
        <v>8830</v>
      </c>
      <c r="HLB2" s="260" t="s">
        <v>8831</v>
      </c>
      <c r="HLC2" s="260" t="s">
        <v>8832</v>
      </c>
      <c r="HLD2" s="260" t="s">
        <v>8833</v>
      </c>
      <c r="HLE2" s="260" t="s">
        <v>8834</v>
      </c>
      <c r="HLF2" s="260" t="s">
        <v>8835</v>
      </c>
      <c r="HLG2" s="260" t="s">
        <v>8836</v>
      </c>
      <c r="HLH2" s="260" t="s">
        <v>8837</v>
      </c>
      <c r="HLI2" s="260" t="s">
        <v>8838</v>
      </c>
      <c r="HLJ2" s="260" t="s">
        <v>8839</v>
      </c>
      <c r="HLK2" s="260" t="s">
        <v>8840</v>
      </c>
      <c r="HLL2" s="260" t="s">
        <v>8841</v>
      </c>
      <c r="HLM2" s="260" t="s">
        <v>8842</v>
      </c>
      <c r="HLN2" s="260" t="s">
        <v>8843</v>
      </c>
      <c r="HLO2" s="260" t="s">
        <v>8844</v>
      </c>
      <c r="HLP2" s="260" t="s">
        <v>8845</v>
      </c>
      <c r="HLQ2" s="260" t="s">
        <v>8846</v>
      </c>
      <c r="HLR2" s="260" t="s">
        <v>8847</v>
      </c>
      <c r="HLS2" s="260" t="s">
        <v>8848</v>
      </c>
      <c r="HLT2" s="260" t="s">
        <v>8849</v>
      </c>
      <c r="HLU2" s="260" t="s">
        <v>8850</v>
      </c>
      <c r="HLV2" s="260" t="s">
        <v>8851</v>
      </c>
      <c r="HLW2" s="260" t="s">
        <v>8852</v>
      </c>
      <c r="HLX2" s="260" t="s">
        <v>8853</v>
      </c>
      <c r="HLY2" s="260" t="s">
        <v>8854</v>
      </c>
      <c r="HLZ2" s="260" t="s">
        <v>8855</v>
      </c>
      <c r="HMA2" s="260" t="s">
        <v>8856</v>
      </c>
      <c r="HMB2" s="260" t="s">
        <v>8857</v>
      </c>
      <c r="HMC2" s="260" t="s">
        <v>8858</v>
      </c>
      <c r="HMD2" s="260" t="s">
        <v>8859</v>
      </c>
      <c r="HME2" s="260" t="s">
        <v>8860</v>
      </c>
      <c r="HMF2" s="260" t="s">
        <v>8861</v>
      </c>
      <c r="HMG2" s="260" t="s">
        <v>8862</v>
      </c>
      <c r="HMH2" s="260" t="s">
        <v>8863</v>
      </c>
      <c r="HMI2" s="260" t="s">
        <v>8864</v>
      </c>
      <c r="HMJ2" s="260" t="s">
        <v>8865</v>
      </c>
      <c r="HMK2" s="260" t="s">
        <v>8866</v>
      </c>
      <c r="HML2" s="260" t="s">
        <v>8867</v>
      </c>
      <c r="HMM2" s="260" t="s">
        <v>8868</v>
      </c>
      <c r="HMN2" s="260" t="s">
        <v>8869</v>
      </c>
      <c r="HMO2" s="260" t="s">
        <v>8870</v>
      </c>
      <c r="HMP2" s="260" t="s">
        <v>8871</v>
      </c>
      <c r="HMQ2" s="260" t="s">
        <v>8872</v>
      </c>
      <c r="HMR2" s="260" t="s">
        <v>8873</v>
      </c>
      <c r="HMS2" s="260" t="s">
        <v>8874</v>
      </c>
      <c r="HMT2" s="260" t="s">
        <v>8875</v>
      </c>
      <c r="HMU2" s="260" t="s">
        <v>8876</v>
      </c>
      <c r="HMV2" s="260" t="s">
        <v>8877</v>
      </c>
      <c r="HMW2" s="260" t="s">
        <v>8878</v>
      </c>
      <c r="HMX2" s="260" t="s">
        <v>8879</v>
      </c>
      <c r="HMY2" s="260" t="s">
        <v>8880</v>
      </c>
      <c r="HMZ2" s="260" t="s">
        <v>8881</v>
      </c>
      <c r="HNA2" s="260" t="s">
        <v>8882</v>
      </c>
      <c r="HNB2" s="260" t="s">
        <v>8883</v>
      </c>
      <c r="HNC2" s="260" t="s">
        <v>8884</v>
      </c>
      <c r="HND2" s="260" t="s">
        <v>8885</v>
      </c>
      <c r="HNE2" s="260" t="s">
        <v>8886</v>
      </c>
      <c r="HNF2" s="260" t="s">
        <v>8887</v>
      </c>
      <c r="HNG2" s="260" t="s">
        <v>8888</v>
      </c>
      <c r="HNH2" s="260" t="s">
        <v>8889</v>
      </c>
      <c r="HNI2" s="260" t="s">
        <v>8890</v>
      </c>
      <c r="HNJ2" s="260" t="s">
        <v>8891</v>
      </c>
      <c r="HNK2" s="260" t="s">
        <v>8892</v>
      </c>
      <c r="HNL2" s="260" t="s">
        <v>8893</v>
      </c>
      <c r="HNM2" s="260" t="s">
        <v>8894</v>
      </c>
      <c r="HNN2" s="260" t="s">
        <v>8895</v>
      </c>
      <c r="HNO2" s="260" t="s">
        <v>8896</v>
      </c>
      <c r="HNP2" s="260" t="s">
        <v>8897</v>
      </c>
      <c r="HNQ2" s="260" t="s">
        <v>8898</v>
      </c>
      <c r="HNR2" s="260" t="s">
        <v>8899</v>
      </c>
      <c r="HNS2" s="260" t="s">
        <v>8900</v>
      </c>
      <c r="HNT2" s="260" t="s">
        <v>8901</v>
      </c>
      <c r="HNU2" s="260" t="s">
        <v>8902</v>
      </c>
      <c r="HNV2" s="260" t="s">
        <v>8903</v>
      </c>
      <c r="HNW2" s="260" t="s">
        <v>8904</v>
      </c>
      <c r="HNX2" s="260" t="s">
        <v>8905</v>
      </c>
      <c r="HNY2" s="260" t="s">
        <v>8906</v>
      </c>
      <c r="HNZ2" s="260" t="s">
        <v>8907</v>
      </c>
      <c r="HOA2" s="260" t="s">
        <v>8908</v>
      </c>
      <c r="HOB2" s="260" t="s">
        <v>8909</v>
      </c>
      <c r="HOC2" s="260" t="s">
        <v>8910</v>
      </c>
      <c r="HOD2" s="260" t="s">
        <v>8911</v>
      </c>
      <c r="HOE2" s="260" t="s">
        <v>8912</v>
      </c>
      <c r="HOF2" s="260" t="s">
        <v>8913</v>
      </c>
      <c r="HOG2" s="260" t="s">
        <v>8914</v>
      </c>
      <c r="HOH2" s="260" t="s">
        <v>8915</v>
      </c>
      <c r="HOI2" s="260" t="s">
        <v>8916</v>
      </c>
      <c r="HOJ2" s="260" t="s">
        <v>8917</v>
      </c>
      <c r="HOK2" s="260" t="s">
        <v>8918</v>
      </c>
      <c r="HOL2" s="260" t="s">
        <v>8919</v>
      </c>
      <c r="HOM2" s="260" t="s">
        <v>8920</v>
      </c>
      <c r="HON2" s="260" t="s">
        <v>8921</v>
      </c>
      <c r="HOO2" s="260" t="s">
        <v>8922</v>
      </c>
      <c r="HOP2" s="260" t="s">
        <v>8923</v>
      </c>
      <c r="HOQ2" s="260" t="s">
        <v>8924</v>
      </c>
      <c r="HOR2" s="260" t="s">
        <v>8925</v>
      </c>
      <c r="HOS2" s="260" t="s">
        <v>8926</v>
      </c>
      <c r="HOT2" s="260" t="s">
        <v>8927</v>
      </c>
      <c r="HOU2" s="260" t="s">
        <v>8928</v>
      </c>
      <c r="HOV2" s="260" t="s">
        <v>8929</v>
      </c>
      <c r="HOW2" s="260" t="s">
        <v>8930</v>
      </c>
      <c r="HOX2" s="260" t="s">
        <v>8931</v>
      </c>
      <c r="HOY2" s="260" t="s">
        <v>8932</v>
      </c>
      <c r="HOZ2" s="260" t="s">
        <v>8933</v>
      </c>
      <c r="HPA2" s="260" t="s">
        <v>8934</v>
      </c>
      <c r="HPB2" s="260" t="s">
        <v>8935</v>
      </c>
      <c r="HPC2" s="260" t="s">
        <v>8936</v>
      </c>
      <c r="HPD2" s="260" t="s">
        <v>8937</v>
      </c>
      <c r="HPE2" s="260" t="s">
        <v>8938</v>
      </c>
      <c r="HPF2" s="260" t="s">
        <v>8939</v>
      </c>
      <c r="HPG2" s="260" t="s">
        <v>8940</v>
      </c>
      <c r="HPH2" s="260" t="s">
        <v>8941</v>
      </c>
      <c r="HPI2" s="260" t="s">
        <v>8942</v>
      </c>
      <c r="HPJ2" s="260" t="s">
        <v>8943</v>
      </c>
      <c r="HPK2" s="260" t="s">
        <v>8944</v>
      </c>
      <c r="HPL2" s="260" t="s">
        <v>8945</v>
      </c>
      <c r="HPM2" s="260" t="s">
        <v>8946</v>
      </c>
      <c r="HPN2" s="260" t="s">
        <v>8947</v>
      </c>
      <c r="HPO2" s="260" t="s">
        <v>8948</v>
      </c>
      <c r="HPP2" s="260" t="s">
        <v>8949</v>
      </c>
      <c r="HPQ2" s="260" t="s">
        <v>8950</v>
      </c>
      <c r="HPR2" s="260" t="s">
        <v>8951</v>
      </c>
      <c r="HPS2" s="260" t="s">
        <v>8952</v>
      </c>
      <c r="HPT2" s="260" t="s">
        <v>8953</v>
      </c>
      <c r="HPU2" s="260" t="s">
        <v>8954</v>
      </c>
      <c r="HPV2" s="260" t="s">
        <v>8955</v>
      </c>
      <c r="HPW2" s="260" t="s">
        <v>8956</v>
      </c>
      <c r="HPX2" s="260" t="s">
        <v>8957</v>
      </c>
      <c r="HPY2" s="260" t="s">
        <v>8958</v>
      </c>
      <c r="HPZ2" s="260" t="s">
        <v>8959</v>
      </c>
      <c r="HQA2" s="260" t="s">
        <v>8960</v>
      </c>
      <c r="HQB2" s="260" t="s">
        <v>8961</v>
      </c>
      <c r="HQC2" s="260" t="s">
        <v>8962</v>
      </c>
      <c r="HQD2" s="260" t="s">
        <v>8963</v>
      </c>
      <c r="HQE2" s="260" t="s">
        <v>8964</v>
      </c>
      <c r="HQF2" s="260" t="s">
        <v>8965</v>
      </c>
      <c r="HQG2" s="260" t="s">
        <v>8966</v>
      </c>
      <c r="HQH2" s="260" t="s">
        <v>8967</v>
      </c>
      <c r="HQI2" s="260" t="s">
        <v>8968</v>
      </c>
      <c r="HQJ2" s="260" t="s">
        <v>8969</v>
      </c>
      <c r="HQK2" s="260" t="s">
        <v>8970</v>
      </c>
      <c r="HQL2" s="260" t="s">
        <v>8971</v>
      </c>
      <c r="HQM2" s="260" t="s">
        <v>8972</v>
      </c>
      <c r="HQN2" s="260" t="s">
        <v>8973</v>
      </c>
      <c r="HQO2" s="260" t="s">
        <v>8974</v>
      </c>
      <c r="HQP2" s="260" t="s">
        <v>8975</v>
      </c>
      <c r="HQQ2" s="260" t="s">
        <v>8976</v>
      </c>
      <c r="HQR2" s="260" t="s">
        <v>8977</v>
      </c>
      <c r="HQS2" s="260" t="s">
        <v>8978</v>
      </c>
      <c r="HQT2" s="260" t="s">
        <v>8979</v>
      </c>
      <c r="HQU2" s="260" t="s">
        <v>8980</v>
      </c>
      <c r="HQV2" s="260" t="s">
        <v>8981</v>
      </c>
      <c r="HQW2" s="260" t="s">
        <v>8982</v>
      </c>
      <c r="HQX2" s="260" t="s">
        <v>8983</v>
      </c>
      <c r="HQY2" s="260" t="s">
        <v>8984</v>
      </c>
      <c r="HQZ2" s="260" t="s">
        <v>8985</v>
      </c>
      <c r="HRA2" s="260" t="s">
        <v>8986</v>
      </c>
      <c r="HRB2" s="260" t="s">
        <v>8987</v>
      </c>
      <c r="HRC2" s="260" t="s">
        <v>8988</v>
      </c>
      <c r="HRD2" s="260" t="s">
        <v>8989</v>
      </c>
      <c r="HRE2" s="260" t="s">
        <v>8990</v>
      </c>
      <c r="HRF2" s="260" t="s">
        <v>8991</v>
      </c>
      <c r="HRG2" s="260" t="s">
        <v>8992</v>
      </c>
      <c r="HRH2" s="260" t="s">
        <v>8993</v>
      </c>
      <c r="HRI2" s="260" t="s">
        <v>8994</v>
      </c>
      <c r="HRJ2" s="260" t="s">
        <v>8995</v>
      </c>
      <c r="HRK2" s="260" t="s">
        <v>8996</v>
      </c>
      <c r="HRL2" s="260" t="s">
        <v>8997</v>
      </c>
      <c r="HRM2" s="260" t="s">
        <v>8998</v>
      </c>
      <c r="HRN2" s="260" t="s">
        <v>8999</v>
      </c>
      <c r="HRO2" s="260" t="s">
        <v>9000</v>
      </c>
      <c r="HRP2" s="260" t="s">
        <v>9001</v>
      </c>
      <c r="HRQ2" s="260" t="s">
        <v>9002</v>
      </c>
      <c r="HRR2" s="260" t="s">
        <v>9003</v>
      </c>
      <c r="HRS2" s="260" t="s">
        <v>9004</v>
      </c>
      <c r="HRT2" s="260" t="s">
        <v>9005</v>
      </c>
      <c r="HRU2" s="260" t="s">
        <v>9006</v>
      </c>
      <c r="HRV2" s="260" t="s">
        <v>9007</v>
      </c>
      <c r="HRW2" s="260" t="s">
        <v>9008</v>
      </c>
      <c r="HRX2" s="260" t="s">
        <v>9009</v>
      </c>
      <c r="HRY2" s="260" t="s">
        <v>9010</v>
      </c>
      <c r="HRZ2" s="260" t="s">
        <v>9011</v>
      </c>
      <c r="HSA2" s="260" t="s">
        <v>9012</v>
      </c>
      <c r="HSB2" s="260" t="s">
        <v>9013</v>
      </c>
      <c r="HSC2" s="260" t="s">
        <v>9014</v>
      </c>
      <c r="HSD2" s="260" t="s">
        <v>9015</v>
      </c>
      <c r="HSE2" s="260" t="s">
        <v>9016</v>
      </c>
      <c r="HSF2" s="260" t="s">
        <v>9017</v>
      </c>
      <c r="HSG2" s="260" t="s">
        <v>9018</v>
      </c>
      <c r="HSH2" s="260" t="s">
        <v>9019</v>
      </c>
      <c r="HSI2" s="260" t="s">
        <v>9020</v>
      </c>
      <c r="HSJ2" s="260" t="s">
        <v>9021</v>
      </c>
      <c r="HSK2" s="260" t="s">
        <v>9022</v>
      </c>
      <c r="HSL2" s="260" t="s">
        <v>9023</v>
      </c>
      <c r="HSM2" s="260" t="s">
        <v>9024</v>
      </c>
      <c r="HSN2" s="260" t="s">
        <v>9025</v>
      </c>
      <c r="HSO2" s="260" t="s">
        <v>9026</v>
      </c>
      <c r="HSP2" s="260" t="s">
        <v>9027</v>
      </c>
      <c r="HSQ2" s="260" t="s">
        <v>9028</v>
      </c>
      <c r="HSR2" s="260" t="s">
        <v>9029</v>
      </c>
      <c r="HSS2" s="260" t="s">
        <v>9030</v>
      </c>
      <c r="HST2" s="260" t="s">
        <v>9031</v>
      </c>
      <c r="HSU2" s="260" t="s">
        <v>9032</v>
      </c>
      <c r="HSV2" s="260" t="s">
        <v>9033</v>
      </c>
      <c r="HSW2" s="260" t="s">
        <v>9034</v>
      </c>
      <c r="HSX2" s="260" t="s">
        <v>9035</v>
      </c>
      <c r="HSY2" s="260" t="s">
        <v>9036</v>
      </c>
      <c r="HSZ2" s="260" t="s">
        <v>9037</v>
      </c>
      <c r="HTA2" s="260" t="s">
        <v>9038</v>
      </c>
      <c r="HTB2" s="260" t="s">
        <v>9039</v>
      </c>
      <c r="HTC2" s="260" t="s">
        <v>9040</v>
      </c>
      <c r="HTD2" s="260" t="s">
        <v>9041</v>
      </c>
      <c r="HTE2" s="260" t="s">
        <v>9042</v>
      </c>
      <c r="HTF2" s="260" t="s">
        <v>9043</v>
      </c>
      <c r="HTG2" s="260" t="s">
        <v>9044</v>
      </c>
      <c r="HTH2" s="260" t="s">
        <v>9045</v>
      </c>
      <c r="HTI2" s="260" t="s">
        <v>9046</v>
      </c>
      <c r="HTJ2" s="260" t="s">
        <v>9047</v>
      </c>
      <c r="HTK2" s="260" t="s">
        <v>9048</v>
      </c>
      <c r="HTL2" s="260" t="s">
        <v>9049</v>
      </c>
      <c r="HTM2" s="260" t="s">
        <v>9050</v>
      </c>
      <c r="HTN2" s="260" t="s">
        <v>9051</v>
      </c>
      <c r="HTO2" s="260" t="s">
        <v>9052</v>
      </c>
      <c r="HTP2" s="260" t="s">
        <v>9053</v>
      </c>
      <c r="HTQ2" s="260" t="s">
        <v>9054</v>
      </c>
      <c r="HTR2" s="260" t="s">
        <v>9055</v>
      </c>
      <c r="HTS2" s="260" t="s">
        <v>9056</v>
      </c>
      <c r="HTT2" s="260" t="s">
        <v>9057</v>
      </c>
      <c r="HTU2" s="260" t="s">
        <v>9058</v>
      </c>
      <c r="HTV2" s="260" t="s">
        <v>9059</v>
      </c>
      <c r="HTW2" s="260" t="s">
        <v>9060</v>
      </c>
      <c r="HTX2" s="260" t="s">
        <v>9061</v>
      </c>
      <c r="HTY2" s="260" t="s">
        <v>9062</v>
      </c>
      <c r="HTZ2" s="260" t="s">
        <v>9063</v>
      </c>
      <c r="HUA2" s="260" t="s">
        <v>9064</v>
      </c>
      <c r="HUB2" s="260" t="s">
        <v>9065</v>
      </c>
      <c r="HUC2" s="260" t="s">
        <v>9066</v>
      </c>
      <c r="HUD2" s="260" t="s">
        <v>9067</v>
      </c>
      <c r="HUE2" s="260" t="s">
        <v>9068</v>
      </c>
      <c r="HUF2" s="260" t="s">
        <v>9069</v>
      </c>
      <c r="HUG2" s="260" t="s">
        <v>9070</v>
      </c>
      <c r="HUH2" s="260" t="s">
        <v>9071</v>
      </c>
      <c r="HUI2" s="260" t="s">
        <v>9072</v>
      </c>
      <c r="HUJ2" s="260" t="s">
        <v>9073</v>
      </c>
      <c r="HUK2" s="260" t="s">
        <v>9074</v>
      </c>
      <c r="HUL2" s="260" t="s">
        <v>9075</v>
      </c>
      <c r="HUM2" s="260" t="s">
        <v>9076</v>
      </c>
      <c r="HUN2" s="260" t="s">
        <v>9077</v>
      </c>
      <c r="HUO2" s="260" t="s">
        <v>9078</v>
      </c>
      <c r="HUP2" s="260" t="s">
        <v>9079</v>
      </c>
      <c r="HUQ2" s="260" t="s">
        <v>9080</v>
      </c>
      <c r="HUR2" s="260" t="s">
        <v>9081</v>
      </c>
      <c r="HUS2" s="260" t="s">
        <v>9082</v>
      </c>
      <c r="HUT2" s="260" t="s">
        <v>9083</v>
      </c>
      <c r="HUU2" s="260" t="s">
        <v>9084</v>
      </c>
      <c r="HUV2" s="260" t="s">
        <v>9085</v>
      </c>
      <c r="HUW2" s="260" t="s">
        <v>9086</v>
      </c>
      <c r="HUX2" s="260" t="s">
        <v>9087</v>
      </c>
      <c r="HUY2" s="260" t="s">
        <v>9088</v>
      </c>
      <c r="HUZ2" s="260" t="s">
        <v>9089</v>
      </c>
      <c r="HVA2" s="260" t="s">
        <v>9090</v>
      </c>
      <c r="HVB2" s="260" t="s">
        <v>9091</v>
      </c>
      <c r="HVC2" s="260" t="s">
        <v>9092</v>
      </c>
      <c r="HVD2" s="260" t="s">
        <v>9093</v>
      </c>
      <c r="HVE2" s="260" t="s">
        <v>9094</v>
      </c>
      <c r="HVF2" s="260" t="s">
        <v>9095</v>
      </c>
      <c r="HVG2" s="260" t="s">
        <v>9096</v>
      </c>
      <c r="HVH2" s="260" t="s">
        <v>9097</v>
      </c>
      <c r="HVI2" s="260" t="s">
        <v>9098</v>
      </c>
      <c r="HVJ2" s="260" t="s">
        <v>9099</v>
      </c>
      <c r="HVK2" s="260" t="s">
        <v>9100</v>
      </c>
      <c r="HVL2" s="260" t="s">
        <v>9101</v>
      </c>
      <c r="HVM2" s="260" t="s">
        <v>9102</v>
      </c>
      <c r="HVN2" s="260" t="s">
        <v>9103</v>
      </c>
      <c r="HVO2" s="260" t="s">
        <v>9104</v>
      </c>
      <c r="HVP2" s="260" t="s">
        <v>9105</v>
      </c>
      <c r="HVQ2" s="260" t="s">
        <v>9106</v>
      </c>
      <c r="HVR2" s="260" t="s">
        <v>9107</v>
      </c>
      <c r="HVS2" s="260" t="s">
        <v>9108</v>
      </c>
      <c r="HVT2" s="260" t="s">
        <v>9109</v>
      </c>
      <c r="HVU2" s="260" t="s">
        <v>9110</v>
      </c>
      <c r="HVV2" s="260" t="s">
        <v>9111</v>
      </c>
      <c r="HVW2" s="260" t="s">
        <v>9112</v>
      </c>
      <c r="HVX2" s="260" t="s">
        <v>9113</v>
      </c>
      <c r="HVY2" s="260" t="s">
        <v>9114</v>
      </c>
      <c r="HVZ2" s="260" t="s">
        <v>9115</v>
      </c>
      <c r="HWA2" s="260" t="s">
        <v>9116</v>
      </c>
      <c r="HWB2" s="260" t="s">
        <v>9117</v>
      </c>
      <c r="HWC2" s="260" t="s">
        <v>9118</v>
      </c>
      <c r="HWD2" s="260" t="s">
        <v>9119</v>
      </c>
      <c r="HWE2" s="260" t="s">
        <v>9120</v>
      </c>
      <c r="HWF2" s="260" t="s">
        <v>9121</v>
      </c>
      <c r="HWG2" s="260" t="s">
        <v>9122</v>
      </c>
      <c r="HWH2" s="260" t="s">
        <v>9123</v>
      </c>
      <c r="HWI2" s="260" t="s">
        <v>9124</v>
      </c>
      <c r="HWJ2" s="260" t="s">
        <v>9125</v>
      </c>
      <c r="HWK2" s="260" t="s">
        <v>9126</v>
      </c>
      <c r="HWL2" s="260" t="s">
        <v>9127</v>
      </c>
      <c r="HWM2" s="260" t="s">
        <v>9128</v>
      </c>
      <c r="HWN2" s="260" t="s">
        <v>9129</v>
      </c>
      <c r="HWO2" s="260" t="s">
        <v>9130</v>
      </c>
      <c r="HWP2" s="260" t="s">
        <v>9131</v>
      </c>
      <c r="HWQ2" s="260" t="s">
        <v>9132</v>
      </c>
      <c r="HWR2" s="260" t="s">
        <v>9133</v>
      </c>
      <c r="HWS2" s="260" t="s">
        <v>9134</v>
      </c>
      <c r="HWT2" s="260" t="s">
        <v>9135</v>
      </c>
      <c r="HWU2" s="260" t="s">
        <v>9136</v>
      </c>
      <c r="HWV2" s="260" t="s">
        <v>9137</v>
      </c>
      <c r="HWW2" s="260" t="s">
        <v>9138</v>
      </c>
      <c r="HWX2" s="260" t="s">
        <v>9139</v>
      </c>
      <c r="HWY2" s="260" t="s">
        <v>9140</v>
      </c>
      <c r="HWZ2" s="260" t="s">
        <v>9141</v>
      </c>
      <c r="HXA2" s="260" t="s">
        <v>9142</v>
      </c>
      <c r="HXB2" s="260" t="s">
        <v>9143</v>
      </c>
      <c r="HXC2" s="260" t="s">
        <v>9144</v>
      </c>
      <c r="HXD2" s="260" t="s">
        <v>9145</v>
      </c>
      <c r="HXE2" s="260" t="s">
        <v>9146</v>
      </c>
      <c r="HXF2" s="260" t="s">
        <v>9147</v>
      </c>
      <c r="HXG2" s="260" t="s">
        <v>9148</v>
      </c>
      <c r="HXH2" s="260" t="s">
        <v>9149</v>
      </c>
      <c r="HXI2" s="260" t="s">
        <v>9150</v>
      </c>
      <c r="HXJ2" s="260" t="s">
        <v>9151</v>
      </c>
      <c r="HXK2" s="260" t="s">
        <v>9152</v>
      </c>
      <c r="HXL2" s="260" t="s">
        <v>9153</v>
      </c>
      <c r="HXM2" s="260" t="s">
        <v>9154</v>
      </c>
      <c r="HXN2" s="260" t="s">
        <v>9155</v>
      </c>
      <c r="HXO2" s="260" t="s">
        <v>9156</v>
      </c>
      <c r="HXP2" s="260" t="s">
        <v>9157</v>
      </c>
      <c r="HXQ2" s="260" t="s">
        <v>9158</v>
      </c>
      <c r="HXR2" s="260" t="s">
        <v>9159</v>
      </c>
      <c r="HXS2" s="260" t="s">
        <v>9160</v>
      </c>
      <c r="HXT2" s="260" t="s">
        <v>9161</v>
      </c>
      <c r="HXU2" s="260" t="s">
        <v>9162</v>
      </c>
      <c r="HXV2" s="260" t="s">
        <v>9163</v>
      </c>
      <c r="HXW2" s="260" t="s">
        <v>9164</v>
      </c>
      <c r="HXX2" s="260" t="s">
        <v>9165</v>
      </c>
      <c r="HXY2" s="260" t="s">
        <v>9166</v>
      </c>
      <c r="HXZ2" s="260" t="s">
        <v>9167</v>
      </c>
      <c r="HYA2" s="260" t="s">
        <v>9168</v>
      </c>
      <c r="HYB2" s="260" t="s">
        <v>9169</v>
      </c>
      <c r="HYC2" s="260" t="s">
        <v>9170</v>
      </c>
      <c r="HYD2" s="260" t="s">
        <v>9171</v>
      </c>
      <c r="HYE2" s="260" t="s">
        <v>9172</v>
      </c>
      <c r="HYF2" s="260" t="s">
        <v>9173</v>
      </c>
      <c r="HYG2" s="260" t="s">
        <v>9174</v>
      </c>
      <c r="HYH2" s="260" t="s">
        <v>9175</v>
      </c>
      <c r="HYI2" s="260" t="s">
        <v>9176</v>
      </c>
      <c r="HYJ2" s="260" t="s">
        <v>9177</v>
      </c>
      <c r="HYK2" s="260" t="s">
        <v>9178</v>
      </c>
      <c r="HYL2" s="260" t="s">
        <v>9179</v>
      </c>
      <c r="HYM2" s="260" t="s">
        <v>9180</v>
      </c>
      <c r="HYN2" s="260" t="s">
        <v>9181</v>
      </c>
      <c r="HYO2" s="260" t="s">
        <v>9182</v>
      </c>
      <c r="HYP2" s="260" t="s">
        <v>9183</v>
      </c>
      <c r="HYQ2" s="260" t="s">
        <v>9184</v>
      </c>
      <c r="HYR2" s="260" t="s">
        <v>9185</v>
      </c>
      <c r="HYS2" s="260" t="s">
        <v>9186</v>
      </c>
      <c r="HYT2" s="260" t="s">
        <v>9187</v>
      </c>
      <c r="HYU2" s="260" t="s">
        <v>9188</v>
      </c>
      <c r="HYV2" s="260" t="s">
        <v>9189</v>
      </c>
      <c r="HYW2" s="260" t="s">
        <v>9190</v>
      </c>
      <c r="HYX2" s="260" t="s">
        <v>9191</v>
      </c>
      <c r="HYY2" s="260" t="s">
        <v>9192</v>
      </c>
      <c r="HYZ2" s="260" t="s">
        <v>9193</v>
      </c>
      <c r="HZA2" s="260" t="s">
        <v>9194</v>
      </c>
      <c r="HZB2" s="260" t="s">
        <v>9195</v>
      </c>
      <c r="HZC2" s="260" t="s">
        <v>9196</v>
      </c>
      <c r="HZD2" s="260" t="s">
        <v>9197</v>
      </c>
      <c r="HZE2" s="260" t="s">
        <v>9198</v>
      </c>
      <c r="HZF2" s="260" t="s">
        <v>9199</v>
      </c>
      <c r="HZG2" s="260" t="s">
        <v>9200</v>
      </c>
      <c r="HZH2" s="260" t="s">
        <v>9201</v>
      </c>
      <c r="HZI2" s="260" t="s">
        <v>9202</v>
      </c>
      <c r="HZJ2" s="260" t="s">
        <v>9203</v>
      </c>
      <c r="HZK2" s="260" t="s">
        <v>9204</v>
      </c>
      <c r="HZL2" s="260" t="s">
        <v>9205</v>
      </c>
      <c r="HZM2" s="260" t="s">
        <v>9206</v>
      </c>
      <c r="HZN2" s="260" t="s">
        <v>9207</v>
      </c>
      <c r="HZO2" s="260" t="s">
        <v>9208</v>
      </c>
      <c r="HZP2" s="260" t="s">
        <v>9209</v>
      </c>
      <c r="HZQ2" s="260" t="s">
        <v>9210</v>
      </c>
      <c r="HZR2" s="260" t="s">
        <v>9211</v>
      </c>
      <c r="HZS2" s="260" t="s">
        <v>9212</v>
      </c>
      <c r="HZT2" s="260" t="s">
        <v>9213</v>
      </c>
      <c r="HZU2" s="260" t="s">
        <v>9214</v>
      </c>
      <c r="HZV2" s="260" t="s">
        <v>9215</v>
      </c>
      <c r="HZW2" s="260" t="s">
        <v>9216</v>
      </c>
      <c r="HZX2" s="260" t="s">
        <v>9217</v>
      </c>
      <c r="HZY2" s="260" t="s">
        <v>9218</v>
      </c>
      <c r="HZZ2" s="260" t="s">
        <v>9219</v>
      </c>
      <c r="IAA2" s="260" t="s">
        <v>9220</v>
      </c>
      <c r="IAB2" s="260" t="s">
        <v>9221</v>
      </c>
      <c r="IAC2" s="260" t="s">
        <v>9222</v>
      </c>
      <c r="IAD2" s="260" t="s">
        <v>9223</v>
      </c>
      <c r="IAE2" s="260" t="s">
        <v>9224</v>
      </c>
      <c r="IAF2" s="260" t="s">
        <v>9225</v>
      </c>
      <c r="IAG2" s="260" t="s">
        <v>9226</v>
      </c>
      <c r="IAH2" s="260" t="s">
        <v>9227</v>
      </c>
      <c r="IAI2" s="260" t="s">
        <v>9228</v>
      </c>
      <c r="IAJ2" s="260" t="s">
        <v>9229</v>
      </c>
      <c r="IAK2" s="260" t="s">
        <v>9230</v>
      </c>
      <c r="IAL2" s="260" t="s">
        <v>9231</v>
      </c>
      <c r="IAM2" s="260" t="s">
        <v>9232</v>
      </c>
      <c r="IAN2" s="260" t="s">
        <v>9233</v>
      </c>
      <c r="IAO2" s="260" t="s">
        <v>9234</v>
      </c>
      <c r="IAP2" s="260" t="s">
        <v>9235</v>
      </c>
      <c r="IAQ2" s="260" t="s">
        <v>9236</v>
      </c>
      <c r="IAR2" s="260" t="s">
        <v>9237</v>
      </c>
      <c r="IAS2" s="260" t="s">
        <v>9238</v>
      </c>
      <c r="IAT2" s="260" t="s">
        <v>9239</v>
      </c>
      <c r="IAU2" s="260" t="s">
        <v>9240</v>
      </c>
      <c r="IAV2" s="260" t="s">
        <v>9241</v>
      </c>
      <c r="IAW2" s="260" t="s">
        <v>9242</v>
      </c>
      <c r="IAX2" s="260" t="s">
        <v>9243</v>
      </c>
      <c r="IAY2" s="260" t="s">
        <v>9244</v>
      </c>
      <c r="IAZ2" s="260" t="s">
        <v>9245</v>
      </c>
      <c r="IBA2" s="260" t="s">
        <v>9246</v>
      </c>
      <c r="IBB2" s="260" t="s">
        <v>9247</v>
      </c>
      <c r="IBC2" s="260" t="s">
        <v>9248</v>
      </c>
      <c r="IBD2" s="260" t="s">
        <v>9249</v>
      </c>
      <c r="IBE2" s="260" t="s">
        <v>9250</v>
      </c>
      <c r="IBF2" s="260" t="s">
        <v>9251</v>
      </c>
      <c r="IBG2" s="260" t="s">
        <v>9252</v>
      </c>
      <c r="IBH2" s="260" t="s">
        <v>9253</v>
      </c>
      <c r="IBI2" s="260" t="s">
        <v>9254</v>
      </c>
      <c r="IBJ2" s="260" t="s">
        <v>9255</v>
      </c>
      <c r="IBK2" s="260" t="s">
        <v>9256</v>
      </c>
      <c r="IBL2" s="260" t="s">
        <v>9257</v>
      </c>
      <c r="IBM2" s="260" t="s">
        <v>9258</v>
      </c>
      <c r="IBN2" s="260" t="s">
        <v>9259</v>
      </c>
      <c r="IBO2" s="260" t="s">
        <v>9260</v>
      </c>
      <c r="IBP2" s="260" t="s">
        <v>9261</v>
      </c>
      <c r="IBQ2" s="260" t="s">
        <v>9262</v>
      </c>
      <c r="IBR2" s="260" t="s">
        <v>9263</v>
      </c>
      <c r="IBS2" s="260" t="s">
        <v>9264</v>
      </c>
      <c r="IBT2" s="260" t="s">
        <v>9265</v>
      </c>
      <c r="IBU2" s="260" t="s">
        <v>9266</v>
      </c>
      <c r="IBV2" s="260" t="s">
        <v>9267</v>
      </c>
      <c r="IBW2" s="260" t="s">
        <v>9268</v>
      </c>
      <c r="IBX2" s="260" t="s">
        <v>9269</v>
      </c>
      <c r="IBY2" s="260" t="s">
        <v>9270</v>
      </c>
      <c r="IBZ2" s="260" t="s">
        <v>9271</v>
      </c>
      <c r="ICA2" s="260" t="s">
        <v>9272</v>
      </c>
      <c r="ICB2" s="260" t="s">
        <v>9273</v>
      </c>
      <c r="ICC2" s="260" t="s">
        <v>9274</v>
      </c>
      <c r="ICD2" s="260" t="s">
        <v>9275</v>
      </c>
      <c r="ICE2" s="260" t="s">
        <v>9276</v>
      </c>
      <c r="ICF2" s="260" t="s">
        <v>9277</v>
      </c>
      <c r="ICG2" s="260" t="s">
        <v>9278</v>
      </c>
      <c r="ICH2" s="260" t="s">
        <v>9279</v>
      </c>
      <c r="ICI2" s="260" t="s">
        <v>9280</v>
      </c>
      <c r="ICJ2" s="260" t="s">
        <v>9281</v>
      </c>
      <c r="ICK2" s="260" t="s">
        <v>9282</v>
      </c>
      <c r="ICL2" s="260" t="s">
        <v>9283</v>
      </c>
      <c r="ICM2" s="260" t="s">
        <v>9284</v>
      </c>
      <c r="ICN2" s="260" t="s">
        <v>9285</v>
      </c>
      <c r="ICO2" s="260" t="s">
        <v>9286</v>
      </c>
      <c r="ICP2" s="260" t="s">
        <v>9287</v>
      </c>
      <c r="ICQ2" s="260" t="s">
        <v>9288</v>
      </c>
      <c r="ICR2" s="260" t="s">
        <v>9289</v>
      </c>
      <c r="ICS2" s="260" t="s">
        <v>9290</v>
      </c>
      <c r="ICT2" s="260" t="s">
        <v>9291</v>
      </c>
      <c r="ICU2" s="260" t="s">
        <v>9292</v>
      </c>
      <c r="ICV2" s="260" t="s">
        <v>9293</v>
      </c>
      <c r="ICW2" s="260" t="s">
        <v>9294</v>
      </c>
      <c r="ICX2" s="260" t="s">
        <v>9295</v>
      </c>
      <c r="ICY2" s="260" t="s">
        <v>9296</v>
      </c>
      <c r="ICZ2" s="260" t="s">
        <v>9297</v>
      </c>
      <c r="IDA2" s="260" t="s">
        <v>9298</v>
      </c>
      <c r="IDB2" s="260" t="s">
        <v>9299</v>
      </c>
      <c r="IDC2" s="260" t="s">
        <v>9300</v>
      </c>
      <c r="IDD2" s="260" t="s">
        <v>9301</v>
      </c>
      <c r="IDE2" s="260" t="s">
        <v>9302</v>
      </c>
      <c r="IDF2" s="260" t="s">
        <v>9303</v>
      </c>
      <c r="IDG2" s="260" t="s">
        <v>9304</v>
      </c>
      <c r="IDH2" s="260" t="s">
        <v>9305</v>
      </c>
      <c r="IDI2" s="260" t="s">
        <v>9306</v>
      </c>
      <c r="IDJ2" s="260" t="s">
        <v>9307</v>
      </c>
      <c r="IDK2" s="260" t="s">
        <v>9308</v>
      </c>
      <c r="IDL2" s="260" t="s">
        <v>9309</v>
      </c>
      <c r="IDM2" s="260" t="s">
        <v>9310</v>
      </c>
      <c r="IDN2" s="260" t="s">
        <v>9311</v>
      </c>
      <c r="IDO2" s="260" t="s">
        <v>9312</v>
      </c>
      <c r="IDP2" s="260" t="s">
        <v>9313</v>
      </c>
      <c r="IDQ2" s="260" t="s">
        <v>9314</v>
      </c>
      <c r="IDR2" s="260" t="s">
        <v>9315</v>
      </c>
      <c r="IDS2" s="260" t="s">
        <v>9316</v>
      </c>
      <c r="IDT2" s="260" t="s">
        <v>9317</v>
      </c>
      <c r="IDU2" s="260" t="s">
        <v>9318</v>
      </c>
      <c r="IDV2" s="260" t="s">
        <v>9319</v>
      </c>
      <c r="IDW2" s="260" t="s">
        <v>9320</v>
      </c>
      <c r="IDX2" s="260" t="s">
        <v>9321</v>
      </c>
      <c r="IDY2" s="260" t="s">
        <v>9322</v>
      </c>
      <c r="IDZ2" s="260" t="s">
        <v>9323</v>
      </c>
      <c r="IEA2" s="260" t="s">
        <v>9324</v>
      </c>
      <c r="IEB2" s="260" t="s">
        <v>9325</v>
      </c>
      <c r="IEC2" s="260" t="s">
        <v>9326</v>
      </c>
      <c r="IED2" s="260" t="s">
        <v>9327</v>
      </c>
      <c r="IEE2" s="260" t="s">
        <v>9328</v>
      </c>
      <c r="IEF2" s="260" t="s">
        <v>9329</v>
      </c>
      <c r="IEG2" s="260" t="s">
        <v>9330</v>
      </c>
      <c r="IEH2" s="260" t="s">
        <v>9331</v>
      </c>
      <c r="IEI2" s="260" t="s">
        <v>9332</v>
      </c>
      <c r="IEJ2" s="260" t="s">
        <v>9333</v>
      </c>
      <c r="IEK2" s="260" t="s">
        <v>9334</v>
      </c>
      <c r="IEL2" s="260" t="s">
        <v>9335</v>
      </c>
      <c r="IEM2" s="260" t="s">
        <v>9336</v>
      </c>
      <c r="IEN2" s="260" t="s">
        <v>9337</v>
      </c>
      <c r="IEO2" s="260" t="s">
        <v>9338</v>
      </c>
      <c r="IEP2" s="260" t="s">
        <v>9339</v>
      </c>
      <c r="IEQ2" s="260" t="s">
        <v>9340</v>
      </c>
      <c r="IER2" s="260" t="s">
        <v>9341</v>
      </c>
      <c r="IES2" s="260" t="s">
        <v>9342</v>
      </c>
      <c r="IET2" s="260" t="s">
        <v>9343</v>
      </c>
      <c r="IEU2" s="260" t="s">
        <v>9344</v>
      </c>
      <c r="IEV2" s="260" t="s">
        <v>9345</v>
      </c>
      <c r="IEW2" s="260" t="s">
        <v>9346</v>
      </c>
      <c r="IEX2" s="260" t="s">
        <v>9347</v>
      </c>
      <c r="IEY2" s="260" t="s">
        <v>9348</v>
      </c>
      <c r="IEZ2" s="260" t="s">
        <v>9349</v>
      </c>
      <c r="IFA2" s="260" t="s">
        <v>9350</v>
      </c>
      <c r="IFB2" s="260" t="s">
        <v>9351</v>
      </c>
      <c r="IFC2" s="260" t="s">
        <v>9352</v>
      </c>
      <c r="IFD2" s="260" t="s">
        <v>9353</v>
      </c>
      <c r="IFE2" s="260" t="s">
        <v>9354</v>
      </c>
      <c r="IFF2" s="260" t="s">
        <v>9355</v>
      </c>
      <c r="IFG2" s="260" t="s">
        <v>9356</v>
      </c>
      <c r="IFH2" s="260" t="s">
        <v>9357</v>
      </c>
      <c r="IFI2" s="260" t="s">
        <v>9358</v>
      </c>
      <c r="IFJ2" s="260" t="s">
        <v>9359</v>
      </c>
      <c r="IFK2" s="260" t="s">
        <v>9360</v>
      </c>
      <c r="IFL2" s="260" t="s">
        <v>9361</v>
      </c>
      <c r="IFM2" s="260" t="s">
        <v>9362</v>
      </c>
      <c r="IFN2" s="260" t="s">
        <v>9363</v>
      </c>
      <c r="IFO2" s="260" t="s">
        <v>9364</v>
      </c>
      <c r="IFP2" s="260" t="s">
        <v>9365</v>
      </c>
      <c r="IFQ2" s="260" t="s">
        <v>9366</v>
      </c>
      <c r="IFR2" s="260" t="s">
        <v>9367</v>
      </c>
      <c r="IFS2" s="260" t="s">
        <v>9368</v>
      </c>
      <c r="IFT2" s="260" t="s">
        <v>9369</v>
      </c>
      <c r="IFU2" s="260" t="s">
        <v>9370</v>
      </c>
      <c r="IFV2" s="260" t="s">
        <v>9371</v>
      </c>
      <c r="IFW2" s="260" t="s">
        <v>9372</v>
      </c>
      <c r="IFX2" s="260" t="s">
        <v>9373</v>
      </c>
      <c r="IFY2" s="260" t="s">
        <v>9374</v>
      </c>
      <c r="IFZ2" s="260" t="s">
        <v>9375</v>
      </c>
      <c r="IGA2" s="260" t="s">
        <v>9376</v>
      </c>
      <c r="IGB2" s="260" t="s">
        <v>9377</v>
      </c>
      <c r="IGC2" s="260" t="s">
        <v>9378</v>
      </c>
      <c r="IGD2" s="260" t="s">
        <v>9379</v>
      </c>
      <c r="IGE2" s="260" t="s">
        <v>9380</v>
      </c>
      <c r="IGF2" s="260" t="s">
        <v>9381</v>
      </c>
      <c r="IGG2" s="260" t="s">
        <v>9382</v>
      </c>
      <c r="IGH2" s="260" t="s">
        <v>9383</v>
      </c>
      <c r="IGI2" s="260" t="s">
        <v>9384</v>
      </c>
      <c r="IGJ2" s="260" t="s">
        <v>9385</v>
      </c>
      <c r="IGK2" s="260" t="s">
        <v>9386</v>
      </c>
      <c r="IGL2" s="260" t="s">
        <v>9387</v>
      </c>
      <c r="IGM2" s="260" t="s">
        <v>9388</v>
      </c>
      <c r="IGN2" s="260" t="s">
        <v>9389</v>
      </c>
      <c r="IGO2" s="260" t="s">
        <v>9390</v>
      </c>
      <c r="IGP2" s="260" t="s">
        <v>9391</v>
      </c>
      <c r="IGQ2" s="260" t="s">
        <v>9392</v>
      </c>
      <c r="IGR2" s="260" t="s">
        <v>9393</v>
      </c>
      <c r="IGS2" s="260" t="s">
        <v>9394</v>
      </c>
      <c r="IGT2" s="260" t="s">
        <v>9395</v>
      </c>
      <c r="IGU2" s="260" t="s">
        <v>9396</v>
      </c>
      <c r="IGV2" s="260" t="s">
        <v>9397</v>
      </c>
      <c r="IGW2" s="260" t="s">
        <v>9398</v>
      </c>
      <c r="IGX2" s="260" t="s">
        <v>9399</v>
      </c>
      <c r="IGY2" s="260" t="s">
        <v>9400</v>
      </c>
      <c r="IGZ2" s="260" t="s">
        <v>9401</v>
      </c>
      <c r="IHA2" s="260" t="s">
        <v>9402</v>
      </c>
      <c r="IHB2" s="260" t="s">
        <v>9403</v>
      </c>
      <c r="IHC2" s="260" t="s">
        <v>9404</v>
      </c>
      <c r="IHD2" s="260" t="s">
        <v>9405</v>
      </c>
      <c r="IHE2" s="260" t="s">
        <v>9406</v>
      </c>
      <c r="IHF2" s="260" t="s">
        <v>9407</v>
      </c>
      <c r="IHG2" s="260" t="s">
        <v>9408</v>
      </c>
      <c r="IHH2" s="260" t="s">
        <v>9409</v>
      </c>
      <c r="IHI2" s="260" t="s">
        <v>9410</v>
      </c>
      <c r="IHJ2" s="260" t="s">
        <v>9411</v>
      </c>
      <c r="IHK2" s="260" t="s">
        <v>9412</v>
      </c>
      <c r="IHL2" s="260" t="s">
        <v>9413</v>
      </c>
      <c r="IHM2" s="260" t="s">
        <v>9414</v>
      </c>
      <c r="IHN2" s="260" t="s">
        <v>9415</v>
      </c>
      <c r="IHO2" s="260" t="s">
        <v>9416</v>
      </c>
      <c r="IHP2" s="260" t="s">
        <v>9417</v>
      </c>
      <c r="IHQ2" s="260" t="s">
        <v>9418</v>
      </c>
      <c r="IHR2" s="260" t="s">
        <v>9419</v>
      </c>
      <c r="IHS2" s="260" t="s">
        <v>9420</v>
      </c>
      <c r="IHT2" s="260" t="s">
        <v>9421</v>
      </c>
      <c r="IHU2" s="260" t="s">
        <v>9422</v>
      </c>
      <c r="IHV2" s="260" t="s">
        <v>9423</v>
      </c>
      <c r="IHW2" s="260" t="s">
        <v>9424</v>
      </c>
      <c r="IHX2" s="260" t="s">
        <v>9425</v>
      </c>
      <c r="IHY2" s="260" t="s">
        <v>9426</v>
      </c>
      <c r="IHZ2" s="260" t="s">
        <v>9427</v>
      </c>
      <c r="IIA2" s="260" t="s">
        <v>9428</v>
      </c>
      <c r="IIB2" s="260" t="s">
        <v>9429</v>
      </c>
      <c r="IIC2" s="260" t="s">
        <v>9430</v>
      </c>
      <c r="IID2" s="260" t="s">
        <v>9431</v>
      </c>
      <c r="IIE2" s="260" t="s">
        <v>9432</v>
      </c>
      <c r="IIF2" s="260" t="s">
        <v>9433</v>
      </c>
      <c r="IIG2" s="260" t="s">
        <v>9434</v>
      </c>
      <c r="IIH2" s="260" t="s">
        <v>9435</v>
      </c>
      <c r="III2" s="260" t="s">
        <v>9436</v>
      </c>
      <c r="IIJ2" s="260" t="s">
        <v>9437</v>
      </c>
      <c r="IIK2" s="260" t="s">
        <v>9438</v>
      </c>
      <c r="IIL2" s="260" t="s">
        <v>9439</v>
      </c>
      <c r="IIM2" s="260" t="s">
        <v>9440</v>
      </c>
      <c r="IIN2" s="260" t="s">
        <v>9441</v>
      </c>
      <c r="IIO2" s="260" t="s">
        <v>9442</v>
      </c>
      <c r="IIP2" s="260" t="s">
        <v>9443</v>
      </c>
      <c r="IIQ2" s="260" t="s">
        <v>9444</v>
      </c>
      <c r="IIR2" s="260" t="s">
        <v>9445</v>
      </c>
      <c r="IIS2" s="260" t="s">
        <v>9446</v>
      </c>
      <c r="IIT2" s="260" t="s">
        <v>9447</v>
      </c>
      <c r="IIU2" s="260" t="s">
        <v>9448</v>
      </c>
      <c r="IIV2" s="260" t="s">
        <v>9449</v>
      </c>
      <c r="IIW2" s="260" t="s">
        <v>9450</v>
      </c>
      <c r="IIX2" s="260" t="s">
        <v>9451</v>
      </c>
      <c r="IIY2" s="260" t="s">
        <v>9452</v>
      </c>
      <c r="IIZ2" s="260" t="s">
        <v>9453</v>
      </c>
      <c r="IJA2" s="260" t="s">
        <v>9454</v>
      </c>
      <c r="IJB2" s="260" t="s">
        <v>9455</v>
      </c>
      <c r="IJC2" s="260" t="s">
        <v>9456</v>
      </c>
      <c r="IJD2" s="260" t="s">
        <v>9457</v>
      </c>
      <c r="IJE2" s="260" t="s">
        <v>9458</v>
      </c>
      <c r="IJF2" s="260" t="s">
        <v>9459</v>
      </c>
      <c r="IJG2" s="260" t="s">
        <v>9460</v>
      </c>
      <c r="IJH2" s="260" t="s">
        <v>9461</v>
      </c>
      <c r="IJI2" s="260" t="s">
        <v>9462</v>
      </c>
      <c r="IJJ2" s="260" t="s">
        <v>9463</v>
      </c>
      <c r="IJK2" s="260" t="s">
        <v>9464</v>
      </c>
      <c r="IJL2" s="260" t="s">
        <v>9465</v>
      </c>
      <c r="IJM2" s="260" t="s">
        <v>9466</v>
      </c>
      <c r="IJN2" s="260" t="s">
        <v>9467</v>
      </c>
      <c r="IJO2" s="260" t="s">
        <v>9468</v>
      </c>
      <c r="IJP2" s="260" t="s">
        <v>9469</v>
      </c>
      <c r="IJQ2" s="260" t="s">
        <v>9470</v>
      </c>
      <c r="IJR2" s="260" t="s">
        <v>9471</v>
      </c>
      <c r="IJS2" s="260" t="s">
        <v>9472</v>
      </c>
      <c r="IJT2" s="260" t="s">
        <v>9473</v>
      </c>
      <c r="IJU2" s="260" t="s">
        <v>9474</v>
      </c>
      <c r="IJV2" s="260" t="s">
        <v>9475</v>
      </c>
      <c r="IJW2" s="260" t="s">
        <v>9476</v>
      </c>
      <c r="IJX2" s="260" t="s">
        <v>9477</v>
      </c>
      <c r="IJY2" s="260" t="s">
        <v>9478</v>
      </c>
      <c r="IJZ2" s="260" t="s">
        <v>9479</v>
      </c>
      <c r="IKA2" s="260" t="s">
        <v>9480</v>
      </c>
      <c r="IKB2" s="260" t="s">
        <v>9481</v>
      </c>
      <c r="IKC2" s="260" t="s">
        <v>9482</v>
      </c>
      <c r="IKD2" s="260" t="s">
        <v>9483</v>
      </c>
      <c r="IKE2" s="260" t="s">
        <v>9484</v>
      </c>
      <c r="IKF2" s="260" t="s">
        <v>9485</v>
      </c>
      <c r="IKG2" s="260" t="s">
        <v>9486</v>
      </c>
      <c r="IKH2" s="260" t="s">
        <v>9487</v>
      </c>
      <c r="IKI2" s="260" t="s">
        <v>9488</v>
      </c>
      <c r="IKJ2" s="260" t="s">
        <v>9489</v>
      </c>
      <c r="IKK2" s="260" t="s">
        <v>9490</v>
      </c>
      <c r="IKL2" s="260" t="s">
        <v>9491</v>
      </c>
      <c r="IKM2" s="260" t="s">
        <v>9492</v>
      </c>
      <c r="IKN2" s="260" t="s">
        <v>9493</v>
      </c>
      <c r="IKO2" s="260" t="s">
        <v>9494</v>
      </c>
      <c r="IKP2" s="260" t="s">
        <v>9495</v>
      </c>
      <c r="IKQ2" s="260" t="s">
        <v>9496</v>
      </c>
      <c r="IKR2" s="260" t="s">
        <v>9497</v>
      </c>
      <c r="IKS2" s="260" t="s">
        <v>9498</v>
      </c>
      <c r="IKT2" s="260" t="s">
        <v>9499</v>
      </c>
      <c r="IKU2" s="260" t="s">
        <v>9500</v>
      </c>
      <c r="IKV2" s="260" t="s">
        <v>9501</v>
      </c>
      <c r="IKW2" s="260" t="s">
        <v>9502</v>
      </c>
      <c r="IKX2" s="260" t="s">
        <v>9503</v>
      </c>
      <c r="IKY2" s="260" t="s">
        <v>9504</v>
      </c>
      <c r="IKZ2" s="260" t="s">
        <v>9505</v>
      </c>
      <c r="ILA2" s="260" t="s">
        <v>9506</v>
      </c>
      <c r="ILB2" s="260" t="s">
        <v>9507</v>
      </c>
      <c r="ILC2" s="260" t="s">
        <v>9508</v>
      </c>
      <c r="ILD2" s="260" t="s">
        <v>9509</v>
      </c>
      <c r="ILE2" s="260" t="s">
        <v>9510</v>
      </c>
      <c r="ILF2" s="260" t="s">
        <v>9511</v>
      </c>
      <c r="ILG2" s="260" t="s">
        <v>9512</v>
      </c>
      <c r="ILH2" s="260" t="s">
        <v>9513</v>
      </c>
      <c r="ILI2" s="260" t="s">
        <v>9514</v>
      </c>
      <c r="ILJ2" s="260" t="s">
        <v>9515</v>
      </c>
      <c r="ILK2" s="260" t="s">
        <v>9516</v>
      </c>
      <c r="ILL2" s="260" t="s">
        <v>9517</v>
      </c>
      <c r="ILM2" s="260" t="s">
        <v>9518</v>
      </c>
      <c r="ILN2" s="260" t="s">
        <v>9519</v>
      </c>
      <c r="ILO2" s="260" t="s">
        <v>9520</v>
      </c>
      <c r="ILP2" s="260" t="s">
        <v>9521</v>
      </c>
      <c r="ILQ2" s="260" t="s">
        <v>9522</v>
      </c>
      <c r="ILR2" s="260" t="s">
        <v>9523</v>
      </c>
      <c r="ILS2" s="260" t="s">
        <v>9524</v>
      </c>
      <c r="ILT2" s="260" t="s">
        <v>9525</v>
      </c>
      <c r="ILU2" s="260" t="s">
        <v>9526</v>
      </c>
      <c r="ILV2" s="260" t="s">
        <v>9527</v>
      </c>
      <c r="ILW2" s="260" t="s">
        <v>9528</v>
      </c>
      <c r="ILX2" s="260" t="s">
        <v>9529</v>
      </c>
      <c r="ILY2" s="260" t="s">
        <v>9530</v>
      </c>
      <c r="ILZ2" s="260" t="s">
        <v>9531</v>
      </c>
      <c r="IMA2" s="260" t="s">
        <v>9532</v>
      </c>
      <c r="IMB2" s="260" t="s">
        <v>9533</v>
      </c>
      <c r="IMC2" s="260" t="s">
        <v>9534</v>
      </c>
      <c r="IMD2" s="260" t="s">
        <v>9535</v>
      </c>
      <c r="IME2" s="260" t="s">
        <v>9536</v>
      </c>
      <c r="IMF2" s="260" t="s">
        <v>9537</v>
      </c>
      <c r="IMG2" s="260" t="s">
        <v>9538</v>
      </c>
      <c r="IMH2" s="260" t="s">
        <v>9539</v>
      </c>
      <c r="IMI2" s="260" t="s">
        <v>9540</v>
      </c>
      <c r="IMJ2" s="260" t="s">
        <v>9541</v>
      </c>
      <c r="IMK2" s="260" t="s">
        <v>9542</v>
      </c>
      <c r="IML2" s="260" t="s">
        <v>9543</v>
      </c>
      <c r="IMM2" s="260" t="s">
        <v>9544</v>
      </c>
      <c r="IMN2" s="260" t="s">
        <v>9545</v>
      </c>
      <c r="IMO2" s="260" t="s">
        <v>9546</v>
      </c>
      <c r="IMP2" s="260" t="s">
        <v>9547</v>
      </c>
      <c r="IMQ2" s="260" t="s">
        <v>9548</v>
      </c>
      <c r="IMR2" s="260" t="s">
        <v>9549</v>
      </c>
      <c r="IMS2" s="260" t="s">
        <v>9550</v>
      </c>
      <c r="IMT2" s="260" t="s">
        <v>9551</v>
      </c>
      <c r="IMU2" s="260" t="s">
        <v>9552</v>
      </c>
      <c r="IMV2" s="260" t="s">
        <v>9553</v>
      </c>
      <c r="IMW2" s="260" t="s">
        <v>9554</v>
      </c>
      <c r="IMX2" s="260" t="s">
        <v>9555</v>
      </c>
      <c r="IMY2" s="260" t="s">
        <v>9556</v>
      </c>
      <c r="IMZ2" s="260" t="s">
        <v>9557</v>
      </c>
      <c r="INA2" s="260" t="s">
        <v>9558</v>
      </c>
      <c r="INB2" s="260" t="s">
        <v>9559</v>
      </c>
      <c r="INC2" s="260" t="s">
        <v>9560</v>
      </c>
      <c r="IND2" s="260" t="s">
        <v>9561</v>
      </c>
      <c r="INE2" s="260" t="s">
        <v>9562</v>
      </c>
      <c r="INF2" s="260" t="s">
        <v>9563</v>
      </c>
      <c r="ING2" s="260" t="s">
        <v>9564</v>
      </c>
      <c r="INH2" s="260" t="s">
        <v>9565</v>
      </c>
      <c r="INI2" s="260" t="s">
        <v>9566</v>
      </c>
      <c r="INJ2" s="260" t="s">
        <v>9567</v>
      </c>
      <c r="INK2" s="260" t="s">
        <v>9568</v>
      </c>
      <c r="INL2" s="260" t="s">
        <v>9569</v>
      </c>
      <c r="INM2" s="260" t="s">
        <v>9570</v>
      </c>
      <c r="INN2" s="260" t="s">
        <v>9571</v>
      </c>
      <c r="INO2" s="260" t="s">
        <v>9572</v>
      </c>
      <c r="INP2" s="260" t="s">
        <v>9573</v>
      </c>
      <c r="INQ2" s="260" t="s">
        <v>9574</v>
      </c>
      <c r="INR2" s="260" t="s">
        <v>9575</v>
      </c>
      <c r="INS2" s="260" t="s">
        <v>9576</v>
      </c>
      <c r="INT2" s="260" t="s">
        <v>9577</v>
      </c>
      <c r="INU2" s="260" t="s">
        <v>9578</v>
      </c>
      <c r="INV2" s="260" t="s">
        <v>9579</v>
      </c>
      <c r="INW2" s="260" t="s">
        <v>9580</v>
      </c>
      <c r="INX2" s="260" t="s">
        <v>9581</v>
      </c>
      <c r="INY2" s="260" t="s">
        <v>9582</v>
      </c>
      <c r="INZ2" s="260" t="s">
        <v>9583</v>
      </c>
      <c r="IOA2" s="260" t="s">
        <v>9584</v>
      </c>
      <c r="IOB2" s="260" t="s">
        <v>9585</v>
      </c>
      <c r="IOC2" s="260" t="s">
        <v>9586</v>
      </c>
      <c r="IOD2" s="260" t="s">
        <v>9587</v>
      </c>
      <c r="IOE2" s="260" t="s">
        <v>9588</v>
      </c>
      <c r="IOF2" s="260" t="s">
        <v>9589</v>
      </c>
      <c r="IOG2" s="260" t="s">
        <v>9590</v>
      </c>
      <c r="IOH2" s="260" t="s">
        <v>9591</v>
      </c>
      <c r="IOI2" s="260" t="s">
        <v>9592</v>
      </c>
      <c r="IOJ2" s="260" t="s">
        <v>9593</v>
      </c>
      <c r="IOK2" s="260" t="s">
        <v>9594</v>
      </c>
      <c r="IOL2" s="260" t="s">
        <v>9595</v>
      </c>
      <c r="IOM2" s="260" t="s">
        <v>9596</v>
      </c>
      <c r="ION2" s="260" t="s">
        <v>9597</v>
      </c>
      <c r="IOO2" s="260" t="s">
        <v>9598</v>
      </c>
      <c r="IOP2" s="260" t="s">
        <v>9599</v>
      </c>
      <c r="IOQ2" s="260" t="s">
        <v>9600</v>
      </c>
      <c r="IOR2" s="260" t="s">
        <v>9601</v>
      </c>
      <c r="IOS2" s="260" t="s">
        <v>9602</v>
      </c>
      <c r="IOT2" s="260" t="s">
        <v>9603</v>
      </c>
      <c r="IOU2" s="260" t="s">
        <v>9604</v>
      </c>
      <c r="IOV2" s="260" t="s">
        <v>9605</v>
      </c>
      <c r="IOW2" s="260" t="s">
        <v>9606</v>
      </c>
      <c r="IOX2" s="260" t="s">
        <v>9607</v>
      </c>
      <c r="IOY2" s="260" t="s">
        <v>9608</v>
      </c>
      <c r="IOZ2" s="260" t="s">
        <v>9609</v>
      </c>
      <c r="IPA2" s="260" t="s">
        <v>9610</v>
      </c>
      <c r="IPB2" s="260" t="s">
        <v>9611</v>
      </c>
      <c r="IPC2" s="260" t="s">
        <v>9612</v>
      </c>
      <c r="IPD2" s="260" t="s">
        <v>9613</v>
      </c>
      <c r="IPE2" s="260" t="s">
        <v>9614</v>
      </c>
      <c r="IPF2" s="260" t="s">
        <v>9615</v>
      </c>
      <c r="IPG2" s="260" t="s">
        <v>9616</v>
      </c>
      <c r="IPH2" s="260" t="s">
        <v>9617</v>
      </c>
      <c r="IPI2" s="260" t="s">
        <v>9618</v>
      </c>
      <c r="IPJ2" s="260" t="s">
        <v>9619</v>
      </c>
      <c r="IPK2" s="260" t="s">
        <v>9620</v>
      </c>
      <c r="IPL2" s="260" t="s">
        <v>9621</v>
      </c>
      <c r="IPM2" s="260" t="s">
        <v>9622</v>
      </c>
      <c r="IPN2" s="260" t="s">
        <v>9623</v>
      </c>
      <c r="IPO2" s="260" t="s">
        <v>9624</v>
      </c>
      <c r="IPP2" s="260" t="s">
        <v>9625</v>
      </c>
      <c r="IPQ2" s="260" t="s">
        <v>9626</v>
      </c>
      <c r="IPR2" s="260" t="s">
        <v>9627</v>
      </c>
      <c r="IPS2" s="260" t="s">
        <v>9628</v>
      </c>
      <c r="IPT2" s="260" t="s">
        <v>9629</v>
      </c>
      <c r="IPU2" s="260" t="s">
        <v>9630</v>
      </c>
      <c r="IPV2" s="260" t="s">
        <v>9631</v>
      </c>
      <c r="IPW2" s="260" t="s">
        <v>9632</v>
      </c>
      <c r="IPX2" s="260" t="s">
        <v>9633</v>
      </c>
      <c r="IPY2" s="260" t="s">
        <v>9634</v>
      </c>
      <c r="IPZ2" s="260" t="s">
        <v>9635</v>
      </c>
      <c r="IQA2" s="260" t="s">
        <v>9636</v>
      </c>
      <c r="IQB2" s="260" t="s">
        <v>9637</v>
      </c>
      <c r="IQC2" s="260" t="s">
        <v>9638</v>
      </c>
      <c r="IQD2" s="260" t="s">
        <v>9639</v>
      </c>
      <c r="IQE2" s="260" t="s">
        <v>9640</v>
      </c>
      <c r="IQF2" s="260" t="s">
        <v>9641</v>
      </c>
      <c r="IQG2" s="260" t="s">
        <v>9642</v>
      </c>
      <c r="IQH2" s="260" t="s">
        <v>9643</v>
      </c>
      <c r="IQI2" s="260" t="s">
        <v>9644</v>
      </c>
      <c r="IQJ2" s="260" t="s">
        <v>9645</v>
      </c>
      <c r="IQK2" s="260" t="s">
        <v>9646</v>
      </c>
      <c r="IQL2" s="260" t="s">
        <v>9647</v>
      </c>
      <c r="IQM2" s="260" t="s">
        <v>9648</v>
      </c>
      <c r="IQN2" s="260" t="s">
        <v>9649</v>
      </c>
      <c r="IQO2" s="260" t="s">
        <v>9650</v>
      </c>
      <c r="IQP2" s="260" t="s">
        <v>9651</v>
      </c>
      <c r="IQQ2" s="260" t="s">
        <v>9652</v>
      </c>
      <c r="IQR2" s="260" t="s">
        <v>9653</v>
      </c>
      <c r="IQS2" s="260" t="s">
        <v>9654</v>
      </c>
      <c r="IQT2" s="260" t="s">
        <v>9655</v>
      </c>
      <c r="IQU2" s="260" t="s">
        <v>9656</v>
      </c>
      <c r="IQV2" s="260" t="s">
        <v>9657</v>
      </c>
      <c r="IQW2" s="260" t="s">
        <v>9658</v>
      </c>
      <c r="IQX2" s="260" t="s">
        <v>9659</v>
      </c>
      <c r="IQY2" s="260" t="s">
        <v>9660</v>
      </c>
      <c r="IQZ2" s="260" t="s">
        <v>9661</v>
      </c>
      <c r="IRA2" s="260" t="s">
        <v>9662</v>
      </c>
      <c r="IRB2" s="260" t="s">
        <v>9663</v>
      </c>
      <c r="IRC2" s="260" t="s">
        <v>9664</v>
      </c>
      <c r="IRD2" s="260" t="s">
        <v>9665</v>
      </c>
      <c r="IRE2" s="260" t="s">
        <v>9666</v>
      </c>
      <c r="IRF2" s="260" t="s">
        <v>9667</v>
      </c>
      <c r="IRG2" s="260" t="s">
        <v>9668</v>
      </c>
      <c r="IRH2" s="260" t="s">
        <v>9669</v>
      </c>
      <c r="IRI2" s="260" t="s">
        <v>9670</v>
      </c>
      <c r="IRJ2" s="260" t="s">
        <v>9671</v>
      </c>
      <c r="IRK2" s="260" t="s">
        <v>9672</v>
      </c>
      <c r="IRL2" s="260" t="s">
        <v>9673</v>
      </c>
      <c r="IRM2" s="260" t="s">
        <v>9674</v>
      </c>
      <c r="IRN2" s="260" t="s">
        <v>9675</v>
      </c>
      <c r="IRO2" s="260" t="s">
        <v>9676</v>
      </c>
      <c r="IRP2" s="260" t="s">
        <v>9677</v>
      </c>
      <c r="IRQ2" s="260" t="s">
        <v>9678</v>
      </c>
      <c r="IRR2" s="260" t="s">
        <v>9679</v>
      </c>
      <c r="IRS2" s="260" t="s">
        <v>9680</v>
      </c>
      <c r="IRT2" s="260" t="s">
        <v>9681</v>
      </c>
      <c r="IRU2" s="260" t="s">
        <v>9682</v>
      </c>
      <c r="IRV2" s="260" t="s">
        <v>9683</v>
      </c>
      <c r="IRW2" s="260" t="s">
        <v>9684</v>
      </c>
      <c r="IRX2" s="260" t="s">
        <v>9685</v>
      </c>
      <c r="IRY2" s="260" t="s">
        <v>9686</v>
      </c>
      <c r="IRZ2" s="260" t="s">
        <v>9687</v>
      </c>
      <c r="ISA2" s="260" t="s">
        <v>9688</v>
      </c>
      <c r="ISB2" s="260" t="s">
        <v>9689</v>
      </c>
      <c r="ISC2" s="260" t="s">
        <v>9690</v>
      </c>
      <c r="ISD2" s="260" t="s">
        <v>9691</v>
      </c>
      <c r="ISE2" s="260" t="s">
        <v>9692</v>
      </c>
      <c r="ISF2" s="260" t="s">
        <v>9693</v>
      </c>
      <c r="ISG2" s="260" t="s">
        <v>9694</v>
      </c>
      <c r="ISH2" s="260" t="s">
        <v>9695</v>
      </c>
      <c r="ISI2" s="260" t="s">
        <v>9696</v>
      </c>
      <c r="ISJ2" s="260" t="s">
        <v>9697</v>
      </c>
      <c r="ISK2" s="260" t="s">
        <v>9698</v>
      </c>
      <c r="ISL2" s="260" t="s">
        <v>9699</v>
      </c>
      <c r="ISM2" s="260" t="s">
        <v>9700</v>
      </c>
      <c r="ISN2" s="260" t="s">
        <v>9701</v>
      </c>
      <c r="ISO2" s="260" t="s">
        <v>9702</v>
      </c>
      <c r="ISP2" s="260" t="s">
        <v>9703</v>
      </c>
      <c r="ISQ2" s="260" t="s">
        <v>9704</v>
      </c>
      <c r="ISR2" s="260" t="s">
        <v>9705</v>
      </c>
      <c r="ISS2" s="260" t="s">
        <v>9706</v>
      </c>
      <c r="IST2" s="260" t="s">
        <v>9707</v>
      </c>
      <c r="ISU2" s="260" t="s">
        <v>9708</v>
      </c>
      <c r="ISV2" s="260" t="s">
        <v>9709</v>
      </c>
      <c r="ISW2" s="260" t="s">
        <v>9710</v>
      </c>
      <c r="ISX2" s="260" t="s">
        <v>9711</v>
      </c>
      <c r="ISY2" s="260" t="s">
        <v>9712</v>
      </c>
      <c r="ISZ2" s="260" t="s">
        <v>9713</v>
      </c>
      <c r="ITA2" s="260" t="s">
        <v>9714</v>
      </c>
      <c r="ITB2" s="260" t="s">
        <v>9715</v>
      </c>
      <c r="ITC2" s="260" t="s">
        <v>9716</v>
      </c>
      <c r="ITD2" s="260" t="s">
        <v>9717</v>
      </c>
      <c r="ITE2" s="260" t="s">
        <v>9718</v>
      </c>
      <c r="ITF2" s="260" t="s">
        <v>9719</v>
      </c>
      <c r="ITG2" s="260" t="s">
        <v>9720</v>
      </c>
      <c r="ITH2" s="260" t="s">
        <v>9721</v>
      </c>
      <c r="ITI2" s="260" t="s">
        <v>9722</v>
      </c>
      <c r="ITJ2" s="260" t="s">
        <v>9723</v>
      </c>
      <c r="ITK2" s="260" t="s">
        <v>9724</v>
      </c>
      <c r="ITL2" s="260" t="s">
        <v>9725</v>
      </c>
      <c r="ITM2" s="260" t="s">
        <v>9726</v>
      </c>
      <c r="ITN2" s="260" t="s">
        <v>9727</v>
      </c>
      <c r="ITO2" s="260" t="s">
        <v>9728</v>
      </c>
      <c r="ITP2" s="260" t="s">
        <v>9729</v>
      </c>
      <c r="ITQ2" s="260" t="s">
        <v>9730</v>
      </c>
      <c r="ITR2" s="260" t="s">
        <v>9731</v>
      </c>
      <c r="ITS2" s="260" t="s">
        <v>9732</v>
      </c>
      <c r="ITT2" s="260" t="s">
        <v>9733</v>
      </c>
      <c r="ITU2" s="260" t="s">
        <v>9734</v>
      </c>
      <c r="ITV2" s="260" t="s">
        <v>9735</v>
      </c>
      <c r="ITW2" s="260" t="s">
        <v>9736</v>
      </c>
      <c r="ITX2" s="260" t="s">
        <v>9737</v>
      </c>
      <c r="ITY2" s="260" t="s">
        <v>9738</v>
      </c>
      <c r="ITZ2" s="260" t="s">
        <v>9739</v>
      </c>
      <c r="IUA2" s="260" t="s">
        <v>9740</v>
      </c>
      <c r="IUB2" s="260" t="s">
        <v>9741</v>
      </c>
      <c r="IUC2" s="260" t="s">
        <v>9742</v>
      </c>
      <c r="IUD2" s="260" t="s">
        <v>9743</v>
      </c>
      <c r="IUE2" s="260" t="s">
        <v>9744</v>
      </c>
      <c r="IUF2" s="260" t="s">
        <v>9745</v>
      </c>
      <c r="IUG2" s="260" t="s">
        <v>9746</v>
      </c>
      <c r="IUH2" s="260" t="s">
        <v>9747</v>
      </c>
      <c r="IUI2" s="260" t="s">
        <v>9748</v>
      </c>
      <c r="IUJ2" s="260" t="s">
        <v>9749</v>
      </c>
      <c r="IUK2" s="260" t="s">
        <v>9750</v>
      </c>
      <c r="IUL2" s="260" t="s">
        <v>9751</v>
      </c>
      <c r="IUM2" s="260" t="s">
        <v>9752</v>
      </c>
      <c r="IUN2" s="260" t="s">
        <v>9753</v>
      </c>
      <c r="IUO2" s="260" t="s">
        <v>9754</v>
      </c>
      <c r="IUP2" s="260" t="s">
        <v>9755</v>
      </c>
      <c r="IUQ2" s="260" t="s">
        <v>9756</v>
      </c>
      <c r="IUR2" s="260" t="s">
        <v>9757</v>
      </c>
      <c r="IUS2" s="260" t="s">
        <v>9758</v>
      </c>
      <c r="IUT2" s="260" t="s">
        <v>9759</v>
      </c>
      <c r="IUU2" s="260" t="s">
        <v>9760</v>
      </c>
      <c r="IUV2" s="260" t="s">
        <v>9761</v>
      </c>
      <c r="IUW2" s="260" t="s">
        <v>9762</v>
      </c>
      <c r="IUX2" s="260" t="s">
        <v>9763</v>
      </c>
      <c r="IUY2" s="260" t="s">
        <v>9764</v>
      </c>
      <c r="IUZ2" s="260" t="s">
        <v>9765</v>
      </c>
      <c r="IVA2" s="260" t="s">
        <v>9766</v>
      </c>
      <c r="IVB2" s="260" t="s">
        <v>9767</v>
      </c>
      <c r="IVC2" s="260" t="s">
        <v>9768</v>
      </c>
      <c r="IVD2" s="260" t="s">
        <v>9769</v>
      </c>
      <c r="IVE2" s="260" t="s">
        <v>9770</v>
      </c>
      <c r="IVF2" s="260" t="s">
        <v>9771</v>
      </c>
      <c r="IVG2" s="260" t="s">
        <v>9772</v>
      </c>
      <c r="IVH2" s="260" t="s">
        <v>9773</v>
      </c>
      <c r="IVI2" s="260" t="s">
        <v>9774</v>
      </c>
      <c r="IVJ2" s="260" t="s">
        <v>9775</v>
      </c>
      <c r="IVK2" s="260" t="s">
        <v>9776</v>
      </c>
      <c r="IVL2" s="260" t="s">
        <v>9777</v>
      </c>
      <c r="IVM2" s="260" t="s">
        <v>9778</v>
      </c>
      <c r="IVN2" s="260" t="s">
        <v>9779</v>
      </c>
      <c r="IVO2" s="260" t="s">
        <v>9780</v>
      </c>
      <c r="IVP2" s="260" t="s">
        <v>9781</v>
      </c>
      <c r="IVQ2" s="260" t="s">
        <v>9782</v>
      </c>
      <c r="IVR2" s="260" t="s">
        <v>9783</v>
      </c>
      <c r="IVS2" s="260" t="s">
        <v>9784</v>
      </c>
      <c r="IVT2" s="260" t="s">
        <v>9785</v>
      </c>
      <c r="IVU2" s="260" t="s">
        <v>9786</v>
      </c>
      <c r="IVV2" s="260" t="s">
        <v>9787</v>
      </c>
      <c r="IVW2" s="260" t="s">
        <v>9788</v>
      </c>
      <c r="IVX2" s="260" t="s">
        <v>9789</v>
      </c>
      <c r="IVY2" s="260" t="s">
        <v>9790</v>
      </c>
      <c r="IVZ2" s="260" t="s">
        <v>9791</v>
      </c>
      <c r="IWA2" s="260" t="s">
        <v>9792</v>
      </c>
      <c r="IWB2" s="260" t="s">
        <v>9793</v>
      </c>
      <c r="IWC2" s="260" t="s">
        <v>9794</v>
      </c>
      <c r="IWD2" s="260" t="s">
        <v>9795</v>
      </c>
      <c r="IWE2" s="260" t="s">
        <v>9796</v>
      </c>
      <c r="IWF2" s="260" t="s">
        <v>9797</v>
      </c>
      <c r="IWG2" s="260" t="s">
        <v>9798</v>
      </c>
      <c r="IWH2" s="260" t="s">
        <v>9799</v>
      </c>
      <c r="IWI2" s="260" t="s">
        <v>9800</v>
      </c>
      <c r="IWJ2" s="260" t="s">
        <v>9801</v>
      </c>
      <c r="IWK2" s="260" t="s">
        <v>9802</v>
      </c>
      <c r="IWL2" s="260" t="s">
        <v>9803</v>
      </c>
      <c r="IWM2" s="260" t="s">
        <v>9804</v>
      </c>
      <c r="IWN2" s="260" t="s">
        <v>9805</v>
      </c>
      <c r="IWO2" s="260" t="s">
        <v>9806</v>
      </c>
      <c r="IWP2" s="260" t="s">
        <v>9807</v>
      </c>
      <c r="IWQ2" s="260" t="s">
        <v>9808</v>
      </c>
      <c r="IWR2" s="260" t="s">
        <v>9809</v>
      </c>
      <c r="IWS2" s="260" t="s">
        <v>9810</v>
      </c>
      <c r="IWT2" s="260" t="s">
        <v>9811</v>
      </c>
      <c r="IWU2" s="260" t="s">
        <v>9812</v>
      </c>
      <c r="IWV2" s="260" t="s">
        <v>9813</v>
      </c>
      <c r="IWW2" s="260" t="s">
        <v>9814</v>
      </c>
      <c r="IWX2" s="260" t="s">
        <v>9815</v>
      </c>
      <c r="IWY2" s="260" t="s">
        <v>9816</v>
      </c>
      <c r="IWZ2" s="260" t="s">
        <v>9817</v>
      </c>
      <c r="IXA2" s="260" t="s">
        <v>9818</v>
      </c>
      <c r="IXB2" s="260" t="s">
        <v>9819</v>
      </c>
      <c r="IXC2" s="260" t="s">
        <v>9820</v>
      </c>
      <c r="IXD2" s="260" t="s">
        <v>9821</v>
      </c>
      <c r="IXE2" s="260" t="s">
        <v>9822</v>
      </c>
      <c r="IXF2" s="260" t="s">
        <v>9823</v>
      </c>
      <c r="IXG2" s="260" t="s">
        <v>9824</v>
      </c>
      <c r="IXH2" s="260" t="s">
        <v>9825</v>
      </c>
      <c r="IXI2" s="260" t="s">
        <v>9826</v>
      </c>
      <c r="IXJ2" s="260" t="s">
        <v>9827</v>
      </c>
      <c r="IXK2" s="260" t="s">
        <v>9828</v>
      </c>
      <c r="IXL2" s="260" t="s">
        <v>9829</v>
      </c>
      <c r="IXM2" s="260" t="s">
        <v>9830</v>
      </c>
      <c r="IXN2" s="260" t="s">
        <v>9831</v>
      </c>
      <c r="IXO2" s="260" t="s">
        <v>9832</v>
      </c>
      <c r="IXP2" s="260" t="s">
        <v>9833</v>
      </c>
      <c r="IXQ2" s="260" t="s">
        <v>9834</v>
      </c>
      <c r="IXR2" s="260" t="s">
        <v>9835</v>
      </c>
      <c r="IXS2" s="260" t="s">
        <v>9836</v>
      </c>
      <c r="IXT2" s="260" t="s">
        <v>9837</v>
      </c>
      <c r="IXU2" s="260" t="s">
        <v>9838</v>
      </c>
      <c r="IXV2" s="260" t="s">
        <v>9839</v>
      </c>
      <c r="IXW2" s="260" t="s">
        <v>9840</v>
      </c>
      <c r="IXX2" s="260" t="s">
        <v>9841</v>
      </c>
      <c r="IXY2" s="260" t="s">
        <v>9842</v>
      </c>
      <c r="IXZ2" s="260" t="s">
        <v>9843</v>
      </c>
      <c r="IYA2" s="260" t="s">
        <v>9844</v>
      </c>
      <c r="IYB2" s="260" t="s">
        <v>9845</v>
      </c>
      <c r="IYC2" s="260" t="s">
        <v>9846</v>
      </c>
      <c r="IYD2" s="260" t="s">
        <v>9847</v>
      </c>
      <c r="IYE2" s="260" t="s">
        <v>9848</v>
      </c>
      <c r="IYF2" s="260" t="s">
        <v>9849</v>
      </c>
      <c r="IYG2" s="260" t="s">
        <v>9850</v>
      </c>
      <c r="IYH2" s="260" t="s">
        <v>9851</v>
      </c>
      <c r="IYI2" s="260" t="s">
        <v>9852</v>
      </c>
      <c r="IYJ2" s="260" t="s">
        <v>9853</v>
      </c>
      <c r="IYK2" s="260" t="s">
        <v>9854</v>
      </c>
      <c r="IYL2" s="260" t="s">
        <v>9855</v>
      </c>
      <c r="IYM2" s="260" t="s">
        <v>9856</v>
      </c>
      <c r="IYN2" s="260" t="s">
        <v>9857</v>
      </c>
      <c r="IYO2" s="260" t="s">
        <v>9858</v>
      </c>
      <c r="IYP2" s="260" t="s">
        <v>9859</v>
      </c>
      <c r="IYQ2" s="260" t="s">
        <v>9860</v>
      </c>
      <c r="IYR2" s="260" t="s">
        <v>9861</v>
      </c>
      <c r="IYS2" s="260" t="s">
        <v>9862</v>
      </c>
      <c r="IYT2" s="260" t="s">
        <v>9863</v>
      </c>
      <c r="IYU2" s="260" t="s">
        <v>9864</v>
      </c>
      <c r="IYV2" s="260" t="s">
        <v>9865</v>
      </c>
      <c r="IYW2" s="260" t="s">
        <v>9866</v>
      </c>
      <c r="IYX2" s="260" t="s">
        <v>9867</v>
      </c>
      <c r="IYY2" s="260" t="s">
        <v>9868</v>
      </c>
      <c r="IYZ2" s="260" t="s">
        <v>9869</v>
      </c>
      <c r="IZA2" s="260" t="s">
        <v>9870</v>
      </c>
      <c r="IZB2" s="260" t="s">
        <v>9871</v>
      </c>
      <c r="IZC2" s="260" t="s">
        <v>9872</v>
      </c>
      <c r="IZD2" s="260" t="s">
        <v>9873</v>
      </c>
      <c r="IZE2" s="260" t="s">
        <v>9874</v>
      </c>
      <c r="IZF2" s="260" t="s">
        <v>9875</v>
      </c>
      <c r="IZG2" s="260" t="s">
        <v>9876</v>
      </c>
      <c r="IZH2" s="260" t="s">
        <v>9877</v>
      </c>
      <c r="IZI2" s="260" t="s">
        <v>9878</v>
      </c>
      <c r="IZJ2" s="260" t="s">
        <v>9879</v>
      </c>
      <c r="IZK2" s="260" t="s">
        <v>9880</v>
      </c>
      <c r="IZL2" s="260" t="s">
        <v>9881</v>
      </c>
      <c r="IZM2" s="260" t="s">
        <v>9882</v>
      </c>
      <c r="IZN2" s="260" t="s">
        <v>9883</v>
      </c>
      <c r="IZO2" s="260" t="s">
        <v>9884</v>
      </c>
      <c r="IZP2" s="260" t="s">
        <v>9885</v>
      </c>
      <c r="IZQ2" s="260" t="s">
        <v>9886</v>
      </c>
      <c r="IZR2" s="260" t="s">
        <v>9887</v>
      </c>
      <c r="IZS2" s="260" t="s">
        <v>9888</v>
      </c>
      <c r="IZT2" s="260" t="s">
        <v>9889</v>
      </c>
      <c r="IZU2" s="260" t="s">
        <v>9890</v>
      </c>
      <c r="IZV2" s="260" t="s">
        <v>9891</v>
      </c>
      <c r="IZW2" s="260" t="s">
        <v>9892</v>
      </c>
      <c r="IZX2" s="260" t="s">
        <v>9893</v>
      </c>
      <c r="IZY2" s="260" t="s">
        <v>9894</v>
      </c>
      <c r="IZZ2" s="260" t="s">
        <v>9895</v>
      </c>
      <c r="JAA2" s="260" t="s">
        <v>9896</v>
      </c>
      <c r="JAB2" s="260" t="s">
        <v>9897</v>
      </c>
      <c r="JAC2" s="260" t="s">
        <v>9898</v>
      </c>
      <c r="JAD2" s="260" t="s">
        <v>9899</v>
      </c>
      <c r="JAE2" s="260" t="s">
        <v>9900</v>
      </c>
      <c r="JAF2" s="260" t="s">
        <v>9901</v>
      </c>
      <c r="JAG2" s="260" t="s">
        <v>9902</v>
      </c>
      <c r="JAH2" s="260" t="s">
        <v>9903</v>
      </c>
      <c r="JAI2" s="260" t="s">
        <v>9904</v>
      </c>
      <c r="JAJ2" s="260" t="s">
        <v>9905</v>
      </c>
      <c r="JAK2" s="260" t="s">
        <v>9906</v>
      </c>
      <c r="JAL2" s="260" t="s">
        <v>9907</v>
      </c>
      <c r="JAM2" s="260" t="s">
        <v>9908</v>
      </c>
      <c r="JAN2" s="260" t="s">
        <v>9909</v>
      </c>
      <c r="JAO2" s="260" t="s">
        <v>9910</v>
      </c>
      <c r="JAP2" s="260" t="s">
        <v>9911</v>
      </c>
      <c r="JAQ2" s="260" t="s">
        <v>9912</v>
      </c>
      <c r="JAR2" s="260" t="s">
        <v>9913</v>
      </c>
      <c r="JAS2" s="260" t="s">
        <v>9914</v>
      </c>
      <c r="JAT2" s="260" t="s">
        <v>9915</v>
      </c>
      <c r="JAU2" s="260" t="s">
        <v>9916</v>
      </c>
      <c r="JAV2" s="260" t="s">
        <v>9917</v>
      </c>
      <c r="JAW2" s="260" t="s">
        <v>9918</v>
      </c>
      <c r="JAX2" s="260" t="s">
        <v>9919</v>
      </c>
      <c r="JAY2" s="260" t="s">
        <v>9920</v>
      </c>
      <c r="JAZ2" s="260" t="s">
        <v>9921</v>
      </c>
      <c r="JBA2" s="260" t="s">
        <v>9922</v>
      </c>
      <c r="JBB2" s="260" t="s">
        <v>9923</v>
      </c>
      <c r="JBC2" s="260" t="s">
        <v>9924</v>
      </c>
      <c r="JBD2" s="260" t="s">
        <v>9925</v>
      </c>
      <c r="JBE2" s="260" t="s">
        <v>9926</v>
      </c>
      <c r="JBF2" s="260" t="s">
        <v>9927</v>
      </c>
      <c r="JBG2" s="260" t="s">
        <v>9928</v>
      </c>
      <c r="JBH2" s="260" t="s">
        <v>9929</v>
      </c>
      <c r="JBI2" s="260" t="s">
        <v>9930</v>
      </c>
      <c r="JBJ2" s="260" t="s">
        <v>9931</v>
      </c>
      <c r="JBK2" s="260" t="s">
        <v>9932</v>
      </c>
      <c r="JBL2" s="260" t="s">
        <v>9933</v>
      </c>
      <c r="JBM2" s="260" t="s">
        <v>9934</v>
      </c>
      <c r="JBN2" s="260" t="s">
        <v>9935</v>
      </c>
      <c r="JBO2" s="260" t="s">
        <v>9936</v>
      </c>
      <c r="JBP2" s="260" t="s">
        <v>9937</v>
      </c>
      <c r="JBQ2" s="260" t="s">
        <v>9938</v>
      </c>
      <c r="JBR2" s="260" t="s">
        <v>9939</v>
      </c>
      <c r="JBS2" s="260" t="s">
        <v>9940</v>
      </c>
      <c r="JBT2" s="260" t="s">
        <v>9941</v>
      </c>
      <c r="JBU2" s="260" t="s">
        <v>9942</v>
      </c>
      <c r="JBV2" s="260" t="s">
        <v>9943</v>
      </c>
      <c r="JBW2" s="260" t="s">
        <v>9944</v>
      </c>
      <c r="JBX2" s="260" t="s">
        <v>9945</v>
      </c>
      <c r="JBY2" s="260" t="s">
        <v>9946</v>
      </c>
      <c r="JBZ2" s="260" t="s">
        <v>9947</v>
      </c>
      <c r="JCA2" s="260" t="s">
        <v>9948</v>
      </c>
      <c r="JCB2" s="260" t="s">
        <v>9949</v>
      </c>
      <c r="JCC2" s="260" t="s">
        <v>9950</v>
      </c>
      <c r="JCD2" s="260" t="s">
        <v>9951</v>
      </c>
      <c r="JCE2" s="260" t="s">
        <v>9952</v>
      </c>
      <c r="JCF2" s="260" t="s">
        <v>9953</v>
      </c>
      <c r="JCG2" s="260" t="s">
        <v>9954</v>
      </c>
      <c r="JCH2" s="260" t="s">
        <v>9955</v>
      </c>
      <c r="JCI2" s="260" t="s">
        <v>9956</v>
      </c>
      <c r="JCJ2" s="260" t="s">
        <v>9957</v>
      </c>
      <c r="JCK2" s="260" t="s">
        <v>9958</v>
      </c>
      <c r="JCL2" s="260" t="s">
        <v>9959</v>
      </c>
      <c r="JCM2" s="260" t="s">
        <v>9960</v>
      </c>
      <c r="JCN2" s="260" t="s">
        <v>9961</v>
      </c>
      <c r="JCO2" s="260" t="s">
        <v>9962</v>
      </c>
      <c r="JCP2" s="260" t="s">
        <v>9963</v>
      </c>
      <c r="JCQ2" s="260" t="s">
        <v>9964</v>
      </c>
      <c r="JCR2" s="260" t="s">
        <v>9965</v>
      </c>
      <c r="JCS2" s="260" t="s">
        <v>9966</v>
      </c>
      <c r="JCT2" s="260" t="s">
        <v>9967</v>
      </c>
      <c r="JCU2" s="260" t="s">
        <v>9968</v>
      </c>
      <c r="JCV2" s="260" t="s">
        <v>9969</v>
      </c>
      <c r="JCW2" s="260" t="s">
        <v>9970</v>
      </c>
      <c r="JCX2" s="260" t="s">
        <v>9971</v>
      </c>
      <c r="JCY2" s="260" t="s">
        <v>9972</v>
      </c>
      <c r="JCZ2" s="260" t="s">
        <v>9973</v>
      </c>
      <c r="JDA2" s="260" t="s">
        <v>9974</v>
      </c>
      <c r="JDB2" s="260" t="s">
        <v>9975</v>
      </c>
      <c r="JDC2" s="260" t="s">
        <v>9976</v>
      </c>
      <c r="JDD2" s="260" t="s">
        <v>9977</v>
      </c>
      <c r="JDE2" s="260" t="s">
        <v>9978</v>
      </c>
      <c r="JDF2" s="260" t="s">
        <v>9979</v>
      </c>
      <c r="JDG2" s="260" t="s">
        <v>9980</v>
      </c>
      <c r="JDH2" s="260" t="s">
        <v>9981</v>
      </c>
      <c r="JDI2" s="260" t="s">
        <v>9982</v>
      </c>
      <c r="JDJ2" s="260" t="s">
        <v>9983</v>
      </c>
      <c r="JDK2" s="260" t="s">
        <v>9984</v>
      </c>
      <c r="JDL2" s="260" t="s">
        <v>9985</v>
      </c>
      <c r="JDM2" s="260" t="s">
        <v>9986</v>
      </c>
      <c r="JDN2" s="260" t="s">
        <v>9987</v>
      </c>
      <c r="JDO2" s="260" t="s">
        <v>9988</v>
      </c>
      <c r="JDP2" s="260" t="s">
        <v>9989</v>
      </c>
      <c r="JDQ2" s="260" t="s">
        <v>9990</v>
      </c>
      <c r="JDR2" s="260" t="s">
        <v>9991</v>
      </c>
      <c r="JDS2" s="260" t="s">
        <v>9992</v>
      </c>
      <c r="JDT2" s="260" t="s">
        <v>9993</v>
      </c>
      <c r="JDU2" s="260" t="s">
        <v>9994</v>
      </c>
      <c r="JDV2" s="260" t="s">
        <v>9995</v>
      </c>
      <c r="JDW2" s="260" t="s">
        <v>9996</v>
      </c>
      <c r="JDX2" s="260" t="s">
        <v>9997</v>
      </c>
      <c r="JDY2" s="260" t="s">
        <v>9998</v>
      </c>
      <c r="JDZ2" s="260" t="s">
        <v>9999</v>
      </c>
      <c r="JEA2" s="260" t="s">
        <v>10000</v>
      </c>
      <c r="JEB2" s="260" t="s">
        <v>10001</v>
      </c>
      <c r="JEC2" s="260" t="s">
        <v>10002</v>
      </c>
      <c r="JED2" s="260" t="s">
        <v>10003</v>
      </c>
      <c r="JEE2" s="260" t="s">
        <v>10004</v>
      </c>
      <c r="JEF2" s="260" t="s">
        <v>10005</v>
      </c>
      <c r="JEG2" s="260" t="s">
        <v>10006</v>
      </c>
      <c r="JEH2" s="260" t="s">
        <v>10007</v>
      </c>
      <c r="JEI2" s="260" t="s">
        <v>10008</v>
      </c>
      <c r="JEJ2" s="260" t="s">
        <v>10009</v>
      </c>
      <c r="JEK2" s="260" t="s">
        <v>10010</v>
      </c>
      <c r="JEL2" s="260" t="s">
        <v>10011</v>
      </c>
      <c r="JEM2" s="260" t="s">
        <v>10012</v>
      </c>
      <c r="JEN2" s="260" t="s">
        <v>10013</v>
      </c>
      <c r="JEO2" s="260" t="s">
        <v>10014</v>
      </c>
      <c r="JEP2" s="260" t="s">
        <v>10015</v>
      </c>
      <c r="JEQ2" s="260" t="s">
        <v>10016</v>
      </c>
      <c r="JER2" s="260" t="s">
        <v>10017</v>
      </c>
      <c r="JES2" s="260" t="s">
        <v>10018</v>
      </c>
      <c r="JET2" s="260" t="s">
        <v>10019</v>
      </c>
      <c r="JEU2" s="260" t="s">
        <v>10020</v>
      </c>
      <c r="JEV2" s="260" t="s">
        <v>10021</v>
      </c>
      <c r="JEW2" s="260" t="s">
        <v>10022</v>
      </c>
      <c r="JEX2" s="260" t="s">
        <v>10023</v>
      </c>
      <c r="JEY2" s="260" t="s">
        <v>10024</v>
      </c>
      <c r="JEZ2" s="260" t="s">
        <v>10025</v>
      </c>
      <c r="JFA2" s="260" t="s">
        <v>10026</v>
      </c>
      <c r="JFB2" s="260" t="s">
        <v>10027</v>
      </c>
      <c r="JFC2" s="260" t="s">
        <v>10028</v>
      </c>
      <c r="JFD2" s="260" t="s">
        <v>10029</v>
      </c>
      <c r="JFE2" s="260" t="s">
        <v>10030</v>
      </c>
      <c r="JFF2" s="260" t="s">
        <v>10031</v>
      </c>
      <c r="JFG2" s="260" t="s">
        <v>10032</v>
      </c>
      <c r="JFH2" s="260" t="s">
        <v>10033</v>
      </c>
      <c r="JFI2" s="260" t="s">
        <v>10034</v>
      </c>
      <c r="JFJ2" s="260" t="s">
        <v>10035</v>
      </c>
      <c r="JFK2" s="260" t="s">
        <v>10036</v>
      </c>
      <c r="JFL2" s="260" t="s">
        <v>10037</v>
      </c>
      <c r="JFM2" s="260" t="s">
        <v>10038</v>
      </c>
      <c r="JFN2" s="260" t="s">
        <v>10039</v>
      </c>
      <c r="JFO2" s="260" t="s">
        <v>10040</v>
      </c>
      <c r="JFP2" s="260" t="s">
        <v>10041</v>
      </c>
      <c r="JFQ2" s="260" t="s">
        <v>10042</v>
      </c>
      <c r="JFR2" s="260" t="s">
        <v>10043</v>
      </c>
      <c r="JFS2" s="260" t="s">
        <v>10044</v>
      </c>
      <c r="JFT2" s="260" t="s">
        <v>10045</v>
      </c>
      <c r="JFU2" s="260" t="s">
        <v>10046</v>
      </c>
      <c r="JFV2" s="260" t="s">
        <v>10047</v>
      </c>
      <c r="JFW2" s="260" t="s">
        <v>10048</v>
      </c>
      <c r="JFX2" s="260" t="s">
        <v>10049</v>
      </c>
      <c r="JFY2" s="260" t="s">
        <v>10050</v>
      </c>
      <c r="JFZ2" s="260" t="s">
        <v>10051</v>
      </c>
      <c r="JGA2" s="260" t="s">
        <v>10052</v>
      </c>
      <c r="JGB2" s="260" t="s">
        <v>10053</v>
      </c>
      <c r="JGC2" s="260" t="s">
        <v>10054</v>
      </c>
      <c r="JGD2" s="260" t="s">
        <v>10055</v>
      </c>
      <c r="JGE2" s="260" t="s">
        <v>10056</v>
      </c>
      <c r="JGF2" s="260" t="s">
        <v>10057</v>
      </c>
      <c r="JGG2" s="260" t="s">
        <v>10058</v>
      </c>
      <c r="JGH2" s="260" t="s">
        <v>10059</v>
      </c>
      <c r="JGI2" s="260" t="s">
        <v>10060</v>
      </c>
      <c r="JGJ2" s="260" t="s">
        <v>10061</v>
      </c>
      <c r="JGK2" s="260" t="s">
        <v>10062</v>
      </c>
      <c r="JGL2" s="260" t="s">
        <v>10063</v>
      </c>
      <c r="JGM2" s="260" t="s">
        <v>10064</v>
      </c>
      <c r="JGN2" s="260" t="s">
        <v>10065</v>
      </c>
      <c r="JGO2" s="260" t="s">
        <v>10066</v>
      </c>
      <c r="JGP2" s="260" t="s">
        <v>10067</v>
      </c>
      <c r="JGQ2" s="260" t="s">
        <v>10068</v>
      </c>
      <c r="JGR2" s="260" t="s">
        <v>10069</v>
      </c>
      <c r="JGS2" s="260" t="s">
        <v>10070</v>
      </c>
      <c r="JGT2" s="260" t="s">
        <v>10071</v>
      </c>
      <c r="JGU2" s="260" t="s">
        <v>10072</v>
      </c>
      <c r="JGV2" s="260" t="s">
        <v>10073</v>
      </c>
      <c r="JGW2" s="260" t="s">
        <v>10074</v>
      </c>
      <c r="JGX2" s="260" t="s">
        <v>10075</v>
      </c>
      <c r="JGY2" s="260" t="s">
        <v>10076</v>
      </c>
      <c r="JGZ2" s="260" t="s">
        <v>10077</v>
      </c>
      <c r="JHA2" s="260" t="s">
        <v>10078</v>
      </c>
      <c r="JHB2" s="260" t="s">
        <v>10079</v>
      </c>
      <c r="JHC2" s="260" t="s">
        <v>10080</v>
      </c>
      <c r="JHD2" s="260" t="s">
        <v>10081</v>
      </c>
      <c r="JHE2" s="260" t="s">
        <v>10082</v>
      </c>
      <c r="JHF2" s="260" t="s">
        <v>10083</v>
      </c>
      <c r="JHG2" s="260" t="s">
        <v>10084</v>
      </c>
      <c r="JHH2" s="260" t="s">
        <v>10085</v>
      </c>
      <c r="JHI2" s="260" t="s">
        <v>10086</v>
      </c>
      <c r="JHJ2" s="260" t="s">
        <v>10087</v>
      </c>
      <c r="JHK2" s="260" t="s">
        <v>10088</v>
      </c>
      <c r="JHL2" s="260" t="s">
        <v>10089</v>
      </c>
      <c r="JHM2" s="260" t="s">
        <v>10090</v>
      </c>
      <c r="JHN2" s="260" t="s">
        <v>10091</v>
      </c>
      <c r="JHO2" s="260" t="s">
        <v>10092</v>
      </c>
      <c r="JHP2" s="260" t="s">
        <v>10093</v>
      </c>
      <c r="JHQ2" s="260" t="s">
        <v>10094</v>
      </c>
      <c r="JHR2" s="260" t="s">
        <v>10095</v>
      </c>
      <c r="JHS2" s="260" t="s">
        <v>10096</v>
      </c>
      <c r="JHT2" s="260" t="s">
        <v>10097</v>
      </c>
      <c r="JHU2" s="260" t="s">
        <v>10098</v>
      </c>
      <c r="JHV2" s="260" t="s">
        <v>10099</v>
      </c>
      <c r="JHW2" s="260" t="s">
        <v>10100</v>
      </c>
      <c r="JHX2" s="260" t="s">
        <v>10101</v>
      </c>
      <c r="JHY2" s="260" t="s">
        <v>10102</v>
      </c>
      <c r="JHZ2" s="260" t="s">
        <v>10103</v>
      </c>
      <c r="JIA2" s="260" t="s">
        <v>10104</v>
      </c>
      <c r="JIB2" s="260" t="s">
        <v>10105</v>
      </c>
      <c r="JIC2" s="260" t="s">
        <v>10106</v>
      </c>
      <c r="JID2" s="260" t="s">
        <v>10107</v>
      </c>
      <c r="JIE2" s="260" t="s">
        <v>10108</v>
      </c>
      <c r="JIF2" s="260" t="s">
        <v>10109</v>
      </c>
      <c r="JIG2" s="260" t="s">
        <v>10110</v>
      </c>
      <c r="JIH2" s="260" t="s">
        <v>10111</v>
      </c>
      <c r="JII2" s="260" t="s">
        <v>10112</v>
      </c>
      <c r="JIJ2" s="260" t="s">
        <v>10113</v>
      </c>
      <c r="JIK2" s="260" t="s">
        <v>10114</v>
      </c>
      <c r="JIL2" s="260" t="s">
        <v>10115</v>
      </c>
      <c r="JIM2" s="260" t="s">
        <v>10116</v>
      </c>
      <c r="JIN2" s="260" t="s">
        <v>10117</v>
      </c>
      <c r="JIO2" s="260" t="s">
        <v>10118</v>
      </c>
      <c r="JIP2" s="260" t="s">
        <v>10119</v>
      </c>
      <c r="JIQ2" s="260" t="s">
        <v>10120</v>
      </c>
      <c r="JIR2" s="260" t="s">
        <v>10121</v>
      </c>
      <c r="JIS2" s="260" t="s">
        <v>10122</v>
      </c>
      <c r="JIT2" s="260" t="s">
        <v>10123</v>
      </c>
      <c r="JIU2" s="260" t="s">
        <v>10124</v>
      </c>
      <c r="JIV2" s="260" t="s">
        <v>10125</v>
      </c>
      <c r="JIW2" s="260" t="s">
        <v>10126</v>
      </c>
      <c r="JIX2" s="260" t="s">
        <v>10127</v>
      </c>
      <c r="JIY2" s="260" t="s">
        <v>10128</v>
      </c>
      <c r="JIZ2" s="260" t="s">
        <v>10129</v>
      </c>
      <c r="JJA2" s="260" t="s">
        <v>10130</v>
      </c>
      <c r="JJB2" s="260" t="s">
        <v>10131</v>
      </c>
      <c r="JJC2" s="260" t="s">
        <v>10132</v>
      </c>
      <c r="JJD2" s="260" t="s">
        <v>10133</v>
      </c>
      <c r="JJE2" s="260" t="s">
        <v>10134</v>
      </c>
      <c r="JJF2" s="260" t="s">
        <v>10135</v>
      </c>
      <c r="JJG2" s="260" t="s">
        <v>10136</v>
      </c>
      <c r="JJH2" s="260" t="s">
        <v>10137</v>
      </c>
      <c r="JJI2" s="260" t="s">
        <v>10138</v>
      </c>
      <c r="JJJ2" s="260" t="s">
        <v>10139</v>
      </c>
      <c r="JJK2" s="260" t="s">
        <v>10140</v>
      </c>
      <c r="JJL2" s="260" t="s">
        <v>10141</v>
      </c>
      <c r="JJM2" s="260" t="s">
        <v>10142</v>
      </c>
      <c r="JJN2" s="260" t="s">
        <v>10143</v>
      </c>
      <c r="JJO2" s="260" t="s">
        <v>10144</v>
      </c>
      <c r="JJP2" s="260" t="s">
        <v>10145</v>
      </c>
      <c r="JJQ2" s="260" t="s">
        <v>10146</v>
      </c>
      <c r="JJR2" s="260" t="s">
        <v>10147</v>
      </c>
      <c r="JJS2" s="260" t="s">
        <v>10148</v>
      </c>
      <c r="JJT2" s="260" t="s">
        <v>10149</v>
      </c>
      <c r="JJU2" s="260" t="s">
        <v>10150</v>
      </c>
      <c r="JJV2" s="260" t="s">
        <v>10151</v>
      </c>
      <c r="JJW2" s="260" t="s">
        <v>10152</v>
      </c>
      <c r="JJX2" s="260" t="s">
        <v>10153</v>
      </c>
      <c r="JJY2" s="260" t="s">
        <v>10154</v>
      </c>
      <c r="JJZ2" s="260" t="s">
        <v>10155</v>
      </c>
      <c r="JKA2" s="260" t="s">
        <v>10156</v>
      </c>
      <c r="JKB2" s="260" t="s">
        <v>10157</v>
      </c>
      <c r="JKC2" s="260" t="s">
        <v>10158</v>
      </c>
      <c r="JKD2" s="260" t="s">
        <v>10159</v>
      </c>
      <c r="JKE2" s="260" t="s">
        <v>10160</v>
      </c>
      <c r="JKF2" s="260" t="s">
        <v>10161</v>
      </c>
      <c r="JKG2" s="260" t="s">
        <v>10162</v>
      </c>
      <c r="JKH2" s="260" t="s">
        <v>10163</v>
      </c>
      <c r="JKI2" s="260" t="s">
        <v>10164</v>
      </c>
      <c r="JKJ2" s="260" t="s">
        <v>10165</v>
      </c>
      <c r="JKK2" s="260" t="s">
        <v>10166</v>
      </c>
      <c r="JKL2" s="260" t="s">
        <v>10167</v>
      </c>
      <c r="JKM2" s="260" t="s">
        <v>10168</v>
      </c>
      <c r="JKN2" s="260" t="s">
        <v>10169</v>
      </c>
      <c r="JKO2" s="260" t="s">
        <v>10170</v>
      </c>
      <c r="JKP2" s="260" t="s">
        <v>10171</v>
      </c>
      <c r="JKQ2" s="260" t="s">
        <v>10172</v>
      </c>
      <c r="JKR2" s="260" t="s">
        <v>10173</v>
      </c>
      <c r="JKS2" s="260" t="s">
        <v>10174</v>
      </c>
      <c r="JKT2" s="260" t="s">
        <v>10175</v>
      </c>
      <c r="JKU2" s="260" t="s">
        <v>10176</v>
      </c>
      <c r="JKV2" s="260" t="s">
        <v>10177</v>
      </c>
      <c r="JKW2" s="260" t="s">
        <v>10178</v>
      </c>
      <c r="JKX2" s="260" t="s">
        <v>10179</v>
      </c>
      <c r="JKY2" s="260" t="s">
        <v>10180</v>
      </c>
      <c r="JKZ2" s="260" t="s">
        <v>10181</v>
      </c>
      <c r="JLA2" s="260" t="s">
        <v>10182</v>
      </c>
      <c r="JLB2" s="260" t="s">
        <v>10183</v>
      </c>
      <c r="JLC2" s="260" t="s">
        <v>10184</v>
      </c>
      <c r="JLD2" s="260" t="s">
        <v>10185</v>
      </c>
      <c r="JLE2" s="260" t="s">
        <v>10186</v>
      </c>
      <c r="JLF2" s="260" t="s">
        <v>10187</v>
      </c>
      <c r="JLG2" s="260" t="s">
        <v>10188</v>
      </c>
      <c r="JLH2" s="260" t="s">
        <v>10189</v>
      </c>
      <c r="JLI2" s="260" t="s">
        <v>10190</v>
      </c>
      <c r="JLJ2" s="260" t="s">
        <v>10191</v>
      </c>
      <c r="JLK2" s="260" t="s">
        <v>10192</v>
      </c>
      <c r="JLL2" s="260" t="s">
        <v>10193</v>
      </c>
      <c r="JLM2" s="260" t="s">
        <v>10194</v>
      </c>
      <c r="JLN2" s="260" t="s">
        <v>10195</v>
      </c>
      <c r="JLO2" s="260" t="s">
        <v>10196</v>
      </c>
      <c r="JLP2" s="260" t="s">
        <v>10197</v>
      </c>
      <c r="JLQ2" s="260" t="s">
        <v>10198</v>
      </c>
      <c r="JLR2" s="260" t="s">
        <v>10199</v>
      </c>
      <c r="JLS2" s="260" t="s">
        <v>10200</v>
      </c>
      <c r="JLT2" s="260" t="s">
        <v>10201</v>
      </c>
      <c r="JLU2" s="260" t="s">
        <v>10202</v>
      </c>
      <c r="JLV2" s="260" t="s">
        <v>10203</v>
      </c>
      <c r="JLW2" s="260" t="s">
        <v>10204</v>
      </c>
      <c r="JLX2" s="260" t="s">
        <v>10205</v>
      </c>
      <c r="JLY2" s="260" t="s">
        <v>10206</v>
      </c>
      <c r="JLZ2" s="260" t="s">
        <v>10207</v>
      </c>
      <c r="JMA2" s="260" t="s">
        <v>10208</v>
      </c>
      <c r="JMB2" s="260" t="s">
        <v>10209</v>
      </c>
      <c r="JMC2" s="260" t="s">
        <v>10210</v>
      </c>
      <c r="JMD2" s="260" t="s">
        <v>10211</v>
      </c>
      <c r="JME2" s="260" t="s">
        <v>10212</v>
      </c>
      <c r="JMF2" s="260" t="s">
        <v>10213</v>
      </c>
      <c r="JMG2" s="260" t="s">
        <v>10214</v>
      </c>
      <c r="JMH2" s="260" t="s">
        <v>10215</v>
      </c>
      <c r="JMI2" s="260" t="s">
        <v>10216</v>
      </c>
      <c r="JMJ2" s="260" t="s">
        <v>10217</v>
      </c>
      <c r="JMK2" s="260" t="s">
        <v>10218</v>
      </c>
      <c r="JML2" s="260" t="s">
        <v>10219</v>
      </c>
      <c r="JMM2" s="260" t="s">
        <v>10220</v>
      </c>
      <c r="JMN2" s="260" t="s">
        <v>10221</v>
      </c>
      <c r="JMO2" s="260" t="s">
        <v>10222</v>
      </c>
      <c r="JMP2" s="260" t="s">
        <v>10223</v>
      </c>
      <c r="JMQ2" s="260" t="s">
        <v>10224</v>
      </c>
      <c r="JMR2" s="260" t="s">
        <v>10225</v>
      </c>
      <c r="JMS2" s="260" t="s">
        <v>10226</v>
      </c>
      <c r="JMT2" s="260" t="s">
        <v>10227</v>
      </c>
      <c r="JMU2" s="260" t="s">
        <v>10228</v>
      </c>
      <c r="JMV2" s="260" t="s">
        <v>10229</v>
      </c>
      <c r="JMW2" s="260" t="s">
        <v>10230</v>
      </c>
      <c r="JMX2" s="260" t="s">
        <v>10231</v>
      </c>
      <c r="JMY2" s="260" t="s">
        <v>10232</v>
      </c>
      <c r="JMZ2" s="260" t="s">
        <v>10233</v>
      </c>
      <c r="JNA2" s="260" t="s">
        <v>10234</v>
      </c>
      <c r="JNB2" s="260" t="s">
        <v>10235</v>
      </c>
      <c r="JNC2" s="260" t="s">
        <v>10236</v>
      </c>
      <c r="JND2" s="260" t="s">
        <v>10237</v>
      </c>
      <c r="JNE2" s="260" t="s">
        <v>10238</v>
      </c>
      <c r="JNF2" s="260" t="s">
        <v>10239</v>
      </c>
      <c r="JNG2" s="260" t="s">
        <v>10240</v>
      </c>
      <c r="JNH2" s="260" t="s">
        <v>10241</v>
      </c>
      <c r="JNI2" s="260" t="s">
        <v>10242</v>
      </c>
      <c r="JNJ2" s="260" t="s">
        <v>10243</v>
      </c>
      <c r="JNK2" s="260" t="s">
        <v>10244</v>
      </c>
      <c r="JNL2" s="260" t="s">
        <v>10245</v>
      </c>
      <c r="JNM2" s="260" t="s">
        <v>10246</v>
      </c>
      <c r="JNN2" s="260" t="s">
        <v>10247</v>
      </c>
      <c r="JNO2" s="260" t="s">
        <v>10248</v>
      </c>
      <c r="JNP2" s="260" t="s">
        <v>10249</v>
      </c>
      <c r="JNQ2" s="260" t="s">
        <v>10250</v>
      </c>
      <c r="JNR2" s="260" t="s">
        <v>10251</v>
      </c>
      <c r="JNS2" s="260" t="s">
        <v>10252</v>
      </c>
      <c r="JNT2" s="260" t="s">
        <v>10253</v>
      </c>
      <c r="JNU2" s="260" t="s">
        <v>10254</v>
      </c>
      <c r="JNV2" s="260" t="s">
        <v>10255</v>
      </c>
      <c r="JNW2" s="260" t="s">
        <v>10256</v>
      </c>
      <c r="JNX2" s="260" t="s">
        <v>10257</v>
      </c>
      <c r="JNY2" s="260" t="s">
        <v>10258</v>
      </c>
      <c r="JNZ2" s="260" t="s">
        <v>10259</v>
      </c>
      <c r="JOA2" s="260" t="s">
        <v>10260</v>
      </c>
      <c r="JOB2" s="260" t="s">
        <v>10261</v>
      </c>
      <c r="JOC2" s="260" t="s">
        <v>10262</v>
      </c>
      <c r="JOD2" s="260" t="s">
        <v>10263</v>
      </c>
      <c r="JOE2" s="260" t="s">
        <v>10264</v>
      </c>
      <c r="JOF2" s="260" t="s">
        <v>10265</v>
      </c>
      <c r="JOG2" s="260" t="s">
        <v>10266</v>
      </c>
      <c r="JOH2" s="260" t="s">
        <v>10267</v>
      </c>
      <c r="JOI2" s="260" t="s">
        <v>10268</v>
      </c>
      <c r="JOJ2" s="260" t="s">
        <v>10269</v>
      </c>
      <c r="JOK2" s="260" t="s">
        <v>10270</v>
      </c>
      <c r="JOL2" s="260" t="s">
        <v>10271</v>
      </c>
      <c r="JOM2" s="260" t="s">
        <v>10272</v>
      </c>
      <c r="JON2" s="260" t="s">
        <v>10273</v>
      </c>
      <c r="JOO2" s="260" t="s">
        <v>10274</v>
      </c>
      <c r="JOP2" s="260" t="s">
        <v>10275</v>
      </c>
      <c r="JOQ2" s="260" t="s">
        <v>10276</v>
      </c>
      <c r="JOR2" s="260" t="s">
        <v>10277</v>
      </c>
      <c r="JOS2" s="260" t="s">
        <v>10278</v>
      </c>
      <c r="JOT2" s="260" t="s">
        <v>10279</v>
      </c>
      <c r="JOU2" s="260" t="s">
        <v>10280</v>
      </c>
      <c r="JOV2" s="260" t="s">
        <v>10281</v>
      </c>
      <c r="JOW2" s="260" t="s">
        <v>10282</v>
      </c>
      <c r="JOX2" s="260" t="s">
        <v>10283</v>
      </c>
      <c r="JOY2" s="260" t="s">
        <v>10284</v>
      </c>
      <c r="JOZ2" s="260" t="s">
        <v>10285</v>
      </c>
      <c r="JPA2" s="260" t="s">
        <v>10286</v>
      </c>
      <c r="JPB2" s="260" t="s">
        <v>10287</v>
      </c>
      <c r="JPC2" s="260" t="s">
        <v>10288</v>
      </c>
      <c r="JPD2" s="260" t="s">
        <v>10289</v>
      </c>
      <c r="JPE2" s="260" t="s">
        <v>10290</v>
      </c>
      <c r="JPF2" s="260" t="s">
        <v>10291</v>
      </c>
      <c r="JPG2" s="260" t="s">
        <v>10292</v>
      </c>
      <c r="JPH2" s="260" t="s">
        <v>10293</v>
      </c>
      <c r="JPI2" s="260" t="s">
        <v>10294</v>
      </c>
      <c r="JPJ2" s="260" t="s">
        <v>10295</v>
      </c>
      <c r="JPK2" s="260" t="s">
        <v>10296</v>
      </c>
      <c r="JPL2" s="260" t="s">
        <v>10297</v>
      </c>
      <c r="JPM2" s="260" t="s">
        <v>10298</v>
      </c>
      <c r="JPN2" s="260" t="s">
        <v>10299</v>
      </c>
      <c r="JPO2" s="260" t="s">
        <v>10300</v>
      </c>
      <c r="JPP2" s="260" t="s">
        <v>10301</v>
      </c>
      <c r="JPQ2" s="260" t="s">
        <v>10302</v>
      </c>
      <c r="JPR2" s="260" t="s">
        <v>10303</v>
      </c>
      <c r="JPS2" s="260" t="s">
        <v>10304</v>
      </c>
      <c r="JPT2" s="260" t="s">
        <v>10305</v>
      </c>
      <c r="JPU2" s="260" t="s">
        <v>10306</v>
      </c>
      <c r="JPV2" s="260" t="s">
        <v>10307</v>
      </c>
      <c r="JPW2" s="260" t="s">
        <v>10308</v>
      </c>
      <c r="JPX2" s="260" t="s">
        <v>10309</v>
      </c>
      <c r="JPY2" s="260" t="s">
        <v>10310</v>
      </c>
      <c r="JPZ2" s="260" t="s">
        <v>10311</v>
      </c>
      <c r="JQA2" s="260" t="s">
        <v>10312</v>
      </c>
      <c r="JQB2" s="260" t="s">
        <v>10313</v>
      </c>
      <c r="JQC2" s="260" t="s">
        <v>10314</v>
      </c>
      <c r="JQD2" s="260" t="s">
        <v>10315</v>
      </c>
      <c r="JQE2" s="260" t="s">
        <v>10316</v>
      </c>
      <c r="JQF2" s="260" t="s">
        <v>10317</v>
      </c>
      <c r="JQG2" s="260" t="s">
        <v>10318</v>
      </c>
      <c r="JQH2" s="260" t="s">
        <v>10319</v>
      </c>
      <c r="JQI2" s="260" t="s">
        <v>10320</v>
      </c>
      <c r="JQJ2" s="260" t="s">
        <v>10321</v>
      </c>
      <c r="JQK2" s="260" t="s">
        <v>10322</v>
      </c>
      <c r="JQL2" s="260" t="s">
        <v>10323</v>
      </c>
      <c r="JQM2" s="260" t="s">
        <v>10324</v>
      </c>
      <c r="JQN2" s="260" t="s">
        <v>10325</v>
      </c>
      <c r="JQO2" s="260" t="s">
        <v>10326</v>
      </c>
      <c r="JQP2" s="260" t="s">
        <v>10327</v>
      </c>
      <c r="JQQ2" s="260" t="s">
        <v>10328</v>
      </c>
      <c r="JQR2" s="260" t="s">
        <v>10329</v>
      </c>
      <c r="JQS2" s="260" t="s">
        <v>10330</v>
      </c>
      <c r="JQT2" s="260" t="s">
        <v>10331</v>
      </c>
      <c r="JQU2" s="260" t="s">
        <v>10332</v>
      </c>
      <c r="JQV2" s="260" t="s">
        <v>10333</v>
      </c>
      <c r="JQW2" s="260" t="s">
        <v>10334</v>
      </c>
      <c r="JQX2" s="260" t="s">
        <v>10335</v>
      </c>
      <c r="JQY2" s="260" t="s">
        <v>10336</v>
      </c>
      <c r="JQZ2" s="260" t="s">
        <v>10337</v>
      </c>
      <c r="JRA2" s="260" t="s">
        <v>10338</v>
      </c>
      <c r="JRB2" s="260" t="s">
        <v>10339</v>
      </c>
      <c r="JRC2" s="260" t="s">
        <v>10340</v>
      </c>
      <c r="JRD2" s="260" t="s">
        <v>10341</v>
      </c>
      <c r="JRE2" s="260" t="s">
        <v>10342</v>
      </c>
      <c r="JRF2" s="260" t="s">
        <v>10343</v>
      </c>
      <c r="JRG2" s="260" t="s">
        <v>10344</v>
      </c>
      <c r="JRH2" s="260" t="s">
        <v>10345</v>
      </c>
      <c r="JRI2" s="260" t="s">
        <v>10346</v>
      </c>
      <c r="JRJ2" s="260" t="s">
        <v>10347</v>
      </c>
      <c r="JRK2" s="260" t="s">
        <v>10348</v>
      </c>
      <c r="JRL2" s="260" t="s">
        <v>10349</v>
      </c>
      <c r="JRM2" s="260" t="s">
        <v>10350</v>
      </c>
      <c r="JRN2" s="260" t="s">
        <v>10351</v>
      </c>
      <c r="JRO2" s="260" t="s">
        <v>10352</v>
      </c>
      <c r="JRP2" s="260" t="s">
        <v>10353</v>
      </c>
      <c r="JRQ2" s="260" t="s">
        <v>10354</v>
      </c>
      <c r="JRR2" s="260" t="s">
        <v>10355</v>
      </c>
      <c r="JRS2" s="260" t="s">
        <v>10356</v>
      </c>
      <c r="JRT2" s="260" t="s">
        <v>10357</v>
      </c>
      <c r="JRU2" s="260" t="s">
        <v>10358</v>
      </c>
      <c r="JRV2" s="260" t="s">
        <v>10359</v>
      </c>
      <c r="JRW2" s="260" t="s">
        <v>10360</v>
      </c>
      <c r="JRX2" s="260" t="s">
        <v>10361</v>
      </c>
      <c r="JRY2" s="260" t="s">
        <v>10362</v>
      </c>
      <c r="JRZ2" s="260" t="s">
        <v>10363</v>
      </c>
      <c r="JSA2" s="260" t="s">
        <v>10364</v>
      </c>
      <c r="JSB2" s="260" t="s">
        <v>10365</v>
      </c>
      <c r="JSC2" s="260" t="s">
        <v>10366</v>
      </c>
      <c r="JSD2" s="260" t="s">
        <v>10367</v>
      </c>
      <c r="JSE2" s="260" t="s">
        <v>10368</v>
      </c>
      <c r="JSF2" s="260" t="s">
        <v>10369</v>
      </c>
      <c r="JSG2" s="260" t="s">
        <v>10370</v>
      </c>
      <c r="JSH2" s="260" t="s">
        <v>10371</v>
      </c>
      <c r="JSI2" s="260" t="s">
        <v>10372</v>
      </c>
      <c r="JSJ2" s="260" t="s">
        <v>10373</v>
      </c>
      <c r="JSK2" s="260" t="s">
        <v>10374</v>
      </c>
      <c r="JSL2" s="260" t="s">
        <v>10375</v>
      </c>
      <c r="JSM2" s="260" t="s">
        <v>10376</v>
      </c>
      <c r="JSN2" s="260" t="s">
        <v>10377</v>
      </c>
      <c r="JSO2" s="260" t="s">
        <v>10378</v>
      </c>
      <c r="JSP2" s="260" t="s">
        <v>10379</v>
      </c>
      <c r="JSQ2" s="260" t="s">
        <v>10380</v>
      </c>
      <c r="JSR2" s="260" t="s">
        <v>10381</v>
      </c>
      <c r="JSS2" s="260" t="s">
        <v>10382</v>
      </c>
      <c r="JST2" s="260" t="s">
        <v>10383</v>
      </c>
      <c r="JSU2" s="260" t="s">
        <v>10384</v>
      </c>
      <c r="JSV2" s="260" t="s">
        <v>10385</v>
      </c>
      <c r="JSW2" s="260" t="s">
        <v>10386</v>
      </c>
      <c r="JSX2" s="260" t="s">
        <v>10387</v>
      </c>
      <c r="JSY2" s="260" t="s">
        <v>10388</v>
      </c>
      <c r="JSZ2" s="260" t="s">
        <v>10389</v>
      </c>
      <c r="JTA2" s="260" t="s">
        <v>10390</v>
      </c>
      <c r="JTB2" s="260" t="s">
        <v>10391</v>
      </c>
      <c r="JTC2" s="260" t="s">
        <v>10392</v>
      </c>
      <c r="JTD2" s="260" t="s">
        <v>10393</v>
      </c>
      <c r="JTE2" s="260" t="s">
        <v>10394</v>
      </c>
      <c r="JTF2" s="260" t="s">
        <v>10395</v>
      </c>
      <c r="JTG2" s="260" t="s">
        <v>10396</v>
      </c>
      <c r="JTH2" s="260" t="s">
        <v>10397</v>
      </c>
      <c r="JTI2" s="260" t="s">
        <v>10398</v>
      </c>
      <c r="JTJ2" s="260" t="s">
        <v>10399</v>
      </c>
      <c r="JTK2" s="260" t="s">
        <v>10400</v>
      </c>
      <c r="JTL2" s="260" t="s">
        <v>10401</v>
      </c>
      <c r="JTM2" s="260" t="s">
        <v>10402</v>
      </c>
      <c r="JTN2" s="260" t="s">
        <v>10403</v>
      </c>
      <c r="JTO2" s="260" t="s">
        <v>10404</v>
      </c>
      <c r="JTP2" s="260" t="s">
        <v>10405</v>
      </c>
      <c r="JTQ2" s="260" t="s">
        <v>10406</v>
      </c>
      <c r="JTR2" s="260" t="s">
        <v>10407</v>
      </c>
      <c r="JTS2" s="260" t="s">
        <v>10408</v>
      </c>
      <c r="JTT2" s="260" t="s">
        <v>10409</v>
      </c>
      <c r="JTU2" s="260" t="s">
        <v>10410</v>
      </c>
      <c r="JTV2" s="260" t="s">
        <v>10411</v>
      </c>
      <c r="JTW2" s="260" t="s">
        <v>10412</v>
      </c>
      <c r="JTX2" s="260" t="s">
        <v>10413</v>
      </c>
      <c r="JTY2" s="260" t="s">
        <v>10414</v>
      </c>
      <c r="JTZ2" s="260" t="s">
        <v>10415</v>
      </c>
      <c r="JUA2" s="260" t="s">
        <v>10416</v>
      </c>
      <c r="JUB2" s="260" t="s">
        <v>10417</v>
      </c>
      <c r="JUC2" s="260" t="s">
        <v>10418</v>
      </c>
      <c r="JUD2" s="260" t="s">
        <v>10419</v>
      </c>
      <c r="JUE2" s="260" t="s">
        <v>10420</v>
      </c>
      <c r="JUF2" s="260" t="s">
        <v>10421</v>
      </c>
      <c r="JUG2" s="260" t="s">
        <v>10422</v>
      </c>
      <c r="JUH2" s="260" t="s">
        <v>10423</v>
      </c>
      <c r="JUI2" s="260" t="s">
        <v>10424</v>
      </c>
      <c r="JUJ2" s="260" t="s">
        <v>10425</v>
      </c>
      <c r="JUK2" s="260" t="s">
        <v>10426</v>
      </c>
      <c r="JUL2" s="260" t="s">
        <v>10427</v>
      </c>
      <c r="JUM2" s="260" t="s">
        <v>10428</v>
      </c>
      <c r="JUN2" s="260" t="s">
        <v>10429</v>
      </c>
      <c r="JUO2" s="260" t="s">
        <v>10430</v>
      </c>
      <c r="JUP2" s="260" t="s">
        <v>10431</v>
      </c>
      <c r="JUQ2" s="260" t="s">
        <v>10432</v>
      </c>
      <c r="JUR2" s="260" t="s">
        <v>10433</v>
      </c>
      <c r="JUS2" s="260" t="s">
        <v>10434</v>
      </c>
      <c r="JUT2" s="260" t="s">
        <v>10435</v>
      </c>
      <c r="JUU2" s="260" t="s">
        <v>10436</v>
      </c>
      <c r="JUV2" s="260" t="s">
        <v>10437</v>
      </c>
      <c r="JUW2" s="260" t="s">
        <v>10438</v>
      </c>
      <c r="JUX2" s="260" t="s">
        <v>10439</v>
      </c>
      <c r="JUY2" s="260" t="s">
        <v>10440</v>
      </c>
      <c r="JUZ2" s="260" t="s">
        <v>10441</v>
      </c>
      <c r="JVA2" s="260" t="s">
        <v>10442</v>
      </c>
      <c r="JVB2" s="260" t="s">
        <v>10443</v>
      </c>
      <c r="JVC2" s="260" t="s">
        <v>10444</v>
      </c>
      <c r="JVD2" s="260" t="s">
        <v>10445</v>
      </c>
      <c r="JVE2" s="260" t="s">
        <v>10446</v>
      </c>
      <c r="JVF2" s="260" t="s">
        <v>10447</v>
      </c>
      <c r="JVG2" s="260" t="s">
        <v>10448</v>
      </c>
      <c r="JVH2" s="260" t="s">
        <v>10449</v>
      </c>
      <c r="JVI2" s="260" t="s">
        <v>10450</v>
      </c>
      <c r="JVJ2" s="260" t="s">
        <v>10451</v>
      </c>
      <c r="JVK2" s="260" t="s">
        <v>10452</v>
      </c>
      <c r="JVL2" s="260" t="s">
        <v>10453</v>
      </c>
      <c r="JVM2" s="260" t="s">
        <v>10454</v>
      </c>
      <c r="JVN2" s="260" t="s">
        <v>10455</v>
      </c>
      <c r="JVO2" s="260" t="s">
        <v>10456</v>
      </c>
      <c r="JVP2" s="260" t="s">
        <v>10457</v>
      </c>
      <c r="JVQ2" s="260" t="s">
        <v>10458</v>
      </c>
      <c r="JVR2" s="260" t="s">
        <v>10459</v>
      </c>
      <c r="JVS2" s="260" t="s">
        <v>10460</v>
      </c>
      <c r="JVT2" s="260" t="s">
        <v>10461</v>
      </c>
      <c r="JVU2" s="260" t="s">
        <v>10462</v>
      </c>
      <c r="JVV2" s="260" t="s">
        <v>10463</v>
      </c>
      <c r="JVW2" s="260" t="s">
        <v>10464</v>
      </c>
      <c r="JVX2" s="260" t="s">
        <v>10465</v>
      </c>
      <c r="JVY2" s="260" t="s">
        <v>10466</v>
      </c>
      <c r="JVZ2" s="260" t="s">
        <v>10467</v>
      </c>
      <c r="JWA2" s="260" t="s">
        <v>10468</v>
      </c>
      <c r="JWB2" s="260" t="s">
        <v>10469</v>
      </c>
      <c r="JWC2" s="260" t="s">
        <v>10470</v>
      </c>
      <c r="JWD2" s="260" t="s">
        <v>10471</v>
      </c>
      <c r="JWE2" s="260" t="s">
        <v>10472</v>
      </c>
      <c r="JWF2" s="260" t="s">
        <v>10473</v>
      </c>
      <c r="JWG2" s="260" t="s">
        <v>10474</v>
      </c>
      <c r="JWH2" s="260" t="s">
        <v>10475</v>
      </c>
      <c r="JWI2" s="260" t="s">
        <v>10476</v>
      </c>
      <c r="JWJ2" s="260" t="s">
        <v>10477</v>
      </c>
      <c r="JWK2" s="260" t="s">
        <v>10478</v>
      </c>
      <c r="JWL2" s="260" t="s">
        <v>10479</v>
      </c>
      <c r="JWM2" s="260" t="s">
        <v>10480</v>
      </c>
      <c r="JWN2" s="260" t="s">
        <v>10481</v>
      </c>
      <c r="JWO2" s="260" t="s">
        <v>10482</v>
      </c>
      <c r="JWP2" s="260" t="s">
        <v>10483</v>
      </c>
      <c r="JWQ2" s="260" t="s">
        <v>10484</v>
      </c>
      <c r="JWR2" s="260" t="s">
        <v>10485</v>
      </c>
      <c r="JWS2" s="260" t="s">
        <v>10486</v>
      </c>
      <c r="JWT2" s="260" t="s">
        <v>10487</v>
      </c>
      <c r="JWU2" s="260" t="s">
        <v>10488</v>
      </c>
      <c r="JWV2" s="260" t="s">
        <v>10489</v>
      </c>
      <c r="JWW2" s="260" t="s">
        <v>10490</v>
      </c>
      <c r="JWX2" s="260" t="s">
        <v>10491</v>
      </c>
      <c r="JWY2" s="260" t="s">
        <v>10492</v>
      </c>
      <c r="JWZ2" s="260" t="s">
        <v>10493</v>
      </c>
      <c r="JXA2" s="260" t="s">
        <v>10494</v>
      </c>
      <c r="JXB2" s="260" t="s">
        <v>10495</v>
      </c>
      <c r="JXC2" s="260" t="s">
        <v>10496</v>
      </c>
      <c r="JXD2" s="260" t="s">
        <v>10497</v>
      </c>
      <c r="JXE2" s="260" t="s">
        <v>10498</v>
      </c>
      <c r="JXF2" s="260" t="s">
        <v>10499</v>
      </c>
      <c r="JXG2" s="260" t="s">
        <v>10500</v>
      </c>
      <c r="JXH2" s="260" t="s">
        <v>10501</v>
      </c>
      <c r="JXI2" s="260" t="s">
        <v>10502</v>
      </c>
      <c r="JXJ2" s="260" t="s">
        <v>10503</v>
      </c>
      <c r="JXK2" s="260" t="s">
        <v>10504</v>
      </c>
      <c r="JXL2" s="260" t="s">
        <v>10505</v>
      </c>
      <c r="JXM2" s="260" t="s">
        <v>10506</v>
      </c>
      <c r="JXN2" s="260" t="s">
        <v>10507</v>
      </c>
      <c r="JXO2" s="260" t="s">
        <v>10508</v>
      </c>
      <c r="JXP2" s="260" t="s">
        <v>10509</v>
      </c>
      <c r="JXQ2" s="260" t="s">
        <v>10510</v>
      </c>
      <c r="JXR2" s="260" t="s">
        <v>10511</v>
      </c>
      <c r="JXS2" s="260" t="s">
        <v>10512</v>
      </c>
      <c r="JXT2" s="260" t="s">
        <v>10513</v>
      </c>
      <c r="JXU2" s="260" t="s">
        <v>10514</v>
      </c>
      <c r="JXV2" s="260" t="s">
        <v>10515</v>
      </c>
      <c r="JXW2" s="260" t="s">
        <v>10516</v>
      </c>
      <c r="JXX2" s="260" t="s">
        <v>10517</v>
      </c>
      <c r="JXY2" s="260" t="s">
        <v>10518</v>
      </c>
      <c r="JXZ2" s="260" t="s">
        <v>10519</v>
      </c>
      <c r="JYA2" s="260" t="s">
        <v>10520</v>
      </c>
      <c r="JYB2" s="260" t="s">
        <v>10521</v>
      </c>
      <c r="JYC2" s="260" t="s">
        <v>10522</v>
      </c>
      <c r="JYD2" s="260" t="s">
        <v>10523</v>
      </c>
      <c r="JYE2" s="260" t="s">
        <v>10524</v>
      </c>
      <c r="JYF2" s="260" t="s">
        <v>10525</v>
      </c>
      <c r="JYG2" s="260" t="s">
        <v>10526</v>
      </c>
      <c r="JYH2" s="260" t="s">
        <v>10527</v>
      </c>
      <c r="JYI2" s="260" t="s">
        <v>10528</v>
      </c>
      <c r="JYJ2" s="260" t="s">
        <v>10529</v>
      </c>
      <c r="JYK2" s="260" t="s">
        <v>10530</v>
      </c>
      <c r="JYL2" s="260" t="s">
        <v>10531</v>
      </c>
      <c r="JYM2" s="260" t="s">
        <v>10532</v>
      </c>
      <c r="JYN2" s="260" t="s">
        <v>10533</v>
      </c>
      <c r="JYO2" s="260" t="s">
        <v>10534</v>
      </c>
      <c r="JYP2" s="260" t="s">
        <v>10535</v>
      </c>
      <c r="JYQ2" s="260" t="s">
        <v>10536</v>
      </c>
      <c r="JYR2" s="260" t="s">
        <v>10537</v>
      </c>
      <c r="JYS2" s="260" t="s">
        <v>10538</v>
      </c>
      <c r="JYT2" s="260" t="s">
        <v>10539</v>
      </c>
      <c r="JYU2" s="260" t="s">
        <v>10540</v>
      </c>
      <c r="JYV2" s="260" t="s">
        <v>10541</v>
      </c>
      <c r="JYW2" s="260" t="s">
        <v>10542</v>
      </c>
      <c r="JYX2" s="260" t="s">
        <v>10543</v>
      </c>
      <c r="JYY2" s="260" t="s">
        <v>10544</v>
      </c>
      <c r="JYZ2" s="260" t="s">
        <v>10545</v>
      </c>
      <c r="JZA2" s="260" t="s">
        <v>10546</v>
      </c>
      <c r="JZB2" s="260" t="s">
        <v>10547</v>
      </c>
      <c r="JZC2" s="260" t="s">
        <v>10548</v>
      </c>
      <c r="JZD2" s="260" t="s">
        <v>10549</v>
      </c>
      <c r="JZE2" s="260" t="s">
        <v>10550</v>
      </c>
      <c r="JZF2" s="260" t="s">
        <v>10551</v>
      </c>
      <c r="JZG2" s="260" t="s">
        <v>10552</v>
      </c>
      <c r="JZH2" s="260" t="s">
        <v>10553</v>
      </c>
      <c r="JZI2" s="260" t="s">
        <v>10554</v>
      </c>
      <c r="JZJ2" s="260" t="s">
        <v>10555</v>
      </c>
      <c r="JZK2" s="260" t="s">
        <v>10556</v>
      </c>
      <c r="JZL2" s="260" t="s">
        <v>10557</v>
      </c>
      <c r="JZM2" s="260" t="s">
        <v>10558</v>
      </c>
      <c r="JZN2" s="260" t="s">
        <v>10559</v>
      </c>
      <c r="JZO2" s="260" t="s">
        <v>10560</v>
      </c>
      <c r="JZP2" s="260" t="s">
        <v>10561</v>
      </c>
      <c r="JZQ2" s="260" t="s">
        <v>10562</v>
      </c>
      <c r="JZR2" s="260" t="s">
        <v>10563</v>
      </c>
      <c r="JZS2" s="260" t="s">
        <v>10564</v>
      </c>
      <c r="JZT2" s="260" t="s">
        <v>10565</v>
      </c>
      <c r="JZU2" s="260" t="s">
        <v>10566</v>
      </c>
      <c r="JZV2" s="260" t="s">
        <v>10567</v>
      </c>
      <c r="JZW2" s="260" t="s">
        <v>10568</v>
      </c>
      <c r="JZX2" s="260" t="s">
        <v>10569</v>
      </c>
      <c r="JZY2" s="260" t="s">
        <v>10570</v>
      </c>
      <c r="JZZ2" s="260" t="s">
        <v>10571</v>
      </c>
      <c r="KAA2" s="260" t="s">
        <v>10572</v>
      </c>
      <c r="KAB2" s="260" t="s">
        <v>10573</v>
      </c>
      <c r="KAC2" s="260" t="s">
        <v>10574</v>
      </c>
      <c r="KAD2" s="260" t="s">
        <v>10575</v>
      </c>
      <c r="KAE2" s="260" t="s">
        <v>10576</v>
      </c>
      <c r="KAF2" s="260" t="s">
        <v>10577</v>
      </c>
      <c r="KAG2" s="260" t="s">
        <v>10578</v>
      </c>
      <c r="KAH2" s="260" t="s">
        <v>10579</v>
      </c>
      <c r="KAI2" s="260" t="s">
        <v>10580</v>
      </c>
      <c r="KAJ2" s="260" t="s">
        <v>10581</v>
      </c>
      <c r="KAK2" s="260" t="s">
        <v>10582</v>
      </c>
      <c r="KAL2" s="260" t="s">
        <v>10583</v>
      </c>
      <c r="KAM2" s="260" t="s">
        <v>10584</v>
      </c>
      <c r="KAN2" s="260" t="s">
        <v>10585</v>
      </c>
      <c r="KAO2" s="260" t="s">
        <v>10586</v>
      </c>
      <c r="KAP2" s="260" t="s">
        <v>10587</v>
      </c>
      <c r="KAQ2" s="260" t="s">
        <v>10588</v>
      </c>
      <c r="KAR2" s="260" t="s">
        <v>10589</v>
      </c>
      <c r="KAS2" s="260" t="s">
        <v>10590</v>
      </c>
      <c r="KAT2" s="260" t="s">
        <v>10591</v>
      </c>
      <c r="KAU2" s="260" t="s">
        <v>10592</v>
      </c>
      <c r="KAV2" s="260" t="s">
        <v>10593</v>
      </c>
      <c r="KAW2" s="260" t="s">
        <v>10594</v>
      </c>
      <c r="KAX2" s="260" t="s">
        <v>10595</v>
      </c>
      <c r="KAY2" s="260" t="s">
        <v>10596</v>
      </c>
      <c r="KAZ2" s="260" t="s">
        <v>10597</v>
      </c>
      <c r="KBA2" s="260" t="s">
        <v>10598</v>
      </c>
      <c r="KBB2" s="260" t="s">
        <v>10599</v>
      </c>
      <c r="KBC2" s="260" t="s">
        <v>10600</v>
      </c>
      <c r="KBD2" s="260" t="s">
        <v>10601</v>
      </c>
      <c r="KBE2" s="260" t="s">
        <v>10602</v>
      </c>
      <c r="KBF2" s="260" t="s">
        <v>10603</v>
      </c>
      <c r="KBG2" s="260" t="s">
        <v>10604</v>
      </c>
      <c r="KBH2" s="260" t="s">
        <v>10605</v>
      </c>
      <c r="KBI2" s="260" t="s">
        <v>10606</v>
      </c>
      <c r="KBJ2" s="260" t="s">
        <v>10607</v>
      </c>
      <c r="KBK2" s="260" t="s">
        <v>10608</v>
      </c>
      <c r="KBL2" s="260" t="s">
        <v>10609</v>
      </c>
      <c r="KBM2" s="260" t="s">
        <v>10610</v>
      </c>
      <c r="KBN2" s="260" t="s">
        <v>10611</v>
      </c>
      <c r="KBO2" s="260" t="s">
        <v>10612</v>
      </c>
      <c r="KBP2" s="260" t="s">
        <v>10613</v>
      </c>
      <c r="KBQ2" s="260" t="s">
        <v>10614</v>
      </c>
      <c r="KBR2" s="260" t="s">
        <v>10615</v>
      </c>
      <c r="KBS2" s="260" t="s">
        <v>10616</v>
      </c>
      <c r="KBT2" s="260" t="s">
        <v>10617</v>
      </c>
      <c r="KBU2" s="260" t="s">
        <v>10618</v>
      </c>
      <c r="KBV2" s="260" t="s">
        <v>10619</v>
      </c>
      <c r="KBW2" s="260" t="s">
        <v>10620</v>
      </c>
      <c r="KBX2" s="260" t="s">
        <v>10621</v>
      </c>
      <c r="KBY2" s="260" t="s">
        <v>10622</v>
      </c>
      <c r="KBZ2" s="260" t="s">
        <v>10623</v>
      </c>
      <c r="KCA2" s="260" t="s">
        <v>10624</v>
      </c>
      <c r="KCB2" s="260" t="s">
        <v>10625</v>
      </c>
      <c r="KCC2" s="260" t="s">
        <v>10626</v>
      </c>
      <c r="KCD2" s="260" t="s">
        <v>10627</v>
      </c>
      <c r="KCE2" s="260" t="s">
        <v>10628</v>
      </c>
      <c r="KCF2" s="260" t="s">
        <v>10629</v>
      </c>
      <c r="KCG2" s="260" t="s">
        <v>10630</v>
      </c>
      <c r="KCH2" s="260" t="s">
        <v>10631</v>
      </c>
      <c r="KCI2" s="260" t="s">
        <v>10632</v>
      </c>
      <c r="KCJ2" s="260" t="s">
        <v>10633</v>
      </c>
      <c r="KCK2" s="260" t="s">
        <v>10634</v>
      </c>
      <c r="KCL2" s="260" t="s">
        <v>10635</v>
      </c>
      <c r="KCM2" s="260" t="s">
        <v>10636</v>
      </c>
      <c r="KCN2" s="260" t="s">
        <v>10637</v>
      </c>
      <c r="KCO2" s="260" t="s">
        <v>10638</v>
      </c>
      <c r="KCP2" s="260" t="s">
        <v>10639</v>
      </c>
      <c r="KCQ2" s="260" t="s">
        <v>10640</v>
      </c>
      <c r="KCR2" s="260" t="s">
        <v>10641</v>
      </c>
      <c r="KCS2" s="260" t="s">
        <v>10642</v>
      </c>
      <c r="KCT2" s="260" t="s">
        <v>10643</v>
      </c>
      <c r="KCU2" s="260" t="s">
        <v>10644</v>
      </c>
      <c r="KCV2" s="260" t="s">
        <v>10645</v>
      </c>
      <c r="KCW2" s="260" t="s">
        <v>10646</v>
      </c>
      <c r="KCX2" s="260" t="s">
        <v>10647</v>
      </c>
      <c r="KCY2" s="260" t="s">
        <v>10648</v>
      </c>
      <c r="KCZ2" s="260" t="s">
        <v>10649</v>
      </c>
      <c r="KDA2" s="260" t="s">
        <v>10650</v>
      </c>
      <c r="KDB2" s="260" t="s">
        <v>10651</v>
      </c>
      <c r="KDC2" s="260" t="s">
        <v>10652</v>
      </c>
      <c r="KDD2" s="260" t="s">
        <v>10653</v>
      </c>
      <c r="KDE2" s="260" t="s">
        <v>10654</v>
      </c>
      <c r="KDF2" s="260" t="s">
        <v>10655</v>
      </c>
      <c r="KDG2" s="260" t="s">
        <v>10656</v>
      </c>
      <c r="KDH2" s="260" t="s">
        <v>10657</v>
      </c>
      <c r="KDI2" s="260" t="s">
        <v>10658</v>
      </c>
      <c r="KDJ2" s="260" t="s">
        <v>10659</v>
      </c>
      <c r="KDK2" s="260" t="s">
        <v>10660</v>
      </c>
      <c r="KDL2" s="260" t="s">
        <v>10661</v>
      </c>
      <c r="KDM2" s="260" t="s">
        <v>10662</v>
      </c>
      <c r="KDN2" s="260" t="s">
        <v>10663</v>
      </c>
      <c r="KDO2" s="260" t="s">
        <v>10664</v>
      </c>
      <c r="KDP2" s="260" t="s">
        <v>10665</v>
      </c>
      <c r="KDQ2" s="260" t="s">
        <v>10666</v>
      </c>
      <c r="KDR2" s="260" t="s">
        <v>10667</v>
      </c>
      <c r="KDS2" s="260" t="s">
        <v>10668</v>
      </c>
      <c r="KDT2" s="260" t="s">
        <v>10669</v>
      </c>
      <c r="KDU2" s="260" t="s">
        <v>10670</v>
      </c>
      <c r="KDV2" s="260" t="s">
        <v>10671</v>
      </c>
      <c r="KDW2" s="260" t="s">
        <v>10672</v>
      </c>
      <c r="KDX2" s="260" t="s">
        <v>10673</v>
      </c>
      <c r="KDY2" s="260" t="s">
        <v>10674</v>
      </c>
      <c r="KDZ2" s="260" t="s">
        <v>10675</v>
      </c>
      <c r="KEA2" s="260" t="s">
        <v>10676</v>
      </c>
      <c r="KEB2" s="260" t="s">
        <v>10677</v>
      </c>
      <c r="KEC2" s="260" t="s">
        <v>10678</v>
      </c>
      <c r="KED2" s="260" t="s">
        <v>10679</v>
      </c>
      <c r="KEE2" s="260" t="s">
        <v>10680</v>
      </c>
      <c r="KEF2" s="260" t="s">
        <v>10681</v>
      </c>
      <c r="KEG2" s="260" t="s">
        <v>10682</v>
      </c>
      <c r="KEH2" s="260" t="s">
        <v>10683</v>
      </c>
      <c r="KEI2" s="260" t="s">
        <v>10684</v>
      </c>
      <c r="KEJ2" s="260" t="s">
        <v>10685</v>
      </c>
      <c r="KEK2" s="260" t="s">
        <v>10686</v>
      </c>
      <c r="KEL2" s="260" t="s">
        <v>10687</v>
      </c>
      <c r="KEM2" s="260" t="s">
        <v>10688</v>
      </c>
      <c r="KEN2" s="260" t="s">
        <v>10689</v>
      </c>
      <c r="KEO2" s="260" t="s">
        <v>10690</v>
      </c>
      <c r="KEP2" s="260" t="s">
        <v>10691</v>
      </c>
      <c r="KEQ2" s="260" t="s">
        <v>10692</v>
      </c>
      <c r="KER2" s="260" t="s">
        <v>10693</v>
      </c>
      <c r="KES2" s="260" t="s">
        <v>10694</v>
      </c>
      <c r="KET2" s="260" t="s">
        <v>10695</v>
      </c>
      <c r="KEU2" s="260" t="s">
        <v>10696</v>
      </c>
      <c r="KEV2" s="260" t="s">
        <v>10697</v>
      </c>
      <c r="KEW2" s="260" t="s">
        <v>10698</v>
      </c>
      <c r="KEX2" s="260" t="s">
        <v>10699</v>
      </c>
      <c r="KEY2" s="260" t="s">
        <v>10700</v>
      </c>
      <c r="KEZ2" s="260" t="s">
        <v>10701</v>
      </c>
      <c r="KFA2" s="260" t="s">
        <v>10702</v>
      </c>
      <c r="KFB2" s="260" t="s">
        <v>10703</v>
      </c>
      <c r="KFC2" s="260" t="s">
        <v>10704</v>
      </c>
      <c r="KFD2" s="260" t="s">
        <v>10705</v>
      </c>
      <c r="KFE2" s="260" t="s">
        <v>10706</v>
      </c>
      <c r="KFF2" s="260" t="s">
        <v>10707</v>
      </c>
      <c r="KFG2" s="260" t="s">
        <v>10708</v>
      </c>
      <c r="KFH2" s="260" t="s">
        <v>10709</v>
      </c>
      <c r="KFI2" s="260" t="s">
        <v>10710</v>
      </c>
      <c r="KFJ2" s="260" t="s">
        <v>10711</v>
      </c>
      <c r="KFK2" s="260" t="s">
        <v>10712</v>
      </c>
      <c r="KFL2" s="260" t="s">
        <v>10713</v>
      </c>
      <c r="KFM2" s="260" t="s">
        <v>10714</v>
      </c>
      <c r="KFN2" s="260" t="s">
        <v>10715</v>
      </c>
      <c r="KFO2" s="260" t="s">
        <v>10716</v>
      </c>
      <c r="KFP2" s="260" t="s">
        <v>10717</v>
      </c>
      <c r="KFQ2" s="260" t="s">
        <v>10718</v>
      </c>
      <c r="KFR2" s="260" t="s">
        <v>10719</v>
      </c>
      <c r="KFS2" s="260" t="s">
        <v>10720</v>
      </c>
      <c r="KFT2" s="260" t="s">
        <v>10721</v>
      </c>
      <c r="KFU2" s="260" t="s">
        <v>10722</v>
      </c>
      <c r="KFV2" s="260" t="s">
        <v>10723</v>
      </c>
      <c r="KFW2" s="260" t="s">
        <v>10724</v>
      </c>
      <c r="KFX2" s="260" t="s">
        <v>10725</v>
      </c>
      <c r="KFY2" s="260" t="s">
        <v>10726</v>
      </c>
      <c r="KFZ2" s="260" t="s">
        <v>10727</v>
      </c>
      <c r="KGA2" s="260" t="s">
        <v>10728</v>
      </c>
      <c r="KGB2" s="260" t="s">
        <v>10729</v>
      </c>
      <c r="KGC2" s="260" t="s">
        <v>10730</v>
      </c>
      <c r="KGD2" s="260" t="s">
        <v>10731</v>
      </c>
      <c r="KGE2" s="260" t="s">
        <v>10732</v>
      </c>
      <c r="KGF2" s="260" t="s">
        <v>10733</v>
      </c>
      <c r="KGG2" s="260" t="s">
        <v>10734</v>
      </c>
      <c r="KGH2" s="260" t="s">
        <v>10735</v>
      </c>
      <c r="KGI2" s="260" t="s">
        <v>10736</v>
      </c>
      <c r="KGJ2" s="260" t="s">
        <v>10737</v>
      </c>
      <c r="KGK2" s="260" t="s">
        <v>10738</v>
      </c>
      <c r="KGL2" s="260" t="s">
        <v>10739</v>
      </c>
      <c r="KGM2" s="260" t="s">
        <v>10740</v>
      </c>
      <c r="KGN2" s="260" t="s">
        <v>10741</v>
      </c>
      <c r="KGO2" s="260" t="s">
        <v>10742</v>
      </c>
      <c r="KGP2" s="260" t="s">
        <v>10743</v>
      </c>
      <c r="KGQ2" s="260" t="s">
        <v>10744</v>
      </c>
      <c r="KGR2" s="260" t="s">
        <v>10745</v>
      </c>
      <c r="KGS2" s="260" t="s">
        <v>10746</v>
      </c>
      <c r="KGT2" s="260" t="s">
        <v>10747</v>
      </c>
      <c r="KGU2" s="260" t="s">
        <v>10748</v>
      </c>
      <c r="KGV2" s="260" t="s">
        <v>10749</v>
      </c>
      <c r="KGW2" s="260" t="s">
        <v>10750</v>
      </c>
      <c r="KGX2" s="260" t="s">
        <v>10751</v>
      </c>
      <c r="KGY2" s="260" t="s">
        <v>10752</v>
      </c>
      <c r="KGZ2" s="260" t="s">
        <v>10753</v>
      </c>
      <c r="KHA2" s="260" t="s">
        <v>10754</v>
      </c>
      <c r="KHB2" s="260" t="s">
        <v>10755</v>
      </c>
      <c r="KHC2" s="260" t="s">
        <v>10756</v>
      </c>
      <c r="KHD2" s="260" t="s">
        <v>10757</v>
      </c>
      <c r="KHE2" s="260" t="s">
        <v>10758</v>
      </c>
      <c r="KHF2" s="260" t="s">
        <v>10759</v>
      </c>
      <c r="KHG2" s="260" t="s">
        <v>10760</v>
      </c>
      <c r="KHH2" s="260" t="s">
        <v>10761</v>
      </c>
      <c r="KHI2" s="260" t="s">
        <v>10762</v>
      </c>
      <c r="KHJ2" s="260" t="s">
        <v>10763</v>
      </c>
      <c r="KHK2" s="260" t="s">
        <v>10764</v>
      </c>
      <c r="KHL2" s="260" t="s">
        <v>10765</v>
      </c>
      <c r="KHM2" s="260" t="s">
        <v>10766</v>
      </c>
      <c r="KHN2" s="260" t="s">
        <v>10767</v>
      </c>
      <c r="KHO2" s="260" t="s">
        <v>10768</v>
      </c>
      <c r="KHP2" s="260" t="s">
        <v>10769</v>
      </c>
      <c r="KHQ2" s="260" t="s">
        <v>10770</v>
      </c>
      <c r="KHR2" s="260" t="s">
        <v>10771</v>
      </c>
      <c r="KHS2" s="260" t="s">
        <v>10772</v>
      </c>
      <c r="KHT2" s="260" t="s">
        <v>10773</v>
      </c>
      <c r="KHU2" s="260" t="s">
        <v>10774</v>
      </c>
      <c r="KHV2" s="260" t="s">
        <v>10775</v>
      </c>
      <c r="KHW2" s="260" t="s">
        <v>10776</v>
      </c>
      <c r="KHX2" s="260" t="s">
        <v>10777</v>
      </c>
      <c r="KHY2" s="260" t="s">
        <v>10778</v>
      </c>
      <c r="KHZ2" s="260" t="s">
        <v>10779</v>
      </c>
      <c r="KIA2" s="260" t="s">
        <v>10780</v>
      </c>
      <c r="KIB2" s="260" t="s">
        <v>10781</v>
      </c>
      <c r="KIC2" s="260" t="s">
        <v>10782</v>
      </c>
      <c r="KID2" s="260" t="s">
        <v>10783</v>
      </c>
      <c r="KIE2" s="260" t="s">
        <v>10784</v>
      </c>
      <c r="KIF2" s="260" t="s">
        <v>10785</v>
      </c>
      <c r="KIG2" s="260" t="s">
        <v>10786</v>
      </c>
      <c r="KIH2" s="260" t="s">
        <v>10787</v>
      </c>
      <c r="KII2" s="260" t="s">
        <v>10788</v>
      </c>
      <c r="KIJ2" s="260" t="s">
        <v>10789</v>
      </c>
      <c r="KIK2" s="260" t="s">
        <v>10790</v>
      </c>
      <c r="KIL2" s="260" t="s">
        <v>10791</v>
      </c>
      <c r="KIM2" s="260" t="s">
        <v>10792</v>
      </c>
      <c r="KIN2" s="260" t="s">
        <v>10793</v>
      </c>
      <c r="KIO2" s="260" t="s">
        <v>10794</v>
      </c>
      <c r="KIP2" s="260" t="s">
        <v>10795</v>
      </c>
      <c r="KIQ2" s="260" t="s">
        <v>10796</v>
      </c>
      <c r="KIR2" s="260" t="s">
        <v>10797</v>
      </c>
      <c r="KIS2" s="260" t="s">
        <v>10798</v>
      </c>
      <c r="KIT2" s="260" t="s">
        <v>10799</v>
      </c>
      <c r="KIU2" s="260" t="s">
        <v>10800</v>
      </c>
      <c r="KIV2" s="260" t="s">
        <v>10801</v>
      </c>
      <c r="KIW2" s="260" t="s">
        <v>10802</v>
      </c>
      <c r="KIX2" s="260" t="s">
        <v>10803</v>
      </c>
      <c r="KIY2" s="260" t="s">
        <v>10804</v>
      </c>
      <c r="KIZ2" s="260" t="s">
        <v>10805</v>
      </c>
      <c r="KJA2" s="260" t="s">
        <v>10806</v>
      </c>
      <c r="KJB2" s="260" t="s">
        <v>10807</v>
      </c>
      <c r="KJC2" s="260" t="s">
        <v>10808</v>
      </c>
      <c r="KJD2" s="260" t="s">
        <v>10809</v>
      </c>
      <c r="KJE2" s="260" t="s">
        <v>10810</v>
      </c>
      <c r="KJF2" s="260" t="s">
        <v>10811</v>
      </c>
      <c r="KJG2" s="260" t="s">
        <v>10812</v>
      </c>
      <c r="KJH2" s="260" t="s">
        <v>10813</v>
      </c>
      <c r="KJI2" s="260" t="s">
        <v>10814</v>
      </c>
      <c r="KJJ2" s="260" t="s">
        <v>10815</v>
      </c>
      <c r="KJK2" s="260" t="s">
        <v>10816</v>
      </c>
      <c r="KJL2" s="260" t="s">
        <v>10817</v>
      </c>
      <c r="KJM2" s="260" t="s">
        <v>10818</v>
      </c>
      <c r="KJN2" s="260" t="s">
        <v>10819</v>
      </c>
      <c r="KJO2" s="260" t="s">
        <v>10820</v>
      </c>
      <c r="KJP2" s="260" t="s">
        <v>10821</v>
      </c>
      <c r="KJQ2" s="260" t="s">
        <v>10822</v>
      </c>
      <c r="KJR2" s="260" t="s">
        <v>10823</v>
      </c>
      <c r="KJS2" s="260" t="s">
        <v>10824</v>
      </c>
      <c r="KJT2" s="260" t="s">
        <v>10825</v>
      </c>
      <c r="KJU2" s="260" t="s">
        <v>10826</v>
      </c>
      <c r="KJV2" s="260" t="s">
        <v>10827</v>
      </c>
      <c r="KJW2" s="260" t="s">
        <v>10828</v>
      </c>
      <c r="KJX2" s="260" t="s">
        <v>10829</v>
      </c>
      <c r="KJY2" s="260" t="s">
        <v>10830</v>
      </c>
      <c r="KJZ2" s="260" t="s">
        <v>10831</v>
      </c>
      <c r="KKA2" s="260" t="s">
        <v>10832</v>
      </c>
      <c r="KKB2" s="260" t="s">
        <v>10833</v>
      </c>
      <c r="KKC2" s="260" t="s">
        <v>10834</v>
      </c>
      <c r="KKD2" s="260" t="s">
        <v>10835</v>
      </c>
      <c r="KKE2" s="260" t="s">
        <v>10836</v>
      </c>
      <c r="KKF2" s="260" t="s">
        <v>10837</v>
      </c>
      <c r="KKG2" s="260" t="s">
        <v>10838</v>
      </c>
      <c r="KKH2" s="260" t="s">
        <v>10839</v>
      </c>
      <c r="KKI2" s="260" t="s">
        <v>10840</v>
      </c>
      <c r="KKJ2" s="260" t="s">
        <v>10841</v>
      </c>
      <c r="KKK2" s="260" t="s">
        <v>10842</v>
      </c>
      <c r="KKL2" s="260" t="s">
        <v>10843</v>
      </c>
      <c r="KKM2" s="260" t="s">
        <v>10844</v>
      </c>
      <c r="KKN2" s="260" t="s">
        <v>10845</v>
      </c>
      <c r="KKO2" s="260" t="s">
        <v>10846</v>
      </c>
      <c r="KKP2" s="260" t="s">
        <v>10847</v>
      </c>
      <c r="KKQ2" s="260" t="s">
        <v>10848</v>
      </c>
      <c r="KKR2" s="260" t="s">
        <v>10849</v>
      </c>
      <c r="KKS2" s="260" t="s">
        <v>10850</v>
      </c>
      <c r="KKT2" s="260" t="s">
        <v>10851</v>
      </c>
      <c r="KKU2" s="260" t="s">
        <v>10852</v>
      </c>
      <c r="KKV2" s="260" t="s">
        <v>10853</v>
      </c>
      <c r="KKW2" s="260" t="s">
        <v>10854</v>
      </c>
      <c r="KKX2" s="260" t="s">
        <v>10855</v>
      </c>
      <c r="KKY2" s="260" t="s">
        <v>10856</v>
      </c>
      <c r="KKZ2" s="260" t="s">
        <v>10857</v>
      </c>
      <c r="KLA2" s="260" t="s">
        <v>10858</v>
      </c>
      <c r="KLB2" s="260" t="s">
        <v>10859</v>
      </c>
      <c r="KLC2" s="260" t="s">
        <v>10860</v>
      </c>
      <c r="KLD2" s="260" t="s">
        <v>10861</v>
      </c>
      <c r="KLE2" s="260" t="s">
        <v>10862</v>
      </c>
      <c r="KLF2" s="260" t="s">
        <v>10863</v>
      </c>
      <c r="KLG2" s="260" t="s">
        <v>10864</v>
      </c>
      <c r="KLH2" s="260" t="s">
        <v>10865</v>
      </c>
      <c r="KLI2" s="260" t="s">
        <v>10866</v>
      </c>
      <c r="KLJ2" s="260" t="s">
        <v>10867</v>
      </c>
      <c r="KLK2" s="260" t="s">
        <v>10868</v>
      </c>
      <c r="KLL2" s="260" t="s">
        <v>10869</v>
      </c>
      <c r="KLM2" s="260" t="s">
        <v>10870</v>
      </c>
      <c r="KLN2" s="260" t="s">
        <v>10871</v>
      </c>
      <c r="KLO2" s="260" t="s">
        <v>10872</v>
      </c>
      <c r="KLP2" s="260" t="s">
        <v>10873</v>
      </c>
      <c r="KLQ2" s="260" t="s">
        <v>10874</v>
      </c>
      <c r="KLR2" s="260" t="s">
        <v>10875</v>
      </c>
      <c r="KLS2" s="260" t="s">
        <v>10876</v>
      </c>
      <c r="KLT2" s="260" t="s">
        <v>10877</v>
      </c>
      <c r="KLU2" s="260" t="s">
        <v>10878</v>
      </c>
      <c r="KLV2" s="260" t="s">
        <v>10879</v>
      </c>
      <c r="KLW2" s="260" t="s">
        <v>10880</v>
      </c>
      <c r="KLX2" s="260" t="s">
        <v>10881</v>
      </c>
      <c r="KLY2" s="260" t="s">
        <v>10882</v>
      </c>
      <c r="KLZ2" s="260" t="s">
        <v>10883</v>
      </c>
      <c r="KMA2" s="260" t="s">
        <v>10884</v>
      </c>
      <c r="KMB2" s="260" t="s">
        <v>10885</v>
      </c>
      <c r="KMC2" s="260" t="s">
        <v>10886</v>
      </c>
      <c r="KMD2" s="260" t="s">
        <v>10887</v>
      </c>
      <c r="KME2" s="260" t="s">
        <v>10888</v>
      </c>
      <c r="KMF2" s="260" t="s">
        <v>10889</v>
      </c>
      <c r="KMG2" s="260" t="s">
        <v>10890</v>
      </c>
      <c r="KMH2" s="260" t="s">
        <v>10891</v>
      </c>
      <c r="KMI2" s="260" t="s">
        <v>10892</v>
      </c>
      <c r="KMJ2" s="260" t="s">
        <v>10893</v>
      </c>
      <c r="KMK2" s="260" t="s">
        <v>10894</v>
      </c>
      <c r="KML2" s="260" t="s">
        <v>10895</v>
      </c>
      <c r="KMM2" s="260" t="s">
        <v>10896</v>
      </c>
      <c r="KMN2" s="260" t="s">
        <v>10897</v>
      </c>
      <c r="KMO2" s="260" t="s">
        <v>10898</v>
      </c>
      <c r="KMP2" s="260" t="s">
        <v>10899</v>
      </c>
      <c r="KMQ2" s="260" t="s">
        <v>10900</v>
      </c>
      <c r="KMR2" s="260" t="s">
        <v>10901</v>
      </c>
      <c r="KMS2" s="260" t="s">
        <v>10902</v>
      </c>
      <c r="KMT2" s="260" t="s">
        <v>10903</v>
      </c>
      <c r="KMU2" s="260" t="s">
        <v>10904</v>
      </c>
      <c r="KMV2" s="260" t="s">
        <v>10905</v>
      </c>
      <c r="KMW2" s="260" t="s">
        <v>10906</v>
      </c>
      <c r="KMX2" s="260" t="s">
        <v>10907</v>
      </c>
      <c r="KMY2" s="260" t="s">
        <v>10908</v>
      </c>
      <c r="KMZ2" s="260" t="s">
        <v>10909</v>
      </c>
      <c r="KNA2" s="260" t="s">
        <v>10910</v>
      </c>
      <c r="KNB2" s="260" t="s">
        <v>10911</v>
      </c>
      <c r="KNC2" s="260" t="s">
        <v>10912</v>
      </c>
      <c r="KND2" s="260" t="s">
        <v>10913</v>
      </c>
      <c r="KNE2" s="260" t="s">
        <v>10914</v>
      </c>
      <c r="KNF2" s="260" t="s">
        <v>10915</v>
      </c>
      <c r="KNG2" s="260" t="s">
        <v>10916</v>
      </c>
      <c r="KNH2" s="260" t="s">
        <v>10917</v>
      </c>
      <c r="KNI2" s="260" t="s">
        <v>10918</v>
      </c>
      <c r="KNJ2" s="260" t="s">
        <v>10919</v>
      </c>
      <c r="KNK2" s="260" t="s">
        <v>10920</v>
      </c>
      <c r="KNL2" s="260" t="s">
        <v>10921</v>
      </c>
      <c r="KNM2" s="260" t="s">
        <v>10922</v>
      </c>
      <c r="KNN2" s="260" t="s">
        <v>10923</v>
      </c>
      <c r="KNO2" s="260" t="s">
        <v>10924</v>
      </c>
      <c r="KNP2" s="260" t="s">
        <v>10925</v>
      </c>
      <c r="KNQ2" s="260" t="s">
        <v>10926</v>
      </c>
      <c r="KNR2" s="260" t="s">
        <v>10927</v>
      </c>
      <c r="KNS2" s="260" t="s">
        <v>10928</v>
      </c>
      <c r="KNT2" s="260" t="s">
        <v>10929</v>
      </c>
      <c r="KNU2" s="260" t="s">
        <v>10930</v>
      </c>
      <c r="KNV2" s="260" t="s">
        <v>10931</v>
      </c>
      <c r="KNW2" s="260" t="s">
        <v>10932</v>
      </c>
      <c r="KNX2" s="260" t="s">
        <v>10933</v>
      </c>
      <c r="KNY2" s="260" t="s">
        <v>10934</v>
      </c>
      <c r="KNZ2" s="260" t="s">
        <v>10935</v>
      </c>
      <c r="KOA2" s="260" t="s">
        <v>10936</v>
      </c>
      <c r="KOB2" s="260" t="s">
        <v>10937</v>
      </c>
      <c r="KOC2" s="260" t="s">
        <v>10938</v>
      </c>
      <c r="KOD2" s="260" t="s">
        <v>10939</v>
      </c>
      <c r="KOE2" s="260" t="s">
        <v>10940</v>
      </c>
      <c r="KOF2" s="260" t="s">
        <v>10941</v>
      </c>
      <c r="KOG2" s="260" t="s">
        <v>10942</v>
      </c>
      <c r="KOH2" s="260" t="s">
        <v>10943</v>
      </c>
      <c r="KOI2" s="260" t="s">
        <v>10944</v>
      </c>
      <c r="KOJ2" s="260" t="s">
        <v>10945</v>
      </c>
      <c r="KOK2" s="260" t="s">
        <v>10946</v>
      </c>
      <c r="KOL2" s="260" t="s">
        <v>10947</v>
      </c>
      <c r="KOM2" s="260" t="s">
        <v>10948</v>
      </c>
      <c r="KON2" s="260" t="s">
        <v>10949</v>
      </c>
      <c r="KOO2" s="260" t="s">
        <v>10950</v>
      </c>
      <c r="KOP2" s="260" t="s">
        <v>10951</v>
      </c>
      <c r="KOQ2" s="260" t="s">
        <v>10952</v>
      </c>
      <c r="KOR2" s="260" t="s">
        <v>10953</v>
      </c>
      <c r="KOS2" s="260" t="s">
        <v>10954</v>
      </c>
      <c r="KOT2" s="260" t="s">
        <v>10955</v>
      </c>
      <c r="KOU2" s="260" t="s">
        <v>10956</v>
      </c>
      <c r="KOV2" s="260" t="s">
        <v>10957</v>
      </c>
      <c r="KOW2" s="260" t="s">
        <v>10958</v>
      </c>
      <c r="KOX2" s="260" t="s">
        <v>10959</v>
      </c>
      <c r="KOY2" s="260" t="s">
        <v>10960</v>
      </c>
      <c r="KOZ2" s="260" t="s">
        <v>10961</v>
      </c>
      <c r="KPA2" s="260" t="s">
        <v>10962</v>
      </c>
      <c r="KPB2" s="260" t="s">
        <v>10963</v>
      </c>
      <c r="KPC2" s="260" t="s">
        <v>10964</v>
      </c>
      <c r="KPD2" s="260" t="s">
        <v>10965</v>
      </c>
      <c r="KPE2" s="260" t="s">
        <v>10966</v>
      </c>
      <c r="KPF2" s="260" t="s">
        <v>10967</v>
      </c>
      <c r="KPG2" s="260" t="s">
        <v>10968</v>
      </c>
      <c r="KPH2" s="260" t="s">
        <v>10969</v>
      </c>
      <c r="KPI2" s="260" t="s">
        <v>10970</v>
      </c>
      <c r="KPJ2" s="260" t="s">
        <v>10971</v>
      </c>
      <c r="KPK2" s="260" t="s">
        <v>10972</v>
      </c>
      <c r="KPL2" s="260" t="s">
        <v>10973</v>
      </c>
      <c r="KPM2" s="260" t="s">
        <v>10974</v>
      </c>
      <c r="KPN2" s="260" t="s">
        <v>10975</v>
      </c>
      <c r="KPO2" s="260" t="s">
        <v>10976</v>
      </c>
      <c r="KPP2" s="260" t="s">
        <v>10977</v>
      </c>
      <c r="KPQ2" s="260" t="s">
        <v>10978</v>
      </c>
      <c r="KPR2" s="260" t="s">
        <v>10979</v>
      </c>
      <c r="KPS2" s="260" t="s">
        <v>10980</v>
      </c>
      <c r="KPT2" s="260" t="s">
        <v>10981</v>
      </c>
      <c r="KPU2" s="260" t="s">
        <v>10982</v>
      </c>
      <c r="KPV2" s="260" t="s">
        <v>10983</v>
      </c>
      <c r="KPW2" s="260" t="s">
        <v>10984</v>
      </c>
      <c r="KPX2" s="260" t="s">
        <v>10985</v>
      </c>
      <c r="KPY2" s="260" t="s">
        <v>10986</v>
      </c>
      <c r="KPZ2" s="260" t="s">
        <v>10987</v>
      </c>
      <c r="KQA2" s="260" t="s">
        <v>10988</v>
      </c>
      <c r="KQB2" s="260" t="s">
        <v>10989</v>
      </c>
      <c r="KQC2" s="260" t="s">
        <v>10990</v>
      </c>
      <c r="KQD2" s="260" t="s">
        <v>10991</v>
      </c>
      <c r="KQE2" s="260" t="s">
        <v>10992</v>
      </c>
      <c r="KQF2" s="260" t="s">
        <v>10993</v>
      </c>
      <c r="KQG2" s="260" t="s">
        <v>10994</v>
      </c>
      <c r="KQH2" s="260" t="s">
        <v>10995</v>
      </c>
      <c r="KQI2" s="260" t="s">
        <v>10996</v>
      </c>
      <c r="KQJ2" s="260" t="s">
        <v>10997</v>
      </c>
      <c r="KQK2" s="260" t="s">
        <v>10998</v>
      </c>
      <c r="KQL2" s="260" t="s">
        <v>10999</v>
      </c>
      <c r="KQM2" s="260" t="s">
        <v>11000</v>
      </c>
      <c r="KQN2" s="260" t="s">
        <v>11001</v>
      </c>
      <c r="KQO2" s="260" t="s">
        <v>11002</v>
      </c>
      <c r="KQP2" s="260" t="s">
        <v>11003</v>
      </c>
      <c r="KQQ2" s="260" t="s">
        <v>11004</v>
      </c>
      <c r="KQR2" s="260" t="s">
        <v>11005</v>
      </c>
      <c r="KQS2" s="260" t="s">
        <v>11006</v>
      </c>
      <c r="KQT2" s="260" t="s">
        <v>11007</v>
      </c>
      <c r="KQU2" s="260" t="s">
        <v>11008</v>
      </c>
      <c r="KQV2" s="260" t="s">
        <v>11009</v>
      </c>
      <c r="KQW2" s="260" t="s">
        <v>11010</v>
      </c>
      <c r="KQX2" s="260" t="s">
        <v>11011</v>
      </c>
      <c r="KQY2" s="260" t="s">
        <v>11012</v>
      </c>
      <c r="KQZ2" s="260" t="s">
        <v>11013</v>
      </c>
      <c r="KRA2" s="260" t="s">
        <v>11014</v>
      </c>
      <c r="KRB2" s="260" t="s">
        <v>11015</v>
      </c>
      <c r="KRC2" s="260" t="s">
        <v>11016</v>
      </c>
      <c r="KRD2" s="260" t="s">
        <v>11017</v>
      </c>
      <c r="KRE2" s="260" t="s">
        <v>11018</v>
      </c>
      <c r="KRF2" s="260" t="s">
        <v>11019</v>
      </c>
      <c r="KRG2" s="260" t="s">
        <v>11020</v>
      </c>
      <c r="KRH2" s="260" t="s">
        <v>11021</v>
      </c>
      <c r="KRI2" s="260" t="s">
        <v>11022</v>
      </c>
      <c r="KRJ2" s="260" t="s">
        <v>11023</v>
      </c>
      <c r="KRK2" s="260" t="s">
        <v>11024</v>
      </c>
      <c r="KRL2" s="260" t="s">
        <v>11025</v>
      </c>
      <c r="KRM2" s="260" t="s">
        <v>11026</v>
      </c>
      <c r="KRN2" s="260" t="s">
        <v>11027</v>
      </c>
      <c r="KRO2" s="260" t="s">
        <v>11028</v>
      </c>
      <c r="KRP2" s="260" t="s">
        <v>11029</v>
      </c>
      <c r="KRQ2" s="260" t="s">
        <v>11030</v>
      </c>
      <c r="KRR2" s="260" t="s">
        <v>11031</v>
      </c>
      <c r="KRS2" s="260" t="s">
        <v>11032</v>
      </c>
      <c r="KRT2" s="260" t="s">
        <v>11033</v>
      </c>
      <c r="KRU2" s="260" t="s">
        <v>11034</v>
      </c>
      <c r="KRV2" s="260" t="s">
        <v>11035</v>
      </c>
      <c r="KRW2" s="260" t="s">
        <v>11036</v>
      </c>
      <c r="KRX2" s="260" t="s">
        <v>11037</v>
      </c>
      <c r="KRY2" s="260" t="s">
        <v>11038</v>
      </c>
      <c r="KRZ2" s="260" t="s">
        <v>11039</v>
      </c>
      <c r="KSA2" s="260" t="s">
        <v>11040</v>
      </c>
      <c r="KSB2" s="260" t="s">
        <v>11041</v>
      </c>
      <c r="KSC2" s="260" t="s">
        <v>11042</v>
      </c>
      <c r="KSD2" s="260" t="s">
        <v>11043</v>
      </c>
      <c r="KSE2" s="260" t="s">
        <v>11044</v>
      </c>
      <c r="KSF2" s="260" t="s">
        <v>11045</v>
      </c>
      <c r="KSG2" s="260" t="s">
        <v>11046</v>
      </c>
      <c r="KSH2" s="260" t="s">
        <v>11047</v>
      </c>
      <c r="KSI2" s="260" t="s">
        <v>11048</v>
      </c>
      <c r="KSJ2" s="260" t="s">
        <v>11049</v>
      </c>
      <c r="KSK2" s="260" t="s">
        <v>11050</v>
      </c>
      <c r="KSL2" s="260" t="s">
        <v>11051</v>
      </c>
      <c r="KSM2" s="260" t="s">
        <v>11052</v>
      </c>
      <c r="KSN2" s="260" t="s">
        <v>11053</v>
      </c>
      <c r="KSO2" s="260" t="s">
        <v>11054</v>
      </c>
      <c r="KSP2" s="260" t="s">
        <v>11055</v>
      </c>
      <c r="KSQ2" s="260" t="s">
        <v>11056</v>
      </c>
      <c r="KSR2" s="260" t="s">
        <v>11057</v>
      </c>
      <c r="KSS2" s="260" t="s">
        <v>11058</v>
      </c>
      <c r="KST2" s="260" t="s">
        <v>11059</v>
      </c>
      <c r="KSU2" s="260" t="s">
        <v>11060</v>
      </c>
      <c r="KSV2" s="260" t="s">
        <v>11061</v>
      </c>
      <c r="KSW2" s="260" t="s">
        <v>11062</v>
      </c>
      <c r="KSX2" s="260" t="s">
        <v>11063</v>
      </c>
      <c r="KSY2" s="260" t="s">
        <v>11064</v>
      </c>
      <c r="KSZ2" s="260" t="s">
        <v>11065</v>
      </c>
      <c r="KTA2" s="260" t="s">
        <v>11066</v>
      </c>
      <c r="KTB2" s="260" t="s">
        <v>11067</v>
      </c>
      <c r="KTC2" s="260" t="s">
        <v>11068</v>
      </c>
      <c r="KTD2" s="260" t="s">
        <v>11069</v>
      </c>
      <c r="KTE2" s="260" t="s">
        <v>11070</v>
      </c>
      <c r="KTF2" s="260" t="s">
        <v>11071</v>
      </c>
      <c r="KTG2" s="260" t="s">
        <v>11072</v>
      </c>
      <c r="KTH2" s="260" t="s">
        <v>11073</v>
      </c>
      <c r="KTI2" s="260" t="s">
        <v>11074</v>
      </c>
      <c r="KTJ2" s="260" t="s">
        <v>11075</v>
      </c>
      <c r="KTK2" s="260" t="s">
        <v>11076</v>
      </c>
      <c r="KTL2" s="260" t="s">
        <v>11077</v>
      </c>
      <c r="KTM2" s="260" t="s">
        <v>11078</v>
      </c>
      <c r="KTN2" s="260" t="s">
        <v>11079</v>
      </c>
      <c r="KTO2" s="260" t="s">
        <v>11080</v>
      </c>
      <c r="KTP2" s="260" t="s">
        <v>11081</v>
      </c>
      <c r="KTQ2" s="260" t="s">
        <v>11082</v>
      </c>
      <c r="KTR2" s="260" t="s">
        <v>11083</v>
      </c>
      <c r="KTS2" s="260" t="s">
        <v>11084</v>
      </c>
      <c r="KTT2" s="260" t="s">
        <v>11085</v>
      </c>
      <c r="KTU2" s="260" t="s">
        <v>11086</v>
      </c>
      <c r="KTV2" s="260" t="s">
        <v>11087</v>
      </c>
      <c r="KTW2" s="260" t="s">
        <v>11088</v>
      </c>
      <c r="KTX2" s="260" t="s">
        <v>11089</v>
      </c>
      <c r="KTY2" s="260" t="s">
        <v>11090</v>
      </c>
      <c r="KTZ2" s="260" t="s">
        <v>11091</v>
      </c>
      <c r="KUA2" s="260" t="s">
        <v>11092</v>
      </c>
      <c r="KUB2" s="260" t="s">
        <v>11093</v>
      </c>
      <c r="KUC2" s="260" t="s">
        <v>11094</v>
      </c>
      <c r="KUD2" s="260" t="s">
        <v>11095</v>
      </c>
      <c r="KUE2" s="260" t="s">
        <v>11096</v>
      </c>
      <c r="KUF2" s="260" t="s">
        <v>11097</v>
      </c>
      <c r="KUG2" s="260" t="s">
        <v>11098</v>
      </c>
      <c r="KUH2" s="260" t="s">
        <v>11099</v>
      </c>
      <c r="KUI2" s="260" t="s">
        <v>11100</v>
      </c>
      <c r="KUJ2" s="260" t="s">
        <v>11101</v>
      </c>
      <c r="KUK2" s="260" t="s">
        <v>11102</v>
      </c>
      <c r="KUL2" s="260" t="s">
        <v>11103</v>
      </c>
      <c r="KUM2" s="260" t="s">
        <v>11104</v>
      </c>
      <c r="KUN2" s="260" t="s">
        <v>11105</v>
      </c>
      <c r="KUO2" s="260" t="s">
        <v>11106</v>
      </c>
      <c r="KUP2" s="260" t="s">
        <v>11107</v>
      </c>
      <c r="KUQ2" s="260" t="s">
        <v>11108</v>
      </c>
      <c r="KUR2" s="260" t="s">
        <v>11109</v>
      </c>
      <c r="KUS2" s="260" t="s">
        <v>11110</v>
      </c>
      <c r="KUT2" s="260" t="s">
        <v>11111</v>
      </c>
      <c r="KUU2" s="260" t="s">
        <v>11112</v>
      </c>
      <c r="KUV2" s="260" t="s">
        <v>11113</v>
      </c>
      <c r="KUW2" s="260" t="s">
        <v>11114</v>
      </c>
      <c r="KUX2" s="260" t="s">
        <v>11115</v>
      </c>
      <c r="KUY2" s="260" t="s">
        <v>11116</v>
      </c>
      <c r="KUZ2" s="260" t="s">
        <v>11117</v>
      </c>
      <c r="KVA2" s="260" t="s">
        <v>11118</v>
      </c>
      <c r="KVB2" s="260" t="s">
        <v>11119</v>
      </c>
      <c r="KVC2" s="260" t="s">
        <v>11120</v>
      </c>
      <c r="KVD2" s="260" t="s">
        <v>11121</v>
      </c>
      <c r="KVE2" s="260" t="s">
        <v>11122</v>
      </c>
      <c r="KVF2" s="260" t="s">
        <v>11123</v>
      </c>
      <c r="KVG2" s="260" t="s">
        <v>11124</v>
      </c>
      <c r="KVH2" s="260" t="s">
        <v>11125</v>
      </c>
      <c r="KVI2" s="260" t="s">
        <v>11126</v>
      </c>
      <c r="KVJ2" s="260" t="s">
        <v>11127</v>
      </c>
      <c r="KVK2" s="260" t="s">
        <v>11128</v>
      </c>
      <c r="KVL2" s="260" t="s">
        <v>11129</v>
      </c>
      <c r="KVM2" s="260" t="s">
        <v>11130</v>
      </c>
      <c r="KVN2" s="260" t="s">
        <v>11131</v>
      </c>
      <c r="KVO2" s="260" t="s">
        <v>11132</v>
      </c>
      <c r="KVP2" s="260" t="s">
        <v>11133</v>
      </c>
      <c r="KVQ2" s="260" t="s">
        <v>11134</v>
      </c>
      <c r="KVR2" s="260" t="s">
        <v>11135</v>
      </c>
      <c r="KVS2" s="260" t="s">
        <v>11136</v>
      </c>
      <c r="KVT2" s="260" t="s">
        <v>11137</v>
      </c>
      <c r="KVU2" s="260" t="s">
        <v>11138</v>
      </c>
      <c r="KVV2" s="260" t="s">
        <v>11139</v>
      </c>
      <c r="KVW2" s="260" t="s">
        <v>11140</v>
      </c>
      <c r="KVX2" s="260" t="s">
        <v>11141</v>
      </c>
      <c r="KVY2" s="260" t="s">
        <v>11142</v>
      </c>
      <c r="KVZ2" s="260" t="s">
        <v>11143</v>
      </c>
      <c r="KWA2" s="260" t="s">
        <v>11144</v>
      </c>
      <c r="KWB2" s="260" t="s">
        <v>11145</v>
      </c>
      <c r="KWC2" s="260" t="s">
        <v>11146</v>
      </c>
      <c r="KWD2" s="260" t="s">
        <v>11147</v>
      </c>
      <c r="KWE2" s="260" t="s">
        <v>11148</v>
      </c>
      <c r="KWF2" s="260" t="s">
        <v>11149</v>
      </c>
      <c r="KWG2" s="260" t="s">
        <v>11150</v>
      </c>
      <c r="KWH2" s="260" t="s">
        <v>11151</v>
      </c>
      <c r="KWI2" s="260" t="s">
        <v>11152</v>
      </c>
      <c r="KWJ2" s="260" t="s">
        <v>11153</v>
      </c>
      <c r="KWK2" s="260" t="s">
        <v>11154</v>
      </c>
      <c r="KWL2" s="260" t="s">
        <v>11155</v>
      </c>
      <c r="KWM2" s="260" t="s">
        <v>11156</v>
      </c>
      <c r="KWN2" s="260" t="s">
        <v>11157</v>
      </c>
      <c r="KWO2" s="260" t="s">
        <v>11158</v>
      </c>
      <c r="KWP2" s="260" t="s">
        <v>11159</v>
      </c>
      <c r="KWQ2" s="260" t="s">
        <v>11160</v>
      </c>
      <c r="KWR2" s="260" t="s">
        <v>11161</v>
      </c>
      <c r="KWS2" s="260" t="s">
        <v>11162</v>
      </c>
      <c r="KWT2" s="260" t="s">
        <v>11163</v>
      </c>
      <c r="KWU2" s="260" t="s">
        <v>11164</v>
      </c>
      <c r="KWV2" s="260" t="s">
        <v>11165</v>
      </c>
      <c r="KWW2" s="260" t="s">
        <v>11166</v>
      </c>
      <c r="KWX2" s="260" t="s">
        <v>11167</v>
      </c>
      <c r="KWY2" s="260" t="s">
        <v>11168</v>
      </c>
      <c r="KWZ2" s="260" t="s">
        <v>11169</v>
      </c>
      <c r="KXA2" s="260" t="s">
        <v>11170</v>
      </c>
      <c r="KXB2" s="260" t="s">
        <v>11171</v>
      </c>
      <c r="KXC2" s="260" t="s">
        <v>11172</v>
      </c>
      <c r="KXD2" s="260" t="s">
        <v>11173</v>
      </c>
      <c r="KXE2" s="260" t="s">
        <v>11174</v>
      </c>
      <c r="KXF2" s="260" t="s">
        <v>11175</v>
      </c>
      <c r="KXG2" s="260" t="s">
        <v>11176</v>
      </c>
      <c r="KXH2" s="260" t="s">
        <v>11177</v>
      </c>
      <c r="KXI2" s="260" t="s">
        <v>11178</v>
      </c>
      <c r="KXJ2" s="260" t="s">
        <v>11179</v>
      </c>
      <c r="KXK2" s="260" t="s">
        <v>11180</v>
      </c>
      <c r="KXL2" s="260" t="s">
        <v>11181</v>
      </c>
      <c r="KXM2" s="260" t="s">
        <v>11182</v>
      </c>
      <c r="KXN2" s="260" t="s">
        <v>11183</v>
      </c>
      <c r="KXO2" s="260" t="s">
        <v>11184</v>
      </c>
      <c r="KXP2" s="260" t="s">
        <v>11185</v>
      </c>
      <c r="KXQ2" s="260" t="s">
        <v>11186</v>
      </c>
      <c r="KXR2" s="260" t="s">
        <v>11187</v>
      </c>
      <c r="KXS2" s="260" t="s">
        <v>11188</v>
      </c>
      <c r="KXT2" s="260" t="s">
        <v>11189</v>
      </c>
      <c r="KXU2" s="260" t="s">
        <v>11190</v>
      </c>
      <c r="KXV2" s="260" t="s">
        <v>11191</v>
      </c>
      <c r="KXW2" s="260" t="s">
        <v>11192</v>
      </c>
      <c r="KXX2" s="260" t="s">
        <v>11193</v>
      </c>
      <c r="KXY2" s="260" t="s">
        <v>11194</v>
      </c>
      <c r="KXZ2" s="260" t="s">
        <v>11195</v>
      </c>
      <c r="KYA2" s="260" t="s">
        <v>11196</v>
      </c>
      <c r="KYB2" s="260" t="s">
        <v>11197</v>
      </c>
      <c r="KYC2" s="260" t="s">
        <v>11198</v>
      </c>
      <c r="KYD2" s="260" t="s">
        <v>11199</v>
      </c>
      <c r="KYE2" s="260" t="s">
        <v>11200</v>
      </c>
      <c r="KYF2" s="260" t="s">
        <v>11201</v>
      </c>
      <c r="KYG2" s="260" t="s">
        <v>11202</v>
      </c>
      <c r="KYH2" s="260" t="s">
        <v>11203</v>
      </c>
      <c r="KYI2" s="260" t="s">
        <v>11204</v>
      </c>
      <c r="KYJ2" s="260" t="s">
        <v>11205</v>
      </c>
      <c r="KYK2" s="260" t="s">
        <v>11206</v>
      </c>
      <c r="KYL2" s="260" t="s">
        <v>11207</v>
      </c>
      <c r="KYM2" s="260" t="s">
        <v>11208</v>
      </c>
      <c r="KYN2" s="260" t="s">
        <v>11209</v>
      </c>
      <c r="KYO2" s="260" t="s">
        <v>11210</v>
      </c>
      <c r="KYP2" s="260" t="s">
        <v>11211</v>
      </c>
      <c r="KYQ2" s="260" t="s">
        <v>11212</v>
      </c>
      <c r="KYR2" s="260" t="s">
        <v>11213</v>
      </c>
      <c r="KYS2" s="260" t="s">
        <v>11214</v>
      </c>
      <c r="KYT2" s="260" t="s">
        <v>11215</v>
      </c>
      <c r="KYU2" s="260" t="s">
        <v>11216</v>
      </c>
      <c r="KYV2" s="260" t="s">
        <v>11217</v>
      </c>
      <c r="KYW2" s="260" t="s">
        <v>11218</v>
      </c>
      <c r="KYX2" s="260" t="s">
        <v>11219</v>
      </c>
      <c r="KYY2" s="260" t="s">
        <v>11220</v>
      </c>
      <c r="KYZ2" s="260" t="s">
        <v>11221</v>
      </c>
      <c r="KZA2" s="260" t="s">
        <v>11222</v>
      </c>
      <c r="KZB2" s="260" t="s">
        <v>11223</v>
      </c>
      <c r="KZC2" s="260" t="s">
        <v>11224</v>
      </c>
      <c r="KZD2" s="260" t="s">
        <v>11225</v>
      </c>
      <c r="KZE2" s="260" t="s">
        <v>11226</v>
      </c>
      <c r="KZF2" s="260" t="s">
        <v>11227</v>
      </c>
      <c r="KZG2" s="260" t="s">
        <v>11228</v>
      </c>
      <c r="KZH2" s="260" t="s">
        <v>11229</v>
      </c>
      <c r="KZI2" s="260" t="s">
        <v>11230</v>
      </c>
      <c r="KZJ2" s="260" t="s">
        <v>11231</v>
      </c>
      <c r="KZK2" s="260" t="s">
        <v>11232</v>
      </c>
      <c r="KZL2" s="260" t="s">
        <v>11233</v>
      </c>
      <c r="KZM2" s="260" t="s">
        <v>11234</v>
      </c>
      <c r="KZN2" s="260" t="s">
        <v>11235</v>
      </c>
      <c r="KZO2" s="260" t="s">
        <v>11236</v>
      </c>
      <c r="KZP2" s="260" t="s">
        <v>11237</v>
      </c>
      <c r="KZQ2" s="260" t="s">
        <v>11238</v>
      </c>
      <c r="KZR2" s="260" t="s">
        <v>11239</v>
      </c>
      <c r="KZS2" s="260" t="s">
        <v>11240</v>
      </c>
      <c r="KZT2" s="260" t="s">
        <v>11241</v>
      </c>
      <c r="KZU2" s="260" t="s">
        <v>11242</v>
      </c>
      <c r="KZV2" s="260" t="s">
        <v>11243</v>
      </c>
      <c r="KZW2" s="260" t="s">
        <v>11244</v>
      </c>
      <c r="KZX2" s="260" t="s">
        <v>11245</v>
      </c>
      <c r="KZY2" s="260" t="s">
        <v>11246</v>
      </c>
      <c r="KZZ2" s="260" t="s">
        <v>11247</v>
      </c>
      <c r="LAA2" s="260" t="s">
        <v>11248</v>
      </c>
      <c r="LAB2" s="260" t="s">
        <v>11249</v>
      </c>
      <c r="LAC2" s="260" t="s">
        <v>11250</v>
      </c>
      <c r="LAD2" s="260" t="s">
        <v>11251</v>
      </c>
      <c r="LAE2" s="260" t="s">
        <v>11252</v>
      </c>
      <c r="LAF2" s="260" t="s">
        <v>11253</v>
      </c>
      <c r="LAG2" s="260" t="s">
        <v>11254</v>
      </c>
      <c r="LAH2" s="260" t="s">
        <v>11255</v>
      </c>
      <c r="LAI2" s="260" t="s">
        <v>11256</v>
      </c>
      <c r="LAJ2" s="260" t="s">
        <v>11257</v>
      </c>
      <c r="LAK2" s="260" t="s">
        <v>11258</v>
      </c>
      <c r="LAL2" s="260" t="s">
        <v>11259</v>
      </c>
      <c r="LAM2" s="260" t="s">
        <v>11260</v>
      </c>
      <c r="LAN2" s="260" t="s">
        <v>11261</v>
      </c>
      <c r="LAO2" s="260" t="s">
        <v>11262</v>
      </c>
      <c r="LAP2" s="260" t="s">
        <v>11263</v>
      </c>
      <c r="LAQ2" s="260" t="s">
        <v>11264</v>
      </c>
      <c r="LAR2" s="260" t="s">
        <v>11265</v>
      </c>
      <c r="LAS2" s="260" t="s">
        <v>11266</v>
      </c>
      <c r="LAT2" s="260" t="s">
        <v>11267</v>
      </c>
      <c r="LAU2" s="260" t="s">
        <v>11268</v>
      </c>
      <c r="LAV2" s="260" t="s">
        <v>11269</v>
      </c>
      <c r="LAW2" s="260" t="s">
        <v>11270</v>
      </c>
      <c r="LAX2" s="260" t="s">
        <v>11271</v>
      </c>
      <c r="LAY2" s="260" t="s">
        <v>11272</v>
      </c>
      <c r="LAZ2" s="260" t="s">
        <v>11273</v>
      </c>
      <c r="LBA2" s="260" t="s">
        <v>11274</v>
      </c>
      <c r="LBB2" s="260" t="s">
        <v>11275</v>
      </c>
      <c r="LBC2" s="260" t="s">
        <v>11276</v>
      </c>
      <c r="LBD2" s="260" t="s">
        <v>11277</v>
      </c>
      <c r="LBE2" s="260" t="s">
        <v>11278</v>
      </c>
      <c r="LBF2" s="260" t="s">
        <v>11279</v>
      </c>
      <c r="LBG2" s="260" t="s">
        <v>11280</v>
      </c>
      <c r="LBH2" s="260" t="s">
        <v>11281</v>
      </c>
      <c r="LBI2" s="260" t="s">
        <v>11282</v>
      </c>
      <c r="LBJ2" s="260" t="s">
        <v>11283</v>
      </c>
      <c r="LBK2" s="260" t="s">
        <v>11284</v>
      </c>
      <c r="LBL2" s="260" t="s">
        <v>11285</v>
      </c>
      <c r="LBM2" s="260" t="s">
        <v>11286</v>
      </c>
      <c r="LBN2" s="260" t="s">
        <v>11287</v>
      </c>
      <c r="LBO2" s="260" t="s">
        <v>11288</v>
      </c>
      <c r="LBP2" s="260" t="s">
        <v>11289</v>
      </c>
      <c r="LBQ2" s="260" t="s">
        <v>11290</v>
      </c>
      <c r="LBR2" s="260" t="s">
        <v>11291</v>
      </c>
      <c r="LBS2" s="260" t="s">
        <v>11292</v>
      </c>
      <c r="LBT2" s="260" t="s">
        <v>11293</v>
      </c>
      <c r="LBU2" s="260" t="s">
        <v>11294</v>
      </c>
      <c r="LBV2" s="260" t="s">
        <v>11295</v>
      </c>
      <c r="LBW2" s="260" t="s">
        <v>11296</v>
      </c>
      <c r="LBX2" s="260" t="s">
        <v>11297</v>
      </c>
      <c r="LBY2" s="260" t="s">
        <v>11298</v>
      </c>
      <c r="LBZ2" s="260" t="s">
        <v>11299</v>
      </c>
      <c r="LCA2" s="260" t="s">
        <v>11300</v>
      </c>
      <c r="LCB2" s="260" t="s">
        <v>11301</v>
      </c>
      <c r="LCC2" s="260" t="s">
        <v>11302</v>
      </c>
      <c r="LCD2" s="260" t="s">
        <v>11303</v>
      </c>
      <c r="LCE2" s="260" t="s">
        <v>11304</v>
      </c>
      <c r="LCF2" s="260" t="s">
        <v>11305</v>
      </c>
      <c r="LCG2" s="260" t="s">
        <v>11306</v>
      </c>
      <c r="LCH2" s="260" t="s">
        <v>11307</v>
      </c>
      <c r="LCI2" s="260" t="s">
        <v>11308</v>
      </c>
      <c r="LCJ2" s="260" t="s">
        <v>11309</v>
      </c>
      <c r="LCK2" s="260" t="s">
        <v>11310</v>
      </c>
      <c r="LCL2" s="260" t="s">
        <v>11311</v>
      </c>
      <c r="LCM2" s="260" t="s">
        <v>11312</v>
      </c>
      <c r="LCN2" s="260" t="s">
        <v>11313</v>
      </c>
      <c r="LCO2" s="260" t="s">
        <v>11314</v>
      </c>
      <c r="LCP2" s="260" t="s">
        <v>11315</v>
      </c>
      <c r="LCQ2" s="260" t="s">
        <v>11316</v>
      </c>
      <c r="LCR2" s="260" t="s">
        <v>11317</v>
      </c>
      <c r="LCS2" s="260" t="s">
        <v>11318</v>
      </c>
      <c r="LCT2" s="260" t="s">
        <v>11319</v>
      </c>
      <c r="LCU2" s="260" t="s">
        <v>11320</v>
      </c>
      <c r="LCV2" s="260" t="s">
        <v>11321</v>
      </c>
      <c r="LCW2" s="260" t="s">
        <v>11322</v>
      </c>
      <c r="LCX2" s="260" t="s">
        <v>11323</v>
      </c>
      <c r="LCY2" s="260" t="s">
        <v>11324</v>
      </c>
      <c r="LCZ2" s="260" t="s">
        <v>11325</v>
      </c>
      <c r="LDA2" s="260" t="s">
        <v>11326</v>
      </c>
      <c r="LDB2" s="260" t="s">
        <v>11327</v>
      </c>
      <c r="LDC2" s="260" t="s">
        <v>11328</v>
      </c>
      <c r="LDD2" s="260" t="s">
        <v>11329</v>
      </c>
      <c r="LDE2" s="260" t="s">
        <v>11330</v>
      </c>
      <c r="LDF2" s="260" t="s">
        <v>11331</v>
      </c>
      <c r="LDG2" s="260" t="s">
        <v>11332</v>
      </c>
      <c r="LDH2" s="260" t="s">
        <v>11333</v>
      </c>
      <c r="LDI2" s="260" t="s">
        <v>11334</v>
      </c>
      <c r="LDJ2" s="260" t="s">
        <v>11335</v>
      </c>
      <c r="LDK2" s="260" t="s">
        <v>11336</v>
      </c>
      <c r="LDL2" s="260" t="s">
        <v>11337</v>
      </c>
      <c r="LDM2" s="260" t="s">
        <v>11338</v>
      </c>
      <c r="LDN2" s="260" t="s">
        <v>11339</v>
      </c>
      <c r="LDO2" s="260" t="s">
        <v>11340</v>
      </c>
      <c r="LDP2" s="260" t="s">
        <v>11341</v>
      </c>
      <c r="LDQ2" s="260" t="s">
        <v>11342</v>
      </c>
      <c r="LDR2" s="260" t="s">
        <v>11343</v>
      </c>
      <c r="LDS2" s="260" t="s">
        <v>11344</v>
      </c>
      <c r="LDT2" s="260" t="s">
        <v>11345</v>
      </c>
      <c r="LDU2" s="260" t="s">
        <v>11346</v>
      </c>
      <c r="LDV2" s="260" t="s">
        <v>11347</v>
      </c>
      <c r="LDW2" s="260" t="s">
        <v>11348</v>
      </c>
      <c r="LDX2" s="260" t="s">
        <v>11349</v>
      </c>
      <c r="LDY2" s="260" t="s">
        <v>11350</v>
      </c>
      <c r="LDZ2" s="260" t="s">
        <v>11351</v>
      </c>
      <c r="LEA2" s="260" t="s">
        <v>11352</v>
      </c>
      <c r="LEB2" s="260" t="s">
        <v>11353</v>
      </c>
      <c r="LEC2" s="260" t="s">
        <v>11354</v>
      </c>
      <c r="LED2" s="260" t="s">
        <v>11355</v>
      </c>
      <c r="LEE2" s="260" t="s">
        <v>11356</v>
      </c>
      <c r="LEF2" s="260" t="s">
        <v>11357</v>
      </c>
      <c r="LEG2" s="260" t="s">
        <v>11358</v>
      </c>
      <c r="LEH2" s="260" t="s">
        <v>11359</v>
      </c>
      <c r="LEI2" s="260" t="s">
        <v>11360</v>
      </c>
      <c r="LEJ2" s="260" t="s">
        <v>11361</v>
      </c>
      <c r="LEK2" s="260" t="s">
        <v>11362</v>
      </c>
      <c r="LEL2" s="260" t="s">
        <v>11363</v>
      </c>
      <c r="LEM2" s="260" t="s">
        <v>11364</v>
      </c>
      <c r="LEN2" s="260" t="s">
        <v>11365</v>
      </c>
      <c r="LEO2" s="260" t="s">
        <v>11366</v>
      </c>
      <c r="LEP2" s="260" t="s">
        <v>11367</v>
      </c>
      <c r="LEQ2" s="260" t="s">
        <v>11368</v>
      </c>
      <c r="LER2" s="260" t="s">
        <v>11369</v>
      </c>
      <c r="LES2" s="260" t="s">
        <v>11370</v>
      </c>
      <c r="LET2" s="260" t="s">
        <v>11371</v>
      </c>
      <c r="LEU2" s="260" t="s">
        <v>11372</v>
      </c>
      <c r="LEV2" s="260" t="s">
        <v>11373</v>
      </c>
      <c r="LEW2" s="260" t="s">
        <v>11374</v>
      </c>
      <c r="LEX2" s="260" t="s">
        <v>11375</v>
      </c>
      <c r="LEY2" s="260" t="s">
        <v>11376</v>
      </c>
      <c r="LEZ2" s="260" t="s">
        <v>11377</v>
      </c>
      <c r="LFA2" s="260" t="s">
        <v>11378</v>
      </c>
      <c r="LFB2" s="260" t="s">
        <v>11379</v>
      </c>
      <c r="LFC2" s="260" t="s">
        <v>11380</v>
      </c>
      <c r="LFD2" s="260" t="s">
        <v>11381</v>
      </c>
      <c r="LFE2" s="260" t="s">
        <v>11382</v>
      </c>
      <c r="LFF2" s="260" t="s">
        <v>11383</v>
      </c>
      <c r="LFG2" s="260" t="s">
        <v>11384</v>
      </c>
      <c r="LFH2" s="260" t="s">
        <v>11385</v>
      </c>
      <c r="LFI2" s="260" t="s">
        <v>11386</v>
      </c>
      <c r="LFJ2" s="260" t="s">
        <v>11387</v>
      </c>
      <c r="LFK2" s="260" t="s">
        <v>11388</v>
      </c>
      <c r="LFL2" s="260" t="s">
        <v>11389</v>
      </c>
      <c r="LFM2" s="260" t="s">
        <v>11390</v>
      </c>
      <c r="LFN2" s="260" t="s">
        <v>11391</v>
      </c>
      <c r="LFO2" s="260" t="s">
        <v>11392</v>
      </c>
      <c r="LFP2" s="260" t="s">
        <v>11393</v>
      </c>
      <c r="LFQ2" s="260" t="s">
        <v>11394</v>
      </c>
      <c r="LFR2" s="260" t="s">
        <v>11395</v>
      </c>
      <c r="LFS2" s="260" t="s">
        <v>11396</v>
      </c>
      <c r="LFT2" s="260" t="s">
        <v>11397</v>
      </c>
      <c r="LFU2" s="260" t="s">
        <v>11398</v>
      </c>
      <c r="LFV2" s="260" t="s">
        <v>11399</v>
      </c>
      <c r="LFW2" s="260" t="s">
        <v>11400</v>
      </c>
      <c r="LFX2" s="260" t="s">
        <v>11401</v>
      </c>
      <c r="LFY2" s="260" t="s">
        <v>11402</v>
      </c>
      <c r="LFZ2" s="260" t="s">
        <v>11403</v>
      </c>
      <c r="LGA2" s="260" t="s">
        <v>11404</v>
      </c>
      <c r="LGB2" s="260" t="s">
        <v>11405</v>
      </c>
      <c r="LGC2" s="260" t="s">
        <v>11406</v>
      </c>
      <c r="LGD2" s="260" t="s">
        <v>11407</v>
      </c>
      <c r="LGE2" s="260" t="s">
        <v>11408</v>
      </c>
      <c r="LGF2" s="260" t="s">
        <v>11409</v>
      </c>
      <c r="LGG2" s="260" t="s">
        <v>11410</v>
      </c>
      <c r="LGH2" s="260" t="s">
        <v>11411</v>
      </c>
      <c r="LGI2" s="260" t="s">
        <v>11412</v>
      </c>
      <c r="LGJ2" s="260" t="s">
        <v>11413</v>
      </c>
      <c r="LGK2" s="260" t="s">
        <v>11414</v>
      </c>
      <c r="LGL2" s="260" t="s">
        <v>11415</v>
      </c>
      <c r="LGM2" s="260" t="s">
        <v>11416</v>
      </c>
      <c r="LGN2" s="260" t="s">
        <v>11417</v>
      </c>
      <c r="LGO2" s="260" t="s">
        <v>11418</v>
      </c>
      <c r="LGP2" s="260" t="s">
        <v>11419</v>
      </c>
      <c r="LGQ2" s="260" t="s">
        <v>11420</v>
      </c>
      <c r="LGR2" s="260" t="s">
        <v>11421</v>
      </c>
      <c r="LGS2" s="260" t="s">
        <v>11422</v>
      </c>
      <c r="LGT2" s="260" t="s">
        <v>11423</v>
      </c>
      <c r="LGU2" s="260" t="s">
        <v>11424</v>
      </c>
      <c r="LGV2" s="260" t="s">
        <v>11425</v>
      </c>
      <c r="LGW2" s="260" t="s">
        <v>11426</v>
      </c>
      <c r="LGX2" s="260" t="s">
        <v>11427</v>
      </c>
      <c r="LGY2" s="260" t="s">
        <v>11428</v>
      </c>
      <c r="LGZ2" s="260" t="s">
        <v>11429</v>
      </c>
      <c r="LHA2" s="260" t="s">
        <v>11430</v>
      </c>
      <c r="LHB2" s="260" t="s">
        <v>11431</v>
      </c>
      <c r="LHC2" s="260" t="s">
        <v>11432</v>
      </c>
      <c r="LHD2" s="260" t="s">
        <v>11433</v>
      </c>
      <c r="LHE2" s="260" t="s">
        <v>11434</v>
      </c>
      <c r="LHF2" s="260" t="s">
        <v>11435</v>
      </c>
      <c r="LHG2" s="260" t="s">
        <v>11436</v>
      </c>
      <c r="LHH2" s="260" t="s">
        <v>11437</v>
      </c>
      <c r="LHI2" s="260" t="s">
        <v>11438</v>
      </c>
      <c r="LHJ2" s="260" t="s">
        <v>11439</v>
      </c>
      <c r="LHK2" s="260" t="s">
        <v>11440</v>
      </c>
      <c r="LHL2" s="260" t="s">
        <v>11441</v>
      </c>
      <c r="LHM2" s="260" t="s">
        <v>11442</v>
      </c>
      <c r="LHN2" s="260" t="s">
        <v>11443</v>
      </c>
      <c r="LHO2" s="260" t="s">
        <v>11444</v>
      </c>
      <c r="LHP2" s="260" t="s">
        <v>11445</v>
      </c>
      <c r="LHQ2" s="260" t="s">
        <v>11446</v>
      </c>
      <c r="LHR2" s="260" t="s">
        <v>11447</v>
      </c>
      <c r="LHS2" s="260" t="s">
        <v>11448</v>
      </c>
      <c r="LHT2" s="260" t="s">
        <v>11449</v>
      </c>
      <c r="LHU2" s="260" t="s">
        <v>11450</v>
      </c>
      <c r="LHV2" s="260" t="s">
        <v>11451</v>
      </c>
      <c r="LHW2" s="260" t="s">
        <v>11452</v>
      </c>
      <c r="LHX2" s="260" t="s">
        <v>11453</v>
      </c>
      <c r="LHY2" s="260" t="s">
        <v>11454</v>
      </c>
      <c r="LHZ2" s="260" t="s">
        <v>11455</v>
      </c>
      <c r="LIA2" s="260" t="s">
        <v>11456</v>
      </c>
      <c r="LIB2" s="260" t="s">
        <v>11457</v>
      </c>
      <c r="LIC2" s="260" t="s">
        <v>11458</v>
      </c>
      <c r="LID2" s="260" t="s">
        <v>11459</v>
      </c>
      <c r="LIE2" s="260" t="s">
        <v>11460</v>
      </c>
      <c r="LIF2" s="260" t="s">
        <v>11461</v>
      </c>
      <c r="LIG2" s="260" t="s">
        <v>11462</v>
      </c>
      <c r="LIH2" s="260" t="s">
        <v>11463</v>
      </c>
      <c r="LII2" s="260" t="s">
        <v>11464</v>
      </c>
      <c r="LIJ2" s="260" t="s">
        <v>11465</v>
      </c>
      <c r="LIK2" s="260" t="s">
        <v>11466</v>
      </c>
      <c r="LIL2" s="260" t="s">
        <v>11467</v>
      </c>
      <c r="LIM2" s="260" t="s">
        <v>11468</v>
      </c>
      <c r="LIN2" s="260" t="s">
        <v>11469</v>
      </c>
      <c r="LIO2" s="260" t="s">
        <v>11470</v>
      </c>
      <c r="LIP2" s="260" t="s">
        <v>11471</v>
      </c>
      <c r="LIQ2" s="260" t="s">
        <v>11472</v>
      </c>
      <c r="LIR2" s="260" t="s">
        <v>11473</v>
      </c>
      <c r="LIS2" s="260" t="s">
        <v>11474</v>
      </c>
      <c r="LIT2" s="260" t="s">
        <v>11475</v>
      </c>
      <c r="LIU2" s="260" t="s">
        <v>11476</v>
      </c>
      <c r="LIV2" s="260" t="s">
        <v>11477</v>
      </c>
      <c r="LIW2" s="260" t="s">
        <v>11478</v>
      </c>
      <c r="LIX2" s="260" t="s">
        <v>11479</v>
      </c>
      <c r="LIY2" s="260" t="s">
        <v>11480</v>
      </c>
      <c r="LIZ2" s="260" t="s">
        <v>11481</v>
      </c>
      <c r="LJA2" s="260" t="s">
        <v>11482</v>
      </c>
      <c r="LJB2" s="260" t="s">
        <v>11483</v>
      </c>
      <c r="LJC2" s="260" t="s">
        <v>11484</v>
      </c>
      <c r="LJD2" s="260" t="s">
        <v>11485</v>
      </c>
      <c r="LJE2" s="260" t="s">
        <v>11486</v>
      </c>
      <c r="LJF2" s="260" t="s">
        <v>11487</v>
      </c>
      <c r="LJG2" s="260" t="s">
        <v>11488</v>
      </c>
      <c r="LJH2" s="260" t="s">
        <v>11489</v>
      </c>
      <c r="LJI2" s="260" t="s">
        <v>11490</v>
      </c>
      <c r="LJJ2" s="260" t="s">
        <v>11491</v>
      </c>
      <c r="LJK2" s="260" t="s">
        <v>11492</v>
      </c>
      <c r="LJL2" s="260" t="s">
        <v>11493</v>
      </c>
      <c r="LJM2" s="260" t="s">
        <v>11494</v>
      </c>
      <c r="LJN2" s="260" t="s">
        <v>11495</v>
      </c>
      <c r="LJO2" s="260" t="s">
        <v>11496</v>
      </c>
      <c r="LJP2" s="260" t="s">
        <v>11497</v>
      </c>
      <c r="LJQ2" s="260" t="s">
        <v>11498</v>
      </c>
      <c r="LJR2" s="260" t="s">
        <v>11499</v>
      </c>
      <c r="LJS2" s="260" t="s">
        <v>11500</v>
      </c>
      <c r="LJT2" s="260" t="s">
        <v>11501</v>
      </c>
      <c r="LJU2" s="260" t="s">
        <v>11502</v>
      </c>
      <c r="LJV2" s="260" t="s">
        <v>11503</v>
      </c>
      <c r="LJW2" s="260" t="s">
        <v>11504</v>
      </c>
      <c r="LJX2" s="260" t="s">
        <v>11505</v>
      </c>
      <c r="LJY2" s="260" t="s">
        <v>11506</v>
      </c>
      <c r="LJZ2" s="260" t="s">
        <v>11507</v>
      </c>
      <c r="LKA2" s="260" t="s">
        <v>11508</v>
      </c>
      <c r="LKB2" s="260" t="s">
        <v>11509</v>
      </c>
      <c r="LKC2" s="260" t="s">
        <v>11510</v>
      </c>
      <c r="LKD2" s="260" t="s">
        <v>11511</v>
      </c>
      <c r="LKE2" s="260" t="s">
        <v>11512</v>
      </c>
      <c r="LKF2" s="260" t="s">
        <v>11513</v>
      </c>
      <c r="LKG2" s="260" t="s">
        <v>11514</v>
      </c>
      <c r="LKH2" s="260" t="s">
        <v>11515</v>
      </c>
      <c r="LKI2" s="260" t="s">
        <v>11516</v>
      </c>
      <c r="LKJ2" s="260" t="s">
        <v>11517</v>
      </c>
      <c r="LKK2" s="260" t="s">
        <v>11518</v>
      </c>
      <c r="LKL2" s="260" t="s">
        <v>11519</v>
      </c>
      <c r="LKM2" s="260" t="s">
        <v>11520</v>
      </c>
      <c r="LKN2" s="260" t="s">
        <v>11521</v>
      </c>
      <c r="LKO2" s="260" t="s">
        <v>11522</v>
      </c>
      <c r="LKP2" s="260" t="s">
        <v>11523</v>
      </c>
      <c r="LKQ2" s="260" t="s">
        <v>11524</v>
      </c>
      <c r="LKR2" s="260" t="s">
        <v>11525</v>
      </c>
      <c r="LKS2" s="260" t="s">
        <v>11526</v>
      </c>
      <c r="LKT2" s="260" t="s">
        <v>11527</v>
      </c>
      <c r="LKU2" s="260" t="s">
        <v>11528</v>
      </c>
      <c r="LKV2" s="260" t="s">
        <v>11529</v>
      </c>
      <c r="LKW2" s="260" t="s">
        <v>11530</v>
      </c>
      <c r="LKX2" s="260" t="s">
        <v>11531</v>
      </c>
      <c r="LKY2" s="260" t="s">
        <v>11532</v>
      </c>
      <c r="LKZ2" s="260" t="s">
        <v>11533</v>
      </c>
      <c r="LLA2" s="260" t="s">
        <v>11534</v>
      </c>
      <c r="LLB2" s="260" t="s">
        <v>11535</v>
      </c>
      <c r="LLC2" s="260" t="s">
        <v>11536</v>
      </c>
      <c r="LLD2" s="260" t="s">
        <v>11537</v>
      </c>
      <c r="LLE2" s="260" t="s">
        <v>11538</v>
      </c>
      <c r="LLF2" s="260" t="s">
        <v>11539</v>
      </c>
      <c r="LLG2" s="260" t="s">
        <v>11540</v>
      </c>
      <c r="LLH2" s="260" t="s">
        <v>11541</v>
      </c>
      <c r="LLI2" s="260" t="s">
        <v>11542</v>
      </c>
      <c r="LLJ2" s="260" t="s">
        <v>11543</v>
      </c>
      <c r="LLK2" s="260" t="s">
        <v>11544</v>
      </c>
      <c r="LLL2" s="260" t="s">
        <v>11545</v>
      </c>
      <c r="LLM2" s="260" t="s">
        <v>11546</v>
      </c>
      <c r="LLN2" s="260" t="s">
        <v>11547</v>
      </c>
      <c r="LLO2" s="260" t="s">
        <v>11548</v>
      </c>
      <c r="LLP2" s="260" t="s">
        <v>11549</v>
      </c>
      <c r="LLQ2" s="260" t="s">
        <v>11550</v>
      </c>
      <c r="LLR2" s="260" t="s">
        <v>11551</v>
      </c>
      <c r="LLS2" s="260" t="s">
        <v>11552</v>
      </c>
      <c r="LLT2" s="260" t="s">
        <v>11553</v>
      </c>
      <c r="LLU2" s="260" t="s">
        <v>11554</v>
      </c>
      <c r="LLV2" s="260" t="s">
        <v>11555</v>
      </c>
      <c r="LLW2" s="260" t="s">
        <v>11556</v>
      </c>
      <c r="LLX2" s="260" t="s">
        <v>11557</v>
      </c>
      <c r="LLY2" s="260" t="s">
        <v>11558</v>
      </c>
      <c r="LLZ2" s="260" t="s">
        <v>11559</v>
      </c>
      <c r="LMA2" s="260" t="s">
        <v>11560</v>
      </c>
      <c r="LMB2" s="260" t="s">
        <v>11561</v>
      </c>
      <c r="LMC2" s="260" t="s">
        <v>11562</v>
      </c>
      <c r="LMD2" s="260" t="s">
        <v>11563</v>
      </c>
      <c r="LME2" s="260" t="s">
        <v>11564</v>
      </c>
      <c r="LMF2" s="260" t="s">
        <v>11565</v>
      </c>
      <c r="LMG2" s="260" t="s">
        <v>11566</v>
      </c>
      <c r="LMH2" s="260" t="s">
        <v>11567</v>
      </c>
      <c r="LMI2" s="260" t="s">
        <v>11568</v>
      </c>
      <c r="LMJ2" s="260" t="s">
        <v>11569</v>
      </c>
      <c r="LMK2" s="260" t="s">
        <v>11570</v>
      </c>
      <c r="LML2" s="260" t="s">
        <v>11571</v>
      </c>
      <c r="LMM2" s="260" t="s">
        <v>11572</v>
      </c>
      <c r="LMN2" s="260" t="s">
        <v>11573</v>
      </c>
      <c r="LMO2" s="260" t="s">
        <v>11574</v>
      </c>
      <c r="LMP2" s="260" t="s">
        <v>11575</v>
      </c>
      <c r="LMQ2" s="260" t="s">
        <v>11576</v>
      </c>
      <c r="LMR2" s="260" t="s">
        <v>11577</v>
      </c>
      <c r="LMS2" s="260" t="s">
        <v>11578</v>
      </c>
      <c r="LMT2" s="260" t="s">
        <v>11579</v>
      </c>
      <c r="LMU2" s="260" t="s">
        <v>11580</v>
      </c>
      <c r="LMV2" s="260" t="s">
        <v>11581</v>
      </c>
      <c r="LMW2" s="260" t="s">
        <v>11582</v>
      </c>
      <c r="LMX2" s="260" t="s">
        <v>11583</v>
      </c>
      <c r="LMY2" s="260" t="s">
        <v>11584</v>
      </c>
      <c r="LMZ2" s="260" t="s">
        <v>11585</v>
      </c>
      <c r="LNA2" s="260" t="s">
        <v>11586</v>
      </c>
      <c r="LNB2" s="260" t="s">
        <v>11587</v>
      </c>
      <c r="LNC2" s="260" t="s">
        <v>11588</v>
      </c>
      <c r="LND2" s="260" t="s">
        <v>11589</v>
      </c>
      <c r="LNE2" s="260" t="s">
        <v>11590</v>
      </c>
      <c r="LNF2" s="260" t="s">
        <v>11591</v>
      </c>
      <c r="LNG2" s="260" t="s">
        <v>11592</v>
      </c>
      <c r="LNH2" s="260" t="s">
        <v>11593</v>
      </c>
      <c r="LNI2" s="260" t="s">
        <v>11594</v>
      </c>
      <c r="LNJ2" s="260" t="s">
        <v>11595</v>
      </c>
      <c r="LNK2" s="260" t="s">
        <v>11596</v>
      </c>
      <c r="LNL2" s="260" t="s">
        <v>11597</v>
      </c>
      <c r="LNM2" s="260" t="s">
        <v>11598</v>
      </c>
      <c r="LNN2" s="260" t="s">
        <v>11599</v>
      </c>
      <c r="LNO2" s="260" t="s">
        <v>11600</v>
      </c>
      <c r="LNP2" s="260" t="s">
        <v>11601</v>
      </c>
      <c r="LNQ2" s="260" t="s">
        <v>11602</v>
      </c>
      <c r="LNR2" s="260" t="s">
        <v>11603</v>
      </c>
      <c r="LNS2" s="260" t="s">
        <v>11604</v>
      </c>
      <c r="LNT2" s="260" t="s">
        <v>11605</v>
      </c>
      <c r="LNU2" s="260" t="s">
        <v>11606</v>
      </c>
      <c r="LNV2" s="260" t="s">
        <v>11607</v>
      </c>
      <c r="LNW2" s="260" t="s">
        <v>11608</v>
      </c>
      <c r="LNX2" s="260" t="s">
        <v>11609</v>
      </c>
      <c r="LNY2" s="260" t="s">
        <v>11610</v>
      </c>
      <c r="LNZ2" s="260" t="s">
        <v>11611</v>
      </c>
      <c r="LOA2" s="260" t="s">
        <v>11612</v>
      </c>
      <c r="LOB2" s="260" t="s">
        <v>11613</v>
      </c>
      <c r="LOC2" s="260" t="s">
        <v>11614</v>
      </c>
      <c r="LOD2" s="260" t="s">
        <v>11615</v>
      </c>
      <c r="LOE2" s="260" t="s">
        <v>11616</v>
      </c>
      <c r="LOF2" s="260" t="s">
        <v>11617</v>
      </c>
      <c r="LOG2" s="260" t="s">
        <v>11618</v>
      </c>
      <c r="LOH2" s="260" t="s">
        <v>11619</v>
      </c>
      <c r="LOI2" s="260" t="s">
        <v>11620</v>
      </c>
      <c r="LOJ2" s="260" t="s">
        <v>11621</v>
      </c>
      <c r="LOK2" s="260" t="s">
        <v>11622</v>
      </c>
      <c r="LOL2" s="260" t="s">
        <v>11623</v>
      </c>
      <c r="LOM2" s="260" t="s">
        <v>11624</v>
      </c>
      <c r="LON2" s="260" t="s">
        <v>11625</v>
      </c>
      <c r="LOO2" s="260" t="s">
        <v>11626</v>
      </c>
      <c r="LOP2" s="260" t="s">
        <v>11627</v>
      </c>
      <c r="LOQ2" s="260" t="s">
        <v>11628</v>
      </c>
      <c r="LOR2" s="260" t="s">
        <v>11629</v>
      </c>
      <c r="LOS2" s="260" t="s">
        <v>11630</v>
      </c>
      <c r="LOT2" s="260" t="s">
        <v>11631</v>
      </c>
      <c r="LOU2" s="260" t="s">
        <v>11632</v>
      </c>
      <c r="LOV2" s="260" t="s">
        <v>11633</v>
      </c>
      <c r="LOW2" s="260" t="s">
        <v>11634</v>
      </c>
      <c r="LOX2" s="260" t="s">
        <v>11635</v>
      </c>
      <c r="LOY2" s="260" t="s">
        <v>11636</v>
      </c>
      <c r="LOZ2" s="260" t="s">
        <v>11637</v>
      </c>
      <c r="LPA2" s="260" t="s">
        <v>11638</v>
      </c>
      <c r="LPB2" s="260" t="s">
        <v>11639</v>
      </c>
      <c r="LPC2" s="260" t="s">
        <v>11640</v>
      </c>
      <c r="LPD2" s="260" t="s">
        <v>11641</v>
      </c>
      <c r="LPE2" s="260" t="s">
        <v>11642</v>
      </c>
      <c r="LPF2" s="260" t="s">
        <v>11643</v>
      </c>
      <c r="LPG2" s="260" t="s">
        <v>11644</v>
      </c>
      <c r="LPH2" s="260" t="s">
        <v>11645</v>
      </c>
      <c r="LPI2" s="260" t="s">
        <v>11646</v>
      </c>
      <c r="LPJ2" s="260" t="s">
        <v>11647</v>
      </c>
      <c r="LPK2" s="260" t="s">
        <v>11648</v>
      </c>
      <c r="LPL2" s="260" t="s">
        <v>11649</v>
      </c>
      <c r="LPM2" s="260" t="s">
        <v>11650</v>
      </c>
      <c r="LPN2" s="260" t="s">
        <v>11651</v>
      </c>
      <c r="LPO2" s="260" t="s">
        <v>11652</v>
      </c>
      <c r="LPP2" s="260" t="s">
        <v>11653</v>
      </c>
      <c r="LPQ2" s="260" t="s">
        <v>11654</v>
      </c>
      <c r="LPR2" s="260" t="s">
        <v>11655</v>
      </c>
      <c r="LPS2" s="260" t="s">
        <v>11656</v>
      </c>
      <c r="LPT2" s="260" t="s">
        <v>11657</v>
      </c>
      <c r="LPU2" s="260" t="s">
        <v>11658</v>
      </c>
      <c r="LPV2" s="260" t="s">
        <v>11659</v>
      </c>
      <c r="LPW2" s="260" t="s">
        <v>11660</v>
      </c>
      <c r="LPX2" s="260" t="s">
        <v>11661</v>
      </c>
      <c r="LPY2" s="260" t="s">
        <v>11662</v>
      </c>
      <c r="LPZ2" s="260" t="s">
        <v>11663</v>
      </c>
      <c r="LQA2" s="260" t="s">
        <v>11664</v>
      </c>
      <c r="LQB2" s="260" t="s">
        <v>11665</v>
      </c>
      <c r="LQC2" s="260" t="s">
        <v>11666</v>
      </c>
      <c r="LQD2" s="260" t="s">
        <v>11667</v>
      </c>
      <c r="LQE2" s="260" t="s">
        <v>11668</v>
      </c>
      <c r="LQF2" s="260" t="s">
        <v>11669</v>
      </c>
      <c r="LQG2" s="260" t="s">
        <v>11670</v>
      </c>
      <c r="LQH2" s="260" t="s">
        <v>11671</v>
      </c>
      <c r="LQI2" s="260" t="s">
        <v>11672</v>
      </c>
      <c r="LQJ2" s="260" t="s">
        <v>11673</v>
      </c>
      <c r="LQK2" s="260" t="s">
        <v>11674</v>
      </c>
      <c r="LQL2" s="260" t="s">
        <v>11675</v>
      </c>
      <c r="LQM2" s="260" t="s">
        <v>11676</v>
      </c>
      <c r="LQN2" s="260" t="s">
        <v>11677</v>
      </c>
      <c r="LQO2" s="260" t="s">
        <v>11678</v>
      </c>
      <c r="LQP2" s="260" t="s">
        <v>11679</v>
      </c>
      <c r="LQQ2" s="260" t="s">
        <v>11680</v>
      </c>
      <c r="LQR2" s="260" t="s">
        <v>11681</v>
      </c>
      <c r="LQS2" s="260" t="s">
        <v>11682</v>
      </c>
      <c r="LQT2" s="260" t="s">
        <v>11683</v>
      </c>
      <c r="LQU2" s="260" t="s">
        <v>11684</v>
      </c>
      <c r="LQV2" s="260" t="s">
        <v>11685</v>
      </c>
      <c r="LQW2" s="260" t="s">
        <v>11686</v>
      </c>
      <c r="LQX2" s="260" t="s">
        <v>11687</v>
      </c>
      <c r="LQY2" s="260" t="s">
        <v>11688</v>
      </c>
      <c r="LQZ2" s="260" t="s">
        <v>11689</v>
      </c>
      <c r="LRA2" s="260" t="s">
        <v>11690</v>
      </c>
      <c r="LRB2" s="260" t="s">
        <v>11691</v>
      </c>
      <c r="LRC2" s="260" t="s">
        <v>11692</v>
      </c>
      <c r="LRD2" s="260" t="s">
        <v>11693</v>
      </c>
      <c r="LRE2" s="260" t="s">
        <v>11694</v>
      </c>
      <c r="LRF2" s="260" t="s">
        <v>11695</v>
      </c>
      <c r="LRG2" s="260" t="s">
        <v>11696</v>
      </c>
      <c r="LRH2" s="260" t="s">
        <v>11697</v>
      </c>
      <c r="LRI2" s="260" t="s">
        <v>11698</v>
      </c>
      <c r="LRJ2" s="260" t="s">
        <v>11699</v>
      </c>
      <c r="LRK2" s="260" t="s">
        <v>11700</v>
      </c>
      <c r="LRL2" s="260" t="s">
        <v>11701</v>
      </c>
      <c r="LRM2" s="260" t="s">
        <v>11702</v>
      </c>
      <c r="LRN2" s="260" t="s">
        <v>11703</v>
      </c>
      <c r="LRO2" s="260" t="s">
        <v>11704</v>
      </c>
      <c r="LRP2" s="260" t="s">
        <v>11705</v>
      </c>
      <c r="LRQ2" s="260" t="s">
        <v>11706</v>
      </c>
      <c r="LRR2" s="260" t="s">
        <v>11707</v>
      </c>
      <c r="LRS2" s="260" t="s">
        <v>11708</v>
      </c>
      <c r="LRT2" s="260" t="s">
        <v>11709</v>
      </c>
      <c r="LRU2" s="260" t="s">
        <v>11710</v>
      </c>
      <c r="LRV2" s="260" t="s">
        <v>11711</v>
      </c>
      <c r="LRW2" s="260" t="s">
        <v>11712</v>
      </c>
      <c r="LRX2" s="260" t="s">
        <v>11713</v>
      </c>
      <c r="LRY2" s="260" t="s">
        <v>11714</v>
      </c>
      <c r="LRZ2" s="260" t="s">
        <v>11715</v>
      </c>
      <c r="LSA2" s="260" t="s">
        <v>11716</v>
      </c>
      <c r="LSB2" s="260" t="s">
        <v>11717</v>
      </c>
      <c r="LSC2" s="260" t="s">
        <v>11718</v>
      </c>
      <c r="LSD2" s="260" t="s">
        <v>11719</v>
      </c>
      <c r="LSE2" s="260" t="s">
        <v>11720</v>
      </c>
      <c r="LSF2" s="260" t="s">
        <v>11721</v>
      </c>
      <c r="LSG2" s="260" t="s">
        <v>11722</v>
      </c>
      <c r="LSH2" s="260" t="s">
        <v>11723</v>
      </c>
      <c r="LSI2" s="260" t="s">
        <v>11724</v>
      </c>
      <c r="LSJ2" s="260" t="s">
        <v>11725</v>
      </c>
      <c r="LSK2" s="260" t="s">
        <v>11726</v>
      </c>
      <c r="LSL2" s="260" t="s">
        <v>11727</v>
      </c>
      <c r="LSM2" s="260" t="s">
        <v>11728</v>
      </c>
      <c r="LSN2" s="260" t="s">
        <v>11729</v>
      </c>
      <c r="LSO2" s="260" t="s">
        <v>11730</v>
      </c>
      <c r="LSP2" s="260" t="s">
        <v>11731</v>
      </c>
      <c r="LSQ2" s="260" t="s">
        <v>11732</v>
      </c>
      <c r="LSR2" s="260" t="s">
        <v>11733</v>
      </c>
      <c r="LSS2" s="260" t="s">
        <v>11734</v>
      </c>
      <c r="LST2" s="260" t="s">
        <v>11735</v>
      </c>
      <c r="LSU2" s="260" t="s">
        <v>11736</v>
      </c>
      <c r="LSV2" s="260" t="s">
        <v>11737</v>
      </c>
      <c r="LSW2" s="260" t="s">
        <v>11738</v>
      </c>
      <c r="LSX2" s="260" t="s">
        <v>11739</v>
      </c>
      <c r="LSY2" s="260" t="s">
        <v>11740</v>
      </c>
      <c r="LSZ2" s="260" t="s">
        <v>11741</v>
      </c>
      <c r="LTA2" s="260" t="s">
        <v>11742</v>
      </c>
      <c r="LTB2" s="260" t="s">
        <v>11743</v>
      </c>
      <c r="LTC2" s="260" t="s">
        <v>11744</v>
      </c>
      <c r="LTD2" s="260" t="s">
        <v>11745</v>
      </c>
      <c r="LTE2" s="260" t="s">
        <v>11746</v>
      </c>
      <c r="LTF2" s="260" t="s">
        <v>11747</v>
      </c>
      <c r="LTG2" s="260" t="s">
        <v>11748</v>
      </c>
      <c r="LTH2" s="260" t="s">
        <v>11749</v>
      </c>
      <c r="LTI2" s="260" t="s">
        <v>11750</v>
      </c>
      <c r="LTJ2" s="260" t="s">
        <v>11751</v>
      </c>
      <c r="LTK2" s="260" t="s">
        <v>11752</v>
      </c>
      <c r="LTL2" s="260" t="s">
        <v>11753</v>
      </c>
      <c r="LTM2" s="260" t="s">
        <v>11754</v>
      </c>
      <c r="LTN2" s="260" t="s">
        <v>11755</v>
      </c>
      <c r="LTO2" s="260" t="s">
        <v>11756</v>
      </c>
      <c r="LTP2" s="260" t="s">
        <v>11757</v>
      </c>
      <c r="LTQ2" s="260" t="s">
        <v>11758</v>
      </c>
      <c r="LTR2" s="260" t="s">
        <v>11759</v>
      </c>
      <c r="LTS2" s="260" t="s">
        <v>11760</v>
      </c>
      <c r="LTT2" s="260" t="s">
        <v>11761</v>
      </c>
      <c r="LTU2" s="260" t="s">
        <v>11762</v>
      </c>
      <c r="LTV2" s="260" t="s">
        <v>11763</v>
      </c>
      <c r="LTW2" s="260" t="s">
        <v>11764</v>
      </c>
      <c r="LTX2" s="260" t="s">
        <v>11765</v>
      </c>
      <c r="LTY2" s="260" t="s">
        <v>11766</v>
      </c>
      <c r="LTZ2" s="260" t="s">
        <v>11767</v>
      </c>
      <c r="LUA2" s="260" t="s">
        <v>11768</v>
      </c>
      <c r="LUB2" s="260" t="s">
        <v>11769</v>
      </c>
      <c r="LUC2" s="260" t="s">
        <v>11770</v>
      </c>
      <c r="LUD2" s="260" t="s">
        <v>11771</v>
      </c>
      <c r="LUE2" s="260" t="s">
        <v>11772</v>
      </c>
      <c r="LUF2" s="260" t="s">
        <v>11773</v>
      </c>
      <c r="LUG2" s="260" t="s">
        <v>11774</v>
      </c>
      <c r="LUH2" s="260" t="s">
        <v>11775</v>
      </c>
      <c r="LUI2" s="260" t="s">
        <v>11776</v>
      </c>
      <c r="LUJ2" s="260" t="s">
        <v>11777</v>
      </c>
      <c r="LUK2" s="260" t="s">
        <v>11778</v>
      </c>
      <c r="LUL2" s="260" t="s">
        <v>11779</v>
      </c>
      <c r="LUM2" s="260" t="s">
        <v>11780</v>
      </c>
      <c r="LUN2" s="260" t="s">
        <v>11781</v>
      </c>
      <c r="LUO2" s="260" t="s">
        <v>11782</v>
      </c>
      <c r="LUP2" s="260" t="s">
        <v>11783</v>
      </c>
      <c r="LUQ2" s="260" t="s">
        <v>11784</v>
      </c>
      <c r="LUR2" s="260" t="s">
        <v>11785</v>
      </c>
      <c r="LUS2" s="260" t="s">
        <v>11786</v>
      </c>
      <c r="LUT2" s="260" t="s">
        <v>11787</v>
      </c>
      <c r="LUU2" s="260" t="s">
        <v>11788</v>
      </c>
      <c r="LUV2" s="260" t="s">
        <v>11789</v>
      </c>
      <c r="LUW2" s="260" t="s">
        <v>11790</v>
      </c>
      <c r="LUX2" s="260" t="s">
        <v>11791</v>
      </c>
      <c r="LUY2" s="260" t="s">
        <v>11792</v>
      </c>
      <c r="LUZ2" s="260" t="s">
        <v>11793</v>
      </c>
      <c r="LVA2" s="260" t="s">
        <v>11794</v>
      </c>
      <c r="LVB2" s="260" t="s">
        <v>11795</v>
      </c>
      <c r="LVC2" s="260" t="s">
        <v>11796</v>
      </c>
      <c r="LVD2" s="260" t="s">
        <v>11797</v>
      </c>
      <c r="LVE2" s="260" t="s">
        <v>11798</v>
      </c>
      <c r="LVF2" s="260" t="s">
        <v>11799</v>
      </c>
      <c r="LVG2" s="260" t="s">
        <v>11800</v>
      </c>
      <c r="LVH2" s="260" t="s">
        <v>11801</v>
      </c>
      <c r="LVI2" s="260" t="s">
        <v>11802</v>
      </c>
      <c r="LVJ2" s="260" t="s">
        <v>11803</v>
      </c>
      <c r="LVK2" s="260" t="s">
        <v>11804</v>
      </c>
      <c r="LVL2" s="260" t="s">
        <v>11805</v>
      </c>
      <c r="LVM2" s="260" t="s">
        <v>11806</v>
      </c>
      <c r="LVN2" s="260" t="s">
        <v>11807</v>
      </c>
      <c r="LVO2" s="260" t="s">
        <v>11808</v>
      </c>
      <c r="LVP2" s="260" t="s">
        <v>11809</v>
      </c>
      <c r="LVQ2" s="260" t="s">
        <v>11810</v>
      </c>
      <c r="LVR2" s="260" t="s">
        <v>11811</v>
      </c>
      <c r="LVS2" s="260" t="s">
        <v>11812</v>
      </c>
      <c r="LVT2" s="260" t="s">
        <v>11813</v>
      </c>
      <c r="LVU2" s="260" t="s">
        <v>11814</v>
      </c>
      <c r="LVV2" s="260" t="s">
        <v>11815</v>
      </c>
      <c r="LVW2" s="260" t="s">
        <v>11816</v>
      </c>
      <c r="LVX2" s="260" t="s">
        <v>11817</v>
      </c>
      <c r="LVY2" s="260" t="s">
        <v>11818</v>
      </c>
      <c r="LVZ2" s="260" t="s">
        <v>11819</v>
      </c>
      <c r="LWA2" s="260" t="s">
        <v>11820</v>
      </c>
      <c r="LWB2" s="260" t="s">
        <v>11821</v>
      </c>
      <c r="LWC2" s="260" t="s">
        <v>11822</v>
      </c>
      <c r="LWD2" s="260" t="s">
        <v>11823</v>
      </c>
      <c r="LWE2" s="260" t="s">
        <v>11824</v>
      </c>
      <c r="LWF2" s="260" t="s">
        <v>11825</v>
      </c>
      <c r="LWG2" s="260" t="s">
        <v>11826</v>
      </c>
      <c r="LWH2" s="260" t="s">
        <v>11827</v>
      </c>
      <c r="LWI2" s="260" t="s">
        <v>11828</v>
      </c>
      <c r="LWJ2" s="260" t="s">
        <v>11829</v>
      </c>
      <c r="LWK2" s="260" t="s">
        <v>11830</v>
      </c>
      <c r="LWL2" s="260" t="s">
        <v>11831</v>
      </c>
      <c r="LWM2" s="260" t="s">
        <v>11832</v>
      </c>
      <c r="LWN2" s="260" t="s">
        <v>11833</v>
      </c>
      <c r="LWO2" s="260" t="s">
        <v>11834</v>
      </c>
      <c r="LWP2" s="260" t="s">
        <v>11835</v>
      </c>
      <c r="LWQ2" s="260" t="s">
        <v>11836</v>
      </c>
      <c r="LWR2" s="260" t="s">
        <v>11837</v>
      </c>
      <c r="LWS2" s="260" t="s">
        <v>11838</v>
      </c>
      <c r="LWT2" s="260" t="s">
        <v>11839</v>
      </c>
      <c r="LWU2" s="260" t="s">
        <v>11840</v>
      </c>
      <c r="LWV2" s="260" t="s">
        <v>11841</v>
      </c>
      <c r="LWW2" s="260" t="s">
        <v>11842</v>
      </c>
      <c r="LWX2" s="260" t="s">
        <v>11843</v>
      </c>
      <c r="LWY2" s="260" t="s">
        <v>11844</v>
      </c>
      <c r="LWZ2" s="260" t="s">
        <v>11845</v>
      </c>
      <c r="LXA2" s="260" t="s">
        <v>11846</v>
      </c>
      <c r="LXB2" s="260" t="s">
        <v>11847</v>
      </c>
      <c r="LXC2" s="260" t="s">
        <v>11848</v>
      </c>
      <c r="LXD2" s="260" t="s">
        <v>11849</v>
      </c>
      <c r="LXE2" s="260" t="s">
        <v>11850</v>
      </c>
      <c r="LXF2" s="260" t="s">
        <v>11851</v>
      </c>
      <c r="LXG2" s="260" t="s">
        <v>11852</v>
      </c>
      <c r="LXH2" s="260" t="s">
        <v>11853</v>
      </c>
      <c r="LXI2" s="260" t="s">
        <v>11854</v>
      </c>
      <c r="LXJ2" s="260" t="s">
        <v>11855</v>
      </c>
      <c r="LXK2" s="260" t="s">
        <v>11856</v>
      </c>
      <c r="LXL2" s="260" t="s">
        <v>11857</v>
      </c>
      <c r="LXM2" s="260" t="s">
        <v>11858</v>
      </c>
      <c r="LXN2" s="260" t="s">
        <v>11859</v>
      </c>
      <c r="LXO2" s="260" t="s">
        <v>11860</v>
      </c>
      <c r="LXP2" s="260" t="s">
        <v>11861</v>
      </c>
      <c r="LXQ2" s="260" t="s">
        <v>11862</v>
      </c>
      <c r="LXR2" s="260" t="s">
        <v>11863</v>
      </c>
      <c r="LXS2" s="260" t="s">
        <v>11864</v>
      </c>
      <c r="LXT2" s="260" t="s">
        <v>11865</v>
      </c>
      <c r="LXU2" s="260" t="s">
        <v>11866</v>
      </c>
      <c r="LXV2" s="260" t="s">
        <v>11867</v>
      </c>
      <c r="LXW2" s="260" t="s">
        <v>11868</v>
      </c>
      <c r="LXX2" s="260" t="s">
        <v>11869</v>
      </c>
      <c r="LXY2" s="260" t="s">
        <v>11870</v>
      </c>
      <c r="LXZ2" s="260" t="s">
        <v>11871</v>
      </c>
      <c r="LYA2" s="260" t="s">
        <v>11872</v>
      </c>
      <c r="LYB2" s="260" t="s">
        <v>11873</v>
      </c>
      <c r="LYC2" s="260" t="s">
        <v>11874</v>
      </c>
      <c r="LYD2" s="260" t="s">
        <v>11875</v>
      </c>
      <c r="LYE2" s="260" t="s">
        <v>11876</v>
      </c>
      <c r="LYF2" s="260" t="s">
        <v>11877</v>
      </c>
      <c r="LYG2" s="260" t="s">
        <v>11878</v>
      </c>
      <c r="LYH2" s="260" t="s">
        <v>11879</v>
      </c>
      <c r="LYI2" s="260" t="s">
        <v>11880</v>
      </c>
      <c r="LYJ2" s="260" t="s">
        <v>11881</v>
      </c>
      <c r="LYK2" s="260" t="s">
        <v>11882</v>
      </c>
      <c r="LYL2" s="260" t="s">
        <v>11883</v>
      </c>
      <c r="LYM2" s="260" t="s">
        <v>11884</v>
      </c>
      <c r="LYN2" s="260" t="s">
        <v>11885</v>
      </c>
      <c r="LYO2" s="260" t="s">
        <v>11886</v>
      </c>
      <c r="LYP2" s="260" t="s">
        <v>11887</v>
      </c>
      <c r="LYQ2" s="260" t="s">
        <v>11888</v>
      </c>
      <c r="LYR2" s="260" t="s">
        <v>11889</v>
      </c>
      <c r="LYS2" s="260" t="s">
        <v>11890</v>
      </c>
      <c r="LYT2" s="260" t="s">
        <v>11891</v>
      </c>
      <c r="LYU2" s="260" t="s">
        <v>11892</v>
      </c>
      <c r="LYV2" s="260" t="s">
        <v>11893</v>
      </c>
      <c r="LYW2" s="260" t="s">
        <v>11894</v>
      </c>
      <c r="LYX2" s="260" t="s">
        <v>11895</v>
      </c>
      <c r="LYY2" s="260" t="s">
        <v>11896</v>
      </c>
      <c r="LYZ2" s="260" t="s">
        <v>11897</v>
      </c>
      <c r="LZA2" s="260" t="s">
        <v>11898</v>
      </c>
      <c r="LZB2" s="260" t="s">
        <v>11899</v>
      </c>
      <c r="LZC2" s="260" t="s">
        <v>11900</v>
      </c>
      <c r="LZD2" s="260" t="s">
        <v>11901</v>
      </c>
      <c r="LZE2" s="260" t="s">
        <v>11902</v>
      </c>
      <c r="LZF2" s="260" t="s">
        <v>11903</v>
      </c>
      <c r="LZG2" s="260" t="s">
        <v>11904</v>
      </c>
      <c r="LZH2" s="260" t="s">
        <v>11905</v>
      </c>
      <c r="LZI2" s="260" t="s">
        <v>11906</v>
      </c>
      <c r="LZJ2" s="260" t="s">
        <v>11907</v>
      </c>
      <c r="LZK2" s="260" t="s">
        <v>11908</v>
      </c>
      <c r="LZL2" s="260" t="s">
        <v>11909</v>
      </c>
      <c r="LZM2" s="260" t="s">
        <v>11910</v>
      </c>
      <c r="LZN2" s="260" t="s">
        <v>11911</v>
      </c>
      <c r="LZO2" s="260" t="s">
        <v>11912</v>
      </c>
      <c r="LZP2" s="260" t="s">
        <v>11913</v>
      </c>
      <c r="LZQ2" s="260" t="s">
        <v>11914</v>
      </c>
      <c r="LZR2" s="260" t="s">
        <v>11915</v>
      </c>
      <c r="LZS2" s="260" t="s">
        <v>11916</v>
      </c>
      <c r="LZT2" s="260" t="s">
        <v>11917</v>
      </c>
      <c r="LZU2" s="260" t="s">
        <v>11918</v>
      </c>
      <c r="LZV2" s="260" t="s">
        <v>11919</v>
      </c>
      <c r="LZW2" s="260" t="s">
        <v>11920</v>
      </c>
      <c r="LZX2" s="260" t="s">
        <v>11921</v>
      </c>
      <c r="LZY2" s="260" t="s">
        <v>11922</v>
      </c>
      <c r="LZZ2" s="260" t="s">
        <v>11923</v>
      </c>
      <c r="MAA2" s="260" t="s">
        <v>11924</v>
      </c>
      <c r="MAB2" s="260" t="s">
        <v>11925</v>
      </c>
      <c r="MAC2" s="260" t="s">
        <v>11926</v>
      </c>
      <c r="MAD2" s="260" t="s">
        <v>11927</v>
      </c>
      <c r="MAE2" s="260" t="s">
        <v>11928</v>
      </c>
      <c r="MAF2" s="260" t="s">
        <v>11929</v>
      </c>
      <c r="MAG2" s="260" t="s">
        <v>11930</v>
      </c>
      <c r="MAH2" s="260" t="s">
        <v>11931</v>
      </c>
      <c r="MAI2" s="260" t="s">
        <v>11932</v>
      </c>
      <c r="MAJ2" s="260" t="s">
        <v>11933</v>
      </c>
      <c r="MAK2" s="260" t="s">
        <v>11934</v>
      </c>
      <c r="MAL2" s="260" t="s">
        <v>11935</v>
      </c>
      <c r="MAM2" s="260" t="s">
        <v>11936</v>
      </c>
      <c r="MAN2" s="260" t="s">
        <v>11937</v>
      </c>
      <c r="MAO2" s="260" t="s">
        <v>11938</v>
      </c>
      <c r="MAP2" s="260" t="s">
        <v>11939</v>
      </c>
      <c r="MAQ2" s="260" t="s">
        <v>11940</v>
      </c>
      <c r="MAR2" s="260" t="s">
        <v>11941</v>
      </c>
      <c r="MAS2" s="260" t="s">
        <v>11942</v>
      </c>
      <c r="MAT2" s="260" t="s">
        <v>11943</v>
      </c>
      <c r="MAU2" s="260" t="s">
        <v>11944</v>
      </c>
      <c r="MAV2" s="260" t="s">
        <v>11945</v>
      </c>
      <c r="MAW2" s="260" t="s">
        <v>11946</v>
      </c>
      <c r="MAX2" s="260" t="s">
        <v>11947</v>
      </c>
      <c r="MAY2" s="260" t="s">
        <v>11948</v>
      </c>
      <c r="MAZ2" s="260" t="s">
        <v>11949</v>
      </c>
      <c r="MBA2" s="260" t="s">
        <v>11950</v>
      </c>
      <c r="MBB2" s="260" t="s">
        <v>11951</v>
      </c>
      <c r="MBC2" s="260" t="s">
        <v>11952</v>
      </c>
      <c r="MBD2" s="260" t="s">
        <v>11953</v>
      </c>
      <c r="MBE2" s="260" t="s">
        <v>11954</v>
      </c>
      <c r="MBF2" s="260" t="s">
        <v>11955</v>
      </c>
      <c r="MBG2" s="260" t="s">
        <v>11956</v>
      </c>
      <c r="MBH2" s="260" t="s">
        <v>11957</v>
      </c>
      <c r="MBI2" s="260" t="s">
        <v>11958</v>
      </c>
      <c r="MBJ2" s="260" t="s">
        <v>11959</v>
      </c>
      <c r="MBK2" s="260" t="s">
        <v>11960</v>
      </c>
      <c r="MBL2" s="260" t="s">
        <v>11961</v>
      </c>
      <c r="MBM2" s="260" t="s">
        <v>11962</v>
      </c>
      <c r="MBN2" s="260" t="s">
        <v>11963</v>
      </c>
      <c r="MBO2" s="260" t="s">
        <v>11964</v>
      </c>
      <c r="MBP2" s="260" t="s">
        <v>11965</v>
      </c>
      <c r="MBQ2" s="260" t="s">
        <v>11966</v>
      </c>
      <c r="MBR2" s="260" t="s">
        <v>11967</v>
      </c>
      <c r="MBS2" s="260" t="s">
        <v>11968</v>
      </c>
      <c r="MBT2" s="260" t="s">
        <v>11969</v>
      </c>
      <c r="MBU2" s="260" t="s">
        <v>11970</v>
      </c>
      <c r="MBV2" s="260" t="s">
        <v>11971</v>
      </c>
      <c r="MBW2" s="260" t="s">
        <v>11972</v>
      </c>
      <c r="MBX2" s="260" t="s">
        <v>11973</v>
      </c>
      <c r="MBY2" s="260" t="s">
        <v>11974</v>
      </c>
      <c r="MBZ2" s="260" t="s">
        <v>11975</v>
      </c>
      <c r="MCA2" s="260" t="s">
        <v>11976</v>
      </c>
      <c r="MCB2" s="260" t="s">
        <v>11977</v>
      </c>
      <c r="MCC2" s="260" t="s">
        <v>11978</v>
      </c>
      <c r="MCD2" s="260" t="s">
        <v>11979</v>
      </c>
      <c r="MCE2" s="260" t="s">
        <v>11980</v>
      </c>
      <c r="MCF2" s="260" t="s">
        <v>11981</v>
      </c>
      <c r="MCG2" s="260" t="s">
        <v>11982</v>
      </c>
      <c r="MCH2" s="260" t="s">
        <v>11983</v>
      </c>
      <c r="MCI2" s="260" t="s">
        <v>11984</v>
      </c>
      <c r="MCJ2" s="260" t="s">
        <v>11985</v>
      </c>
      <c r="MCK2" s="260" t="s">
        <v>11986</v>
      </c>
      <c r="MCL2" s="260" t="s">
        <v>11987</v>
      </c>
      <c r="MCM2" s="260" t="s">
        <v>11988</v>
      </c>
      <c r="MCN2" s="260" t="s">
        <v>11989</v>
      </c>
      <c r="MCO2" s="260" t="s">
        <v>11990</v>
      </c>
      <c r="MCP2" s="260" t="s">
        <v>11991</v>
      </c>
      <c r="MCQ2" s="260" t="s">
        <v>11992</v>
      </c>
      <c r="MCR2" s="260" t="s">
        <v>11993</v>
      </c>
      <c r="MCS2" s="260" t="s">
        <v>11994</v>
      </c>
      <c r="MCT2" s="260" t="s">
        <v>11995</v>
      </c>
      <c r="MCU2" s="260" t="s">
        <v>11996</v>
      </c>
      <c r="MCV2" s="260" t="s">
        <v>11997</v>
      </c>
      <c r="MCW2" s="260" t="s">
        <v>11998</v>
      </c>
      <c r="MCX2" s="260" t="s">
        <v>11999</v>
      </c>
      <c r="MCY2" s="260" t="s">
        <v>12000</v>
      </c>
      <c r="MCZ2" s="260" t="s">
        <v>12001</v>
      </c>
      <c r="MDA2" s="260" t="s">
        <v>12002</v>
      </c>
      <c r="MDB2" s="260" t="s">
        <v>12003</v>
      </c>
      <c r="MDC2" s="260" t="s">
        <v>12004</v>
      </c>
      <c r="MDD2" s="260" t="s">
        <v>12005</v>
      </c>
      <c r="MDE2" s="260" t="s">
        <v>12006</v>
      </c>
      <c r="MDF2" s="260" t="s">
        <v>12007</v>
      </c>
      <c r="MDG2" s="260" t="s">
        <v>12008</v>
      </c>
      <c r="MDH2" s="260" t="s">
        <v>12009</v>
      </c>
      <c r="MDI2" s="260" t="s">
        <v>12010</v>
      </c>
      <c r="MDJ2" s="260" t="s">
        <v>12011</v>
      </c>
      <c r="MDK2" s="260" t="s">
        <v>12012</v>
      </c>
      <c r="MDL2" s="260" t="s">
        <v>12013</v>
      </c>
      <c r="MDM2" s="260" t="s">
        <v>12014</v>
      </c>
      <c r="MDN2" s="260" t="s">
        <v>12015</v>
      </c>
      <c r="MDO2" s="260" t="s">
        <v>12016</v>
      </c>
      <c r="MDP2" s="260" t="s">
        <v>12017</v>
      </c>
      <c r="MDQ2" s="260" t="s">
        <v>12018</v>
      </c>
      <c r="MDR2" s="260" t="s">
        <v>12019</v>
      </c>
      <c r="MDS2" s="260" t="s">
        <v>12020</v>
      </c>
      <c r="MDT2" s="260" t="s">
        <v>12021</v>
      </c>
      <c r="MDU2" s="260" t="s">
        <v>12022</v>
      </c>
      <c r="MDV2" s="260" t="s">
        <v>12023</v>
      </c>
      <c r="MDW2" s="260" t="s">
        <v>12024</v>
      </c>
      <c r="MDX2" s="260" t="s">
        <v>12025</v>
      </c>
      <c r="MDY2" s="260" t="s">
        <v>12026</v>
      </c>
      <c r="MDZ2" s="260" t="s">
        <v>12027</v>
      </c>
      <c r="MEA2" s="260" t="s">
        <v>12028</v>
      </c>
      <c r="MEB2" s="260" t="s">
        <v>12029</v>
      </c>
      <c r="MEC2" s="260" t="s">
        <v>12030</v>
      </c>
      <c r="MED2" s="260" t="s">
        <v>12031</v>
      </c>
      <c r="MEE2" s="260" t="s">
        <v>12032</v>
      </c>
      <c r="MEF2" s="260" t="s">
        <v>12033</v>
      </c>
      <c r="MEG2" s="260" t="s">
        <v>12034</v>
      </c>
      <c r="MEH2" s="260" t="s">
        <v>12035</v>
      </c>
      <c r="MEI2" s="260" t="s">
        <v>12036</v>
      </c>
      <c r="MEJ2" s="260" t="s">
        <v>12037</v>
      </c>
      <c r="MEK2" s="260" t="s">
        <v>12038</v>
      </c>
      <c r="MEL2" s="260" t="s">
        <v>12039</v>
      </c>
      <c r="MEM2" s="260" t="s">
        <v>12040</v>
      </c>
      <c r="MEN2" s="260" t="s">
        <v>12041</v>
      </c>
      <c r="MEO2" s="260" t="s">
        <v>12042</v>
      </c>
      <c r="MEP2" s="260" t="s">
        <v>12043</v>
      </c>
      <c r="MEQ2" s="260" t="s">
        <v>12044</v>
      </c>
      <c r="MER2" s="260" t="s">
        <v>12045</v>
      </c>
      <c r="MES2" s="260" t="s">
        <v>12046</v>
      </c>
      <c r="MET2" s="260" t="s">
        <v>12047</v>
      </c>
      <c r="MEU2" s="260" t="s">
        <v>12048</v>
      </c>
      <c r="MEV2" s="260" t="s">
        <v>12049</v>
      </c>
      <c r="MEW2" s="260" t="s">
        <v>12050</v>
      </c>
      <c r="MEX2" s="260" t="s">
        <v>12051</v>
      </c>
      <c r="MEY2" s="260" t="s">
        <v>12052</v>
      </c>
      <c r="MEZ2" s="260" t="s">
        <v>12053</v>
      </c>
      <c r="MFA2" s="260" t="s">
        <v>12054</v>
      </c>
      <c r="MFB2" s="260" t="s">
        <v>12055</v>
      </c>
      <c r="MFC2" s="260" t="s">
        <v>12056</v>
      </c>
      <c r="MFD2" s="260" t="s">
        <v>12057</v>
      </c>
      <c r="MFE2" s="260" t="s">
        <v>12058</v>
      </c>
      <c r="MFF2" s="260" t="s">
        <v>12059</v>
      </c>
      <c r="MFG2" s="260" t="s">
        <v>12060</v>
      </c>
      <c r="MFH2" s="260" t="s">
        <v>12061</v>
      </c>
      <c r="MFI2" s="260" t="s">
        <v>12062</v>
      </c>
      <c r="MFJ2" s="260" t="s">
        <v>12063</v>
      </c>
      <c r="MFK2" s="260" t="s">
        <v>12064</v>
      </c>
      <c r="MFL2" s="260" t="s">
        <v>12065</v>
      </c>
      <c r="MFM2" s="260" t="s">
        <v>12066</v>
      </c>
      <c r="MFN2" s="260" t="s">
        <v>12067</v>
      </c>
      <c r="MFO2" s="260" t="s">
        <v>12068</v>
      </c>
      <c r="MFP2" s="260" t="s">
        <v>12069</v>
      </c>
      <c r="MFQ2" s="260" t="s">
        <v>12070</v>
      </c>
      <c r="MFR2" s="260" t="s">
        <v>12071</v>
      </c>
      <c r="MFS2" s="260" t="s">
        <v>12072</v>
      </c>
      <c r="MFT2" s="260" t="s">
        <v>12073</v>
      </c>
      <c r="MFU2" s="260" t="s">
        <v>12074</v>
      </c>
      <c r="MFV2" s="260" t="s">
        <v>12075</v>
      </c>
      <c r="MFW2" s="260" t="s">
        <v>12076</v>
      </c>
      <c r="MFX2" s="260" t="s">
        <v>12077</v>
      </c>
      <c r="MFY2" s="260" t="s">
        <v>12078</v>
      </c>
      <c r="MFZ2" s="260" t="s">
        <v>12079</v>
      </c>
      <c r="MGA2" s="260" t="s">
        <v>12080</v>
      </c>
      <c r="MGB2" s="260" t="s">
        <v>12081</v>
      </c>
      <c r="MGC2" s="260" t="s">
        <v>12082</v>
      </c>
      <c r="MGD2" s="260" t="s">
        <v>12083</v>
      </c>
      <c r="MGE2" s="260" t="s">
        <v>12084</v>
      </c>
      <c r="MGF2" s="260" t="s">
        <v>12085</v>
      </c>
      <c r="MGG2" s="260" t="s">
        <v>12086</v>
      </c>
      <c r="MGH2" s="260" t="s">
        <v>12087</v>
      </c>
      <c r="MGI2" s="260" t="s">
        <v>12088</v>
      </c>
      <c r="MGJ2" s="260" t="s">
        <v>12089</v>
      </c>
      <c r="MGK2" s="260" t="s">
        <v>12090</v>
      </c>
      <c r="MGL2" s="260" t="s">
        <v>12091</v>
      </c>
      <c r="MGM2" s="260" t="s">
        <v>12092</v>
      </c>
      <c r="MGN2" s="260" t="s">
        <v>12093</v>
      </c>
      <c r="MGO2" s="260" t="s">
        <v>12094</v>
      </c>
      <c r="MGP2" s="260" t="s">
        <v>12095</v>
      </c>
      <c r="MGQ2" s="260" t="s">
        <v>12096</v>
      </c>
      <c r="MGR2" s="260" t="s">
        <v>12097</v>
      </c>
      <c r="MGS2" s="260" t="s">
        <v>12098</v>
      </c>
      <c r="MGT2" s="260" t="s">
        <v>12099</v>
      </c>
      <c r="MGU2" s="260" t="s">
        <v>12100</v>
      </c>
      <c r="MGV2" s="260" t="s">
        <v>12101</v>
      </c>
      <c r="MGW2" s="260" t="s">
        <v>12102</v>
      </c>
      <c r="MGX2" s="260" t="s">
        <v>12103</v>
      </c>
      <c r="MGY2" s="260" t="s">
        <v>12104</v>
      </c>
      <c r="MGZ2" s="260" t="s">
        <v>12105</v>
      </c>
      <c r="MHA2" s="260" t="s">
        <v>12106</v>
      </c>
      <c r="MHB2" s="260" t="s">
        <v>12107</v>
      </c>
      <c r="MHC2" s="260" t="s">
        <v>12108</v>
      </c>
      <c r="MHD2" s="260" t="s">
        <v>12109</v>
      </c>
      <c r="MHE2" s="260" t="s">
        <v>12110</v>
      </c>
      <c r="MHF2" s="260" t="s">
        <v>12111</v>
      </c>
      <c r="MHG2" s="260" t="s">
        <v>12112</v>
      </c>
      <c r="MHH2" s="260" t="s">
        <v>12113</v>
      </c>
      <c r="MHI2" s="260" t="s">
        <v>12114</v>
      </c>
      <c r="MHJ2" s="260" t="s">
        <v>12115</v>
      </c>
      <c r="MHK2" s="260" t="s">
        <v>12116</v>
      </c>
      <c r="MHL2" s="260" t="s">
        <v>12117</v>
      </c>
      <c r="MHM2" s="260" t="s">
        <v>12118</v>
      </c>
      <c r="MHN2" s="260" t="s">
        <v>12119</v>
      </c>
      <c r="MHO2" s="260" t="s">
        <v>12120</v>
      </c>
      <c r="MHP2" s="260" t="s">
        <v>12121</v>
      </c>
      <c r="MHQ2" s="260" t="s">
        <v>12122</v>
      </c>
      <c r="MHR2" s="260" t="s">
        <v>12123</v>
      </c>
      <c r="MHS2" s="260" t="s">
        <v>12124</v>
      </c>
      <c r="MHT2" s="260" t="s">
        <v>12125</v>
      </c>
      <c r="MHU2" s="260" t="s">
        <v>12126</v>
      </c>
      <c r="MHV2" s="260" t="s">
        <v>12127</v>
      </c>
      <c r="MHW2" s="260" t="s">
        <v>12128</v>
      </c>
      <c r="MHX2" s="260" t="s">
        <v>12129</v>
      </c>
      <c r="MHY2" s="260" t="s">
        <v>12130</v>
      </c>
      <c r="MHZ2" s="260" t="s">
        <v>12131</v>
      </c>
      <c r="MIA2" s="260" t="s">
        <v>12132</v>
      </c>
      <c r="MIB2" s="260" t="s">
        <v>12133</v>
      </c>
      <c r="MIC2" s="260" t="s">
        <v>12134</v>
      </c>
      <c r="MID2" s="260" t="s">
        <v>12135</v>
      </c>
      <c r="MIE2" s="260" t="s">
        <v>12136</v>
      </c>
      <c r="MIF2" s="260" t="s">
        <v>12137</v>
      </c>
      <c r="MIG2" s="260" t="s">
        <v>12138</v>
      </c>
      <c r="MIH2" s="260" t="s">
        <v>12139</v>
      </c>
      <c r="MII2" s="260" t="s">
        <v>12140</v>
      </c>
      <c r="MIJ2" s="260" t="s">
        <v>12141</v>
      </c>
      <c r="MIK2" s="260" t="s">
        <v>12142</v>
      </c>
      <c r="MIL2" s="260" t="s">
        <v>12143</v>
      </c>
      <c r="MIM2" s="260" t="s">
        <v>12144</v>
      </c>
      <c r="MIN2" s="260" t="s">
        <v>12145</v>
      </c>
      <c r="MIO2" s="260" t="s">
        <v>12146</v>
      </c>
      <c r="MIP2" s="260" t="s">
        <v>12147</v>
      </c>
      <c r="MIQ2" s="260" t="s">
        <v>12148</v>
      </c>
      <c r="MIR2" s="260" t="s">
        <v>12149</v>
      </c>
      <c r="MIS2" s="260" t="s">
        <v>12150</v>
      </c>
      <c r="MIT2" s="260" t="s">
        <v>12151</v>
      </c>
      <c r="MIU2" s="260" t="s">
        <v>12152</v>
      </c>
      <c r="MIV2" s="260" t="s">
        <v>12153</v>
      </c>
      <c r="MIW2" s="260" t="s">
        <v>12154</v>
      </c>
      <c r="MIX2" s="260" t="s">
        <v>12155</v>
      </c>
      <c r="MIY2" s="260" t="s">
        <v>12156</v>
      </c>
      <c r="MIZ2" s="260" t="s">
        <v>12157</v>
      </c>
      <c r="MJA2" s="260" t="s">
        <v>12158</v>
      </c>
      <c r="MJB2" s="260" t="s">
        <v>12159</v>
      </c>
      <c r="MJC2" s="260" t="s">
        <v>12160</v>
      </c>
      <c r="MJD2" s="260" t="s">
        <v>12161</v>
      </c>
      <c r="MJE2" s="260" t="s">
        <v>12162</v>
      </c>
      <c r="MJF2" s="260" t="s">
        <v>12163</v>
      </c>
      <c r="MJG2" s="260" t="s">
        <v>12164</v>
      </c>
      <c r="MJH2" s="260" t="s">
        <v>12165</v>
      </c>
      <c r="MJI2" s="260" t="s">
        <v>12166</v>
      </c>
      <c r="MJJ2" s="260" t="s">
        <v>12167</v>
      </c>
      <c r="MJK2" s="260" t="s">
        <v>12168</v>
      </c>
      <c r="MJL2" s="260" t="s">
        <v>12169</v>
      </c>
      <c r="MJM2" s="260" t="s">
        <v>12170</v>
      </c>
      <c r="MJN2" s="260" t="s">
        <v>12171</v>
      </c>
      <c r="MJO2" s="260" t="s">
        <v>12172</v>
      </c>
      <c r="MJP2" s="260" t="s">
        <v>12173</v>
      </c>
      <c r="MJQ2" s="260" t="s">
        <v>12174</v>
      </c>
      <c r="MJR2" s="260" t="s">
        <v>12175</v>
      </c>
      <c r="MJS2" s="260" t="s">
        <v>12176</v>
      </c>
      <c r="MJT2" s="260" t="s">
        <v>12177</v>
      </c>
      <c r="MJU2" s="260" t="s">
        <v>12178</v>
      </c>
      <c r="MJV2" s="260" t="s">
        <v>12179</v>
      </c>
      <c r="MJW2" s="260" t="s">
        <v>12180</v>
      </c>
      <c r="MJX2" s="260" t="s">
        <v>12181</v>
      </c>
      <c r="MJY2" s="260" t="s">
        <v>12182</v>
      </c>
      <c r="MJZ2" s="260" t="s">
        <v>12183</v>
      </c>
      <c r="MKA2" s="260" t="s">
        <v>12184</v>
      </c>
      <c r="MKB2" s="260" t="s">
        <v>12185</v>
      </c>
      <c r="MKC2" s="260" t="s">
        <v>12186</v>
      </c>
      <c r="MKD2" s="260" t="s">
        <v>12187</v>
      </c>
      <c r="MKE2" s="260" t="s">
        <v>12188</v>
      </c>
      <c r="MKF2" s="260" t="s">
        <v>12189</v>
      </c>
      <c r="MKG2" s="260" t="s">
        <v>12190</v>
      </c>
      <c r="MKH2" s="260" t="s">
        <v>12191</v>
      </c>
      <c r="MKI2" s="260" t="s">
        <v>12192</v>
      </c>
      <c r="MKJ2" s="260" t="s">
        <v>12193</v>
      </c>
      <c r="MKK2" s="260" t="s">
        <v>12194</v>
      </c>
      <c r="MKL2" s="260" t="s">
        <v>12195</v>
      </c>
      <c r="MKM2" s="260" t="s">
        <v>12196</v>
      </c>
      <c r="MKN2" s="260" t="s">
        <v>12197</v>
      </c>
      <c r="MKO2" s="260" t="s">
        <v>12198</v>
      </c>
      <c r="MKP2" s="260" t="s">
        <v>12199</v>
      </c>
      <c r="MKQ2" s="260" t="s">
        <v>12200</v>
      </c>
      <c r="MKR2" s="260" t="s">
        <v>12201</v>
      </c>
      <c r="MKS2" s="260" t="s">
        <v>12202</v>
      </c>
      <c r="MKT2" s="260" t="s">
        <v>12203</v>
      </c>
      <c r="MKU2" s="260" t="s">
        <v>12204</v>
      </c>
      <c r="MKV2" s="260" t="s">
        <v>12205</v>
      </c>
      <c r="MKW2" s="260" t="s">
        <v>12206</v>
      </c>
      <c r="MKX2" s="260" t="s">
        <v>12207</v>
      </c>
      <c r="MKY2" s="260" t="s">
        <v>12208</v>
      </c>
      <c r="MKZ2" s="260" t="s">
        <v>12209</v>
      </c>
      <c r="MLA2" s="260" t="s">
        <v>12210</v>
      </c>
      <c r="MLB2" s="260" t="s">
        <v>12211</v>
      </c>
      <c r="MLC2" s="260" t="s">
        <v>12212</v>
      </c>
      <c r="MLD2" s="260" t="s">
        <v>12213</v>
      </c>
      <c r="MLE2" s="260" t="s">
        <v>12214</v>
      </c>
      <c r="MLF2" s="260" t="s">
        <v>12215</v>
      </c>
      <c r="MLG2" s="260" t="s">
        <v>12216</v>
      </c>
      <c r="MLH2" s="260" t="s">
        <v>12217</v>
      </c>
      <c r="MLI2" s="260" t="s">
        <v>12218</v>
      </c>
      <c r="MLJ2" s="260" t="s">
        <v>12219</v>
      </c>
      <c r="MLK2" s="260" t="s">
        <v>12220</v>
      </c>
      <c r="MLL2" s="260" t="s">
        <v>12221</v>
      </c>
      <c r="MLM2" s="260" t="s">
        <v>12222</v>
      </c>
      <c r="MLN2" s="260" t="s">
        <v>12223</v>
      </c>
      <c r="MLO2" s="260" t="s">
        <v>12224</v>
      </c>
      <c r="MLP2" s="260" t="s">
        <v>12225</v>
      </c>
      <c r="MLQ2" s="260" t="s">
        <v>12226</v>
      </c>
      <c r="MLR2" s="260" t="s">
        <v>12227</v>
      </c>
      <c r="MLS2" s="260" t="s">
        <v>12228</v>
      </c>
      <c r="MLT2" s="260" t="s">
        <v>12229</v>
      </c>
      <c r="MLU2" s="260" t="s">
        <v>12230</v>
      </c>
      <c r="MLV2" s="260" t="s">
        <v>12231</v>
      </c>
      <c r="MLW2" s="260" t="s">
        <v>12232</v>
      </c>
      <c r="MLX2" s="260" t="s">
        <v>12233</v>
      </c>
      <c r="MLY2" s="260" t="s">
        <v>12234</v>
      </c>
      <c r="MLZ2" s="260" t="s">
        <v>12235</v>
      </c>
      <c r="MMA2" s="260" t="s">
        <v>12236</v>
      </c>
      <c r="MMB2" s="260" t="s">
        <v>12237</v>
      </c>
      <c r="MMC2" s="260" t="s">
        <v>12238</v>
      </c>
      <c r="MMD2" s="260" t="s">
        <v>12239</v>
      </c>
      <c r="MME2" s="260" t="s">
        <v>12240</v>
      </c>
      <c r="MMF2" s="260" t="s">
        <v>12241</v>
      </c>
      <c r="MMG2" s="260" t="s">
        <v>12242</v>
      </c>
      <c r="MMH2" s="260" t="s">
        <v>12243</v>
      </c>
      <c r="MMI2" s="260" t="s">
        <v>12244</v>
      </c>
      <c r="MMJ2" s="260" t="s">
        <v>12245</v>
      </c>
      <c r="MMK2" s="260" t="s">
        <v>12246</v>
      </c>
      <c r="MML2" s="260" t="s">
        <v>12247</v>
      </c>
      <c r="MMM2" s="260" t="s">
        <v>12248</v>
      </c>
      <c r="MMN2" s="260" t="s">
        <v>12249</v>
      </c>
      <c r="MMO2" s="260" t="s">
        <v>12250</v>
      </c>
      <c r="MMP2" s="260" t="s">
        <v>12251</v>
      </c>
      <c r="MMQ2" s="260" t="s">
        <v>12252</v>
      </c>
      <c r="MMR2" s="260" t="s">
        <v>12253</v>
      </c>
      <c r="MMS2" s="260" t="s">
        <v>12254</v>
      </c>
      <c r="MMT2" s="260" t="s">
        <v>12255</v>
      </c>
      <c r="MMU2" s="260" t="s">
        <v>12256</v>
      </c>
      <c r="MMV2" s="260" t="s">
        <v>12257</v>
      </c>
      <c r="MMW2" s="260" t="s">
        <v>12258</v>
      </c>
      <c r="MMX2" s="260" t="s">
        <v>12259</v>
      </c>
      <c r="MMY2" s="260" t="s">
        <v>12260</v>
      </c>
      <c r="MMZ2" s="260" t="s">
        <v>12261</v>
      </c>
      <c r="MNA2" s="260" t="s">
        <v>12262</v>
      </c>
      <c r="MNB2" s="260" t="s">
        <v>12263</v>
      </c>
      <c r="MNC2" s="260" t="s">
        <v>12264</v>
      </c>
      <c r="MND2" s="260" t="s">
        <v>12265</v>
      </c>
      <c r="MNE2" s="260" t="s">
        <v>12266</v>
      </c>
      <c r="MNF2" s="260" t="s">
        <v>12267</v>
      </c>
      <c r="MNG2" s="260" t="s">
        <v>12268</v>
      </c>
      <c r="MNH2" s="260" t="s">
        <v>12269</v>
      </c>
      <c r="MNI2" s="260" t="s">
        <v>12270</v>
      </c>
      <c r="MNJ2" s="260" t="s">
        <v>12271</v>
      </c>
      <c r="MNK2" s="260" t="s">
        <v>12272</v>
      </c>
      <c r="MNL2" s="260" t="s">
        <v>12273</v>
      </c>
      <c r="MNM2" s="260" t="s">
        <v>12274</v>
      </c>
      <c r="MNN2" s="260" t="s">
        <v>12275</v>
      </c>
      <c r="MNO2" s="260" t="s">
        <v>12276</v>
      </c>
      <c r="MNP2" s="260" t="s">
        <v>12277</v>
      </c>
      <c r="MNQ2" s="260" t="s">
        <v>12278</v>
      </c>
      <c r="MNR2" s="260" t="s">
        <v>12279</v>
      </c>
      <c r="MNS2" s="260" t="s">
        <v>12280</v>
      </c>
      <c r="MNT2" s="260" t="s">
        <v>12281</v>
      </c>
      <c r="MNU2" s="260" t="s">
        <v>12282</v>
      </c>
      <c r="MNV2" s="260" t="s">
        <v>12283</v>
      </c>
      <c r="MNW2" s="260" t="s">
        <v>12284</v>
      </c>
      <c r="MNX2" s="260" t="s">
        <v>12285</v>
      </c>
      <c r="MNY2" s="260" t="s">
        <v>12286</v>
      </c>
      <c r="MNZ2" s="260" t="s">
        <v>12287</v>
      </c>
      <c r="MOA2" s="260" t="s">
        <v>12288</v>
      </c>
      <c r="MOB2" s="260" t="s">
        <v>12289</v>
      </c>
      <c r="MOC2" s="260" t="s">
        <v>12290</v>
      </c>
      <c r="MOD2" s="260" t="s">
        <v>12291</v>
      </c>
      <c r="MOE2" s="260" t="s">
        <v>12292</v>
      </c>
      <c r="MOF2" s="260" t="s">
        <v>12293</v>
      </c>
      <c r="MOG2" s="260" t="s">
        <v>12294</v>
      </c>
      <c r="MOH2" s="260" t="s">
        <v>12295</v>
      </c>
      <c r="MOI2" s="260" t="s">
        <v>12296</v>
      </c>
      <c r="MOJ2" s="260" t="s">
        <v>12297</v>
      </c>
      <c r="MOK2" s="260" t="s">
        <v>12298</v>
      </c>
      <c r="MOL2" s="260" t="s">
        <v>12299</v>
      </c>
      <c r="MOM2" s="260" t="s">
        <v>12300</v>
      </c>
      <c r="MON2" s="260" t="s">
        <v>12301</v>
      </c>
      <c r="MOO2" s="260" t="s">
        <v>12302</v>
      </c>
      <c r="MOP2" s="260" t="s">
        <v>12303</v>
      </c>
      <c r="MOQ2" s="260" t="s">
        <v>12304</v>
      </c>
      <c r="MOR2" s="260" t="s">
        <v>12305</v>
      </c>
      <c r="MOS2" s="260" t="s">
        <v>12306</v>
      </c>
      <c r="MOT2" s="260" t="s">
        <v>12307</v>
      </c>
      <c r="MOU2" s="260" t="s">
        <v>12308</v>
      </c>
      <c r="MOV2" s="260" t="s">
        <v>12309</v>
      </c>
      <c r="MOW2" s="260" t="s">
        <v>12310</v>
      </c>
      <c r="MOX2" s="260" t="s">
        <v>12311</v>
      </c>
      <c r="MOY2" s="260" t="s">
        <v>12312</v>
      </c>
      <c r="MOZ2" s="260" t="s">
        <v>12313</v>
      </c>
      <c r="MPA2" s="260" t="s">
        <v>12314</v>
      </c>
      <c r="MPB2" s="260" t="s">
        <v>12315</v>
      </c>
      <c r="MPC2" s="260" t="s">
        <v>12316</v>
      </c>
      <c r="MPD2" s="260" t="s">
        <v>12317</v>
      </c>
      <c r="MPE2" s="260" t="s">
        <v>12318</v>
      </c>
      <c r="MPF2" s="260" t="s">
        <v>12319</v>
      </c>
      <c r="MPG2" s="260" t="s">
        <v>12320</v>
      </c>
      <c r="MPH2" s="260" t="s">
        <v>12321</v>
      </c>
      <c r="MPI2" s="260" t="s">
        <v>12322</v>
      </c>
      <c r="MPJ2" s="260" t="s">
        <v>12323</v>
      </c>
      <c r="MPK2" s="260" t="s">
        <v>12324</v>
      </c>
      <c r="MPL2" s="260" t="s">
        <v>12325</v>
      </c>
      <c r="MPM2" s="260" t="s">
        <v>12326</v>
      </c>
      <c r="MPN2" s="260" t="s">
        <v>12327</v>
      </c>
      <c r="MPO2" s="260" t="s">
        <v>12328</v>
      </c>
      <c r="MPP2" s="260" t="s">
        <v>12329</v>
      </c>
      <c r="MPQ2" s="260" t="s">
        <v>12330</v>
      </c>
      <c r="MPR2" s="260" t="s">
        <v>12331</v>
      </c>
      <c r="MPS2" s="260" t="s">
        <v>12332</v>
      </c>
      <c r="MPT2" s="260" t="s">
        <v>12333</v>
      </c>
      <c r="MPU2" s="260" t="s">
        <v>12334</v>
      </c>
      <c r="MPV2" s="260" t="s">
        <v>12335</v>
      </c>
      <c r="MPW2" s="260" t="s">
        <v>12336</v>
      </c>
      <c r="MPX2" s="260" t="s">
        <v>12337</v>
      </c>
      <c r="MPY2" s="260" t="s">
        <v>12338</v>
      </c>
      <c r="MPZ2" s="260" t="s">
        <v>12339</v>
      </c>
      <c r="MQA2" s="260" t="s">
        <v>12340</v>
      </c>
      <c r="MQB2" s="260" t="s">
        <v>12341</v>
      </c>
      <c r="MQC2" s="260" t="s">
        <v>12342</v>
      </c>
      <c r="MQD2" s="260" t="s">
        <v>12343</v>
      </c>
      <c r="MQE2" s="260" t="s">
        <v>12344</v>
      </c>
      <c r="MQF2" s="260" t="s">
        <v>12345</v>
      </c>
      <c r="MQG2" s="260" t="s">
        <v>12346</v>
      </c>
      <c r="MQH2" s="260" t="s">
        <v>12347</v>
      </c>
      <c r="MQI2" s="260" t="s">
        <v>12348</v>
      </c>
      <c r="MQJ2" s="260" t="s">
        <v>12349</v>
      </c>
      <c r="MQK2" s="260" t="s">
        <v>12350</v>
      </c>
      <c r="MQL2" s="260" t="s">
        <v>12351</v>
      </c>
      <c r="MQM2" s="260" t="s">
        <v>12352</v>
      </c>
      <c r="MQN2" s="260" t="s">
        <v>12353</v>
      </c>
      <c r="MQO2" s="260" t="s">
        <v>12354</v>
      </c>
      <c r="MQP2" s="260" t="s">
        <v>12355</v>
      </c>
      <c r="MQQ2" s="260" t="s">
        <v>12356</v>
      </c>
      <c r="MQR2" s="260" t="s">
        <v>12357</v>
      </c>
      <c r="MQS2" s="260" t="s">
        <v>12358</v>
      </c>
      <c r="MQT2" s="260" t="s">
        <v>12359</v>
      </c>
      <c r="MQU2" s="260" t="s">
        <v>12360</v>
      </c>
      <c r="MQV2" s="260" t="s">
        <v>12361</v>
      </c>
      <c r="MQW2" s="260" t="s">
        <v>12362</v>
      </c>
      <c r="MQX2" s="260" t="s">
        <v>12363</v>
      </c>
      <c r="MQY2" s="260" t="s">
        <v>12364</v>
      </c>
      <c r="MQZ2" s="260" t="s">
        <v>12365</v>
      </c>
      <c r="MRA2" s="260" t="s">
        <v>12366</v>
      </c>
      <c r="MRB2" s="260" t="s">
        <v>12367</v>
      </c>
      <c r="MRC2" s="260" t="s">
        <v>12368</v>
      </c>
      <c r="MRD2" s="260" t="s">
        <v>12369</v>
      </c>
      <c r="MRE2" s="260" t="s">
        <v>12370</v>
      </c>
      <c r="MRF2" s="260" t="s">
        <v>12371</v>
      </c>
      <c r="MRG2" s="260" t="s">
        <v>12372</v>
      </c>
      <c r="MRH2" s="260" t="s">
        <v>12373</v>
      </c>
      <c r="MRI2" s="260" t="s">
        <v>12374</v>
      </c>
      <c r="MRJ2" s="260" t="s">
        <v>12375</v>
      </c>
      <c r="MRK2" s="260" t="s">
        <v>12376</v>
      </c>
      <c r="MRL2" s="260" t="s">
        <v>12377</v>
      </c>
      <c r="MRM2" s="260" t="s">
        <v>12378</v>
      </c>
      <c r="MRN2" s="260" t="s">
        <v>12379</v>
      </c>
      <c r="MRO2" s="260" t="s">
        <v>12380</v>
      </c>
      <c r="MRP2" s="260" t="s">
        <v>12381</v>
      </c>
      <c r="MRQ2" s="260" t="s">
        <v>12382</v>
      </c>
      <c r="MRR2" s="260" t="s">
        <v>12383</v>
      </c>
      <c r="MRS2" s="260" t="s">
        <v>12384</v>
      </c>
      <c r="MRT2" s="260" t="s">
        <v>12385</v>
      </c>
      <c r="MRU2" s="260" t="s">
        <v>12386</v>
      </c>
      <c r="MRV2" s="260" t="s">
        <v>12387</v>
      </c>
      <c r="MRW2" s="260" t="s">
        <v>12388</v>
      </c>
      <c r="MRX2" s="260" t="s">
        <v>12389</v>
      </c>
      <c r="MRY2" s="260" t="s">
        <v>12390</v>
      </c>
      <c r="MRZ2" s="260" t="s">
        <v>12391</v>
      </c>
      <c r="MSA2" s="260" t="s">
        <v>12392</v>
      </c>
      <c r="MSB2" s="260" t="s">
        <v>12393</v>
      </c>
      <c r="MSC2" s="260" t="s">
        <v>12394</v>
      </c>
      <c r="MSD2" s="260" t="s">
        <v>12395</v>
      </c>
      <c r="MSE2" s="260" t="s">
        <v>12396</v>
      </c>
      <c r="MSF2" s="260" t="s">
        <v>12397</v>
      </c>
      <c r="MSG2" s="260" t="s">
        <v>12398</v>
      </c>
      <c r="MSH2" s="260" t="s">
        <v>12399</v>
      </c>
      <c r="MSI2" s="260" t="s">
        <v>12400</v>
      </c>
      <c r="MSJ2" s="260" t="s">
        <v>12401</v>
      </c>
      <c r="MSK2" s="260" t="s">
        <v>12402</v>
      </c>
      <c r="MSL2" s="260" t="s">
        <v>12403</v>
      </c>
      <c r="MSM2" s="260" t="s">
        <v>12404</v>
      </c>
      <c r="MSN2" s="260" t="s">
        <v>12405</v>
      </c>
      <c r="MSO2" s="260" t="s">
        <v>12406</v>
      </c>
      <c r="MSP2" s="260" t="s">
        <v>12407</v>
      </c>
      <c r="MSQ2" s="260" t="s">
        <v>12408</v>
      </c>
      <c r="MSR2" s="260" t="s">
        <v>12409</v>
      </c>
      <c r="MSS2" s="260" t="s">
        <v>12410</v>
      </c>
      <c r="MST2" s="260" t="s">
        <v>12411</v>
      </c>
      <c r="MSU2" s="260" t="s">
        <v>12412</v>
      </c>
      <c r="MSV2" s="260" t="s">
        <v>12413</v>
      </c>
      <c r="MSW2" s="260" t="s">
        <v>12414</v>
      </c>
      <c r="MSX2" s="260" t="s">
        <v>12415</v>
      </c>
      <c r="MSY2" s="260" t="s">
        <v>12416</v>
      </c>
      <c r="MSZ2" s="260" t="s">
        <v>12417</v>
      </c>
      <c r="MTA2" s="260" t="s">
        <v>12418</v>
      </c>
      <c r="MTB2" s="260" t="s">
        <v>12419</v>
      </c>
      <c r="MTC2" s="260" t="s">
        <v>12420</v>
      </c>
      <c r="MTD2" s="260" t="s">
        <v>12421</v>
      </c>
      <c r="MTE2" s="260" t="s">
        <v>12422</v>
      </c>
      <c r="MTF2" s="260" t="s">
        <v>12423</v>
      </c>
      <c r="MTG2" s="260" t="s">
        <v>12424</v>
      </c>
      <c r="MTH2" s="260" t="s">
        <v>12425</v>
      </c>
      <c r="MTI2" s="260" t="s">
        <v>12426</v>
      </c>
      <c r="MTJ2" s="260" t="s">
        <v>12427</v>
      </c>
      <c r="MTK2" s="260" t="s">
        <v>12428</v>
      </c>
      <c r="MTL2" s="260" t="s">
        <v>12429</v>
      </c>
      <c r="MTM2" s="260" t="s">
        <v>12430</v>
      </c>
      <c r="MTN2" s="260" t="s">
        <v>12431</v>
      </c>
      <c r="MTO2" s="260" t="s">
        <v>12432</v>
      </c>
      <c r="MTP2" s="260" t="s">
        <v>12433</v>
      </c>
      <c r="MTQ2" s="260" t="s">
        <v>12434</v>
      </c>
      <c r="MTR2" s="260" t="s">
        <v>12435</v>
      </c>
      <c r="MTS2" s="260" t="s">
        <v>12436</v>
      </c>
      <c r="MTT2" s="260" t="s">
        <v>12437</v>
      </c>
      <c r="MTU2" s="260" t="s">
        <v>12438</v>
      </c>
      <c r="MTV2" s="260" t="s">
        <v>12439</v>
      </c>
      <c r="MTW2" s="260" t="s">
        <v>12440</v>
      </c>
      <c r="MTX2" s="260" t="s">
        <v>12441</v>
      </c>
      <c r="MTY2" s="260" t="s">
        <v>12442</v>
      </c>
      <c r="MTZ2" s="260" t="s">
        <v>12443</v>
      </c>
      <c r="MUA2" s="260" t="s">
        <v>12444</v>
      </c>
      <c r="MUB2" s="260" t="s">
        <v>12445</v>
      </c>
      <c r="MUC2" s="260" t="s">
        <v>12446</v>
      </c>
      <c r="MUD2" s="260" t="s">
        <v>12447</v>
      </c>
      <c r="MUE2" s="260" t="s">
        <v>12448</v>
      </c>
      <c r="MUF2" s="260" t="s">
        <v>12449</v>
      </c>
      <c r="MUG2" s="260" t="s">
        <v>12450</v>
      </c>
      <c r="MUH2" s="260" t="s">
        <v>12451</v>
      </c>
      <c r="MUI2" s="260" t="s">
        <v>12452</v>
      </c>
      <c r="MUJ2" s="260" t="s">
        <v>12453</v>
      </c>
      <c r="MUK2" s="260" t="s">
        <v>12454</v>
      </c>
      <c r="MUL2" s="260" t="s">
        <v>12455</v>
      </c>
      <c r="MUM2" s="260" t="s">
        <v>12456</v>
      </c>
      <c r="MUN2" s="260" t="s">
        <v>12457</v>
      </c>
      <c r="MUO2" s="260" t="s">
        <v>12458</v>
      </c>
      <c r="MUP2" s="260" t="s">
        <v>12459</v>
      </c>
      <c r="MUQ2" s="260" t="s">
        <v>12460</v>
      </c>
      <c r="MUR2" s="260" t="s">
        <v>12461</v>
      </c>
      <c r="MUS2" s="260" t="s">
        <v>12462</v>
      </c>
      <c r="MUT2" s="260" t="s">
        <v>12463</v>
      </c>
      <c r="MUU2" s="260" t="s">
        <v>12464</v>
      </c>
      <c r="MUV2" s="260" t="s">
        <v>12465</v>
      </c>
      <c r="MUW2" s="260" t="s">
        <v>12466</v>
      </c>
      <c r="MUX2" s="260" t="s">
        <v>12467</v>
      </c>
      <c r="MUY2" s="260" t="s">
        <v>12468</v>
      </c>
      <c r="MUZ2" s="260" t="s">
        <v>12469</v>
      </c>
      <c r="MVA2" s="260" t="s">
        <v>12470</v>
      </c>
      <c r="MVB2" s="260" t="s">
        <v>12471</v>
      </c>
      <c r="MVC2" s="260" t="s">
        <v>12472</v>
      </c>
      <c r="MVD2" s="260" t="s">
        <v>12473</v>
      </c>
      <c r="MVE2" s="260" t="s">
        <v>12474</v>
      </c>
      <c r="MVF2" s="260" t="s">
        <v>12475</v>
      </c>
      <c r="MVG2" s="260" t="s">
        <v>12476</v>
      </c>
      <c r="MVH2" s="260" t="s">
        <v>12477</v>
      </c>
      <c r="MVI2" s="260" t="s">
        <v>12478</v>
      </c>
      <c r="MVJ2" s="260" t="s">
        <v>12479</v>
      </c>
      <c r="MVK2" s="260" t="s">
        <v>12480</v>
      </c>
      <c r="MVL2" s="260" t="s">
        <v>12481</v>
      </c>
      <c r="MVM2" s="260" t="s">
        <v>12482</v>
      </c>
      <c r="MVN2" s="260" t="s">
        <v>12483</v>
      </c>
      <c r="MVO2" s="260" t="s">
        <v>12484</v>
      </c>
      <c r="MVP2" s="260" t="s">
        <v>12485</v>
      </c>
      <c r="MVQ2" s="260" t="s">
        <v>12486</v>
      </c>
      <c r="MVR2" s="260" t="s">
        <v>12487</v>
      </c>
      <c r="MVS2" s="260" t="s">
        <v>12488</v>
      </c>
      <c r="MVT2" s="260" t="s">
        <v>12489</v>
      </c>
      <c r="MVU2" s="260" t="s">
        <v>12490</v>
      </c>
      <c r="MVV2" s="260" t="s">
        <v>12491</v>
      </c>
      <c r="MVW2" s="260" t="s">
        <v>12492</v>
      </c>
      <c r="MVX2" s="260" t="s">
        <v>12493</v>
      </c>
      <c r="MVY2" s="260" t="s">
        <v>12494</v>
      </c>
      <c r="MVZ2" s="260" t="s">
        <v>12495</v>
      </c>
      <c r="MWA2" s="260" t="s">
        <v>12496</v>
      </c>
      <c r="MWB2" s="260" t="s">
        <v>12497</v>
      </c>
      <c r="MWC2" s="260" t="s">
        <v>12498</v>
      </c>
      <c r="MWD2" s="260" t="s">
        <v>12499</v>
      </c>
      <c r="MWE2" s="260" t="s">
        <v>12500</v>
      </c>
      <c r="MWF2" s="260" t="s">
        <v>12501</v>
      </c>
      <c r="MWG2" s="260" t="s">
        <v>12502</v>
      </c>
      <c r="MWH2" s="260" t="s">
        <v>12503</v>
      </c>
      <c r="MWI2" s="260" t="s">
        <v>12504</v>
      </c>
      <c r="MWJ2" s="260" t="s">
        <v>12505</v>
      </c>
      <c r="MWK2" s="260" t="s">
        <v>12506</v>
      </c>
      <c r="MWL2" s="260" t="s">
        <v>12507</v>
      </c>
      <c r="MWM2" s="260" t="s">
        <v>12508</v>
      </c>
      <c r="MWN2" s="260" t="s">
        <v>12509</v>
      </c>
      <c r="MWO2" s="260" t="s">
        <v>12510</v>
      </c>
      <c r="MWP2" s="260" t="s">
        <v>12511</v>
      </c>
      <c r="MWQ2" s="260" t="s">
        <v>12512</v>
      </c>
      <c r="MWR2" s="260" t="s">
        <v>12513</v>
      </c>
      <c r="MWS2" s="260" t="s">
        <v>12514</v>
      </c>
      <c r="MWT2" s="260" t="s">
        <v>12515</v>
      </c>
      <c r="MWU2" s="260" t="s">
        <v>12516</v>
      </c>
      <c r="MWV2" s="260" t="s">
        <v>12517</v>
      </c>
      <c r="MWW2" s="260" t="s">
        <v>12518</v>
      </c>
      <c r="MWX2" s="260" t="s">
        <v>12519</v>
      </c>
      <c r="MWY2" s="260" t="s">
        <v>12520</v>
      </c>
      <c r="MWZ2" s="260" t="s">
        <v>12521</v>
      </c>
      <c r="MXA2" s="260" t="s">
        <v>12522</v>
      </c>
      <c r="MXB2" s="260" t="s">
        <v>12523</v>
      </c>
      <c r="MXC2" s="260" t="s">
        <v>12524</v>
      </c>
      <c r="MXD2" s="260" t="s">
        <v>12525</v>
      </c>
      <c r="MXE2" s="260" t="s">
        <v>12526</v>
      </c>
      <c r="MXF2" s="260" t="s">
        <v>12527</v>
      </c>
      <c r="MXG2" s="260" t="s">
        <v>12528</v>
      </c>
      <c r="MXH2" s="260" t="s">
        <v>12529</v>
      </c>
      <c r="MXI2" s="260" t="s">
        <v>12530</v>
      </c>
      <c r="MXJ2" s="260" t="s">
        <v>12531</v>
      </c>
      <c r="MXK2" s="260" t="s">
        <v>12532</v>
      </c>
      <c r="MXL2" s="260" t="s">
        <v>12533</v>
      </c>
      <c r="MXM2" s="260" t="s">
        <v>12534</v>
      </c>
      <c r="MXN2" s="260" t="s">
        <v>12535</v>
      </c>
      <c r="MXO2" s="260" t="s">
        <v>12536</v>
      </c>
      <c r="MXP2" s="260" t="s">
        <v>12537</v>
      </c>
      <c r="MXQ2" s="260" t="s">
        <v>12538</v>
      </c>
      <c r="MXR2" s="260" t="s">
        <v>12539</v>
      </c>
      <c r="MXS2" s="260" t="s">
        <v>12540</v>
      </c>
      <c r="MXT2" s="260" t="s">
        <v>12541</v>
      </c>
      <c r="MXU2" s="260" t="s">
        <v>12542</v>
      </c>
      <c r="MXV2" s="260" t="s">
        <v>12543</v>
      </c>
      <c r="MXW2" s="260" t="s">
        <v>12544</v>
      </c>
      <c r="MXX2" s="260" t="s">
        <v>12545</v>
      </c>
      <c r="MXY2" s="260" t="s">
        <v>12546</v>
      </c>
      <c r="MXZ2" s="260" t="s">
        <v>12547</v>
      </c>
      <c r="MYA2" s="260" t="s">
        <v>12548</v>
      </c>
      <c r="MYB2" s="260" t="s">
        <v>12549</v>
      </c>
      <c r="MYC2" s="260" t="s">
        <v>12550</v>
      </c>
      <c r="MYD2" s="260" t="s">
        <v>12551</v>
      </c>
      <c r="MYE2" s="260" t="s">
        <v>12552</v>
      </c>
      <c r="MYF2" s="260" t="s">
        <v>12553</v>
      </c>
      <c r="MYG2" s="260" t="s">
        <v>12554</v>
      </c>
      <c r="MYH2" s="260" t="s">
        <v>12555</v>
      </c>
      <c r="MYI2" s="260" t="s">
        <v>12556</v>
      </c>
      <c r="MYJ2" s="260" t="s">
        <v>12557</v>
      </c>
      <c r="MYK2" s="260" t="s">
        <v>12558</v>
      </c>
      <c r="MYL2" s="260" t="s">
        <v>12559</v>
      </c>
      <c r="MYM2" s="260" t="s">
        <v>12560</v>
      </c>
      <c r="MYN2" s="260" t="s">
        <v>12561</v>
      </c>
      <c r="MYO2" s="260" t="s">
        <v>12562</v>
      </c>
      <c r="MYP2" s="260" t="s">
        <v>12563</v>
      </c>
      <c r="MYQ2" s="260" t="s">
        <v>12564</v>
      </c>
      <c r="MYR2" s="260" t="s">
        <v>12565</v>
      </c>
      <c r="MYS2" s="260" t="s">
        <v>12566</v>
      </c>
      <c r="MYT2" s="260" t="s">
        <v>12567</v>
      </c>
      <c r="MYU2" s="260" t="s">
        <v>12568</v>
      </c>
      <c r="MYV2" s="260" t="s">
        <v>12569</v>
      </c>
      <c r="MYW2" s="260" t="s">
        <v>12570</v>
      </c>
      <c r="MYX2" s="260" t="s">
        <v>12571</v>
      </c>
      <c r="MYY2" s="260" t="s">
        <v>12572</v>
      </c>
      <c r="MYZ2" s="260" t="s">
        <v>12573</v>
      </c>
      <c r="MZA2" s="260" t="s">
        <v>12574</v>
      </c>
      <c r="MZB2" s="260" t="s">
        <v>12575</v>
      </c>
      <c r="MZC2" s="260" t="s">
        <v>12576</v>
      </c>
      <c r="MZD2" s="260" t="s">
        <v>12577</v>
      </c>
      <c r="MZE2" s="260" t="s">
        <v>12578</v>
      </c>
      <c r="MZF2" s="260" t="s">
        <v>12579</v>
      </c>
      <c r="MZG2" s="260" t="s">
        <v>12580</v>
      </c>
      <c r="MZH2" s="260" t="s">
        <v>12581</v>
      </c>
      <c r="MZI2" s="260" t="s">
        <v>12582</v>
      </c>
      <c r="MZJ2" s="260" t="s">
        <v>12583</v>
      </c>
      <c r="MZK2" s="260" t="s">
        <v>12584</v>
      </c>
      <c r="MZL2" s="260" t="s">
        <v>12585</v>
      </c>
      <c r="MZM2" s="260" t="s">
        <v>12586</v>
      </c>
      <c r="MZN2" s="260" t="s">
        <v>12587</v>
      </c>
      <c r="MZO2" s="260" t="s">
        <v>12588</v>
      </c>
      <c r="MZP2" s="260" t="s">
        <v>12589</v>
      </c>
      <c r="MZQ2" s="260" t="s">
        <v>12590</v>
      </c>
      <c r="MZR2" s="260" t="s">
        <v>12591</v>
      </c>
      <c r="MZS2" s="260" t="s">
        <v>12592</v>
      </c>
      <c r="MZT2" s="260" t="s">
        <v>12593</v>
      </c>
      <c r="MZU2" s="260" t="s">
        <v>12594</v>
      </c>
      <c r="MZV2" s="260" t="s">
        <v>12595</v>
      </c>
      <c r="MZW2" s="260" t="s">
        <v>12596</v>
      </c>
      <c r="MZX2" s="260" t="s">
        <v>12597</v>
      </c>
      <c r="MZY2" s="260" t="s">
        <v>12598</v>
      </c>
      <c r="MZZ2" s="260" t="s">
        <v>12599</v>
      </c>
      <c r="NAA2" s="260" t="s">
        <v>12600</v>
      </c>
      <c r="NAB2" s="260" t="s">
        <v>12601</v>
      </c>
      <c r="NAC2" s="260" t="s">
        <v>12602</v>
      </c>
      <c r="NAD2" s="260" t="s">
        <v>12603</v>
      </c>
      <c r="NAE2" s="260" t="s">
        <v>12604</v>
      </c>
      <c r="NAF2" s="260" t="s">
        <v>12605</v>
      </c>
      <c r="NAG2" s="260" t="s">
        <v>12606</v>
      </c>
      <c r="NAH2" s="260" t="s">
        <v>12607</v>
      </c>
      <c r="NAI2" s="260" t="s">
        <v>12608</v>
      </c>
      <c r="NAJ2" s="260" t="s">
        <v>12609</v>
      </c>
      <c r="NAK2" s="260" t="s">
        <v>12610</v>
      </c>
      <c r="NAL2" s="260" t="s">
        <v>12611</v>
      </c>
      <c r="NAM2" s="260" t="s">
        <v>12612</v>
      </c>
      <c r="NAN2" s="260" t="s">
        <v>12613</v>
      </c>
      <c r="NAO2" s="260" t="s">
        <v>12614</v>
      </c>
      <c r="NAP2" s="260" t="s">
        <v>12615</v>
      </c>
      <c r="NAQ2" s="260" t="s">
        <v>12616</v>
      </c>
      <c r="NAR2" s="260" t="s">
        <v>12617</v>
      </c>
      <c r="NAS2" s="260" t="s">
        <v>12618</v>
      </c>
      <c r="NAT2" s="260" t="s">
        <v>12619</v>
      </c>
      <c r="NAU2" s="260" t="s">
        <v>12620</v>
      </c>
      <c r="NAV2" s="260" t="s">
        <v>12621</v>
      </c>
      <c r="NAW2" s="260" t="s">
        <v>12622</v>
      </c>
      <c r="NAX2" s="260" t="s">
        <v>12623</v>
      </c>
      <c r="NAY2" s="260" t="s">
        <v>12624</v>
      </c>
      <c r="NAZ2" s="260" t="s">
        <v>12625</v>
      </c>
      <c r="NBA2" s="260" t="s">
        <v>12626</v>
      </c>
      <c r="NBB2" s="260" t="s">
        <v>12627</v>
      </c>
      <c r="NBC2" s="260" t="s">
        <v>12628</v>
      </c>
      <c r="NBD2" s="260" t="s">
        <v>12629</v>
      </c>
      <c r="NBE2" s="260" t="s">
        <v>12630</v>
      </c>
      <c r="NBF2" s="260" t="s">
        <v>12631</v>
      </c>
      <c r="NBG2" s="260" t="s">
        <v>12632</v>
      </c>
      <c r="NBH2" s="260" t="s">
        <v>12633</v>
      </c>
      <c r="NBI2" s="260" t="s">
        <v>12634</v>
      </c>
      <c r="NBJ2" s="260" t="s">
        <v>12635</v>
      </c>
      <c r="NBK2" s="260" t="s">
        <v>12636</v>
      </c>
      <c r="NBL2" s="260" t="s">
        <v>12637</v>
      </c>
      <c r="NBM2" s="260" t="s">
        <v>12638</v>
      </c>
      <c r="NBN2" s="260" t="s">
        <v>12639</v>
      </c>
      <c r="NBO2" s="260" t="s">
        <v>12640</v>
      </c>
      <c r="NBP2" s="260" t="s">
        <v>12641</v>
      </c>
      <c r="NBQ2" s="260" t="s">
        <v>12642</v>
      </c>
      <c r="NBR2" s="260" t="s">
        <v>12643</v>
      </c>
      <c r="NBS2" s="260" t="s">
        <v>12644</v>
      </c>
      <c r="NBT2" s="260" t="s">
        <v>12645</v>
      </c>
      <c r="NBU2" s="260" t="s">
        <v>12646</v>
      </c>
      <c r="NBV2" s="260" t="s">
        <v>12647</v>
      </c>
      <c r="NBW2" s="260" t="s">
        <v>12648</v>
      </c>
      <c r="NBX2" s="260" t="s">
        <v>12649</v>
      </c>
      <c r="NBY2" s="260" t="s">
        <v>12650</v>
      </c>
      <c r="NBZ2" s="260" t="s">
        <v>12651</v>
      </c>
      <c r="NCA2" s="260" t="s">
        <v>12652</v>
      </c>
      <c r="NCB2" s="260" t="s">
        <v>12653</v>
      </c>
      <c r="NCC2" s="260" t="s">
        <v>12654</v>
      </c>
      <c r="NCD2" s="260" t="s">
        <v>12655</v>
      </c>
      <c r="NCE2" s="260" t="s">
        <v>12656</v>
      </c>
      <c r="NCF2" s="260" t="s">
        <v>12657</v>
      </c>
      <c r="NCG2" s="260" t="s">
        <v>12658</v>
      </c>
      <c r="NCH2" s="260" t="s">
        <v>12659</v>
      </c>
      <c r="NCI2" s="260" t="s">
        <v>12660</v>
      </c>
      <c r="NCJ2" s="260" t="s">
        <v>12661</v>
      </c>
      <c r="NCK2" s="260" t="s">
        <v>12662</v>
      </c>
      <c r="NCL2" s="260" t="s">
        <v>12663</v>
      </c>
      <c r="NCM2" s="260" t="s">
        <v>12664</v>
      </c>
      <c r="NCN2" s="260" t="s">
        <v>12665</v>
      </c>
      <c r="NCO2" s="260" t="s">
        <v>12666</v>
      </c>
      <c r="NCP2" s="260" t="s">
        <v>12667</v>
      </c>
      <c r="NCQ2" s="260" t="s">
        <v>12668</v>
      </c>
      <c r="NCR2" s="260" t="s">
        <v>12669</v>
      </c>
      <c r="NCS2" s="260" t="s">
        <v>12670</v>
      </c>
      <c r="NCT2" s="260" t="s">
        <v>12671</v>
      </c>
      <c r="NCU2" s="260" t="s">
        <v>12672</v>
      </c>
      <c r="NCV2" s="260" t="s">
        <v>12673</v>
      </c>
      <c r="NCW2" s="260" t="s">
        <v>12674</v>
      </c>
      <c r="NCX2" s="260" t="s">
        <v>12675</v>
      </c>
      <c r="NCY2" s="260" t="s">
        <v>12676</v>
      </c>
      <c r="NCZ2" s="260" t="s">
        <v>12677</v>
      </c>
      <c r="NDA2" s="260" t="s">
        <v>12678</v>
      </c>
      <c r="NDB2" s="260" t="s">
        <v>12679</v>
      </c>
      <c r="NDC2" s="260" t="s">
        <v>12680</v>
      </c>
      <c r="NDD2" s="260" t="s">
        <v>12681</v>
      </c>
      <c r="NDE2" s="260" t="s">
        <v>12682</v>
      </c>
      <c r="NDF2" s="260" t="s">
        <v>12683</v>
      </c>
      <c r="NDG2" s="260" t="s">
        <v>12684</v>
      </c>
      <c r="NDH2" s="260" t="s">
        <v>12685</v>
      </c>
      <c r="NDI2" s="260" t="s">
        <v>12686</v>
      </c>
      <c r="NDJ2" s="260" t="s">
        <v>12687</v>
      </c>
      <c r="NDK2" s="260" t="s">
        <v>12688</v>
      </c>
      <c r="NDL2" s="260" t="s">
        <v>12689</v>
      </c>
      <c r="NDM2" s="260" t="s">
        <v>12690</v>
      </c>
      <c r="NDN2" s="260" t="s">
        <v>12691</v>
      </c>
      <c r="NDO2" s="260" t="s">
        <v>12692</v>
      </c>
      <c r="NDP2" s="260" t="s">
        <v>12693</v>
      </c>
      <c r="NDQ2" s="260" t="s">
        <v>12694</v>
      </c>
      <c r="NDR2" s="260" t="s">
        <v>12695</v>
      </c>
      <c r="NDS2" s="260" t="s">
        <v>12696</v>
      </c>
      <c r="NDT2" s="260" t="s">
        <v>12697</v>
      </c>
      <c r="NDU2" s="260" t="s">
        <v>12698</v>
      </c>
      <c r="NDV2" s="260" t="s">
        <v>12699</v>
      </c>
      <c r="NDW2" s="260" t="s">
        <v>12700</v>
      </c>
      <c r="NDX2" s="260" t="s">
        <v>12701</v>
      </c>
      <c r="NDY2" s="260" t="s">
        <v>12702</v>
      </c>
      <c r="NDZ2" s="260" t="s">
        <v>12703</v>
      </c>
      <c r="NEA2" s="260" t="s">
        <v>12704</v>
      </c>
      <c r="NEB2" s="260" t="s">
        <v>12705</v>
      </c>
      <c r="NEC2" s="260" t="s">
        <v>12706</v>
      </c>
      <c r="NED2" s="260" t="s">
        <v>12707</v>
      </c>
      <c r="NEE2" s="260" t="s">
        <v>12708</v>
      </c>
      <c r="NEF2" s="260" t="s">
        <v>12709</v>
      </c>
      <c r="NEG2" s="260" t="s">
        <v>12710</v>
      </c>
      <c r="NEH2" s="260" t="s">
        <v>12711</v>
      </c>
      <c r="NEI2" s="260" t="s">
        <v>12712</v>
      </c>
      <c r="NEJ2" s="260" t="s">
        <v>12713</v>
      </c>
      <c r="NEK2" s="260" t="s">
        <v>12714</v>
      </c>
      <c r="NEL2" s="260" t="s">
        <v>12715</v>
      </c>
      <c r="NEM2" s="260" t="s">
        <v>12716</v>
      </c>
      <c r="NEN2" s="260" t="s">
        <v>12717</v>
      </c>
      <c r="NEO2" s="260" t="s">
        <v>12718</v>
      </c>
      <c r="NEP2" s="260" t="s">
        <v>12719</v>
      </c>
      <c r="NEQ2" s="260" t="s">
        <v>12720</v>
      </c>
      <c r="NER2" s="260" t="s">
        <v>12721</v>
      </c>
      <c r="NES2" s="260" t="s">
        <v>12722</v>
      </c>
      <c r="NET2" s="260" t="s">
        <v>12723</v>
      </c>
      <c r="NEU2" s="260" t="s">
        <v>12724</v>
      </c>
      <c r="NEV2" s="260" t="s">
        <v>12725</v>
      </c>
      <c r="NEW2" s="260" t="s">
        <v>12726</v>
      </c>
      <c r="NEX2" s="260" t="s">
        <v>12727</v>
      </c>
      <c r="NEY2" s="260" t="s">
        <v>12728</v>
      </c>
      <c r="NEZ2" s="260" t="s">
        <v>12729</v>
      </c>
      <c r="NFA2" s="260" t="s">
        <v>12730</v>
      </c>
      <c r="NFB2" s="260" t="s">
        <v>12731</v>
      </c>
      <c r="NFC2" s="260" t="s">
        <v>12732</v>
      </c>
      <c r="NFD2" s="260" t="s">
        <v>12733</v>
      </c>
      <c r="NFE2" s="260" t="s">
        <v>12734</v>
      </c>
      <c r="NFF2" s="260" t="s">
        <v>12735</v>
      </c>
      <c r="NFG2" s="260" t="s">
        <v>12736</v>
      </c>
      <c r="NFH2" s="260" t="s">
        <v>12737</v>
      </c>
      <c r="NFI2" s="260" t="s">
        <v>12738</v>
      </c>
      <c r="NFJ2" s="260" t="s">
        <v>12739</v>
      </c>
      <c r="NFK2" s="260" t="s">
        <v>12740</v>
      </c>
      <c r="NFL2" s="260" t="s">
        <v>12741</v>
      </c>
      <c r="NFM2" s="260" t="s">
        <v>12742</v>
      </c>
      <c r="NFN2" s="260" t="s">
        <v>12743</v>
      </c>
      <c r="NFO2" s="260" t="s">
        <v>12744</v>
      </c>
      <c r="NFP2" s="260" t="s">
        <v>12745</v>
      </c>
      <c r="NFQ2" s="260" t="s">
        <v>12746</v>
      </c>
      <c r="NFR2" s="260" t="s">
        <v>12747</v>
      </c>
      <c r="NFS2" s="260" t="s">
        <v>12748</v>
      </c>
      <c r="NFT2" s="260" t="s">
        <v>12749</v>
      </c>
      <c r="NFU2" s="260" t="s">
        <v>12750</v>
      </c>
      <c r="NFV2" s="260" t="s">
        <v>12751</v>
      </c>
      <c r="NFW2" s="260" t="s">
        <v>12752</v>
      </c>
      <c r="NFX2" s="260" t="s">
        <v>12753</v>
      </c>
      <c r="NFY2" s="260" t="s">
        <v>12754</v>
      </c>
      <c r="NFZ2" s="260" t="s">
        <v>12755</v>
      </c>
      <c r="NGA2" s="260" t="s">
        <v>12756</v>
      </c>
      <c r="NGB2" s="260" t="s">
        <v>12757</v>
      </c>
      <c r="NGC2" s="260" t="s">
        <v>12758</v>
      </c>
      <c r="NGD2" s="260" t="s">
        <v>12759</v>
      </c>
      <c r="NGE2" s="260" t="s">
        <v>12760</v>
      </c>
      <c r="NGF2" s="260" t="s">
        <v>12761</v>
      </c>
      <c r="NGG2" s="260" t="s">
        <v>12762</v>
      </c>
      <c r="NGH2" s="260" t="s">
        <v>12763</v>
      </c>
      <c r="NGI2" s="260" t="s">
        <v>12764</v>
      </c>
      <c r="NGJ2" s="260" t="s">
        <v>12765</v>
      </c>
      <c r="NGK2" s="260" t="s">
        <v>12766</v>
      </c>
      <c r="NGL2" s="260" t="s">
        <v>12767</v>
      </c>
      <c r="NGM2" s="260" t="s">
        <v>12768</v>
      </c>
      <c r="NGN2" s="260" t="s">
        <v>12769</v>
      </c>
      <c r="NGO2" s="260" t="s">
        <v>12770</v>
      </c>
      <c r="NGP2" s="260" t="s">
        <v>12771</v>
      </c>
      <c r="NGQ2" s="260" t="s">
        <v>12772</v>
      </c>
      <c r="NGR2" s="260" t="s">
        <v>12773</v>
      </c>
      <c r="NGS2" s="260" t="s">
        <v>12774</v>
      </c>
      <c r="NGT2" s="260" t="s">
        <v>12775</v>
      </c>
      <c r="NGU2" s="260" t="s">
        <v>12776</v>
      </c>
      <c r="NGV2" s="260" t="s">
        <v>12777</v>
      </c>
      <c r="NGW2" s="260" t="s">
        <v>12778</v>
      </c>
      <c r="NGX2" s="260" t="s">
        <v>12779</v>
      </c>
      <c r="NGY2" s="260" t="s">
        <v>12780</v>
      </c>
      <c r="NGZ2" s="260" t="s">
        <v>12781</v>
      </c>
      <c r="NHA2" s="260" t="s">
        <v>12782</v>
      </c>
      <c r="NHB2" s="260" t="s">
        <v>12783</v>
      </c>
      <c r="NHC2" s="260" t="s">
        <v>12784</v>
      </c>
      <c r="NHD2" s="260" t="s">
        <v>12785</v>
      </c>
      <c r="NHE2" s="260" t="s">
        <v>12786</v>
      </c>
      <c r="NHF2" s="260" t="s">
        <v>12787</v>
      </c>
      <c r="NHG2" s="260" t="s">
        <v>12788</v>
      </c>
      <c r="NHH2" s="260" t="s">
        <v>12789</v>
      </c>
      <c r="NHI2" s="260" t="s">
        <v>12790</v>
      </c>
      <c r="NHJ2" s="260" t="s">
        <v>12791</v>
      </c>
      <c r="NHK2" s="260" t="s">
        <v>12792</v>
      </c>
      <c r="NHL2" s="260" t="s">
        <v>12793</v>
      </c>
      <c r="NHM2" s="260" t="s">
        <v>12794</v>
      </c>
      <c r="NHN2" s="260" t="s">
        <v>12795</v>
      </c>
      <c r="NHO2" s="260" t="s">
        <v>12796</v>
      </c>
      <c r="NHP2" s="260" t="s">
        <v>12797</v>
      </c>
      <c r="NHQ2" s="260" t="s">
        <v>12798</v>
      </c>
      <c r="NHR2" s="260" t="s">
        <v>12799</v>
      </c>
      <c r="NHS2" s="260" t="s">
        <v>12800</v>
      </c>
      <c r="NHT2" s="260" t="s">
        <v>12801</v>
      </c>
      <c r="NHU2" s="260" t="s">
        <v>12802</v>
      </c>
      <c r="NHV2" s="260" t="s">
        <v>12803</v>
      </c>
      <c r="NHW2" s="260" t="s">
        <v>12804</v>
      </c>
      <c r="NHX2" s="260" t="s">
        <v>12805</v>
      </c>
      <c r="NHY2" s="260" t="s">
        <v>12806</v>
      </c>
      <c r="NHZ2" s="260" t="s">
        <v>12807</v>
      </c>
      <c r="NIA2" s="260" t="s">
        <v>12808</v>
      </c>
      <c r="NIB2" s="260" t="s">
        <v>12809</v>
      </c>
      <c r="NIC2" s="260" t="s">
        <v>12810</v>
      </c>
      <c r="NID2" s="260" t="s">
        <v>12811</v>
      </c>
      <c r="NIE2" s="260" t="s">
        <v>12812</v>
      </c>
      <c r="NIF2" s="260" t="s">
        <v>12813</v>
      </c>
      <c r="NIG2" s="260" t="s">
        <v>12814</v>
      </c>
      <c r="NIH2" s="260" t="s">
        <v>12815</v>
      </c>
      <c r="NII2" s="260" t="s">
        <v>12816</v>
      </c>
      <c r="NIJ2" s="260" t="s">
        <v>12817</v>
      </c>
      <c r="NIK2" s="260" t="s">
        <v>12818</v>
      </c>
      <c r="NIL2" s="260" t="s">
        <v>12819</v>
      </c>
      <c r="NIM2" s="260" t="s">
        <v>12820</v>
      </c>
      <c r="NIN2" s="260" t="s">
        <v>12821</v>
      </c>
      <c r="NIO2" s="260" t="s">
        <v>12822</v>
      </c>
      <c r="NIP2" s="260" t="s">
        <v>12823</v>
      </c>
      <c r="NIQ2" s="260" t="s">
        <v>12824</v>
      </c>
      <c r="NIR2" s="260" t="s">
        <v>12825</v>
      </c>
      <c r="NIS2" s="260" t="s">
        <v>12826</v>
      </c>
      <c r="NIT2" s="260" t="s">
        <v>12827</v>
      </c>
      <c r="NIU2" s="260" t="s">
        <v>12828</v>
      </c>
      <c r="NIV2" s="260" t="s">
        <v>12829</v>
      </c>
      <c r="NIW2" s="260" t="s">
        <v>12830</v>
      </c>
      <c r="NIX2" s="260" t="s">
        <v>12831</v>
      </c>
      <c r="NIY2" s="260" t="s">
        <v>12832</v>
      </c>
      <c r="NIZ2" s="260" t="s">
        <v>12833</v>
      </c>
      <c r="NJA2" s="260" t="s">
        <v>12834</v>
      </c>
      <c r="NJB2" s="260" t="s">
        <v>12835</v>
      </c>
      <c r="NJC2" s="260" t="s">
        <v>12836</v>
      </c>
      <c r="NJD2" s="260" t="s">
        <v>12837</v>
      </c>
      <c r="NJE2" s="260" t="s">
        <v>12838</v>
      </c>
      <c r="NJF2" s="260" t="s">
        <v>12839</v>
      </c>
      <c r="NJG2" s="260" t="s">
        <v>12840</v>
      </c>
      <c r="NJH2" s="260" t="s">
        <v>12841</v>
      </c>
      <c r="NJI2" s="260" t="s">
        <v>12842</v>
      </c>
      <c r="NJJ2" s="260" t="s">
        <v>12843</v>
      </c>
      <c r="NJK2" s="260" t="s">
        <v>12844</v>
      </c>
      <c r="NJL2" s="260" t="s">
        <v>12845</v>
      </c>
      <c r="NJM2" s="260" t="s">
        <v>12846</v>
      </c>
      <c r="NJN2" s="260" t="s">
        <v>12847</v>
      </c>
      <c r="NJO2" s="260" t="s">
        <v>12848</v>
      </c>
      <c r="NJP2" s="260" t="s">
        <v>12849</v>
      </c>
      <c r="NJQ2" s="260" t="s">
        <v>12850</v>
      </c>
      <c r="NJR2" s="260" t="s">
        <v>12851</v>
      </c>
      <c r="NJS2" s="260" t="s">
        <v>12852</v>
      </c>
      <c r="NJT2" s="260" t="s">
        <v>12853</v>
      </c>
      <c r="NJU2" s="260" t="s">
        <v>12854</v>
      </c>
      <c r="NJV2" s="260" t="s">
        <v>12855</v>
      </c>
      <c r="NJW2" s="260" t="s">
        <v>12856</v>
      </c>
      <c r="NJX2" s="260" t="s">
        <v>12857</v>
      </c>
      <c r="NJY2" s="260" t="s">
        <v>12858</v>
      </c>
      <c r="NJZ2" s="260" t="s">
        <v>12859</v>
      </c>
      <c r="NKA2" s="260" t="s">
        <v>12860</v>
      </c>
      <c r="NKB2" s="260" t="s">
        <v>12861</v>
      </c>
      <c r="NKC2" s="260" t="s">
        <v>12862</v>
      </c>
      <c r="NKD2" s="260" t="s">
        <v>12863</v>
      </c>
      <c r="NKE2" s="260" t="s">
        <v>12864</v>
      </c>
      <c r="NKF2" s="260" t="s">
        <v>12865</v>
      </c>
      <c r="NKG2" s="260" t="s">
        <v>12866</v>
      </c>
      <c r="NKH2" s="260" t="s">
        <v>12867</v>
      </c>
      <c r="NKI2" s="260" t="s">
        <v>12868</v>
      </c>
      <c r="NKJ2" s="260" t="s">
        <v>12869</v>
      </c>
      <c r="NKK2" s="260" t="s">
        <v>12870</v>
      </c>
      <c r="NKL2" s="260" t="s">
        <v>12871</v>
      </c>
      <c r="NKM2" s="260" t="s">
        <v>12872</v>
      </c>
      <c r="NKN2" s="260" t="s">
        <v>12873</v>
      </c>
      <c r="NKO2" s="260" t="s">
        <v>12874</v>
      </c>
      <c r="NKP2" s="260" t="s">
        <v>12875</v>
      </c>
      <c r="NKQ2" s="260" t="s">
        <v>12876</v>
      </c>
      <c r="NKR2" s="260" t="s">
        <v>12877</v>
      </c>
      <c r="NKS2" s="260" t="s">
        <v>12878</v>
      </c>
      <c r="NKT2" s="260" t="s">
        <v>12879</v>
      </c>
      <c r="NKU2" s="260" t="s">
        <v>12880</v>
      </c>
      <c r="NKV2" s="260" t="s">
        <v>12881</v>
      </c>
      <c r="NKW2" s="260" t="s">
        <v>12882</v>
      </c>
      <c r="NKX2" s="260" t="s">
        <v>12883</v>
      </c>
      <c r="NKY2" s="260" t="s">
        <v>12884</v>
      </c>
      <c r="NKZ2" s="260" t="s">
        <v>12885</v>
      </c>
      <c r="NLA2" s="260" t="s">
        <v>12886</v>
      </c>
      <c r="NLB2" s="260" t="s">
        <v>12887</v>
      </c>
      <c r="NLC2" s="260" t="s">
        <v>12888</v>
      </c>
      <c r="NLD2" s="260" t="s">
        <v>12889</v>
      </c>
      <c r="NLE2" s="260" t="s">
        <v>12890</v>
      </c>
      <c r="NLF2" s="260" t="s">
        <v>12891</v>
      </c>
      <c r="NLG2" s="260" t="s">
        <v>12892</v>
      </c>
      <c r="NLH2" s="260" t="s">
        <v>12893</v>
      </c>
      <c r="NLI2" s="260" t="s">
        <v>12894</v>
      </c>
      <c r="NLJ2" s="260" t="s">
        <v>12895</v>
      </c>
      <c r="NLK2" s="260" t="s">
        <v>12896</v>
      </c>
      <c r="NLL2" s="260" t="s">
        <v>12897</v>
      </c>
      <c r="NLM2" s="260" t="s">
        <v>12898</v>
      </c>
      <c r="NLN2" s="260" t="s">
        <v>12899</v>
      </c>
      <c r="NLO2" s="260" t="s">
        <v>12900</v>
      </c>
      <c r="NLP2" s="260" t="s">
        <v>12901</v>
      </c>
      <c r="NLQ2" s="260" t="s">
        <v>12902</v>
      </c>
      <c r="NLR2" s="260" t="s">
        <v>12903</v>
      </c>
      <c r="NLS2" s="260" t="s">
        <v>12904</v>
      </c>
      <c r="NLT2" s="260" t="s">
        <v>12905</v>
      </c>
      <c r="NLU2" s="260" t="s">
        <v>12906</v>
      </c>
      <c r="NLV2" s="260" t="s">
        <v>12907</v>
      </c>
      <c r="NLW2" s="260" t="s">
        <v>12908</v>
      </c>
      <c r="NLX2" s="260" t="s">
        <v>12909</v>
      </c>
      <c r="NLY2" s="260" t="s">
        <v>12910</v>
      </c>
      <c r="NLZ2" s="260" t="s">
        <v>12911</v>
      </c>
      <c r="NMA2" s="260" t="s">
        <v>12912</v>
      </c>
      <c r="NMB2" s="260" t="s">
        <v>12913</v>
      </c>
      <c r="NMC2" s="260" t="s">
        <v>12914</v>
      </c>
      <c r="NMD2" s="260" t="s">
        <v>12915</v>
      </c>
      <c r="NME2" s="260" t="s">
        <v>12916</v>
      </c>
      <c r="NMF2" s="260" t="s">
        <v>12917</v>
      </c>
      <c r="NMG2" s="260" t="s">
        <v>12918</v>
      </c>
      <c r="NMH2" s="260" t="s">
        <v>12919</v>
      </c>
      <c r="NMI2" s="260" t="s">
        <v>12920</v>
      </c>
      <c r="NMJ2" s="260" t="s">
        <v>12921</v>
      </c>
      <c r="NMK2" s="260" t="s">
        <v>12922</v>
      </c>
      <c r="NML2" s="260" t="s">
        <v>12923</v>
      </c>
      <c r="NMM2" s="260" t="s">
        <v>12924</v>
      </c>
      <c r="NMN2" s="260" t="s">
        <v>12925</v>
      </c>
      <c r="NMO2" s="260" t="s">
        <v>12926</v>
      </c>
      <c r="NMP2" s="260" t="s">
        <v>12927</v>
      </c>
      <c r="NMQ2" s="260" t="s">
        <v>12928</v>
      </c>
      <c r="NMR2" s="260" t="s">
        <v>12929</v>
      </c>
      <c r="NMS2" s="260" t="s">
        <v>12930</v>
      </c>
      <c r="NMT2" s="260" t="s">
        <v>12931</v>
      </c>
      <c r="NMU2" s="260" t="s">
        <v>12932</v>
      </c>
      <c r="NMV2" s="260" t="s">
        <v>12933</v>
      </c>
      <c r="NMW2" s="260" t="s">
        <v>12934</v>
      </c>
      <c r="NMX2" s="260" t="s">
        <v>12935</v>
      </c>
      <c r="NMY2" s="260" t="s">
        <v>12936</v>
      </c>
      <c r="NMZ2" s="260" t="s">
        <v>12937</v>
      </c>
      <c r="NNA2" s="260" t="s">
        <v>12938</v>
      </c>
      <c r="NNB2" s="260" t="s">
        <v>12939</v>
      </c>
      <c r="NNC2" s="260" t="s">
        <v>12940</v>
      </c>
      <c r="NND2" s="260" t="s">
        <v>12941</v>
      </c>
      <c r="NNE2" s="260" t="s">
        <v>12942</v>
      </c>
      <c r="NNF2" s="260" t="s">
        <v>12943</v>
      </c>
      <c r="NNG2" s="260" t="s">
        <v>12944</v>
      </c>
      <c r="NNH2" s="260" t="s">
        <v>12945</v>
      </c>
      <c r="NNI2" s="260" t="s">
        <v>12946</v>
      </c>
      <c r="NNJ2" s="260" t="s">
        <v>12947</v>
      </c>
      <c r="NNK2" s="260" t="s">
        <v>12948</v>
      </c>
      <c r="NNL2" s="260" t="s">
        <v>12949</v>
      </c>
      <c r="NNM2" s="260" t="s">
        <v>12950</v>
      </c>
      <c r="NNN2" s="260" t="s">
        <v>12951</v>
      </c>
      <c r="NNO2" s="260" t="s">
        <v>12952</v>
      </c>
      <c r="NNP2" s="260" t="s">
        <v>12953</v>
      </c>
      <c r="NNQ2" s="260" t="s">
        <v>12954</v>
      </c>
      <c r="NNR2" s="260" t="s">
        <v>12955</v>
      </c>
      <c r="NNS2" s="260" t="s">
        <v>12956</v>
      </c>
      <c r="NNT2" s="260" t="s">
        <v>12957</v>
      </c>
      <c r="NNU2" s="260" t="s">
        <v>12958</v>
      </c>
      <c r="NNV2" s="260" t="s">
        <v>12959</v>
      </c>
      <c r="NNW2" s="260" t="s">
        <v>12960</v>
      </c>
      <c r="NNX2" s="260" t="s">
        <v>12961</v>
      </c>
      <c r="NNY2" s="260" t="s">
        <v>12962</v>
      </c>
      <c r="NNZ2" s="260" t="s">
        <v>12963</v>
      </c>
      <c r="NOA2" s="260" t="s">
        <v>12964</v>
      </c>
      <c r="NOB2" s="260" t="s">
        <v>12965</v>
      </c>
      <c r="NOC2" s="260" t="s">
        <v>12966</v>
      </c>
      <c r="NOD2" s="260" t="s">
        <v>12967</v>
      </c>
      <c r="NOE2" s="260" t="s">
        <v>12968</v>
      </c>
      <c r="NOF2" s="260" t="s">
        <v>12969</v>
      </c>
      <c r="NOG2" s="260" t="s">
        <v>12970</v>
      </c>
      <c r="NOH2" s="260" t="s">
        <v>12971</v>
      </c>
      <c r="NOI2" s="260" t="s">
        <v>12972</v>
      </c>
      <c r="NOJ2" s="260" t="s">
        <v>12973</v>
      </c>
      <c r="NOK2" s="260" t="s">
        <v>12974</v>
      </c>
      <c r="NOL2" s="260" t="s">
        <v>12975</v>
      </c>
      <c r="NOM2" s="260" t="s">
        <v>12976</v>
      </c>
      <c r="NON2" s="260" t="s">
        <v>12977</v>
      </c>
      <c r="NOO2" s="260" t="s">
        <v>12978</v>
      </c>
      <c r="NOP2" s="260" t="s">
        <v>12979</v>
      </c>
      <c r="NOQ2" s="260" t="s">
        <v>12980</v>
      </c>
      <c r="NOR2" s="260" t="s">
        <v>12981</v>
      </c>
      <c r="NOS2" s="260" t="s">
        <v>12982</v>
      </c>
      <c r="NOT2" s="260" t="s">
        <v>12983</v>
      </c>
      <c r="NOU2" s="260" t="s">
        <v>12984</v>
      </c>
      <c r="NOV2" s="260" t="s">
        <v>12985</v>
      </c>
      <c r="NOW2" s="260" t="s">
        <v>12986</v>
      </c>
      <c r="NOX2" s="260" t="s">
        <v>12987</v>
      </c>
      <c r="NOY2" s="260" t="s">
        <v>12988</v>
      </c>
      <c r="NOZ2" s="260" t="s">
        <v>12989</v>
      </c>
      <c r="NPA2" s="260" t="s">
        <v>12990</v>
      </c>
      <c r="NPB2" s="260" t="s">
        <v>12991</v>
      </c>
      <c r="NPC2" s="260" t="s">
        <v>12992</v>
      </c>
      <c r="NPD2" s="260" t="s">
        <v>12993</v>
      </c>
      <c r="NPE2" s="260" t="s">
        <v>12994</v>
      </c>
      <c r="NPF2" s="260" t="s">
        <v>12995</v>
      </c>
      <c r="NPG2" s="260" t="s">
        <v>12996</v>
      </c>
      <c r="NPH2" s="260" t="s">
        <v>12997</v>
      </c>
      <c r="NPI2" s="260" t="s">
        <v>12998</v>
      </c>
      <c r="NPJ2" s="260" t="s">
        <v>12999</v>
      </c>
      <c r="NPK2" s="260" t="s">
        <v>13000</v>
      </c>
      <c r="NPL2" s="260" t="s">
        <v>13001</v>
      </c>
      <c r="NPM2" s="260" t="s">
        <v>13002</v>
      </c>
      <c r="NPN2" s="260" t="s">
        <v>13003</v>
      </c>
      <c r="NPO2" s="260" t="s">
        <v>13004</v>
      </c>
      <c r="NPP2" s="260" t="s">
        <v>13005</v>
      </c>
      <c r="NPQ2" s="260" t="s">
        <v>13006</v>
      </c>
      <c r="NPR2" s="260" t="s">
        <v>13007</v>
      </c>
      <c r="NPS2" s="260" t="s">
        <v>13008</v>
      </c>
      <c r="NPT2" s="260" t="s">
        <v>13009</v>
      </c>
      <c r="NPU2" s="260" t="s">
        <v>13010</v>
      </c>
      <c r="NPV2" s="260" t="s">
        <v>13011</v>
      </c>
      <c r="NPW2" s="260" t="s">
        <v>13012</v>
      </c>
      <c r="NPX2" s="260" t="s">
        <v>13013</v>
      </c>
      <c r="NPY2" s="260" t="s">
        <v>13014</v>
      </c>
      <c r="NPZ2" s="260" t="s">
        <v>13015</v>
      </c>
      <c r="NQA2" s="260" t="s">
        <v>13016</v>
      </c>
      <c r="NQB2" s="260" t="s">
        <v>13017</v>
      </c>
      <c r="NQC2" s="260" t="s">
        <v>13018</v>
      </c>
      <c r="NQD2" s="260" t="s">
        <v>13019</v>
      </c>
      <c r="NQE2" s="260" t="s">
        <v>13020</v>
      </c>
      <c r="NQF2" s="260" t="s">
        <v>13021</v>
      </c>
      <c r="NQG2" s="260" t="s">
        <v>13022</v>
      </c>
      <c r="NQH2" s="260" t="s">
        <v>13023</v>
      </c>
      <c r="NQI2" s="260" t="s">
        <v>13024</v>
      </c>
      <c r="NQJ2" s="260" t="s">
        <v>13025</v>
      </c>
      <c r="NQK2" s="260" t="s">
        <v>13026</v>
      </c>
      <c r="NQL2" s="260" t="s">
        <v>13027</v>
      </c>
      <c r="NQM2" s="260" t="s">
        <v>13028</v>
      </c>
      <c r="NQN2" s="260" t="s">
        <v>13029</v>
      </c>
      <c r="NQO2" s="260" t="s">
        <v>13030</v>
      </c>
      <c r="NQP2" s="260" t="s">
        <v>13031</v>
      </c>
      <c r="NQQ2" s="260" t="s">
        <v>13032</v>
      </c>
      <c r="NQR2" s="260" t="s">
        <v>13033</v>
      </c>
      <c r="NQS2" s="260" t="s">
        <v>13034</v>
      </c>
      <c r="NQT2" s="260" t="s">
        <v>13035</v>
      </c>
      <c r="NQU2" s="260" t="s">
        <v>13036</v>
      </c>
      <c r="NQV2" s="260" t="s">
        <v>13037</v>
      </c>
      <c r="NQW2" s="260" t="s">
        <v>13038</v>
      </c>
      <c r="NQX2" s="260" t="s">
        <v>13039</v>
      </c>
      <c r="NQY2" s="260" t="s">
        <v>13040</v>
      </c>
      <c r="NQZ2" s="260" t="s">
        <v>13041</v>
      </c>
      <c r="NRA2" s="260" t="s">
        <v>13042</v>
      </c>
      <c r="NRB2" s="260" t="s">
        <v>13043</v>
      </c>
      <c r="NRC2" s="260" t="s">
        <v>13044</v>
      </c>
      <c r="NRD2" s="260" t="s">
        <v>13045</v>
      </c>
      <c r="NRE2" s="260" t="s">
        <v>13046</v>
      </c>
      <c r="NRF2" s="260" t="s">
        <v>13047</v>
      </c>
      <c r="NRG2" s="260" t="s">
        <v>13048</v>
      </c>
      <c r="NRH2" s="260" t="s">
        <v>13049</v>
      </c>
      <c r="NRI2" s="260" t="s">
        <v>13050</v>
      </c>
      <c r="NRJ2" s="260" t="s">
        <v>13051</v>
      </c>
      <c r="NRK2" s="260" t="s">
        <v>13052</v>
      </c>
      <c r="NRL2" s="260" t="s">
        <v>13053</v>
      </c>
      <c r="NRM2" s="260" t="s">
        <v>13054</v>
      </c>
      <c r="NRN2" s="260" t="s">
        <v>13055</v>
      </c>
      <c r="NRO2" s="260" t="s">
        <v>13056</v>
      </c>
      <c r="NRP2" s="260" t="s">
        <v>13057</v>
      </c>
      <c r="NRQ2" s="260" t="s">
        <v>13058</v>
      </c>
      <c r="NRR2" s="260" t="s">
        <v>13059</v>
      </c>
      <c r="NRS2" s="260" t="s">
        <v>13060</v>
      </c>
      <c r="NRT2" s="260" t="s">
        <v>13061</v>
      </c>
      <c r="NRU2" s="260" t="s">
        <v>13062</v>
      </c>
      <c r="NRV2" s="260" t="s">
        <v>13063</v>
      </c>
      <c r="NRW2" s="260" t="s">
        <v>13064</v>
      </c>
      <c r="NRX2" s="260" t="s">
        <v>13065</v>
      </c>
      <c r="NRY2" s="260" t="s">
        <v>13066</v>
      </c>
      <c r="NRZ2" s="260" t="s">
        <v>13067</v>
      </c>
      <c r="NSA2" s="260" t="s">
        <v>13068</v>
      </c>
      <c r="NSB2" s="260" t="s">
        <v>13069</v>
      </c>
      <c r="NSC2" s="260" t="s">
        <v>13070</v>
      </c>
      <c r="NSD2" s="260" t="s">
        <v>13071</v>
      </c>
      <c r="NSE2" s="260" t="s">
        <v>13072</v>
      </c>
      <c r="NSF2" s="260" t="s">
        <v>13073</v>
      </c>
      <c r="NSG2" s="260" t="s">
        <v>13074</v>
      </c>
      <c r="NSH2" s="260" t="s">
        <v>13075</v>
      </c>
      <c r="NSI2" s="260" t="s">
        <v>13076</v>
      </c>
      <c r="NSJ2" s="260" t="s">
        <v>13077</v>
      </c>
      <c r="NSK2" s="260" t="s">
        <v>13078</v>
      </c>
      <c r="NSL2" s="260" t="s">
        <v>13079</v>
      </c>
      <c r="NSM2" s="260" t="s">
        <v>13080</v>
      </c>
      <c r="NSN2" s="260" t="s">
        <v>13081</v>
      </c>
      <c r="NSO2" s="260" t="s">
        <v>13082</v>
      </c>
      <c r="NSP2" s="260" t="s">
        <v>13083</v>
      </c>
      <c r="NSQ2" s="260" t="s">
        <v>13084</v>
      </c>
      <c r="NSR2" s="260" t="s">
        <v>13085</v>
      </c>
      <c r="NSS2" s="260" t="s">
        <v>13086</v>
      </c>
      <c r="NST2" s="260" t="s">
        <v>13087</v>
      </c>
      <c r="NSU2" s="260" t="s">
        <v>13088</v>
      </c>
      <c r="NSV2" s="260" t="s">
        <v>13089</v>
      </c>
      <c r="NSW2" s="260" t="s">
        <v>13090</v>
      </c>
      <c r="NSX2" s="260" t="s">
        <v>13091</v>
      </c>
      <c r="NSY2" s="260" t="s">
        <v>13092</v>
      </c>
      <c r="NSZ2" s="260" t="s">
        <v>13093</v>
      </c>
      <c r="NTA2" s="260" t="s">
        <v>13094</v>
      </c>
      <c r="NTB2" s="260" t="s">
        <v>13095</v>
      </c>
      <c r="NTC2" s="260" t="s">
        <v>13096</v>
      </c>
      <c r="NTD2" s="260" t="s">
        <v>13097</v>
      </c>
      <c r="NTE2" s="260" t="s">
        <v>13098</v>
      </c>
      <c r="NTF2" s="260" t="s">
        <v>13099</v>
      </c>
      <c r="NTG2" s="260" t="s">
        <v>13100</v>
      </c>
      <c r="NTH2" s="260" t="s">
        <v>13101</v>
      </c>
      <c r="NTI2" s="260" t="s">
        <v>13102</v>
      </c>
      <c r="NTJ2" s="260" t="s">
        <v>13103</v>
      </c>
      <c r="NTK2" s="260" t="s">
        <v>13104</v>
      </c>
      <c r="NTL2" s="260" t="s">
        <v>13105</v>
      </c>
      <c r="NTM2" s="260" t="s">
        <v>13106</v>
      </c>
      <c r="NTN2" s="260" t="s">
        <v>13107</v>
      </c>
      <c r="NTO2" s="260" t="s">
        <v>13108</v>
      </c>
      <c r="NTP2" s="260" t="s">
        <v>13109</v>
      </c>
      <c r="NTQ2" s="260" t="s">
        <v>13110</v>
      </c>
      <c r="NTR2" s="260" t="s">
        <v>13111</v>
      </c>
      <c r="NTS2" s="260" t="s">
        <v>13112</v>
      </c>
      <c r="NTT2" s="260" t="s">
        <v>13113</v>
      </c>
      <c r="NTU2" s="260" t="s">
        <v>13114</v>
      </c>
      <c r="NTV2" s="260" t="s">
        <v>13115</v>
      </c>
      <c r="NTW2" s="260" t="s">
        <v>13116</v>
      </c>
      <c r="NTX2" s="260" t="s">
        <v>13117</v>
      </c>
      <c r="NTY2" s="260" t="s">
        <v>13118</v>
      </c>
      <c r="NTZ2" s="260" t="s">
        <v>13119</v>
      </c>
      <c r="NUA2" s="260" t="s">
        <v>13120</v>
      </c>
      <c r="NUB2" s="260" t="s">
        <v>13121</v>
      </c>
      <c r="NUC2" s="260" t="s">
        <v>13122</v>
      </c>
      <c r="NUD2" s="260" t="s">
        <v>13123</v>
      </c>
      <c r="NUE2" s="260" t="s">
        <v>13124</v>
      </c>
      <c r="NUF2" s="260" t="s">
        <v>13125</v>
      </c>
      <c r="NUG2" s="260" t="s">
        <v>13126</v>
      </c>
      <c r="NUH2" s="260" t="s">
        <v>13127</v>
      </c>
      <c r="NUI2" s="260" t="s">
        <v>13128</v>
      </c>
      <c r="NUJ2" s="260" t="s">
        <v>13129</v>
      </c>
      <c r="NUK2" s="260" t="s">
        <v>13130</v>
      </c>
      <c r="NUL2" s="260" t="s">
        <v>13131</v>
      </c>
      <c r="NUM2" s="260" t="s">
        <v>13132</v>
      </c>
      <c r="NUN2" s="260" t="s">
        <v>13133</v>
      </c>
      <c r="NUO2" s="260" t="s">
        <v>13134</v>
      </c>
      <c r="NUP2" s="260" t="s">
        <v>13135</v>
      </c>
      <c r="NUQ2" s="260" t="s">
        <v>13136</v>
      </c>
      <c r="NUR2" s="260" t="s">
        <v>13137</v>
      </c>
      <c r="NUS2" s="260" t="s">
        <v>13138</v>
      </c>
      <c r="NUT2" s="260" t="s">
        <v>13139</v>
      </c>
      <c r="NUU2" s="260" t="s">
        <v>13140</v>
      </c>
      <c r="NUV2" s="260" t="s">
        <v>13141</v>
      </c>
      <c r="NUW2" s="260" t="s">
        <v>13142</v>
      </c>
      <c r="NUX2" s="260" t="s">
        <v>13143</v>
      </c>
      <c r="NUY2" s="260" t="s">
        <v>13144</v>
      </c>
      <c r="NUZ2" s="260" t="s">
        <v>13145</v>
      </c>
      <c r="NVA2" s="260" t="s">
        <v>13146</v>
      </c>
      <c r="NVB2" s="260" t="s">
        <v>13147</v>
      </c>
      <c r="NVC2" s="260" t="s">
        <v>13148</v>
      </c>
      <c r="NVD2" s="260" t="s">
        <v>13149</v>
      </c>
      <c r="NVE2" s="260" t="s">
        <v>13150</v>
      </c>
      <c r="NVF2" s="260" t="s">
        <v>13151</v>
      </c>
      <c r="NVG2" s="260" t="s">
        <v>13152</v>
      </c>
      <c r="NVH2" s="260" t="s">
        <v>13153</v>
      </c>
      <c r="NVI2" s="260" t="s">
        <v>13154</v>
      </c>
      <c r="NVJ2" s="260" t="s">
        <v>13155</v>
      </c>
      <c r="NVK2" s="260" t="s">
        <v>13156</v>
      </c>
      <c r="NVL2" s="260" t="s">
        <v>13157</v>
      </c>
      <c r="NVM2" s="260" t="s">
        <v>13158</v>
      </c>
      <c r="NVN2" s="260" t="s">
        <v>13159</v>
      </c>
      <c r="NVO2" s="260" t="s">
        <v>13160</v>
      </c>
      <c r="NVP2" s="260" t="s">
        <v>13161</v>
      </c>
      <c r="NVQ2" s="260" t="s">
        <v>13162</v>
      </c>
      <c r="NVR2" s="260" t="s">
        <v>13163</v>
      </c>
      <c r="NVS2" s="260" t="s">
        <v>13164</v>
      </c>
      <c r="NVT2" s="260" t="s">
        <v>13165</v>
      </c>
      <c r="NVU2" s="260" t="s">
        <v>13166</v>
      </c>
      <c r="NVV2" s="260" t="s">
        <v>13167</v>
      </c>
      <c r="NVW2" s="260" t="s">
        <v>13168</v>
      </c>
      <c r="NVX2" s="260" t="s">
        <v>13169</v>
      </c>
      <c r="NVY2" s="260" t="s">
        <v>13170</v>
      </c>
      <c r="NVZ2" s="260" t="s">
        <v>13171</v>
      </c>
      <c r="NWA2" s="260" t="s">
        <v>13172</v>
      </c>
      <c r="NWB2" s="260" t="s">
        <v>13173</v>
      </c>
      <c r="NWC2" s="260" t="s">
        <v>13174</v>
      </c>
      <c r="NWD2" s="260" t="s">
        <v>13175</v>
      </c>
      <c r="NWE2" s="260" t="s">
        <v>13176</v>
      </c>
      <c r="NWF2" s="260" t="s">
        <v>13177</v>
      </c>
      <c r="NWG2" s="260" t="s">
        <v>13178</v>
      </c>
      <c r="NWH2" s="260" t="s">
        <v>13179</v>
      </c>
      <c r="NWI2" s="260" t="s">
        <v>13180</v>
      </c>
      <c r="NWJ2" s="260" t="s">
        <v>13181</v>
      </c>
      <c r="NWK2" s="260" t="s">
        <v>13182</v>
      </c>
      <c r="NWL2" s="260" t="s">
        <v>13183</v>
      </c>
      <c r="NWM2" s="260" t="s">
        <v>13184</v>
      </c>
      <c r="NWN2" s="260" t="s">
        <v>13185</v>
      </c>
      <c r="NWO2" s="260" t="s">
        <v>13186</v>
      </c>
      <c r="NWP2" s="260" t="s">
        <v>13187</v>
      </c>
      <c r="NWQ2" s="260" t="s">
        <v>13188</v>
      </c>
      <c r="NWR2" s="260" t="s">
        <v>13189</v>
      </c>
      <c r="NWS2" s="260" t="s">
        <v>13190</v>
      </c>
      <c r="NWT2" s="260" t="s">
        <v>13191</v>
      </c>
      <c r="NWU2" s="260" t="s">
        <v>13192</v>
      </c>
      <c r="NWV2" s="260" t="s">
        <v>13193</v>
      </c>
      <c r="NWW2" s="260" t="s">
        <v>13194</v>
      </c>
      <c r="NWX2" s="260" t="s">
        <v>13195</v>
      </c>
      <c r="NWY2" s="260" t="s">
        <v>13196</v>
      </c>
      <c r="NWZ2" s="260" t="s">
        <v>13197</v>
      </c>
      <c r="NXA2" s="260" t="s">
        <v>13198</v>
      </c>
      <c r="NXB2" s="260" t="s">
        <v>13199</v>
      </c>
      <c r="NXC2" s="260" t="s">
        <v>13200</v>
      </c>
      <c r="NXD2" s="260" t="s">
        <v>13201</v>
      </c>
      <c r="NXE2" s="260" t="s">
        <v>13202</v>
      </c>
      <c r="NXF2" s="260" t="s">
        <v>13203</v>
      </c>
      <c r="NXG2" s="260" t="s">
        <v>13204</v>
      </c>
      <c r="NXH2" s="260" t="s">
        <v>13205</v>
      </c>
      <c r="NXI2" s="260" t="s">
        <v>13206</v>
      </c>
      <c r="NXJ2" s="260" t="s">
        <v>13207</v>
      </c>
      <c r="NXK2" s="260" t="s">
        <v>13208</v>
      </c>
      <c r="NXL2" s="260" t="s">
        <v>13209</v>
      </c>
      <c r="NXM2" s="260" t="s">
        <v>13210</v>
      </c>
      <c r="NXN2" s="260" t="s">
        <v>13211</v>
      </c>
      <c r="NXO2" s="260" t="s">
        <v>13212</v>
      </c>
      <c r="NXP2" s="260" t="s">
        <v>13213</v>
      </c>
      <c r="NXQ2" s="260" t="s">
        <v>13214</v>
      </c>
      <c r="NXR2" s="260" t="s">
        <v>13215</v>
      </c>
      <c r="NXS2" s="260" t="s">
        <v>13216</v>
      </c>
      <c r="NXT2" s="260" t="s">
        <v>13217</v>
      </c>
      <c r="NXU2" s="260" t="s">
        <v>13218</v>
      </c>
      <c r="NXV2" s="260" t="s">
        <v>13219</v>
      </c>
      <c r="NXW2" s="260" t="s">
        <v>13220</v>
      </c>
      <c r="NXX2" s="260" t="s">
        <v>13221</v>
      </c>
      <c r="NXY2" s="260" t="s">
        <v>13222</v>
      </c>
      <c r="NXZ2" s="260" t="s">
        <v>13223</v>
      </c>
      <c r="NYA2" s="260" t="s">
        <v>13224</v>
      </c>
      <c r="NYB2" s="260" t="s">
        <v>13225</v>
      </c>
      <c r="NYC2" s="260" t="s">
        <v>13226</v>
      </c>
      <c r="NYD2" s="260" t="s">
        <v>13227</v>
      </c>
      <c r="NYE2" s="260" t="s">
        <v>13228</v>
      </c>
      <c r="NYF2" s="260" t="s">
        <v>13229</v>
      </c>
      <c r="NYG2" s="260" t="s">
        <v>13230</v>
      </c>
      <c r="NYH2" s="260" t="s">
        <v>13231</v>
      </c>
      <c r="NYI2" s="260" t="s">
        <v>13232</v>
      </c>
      <c r="NYJ2" s="260" t="s">
        <v>13233</v>
      </c>
      <c r="NYK2" s="260" t="s">
        <v>13234</v>
      </c>
      <c r="NYL2" s="260" t="s">
        <v>13235</v>
      </c>
      <c r="NYM2" s="260" t="s">
        <v>13236</v>
      </c>
      <c r="NYN2" s="260" t="s">
        <v>13237</v>
      </c>
      <c r="NYO2" s="260" t="s">
        <v>13238</v>
      </c>
      <c r="NYP2" s="260" t="s">
        <v>13239</v>
      </c>
      <c r="NYQ2" s="260" t="s">
        <v>13240</v>
      </c>
      <c r="NYR2" s="260" t="s">
        <v>13241</v>
      </c>
      <c r="NYS2" s="260" t="s">
        <v>13242</v>
      </c>
      <c r="NYT2" s="260" t="s">
        <v>13243</v>
      </c>
      <c r="NYU2" s="260" t="s">
        <v>13244</v>
      </c>
      <c r="NYV2" s="260" t="s">
        <v>13245</v>
      </c>
      <c r="NYW2" s="260" t="s">
        <v>13246</v>
      </c>
      <c r="NYX2" s="260" t="s">
        <v>13247</v>
      </c>
      <c r="NYY2" s="260" t="s">
        <v>13248</v>
      </c>
      <c r="NYZ2" s="260" t="s">
        <v>13249</v>
      </c>
      <c r="NZA2" s="260" t="s">
        <v>13250</v>
      </c>
      <c r="NZB2" s="260" t="s">
        <v>13251</v>
      </c>
      <c r="NZC2" s="260" t="s">
        <v>13252</v>
      </c>
      <c r="NZD2" s="260" t="s">
        <v>13253</v>
      </c>
      <c r="NZE2" s="260" t="s">
        <v>13254</v>
      </c>
      <c r="NZF2" s="260" t="s">
        <v>13255</v>
      </c>
      <c r="NZG2" s="260" t="s">
        <v>13256</v>
      </c>
      <c r="NZH2" s="260" t="s">
        <v>13257</v>
      </c>
      <c r="NZI2" s="260" t="s">
        <v>13258</v>
      </c>
      <c r="NZJ2" s="260" t="s">
        <v>13259</v>
      </c>
      <c r="NZK2" s="260" t="s">
        <v>13260</v>
      </c>
      <c r="NZL2" s="260" t="s">
        <v>13261</v>
      </c>
      <c r="NZM2" s="260" t="s">
        <v>13262</v>
      </c>
      <c r="NZN2" s="260" t="s">
        <v>13263</v>
      </c>
      <c r="NZO2" s="260" t="s">
        <v>13264</v>
      </c>
      <c r="NZP2" s="260" t="s">
        <v>13265</v>
      </c>
      <c r="NZQ2" s="260" t="s">
        <v>13266</v>
      </c>
      <c r="NZR2" s="260" t="s">
        <v>13267</v>
      </c>
      <c r="NZS2" s="260" t="s">
        <v>13268</v>
      </c>
      <c r="NZT2" s="260" t="s">
        <v>13269</v>
      </c>
      <c r="NZU2" s="260" t="s">
        <v>13270</v>
      </c>
      <c r="NZV2" s="260" t="s">
        <v>13271</v>
      </c>
      <c r="NZW2" s="260" t="s">
        <v>13272</v>
      </c>
      <c r="NZX2" s="260" t="s">
        <v>13273</v>
      </c>
      <c r="NZY2" s="260" t="s">
        <v>13274</v>
      </c>
      <c r="NZZ2" s="260" t="s">
        <v>13275</v>
      </c>
      <c r="OAA2" s="260" t="s">
        <v>13276</v>
      </c>
      <c r="OAB2" s="260" t="s">
        <v>13277</v>
      </c>
      <c r="OAC2" s="260" t="s">
        <v>13278</v>
      </c>
      <c r="OAD2" s="260" t="s">
        <v>13279</v>
      </c>
      <c r="OAE2" s="260" t="s">
        <v>13280</v>
      </c>
      <c r="OAF2" s="260" t="s">
        <v>13281</v>
      </c>
      <c r="OAG2" s="260" t="s">
        <v>13282</v>
      </c>
      <c r="OAH2" s="260" t="s">
        <v>13283</v>
      </c>
      <c r="OAI2" s="260" t="s">
        <v>13284</v>
      </c>
      <c r="OAJ2" s="260" t="s">
        <v>13285</v>
      </c>
      <c r="OAK2" s="260" t="s">
        <v>13286</v>
      </c>
      <c r="OAL2" s="260" t="s">
        <v>13287</v>
      </c>
      <c r="OAM2" s="260" t="s">
        <v>13288</v>
      </c>
      <c r="OAN2" s="260" t="s">
        <v>13289</v>
      </c>
      <c r="OAO2" s="260" t="s">
        <v>13290</v>
      </c>
      <c r="OAP2" s="260" t="s">
        <v>13291</v>
      </c>
      <c r="OAQ2" s="260" t="s">
        <v>13292</v>
      </c>
      <c r="OAR2" s="260" t="s">
        <v>13293</v>
      </c>
      <c r="OAS2" s="260" t="s">
        <v>13294</v>
      </c>
      <c r="OAT2" s="260" t="s">
        <v>13295</v>
      </c>
      <c r="OAU2" s="260" t="s">
        <v>13296</v>
      </c>
      <c r="OAV2" s="260" t="s">
        <v>13297</v>
      </c>
      <c r="OAW2" s="260" t="s">
        <v>13298</v>
      </c>
      <c r="OAX2" s="260" t="s">
        <v>13299</v>
      </c>
      <c r="OAY2" s="260" t="s">
        <v>13300</v>
      </c>
      <c r="OAZ2" s="260" t="s">
        <v>13301</v>
      </c>
      <c r="OBA2" s="260" t="s">
        <v>13302</v>
      </c>
      <c r="OBB2" s="260" t="s">
        <v>13303</v>
      </c>
      <c r="OBC2" s="260" t="s">
        <v>13304</v>
      </c>
      <c r="OBD2" s="260" t="s">
        <v>13305</v>
      </c>
      <c r="OBE2" s="260" t="s">
        <v>13306</v>
      </c>
      <c r="OBF2" s="260" t="s">
        <v>13307</v>
      </c>
      <c r="OBG2" s="260" t="s">
        <v>13308</v>
      </c>
      <c r="OBH2" s="260" t="s">
        <v>13309</v>
      </c>
      <c r="OBI2" s="260" t="s">
        <v>13310</v>
      </c>
      <c r="OBJ2" s="260" t="s">
        <v>13311</v>
      </c>
      <c r="OBK2" s="260" t="s">
        <v>13312</v>
      </c>
      <c r="OBL2" s="260" t="s">
        <v>13313</v>
      </c>
      <c r="OBM2" s="260" t="s">
        <v>13314</v>
      </c>
      <c r="OBN2" s="260" t="s">
        <v>13315</v>
      </c>
      <c r="OBO2" s="260" t="s">
        <v>13316</v>
      </c>
      <c r="OBP2" s="260" t="s">
        <v>13317</v>
      </c>
      <c r="OBQ2" s="260" t="s">
        <v>13318</v>
      </c>
      <c r="OBR2" s="260" t="s">
        <v>13319</v>
      </c>
      <c r="OBS2" s="260" t="s">
        <v>13320</v>
      </c>
      <c r="OBT2" s="260" t="s">
        <v>13321</v>
      </c>
      <c r="OBU2" s="260" t="s">
        <v>13322</v>
      </c>
      <c r="OBV2" s="260" t="s">
        <v>13323</v>
      </c>
      <c r="OBW2" s="260" t="s">
        <v>13324</v>
      </c>
      <c r="OBX2" s="260" t="s">
        <v>13325</v>
      </c>
      <c r="OBY2" s="260" t="s">
        <v>13326</v>
      </c>
      <c r="OBZ2" s="260" t="s">
        <v>13327</v>
      </c>
      <c r="OCA2" s="260" t="s">
        <v>13328</v>
      </c>
      <c r="OCB2" s="260" t="s">
        <v>13329</v>
      </c>
      <c r="OCC2" s="260" t="s">
        <v>13330</v>
      </c>
      <c r="OCD2" s="260" t="s">
        <v>13331</v>
      </c>
      <c r="OCE2" s="260" t="s">
        <v>13332</v>
      </c>
      <c r="OCF2" s="260" t="s">
        <v>13333</v>
      </c>
      <c r="OCG2" s="260" t="s">
        <v>13334</v>
      </c>
      <c r="OCH2" s="260" t="s">
        <v>13335</v>
      </c>
      <c r="OCI2" s="260" t="s">
        <v>13336</v>
      </c>
      <c r="OCJ2" s="260" t="s">
        <v>13337</v>
      </c>
      <c r="OCK2" s="260" t="s">
        <v>13338</v>
      </c>
      <c r="OCL2" s="260" t="s">
        <v>13339</v>
      </c>
      <c r="OCM2" s="260" t="s">
        <v>13340</v>
      </c>
      <c r="OCN2" s="260" t="s">
        <v>13341</v>
      </c>
      <c r="OCO2" s="260" t="s">
        <v>13342</v>
      </c>
      <c r="OCP2" s="260" t="s">
        <v>13343</v>
      </c>
      <c r="OCQ2" s="260" t="s">
        <v>13344</v>
      </c>
      <c r="OCR2" s="260" t="s">
        <v>13345</v>
      </c>
      <c r="OCS2" s="260" t="s">
        <v>13346</v>
      </c>
      <c r="OCT2" s="260" t="s">
        <v>13347</v>
      </c>
      <c r="OCU2" s="260" t="s">
        <v>13348</v>
      </c>
      <c r="OCV2" s="260" t="s">
        <v>13349</v>
      </c>
      <c r="OCW2" s="260" t="s">
        <v>13350</v>
      </c>
      <c r="OCX2" s="260" t="s">
        <v>13351</v>
      </c>
      <c r="OCY2" s="260" t="s">
        <v>13352</v>
      </c>
      <c r="OCZ2" s="260" t="s">
        <v>13353</v>
      </c>
      <c r="ODA2" s="260" t="s">
        <v>13354</v>
      </c>
      <c r="ODB2" s="260" t="s">
        <v>13355</v>
      </c>
      <c r="ODC2" s="260" t="s">
        <v>13356</v>
      </c>
      <c r="ODD2" s="260" t="s">
        <v>13357</v>
      </c>
      <c r="ODE2" s="260" t="s">
        <v>13358</v>
      </c>
      <c r="ODF2" s="260" t="s">
        <v>13359</v>
      </c>
      <c r="ODG2" s="260" t="s">
        <v>13360</v>
      </c>
      <c r="ODH2" s="260" t="s">
        <v>13361</v>
      </c>
      <c r="ODI2" s="260" t="s">
        <v>13362</v>
      </c>
      <c r="ODJ2" s="260" t="s">
        <v>13363</v>
      </c>
      <c r="ODK2" s="260" t="s">
        <v>13364</v>
      </c>
      <c r="ODL2" s="260" t="s">
        <v>13365</v>
      </c>
      <c r="ODM2" s="260" t="s">
        <v>13366</v>
      </c>
      <c r="ODN2" s="260" t="s">
        <v>13367</v>
      </c>
      <c r="ODO2" s="260" t="s">
        <v>13368</v>
      </c>
      <c r="ODP2" s="260" t="s">
        <v>13369</v>
      </c>
      <c r="ODQ2" s="260" t="s">
        <v>13370</v>
      </c>
      <c r="ODR2" s="260" t="s">
        <v>13371</v>
      </c>
      <c r="ODS2" s="260" t="s">
        <v>13372</v>
      </c>
      <c r="ODT2" s="260" t="s">
        <v>13373</v>
      </c>
      <c r="ODU2" s="260" t="s">
        <v>13374</v>
      </c>
      <c r="ODV2" s="260" t="s">
        <v>13375</v>
      </c>
      <c r="ODW2" s="260" t="s">
        <v>13376</v>
      </c>
      <c r="ODX2" s="260" t="s">
        <v>13377</v>
      </c>
      <c r="ODY2" s="260" t="s">
        <v>13378</v>
      </c>
      <c r="ODZ2" s="260" t="s">
        <v>13379</v>
      </c>
      <c r="OEA2" s="260" t="s">
        <v>13380</v>
      </c>
      <c r="OEB2" s="260" t="s">
        <v>13381</v>
      </c>
      <c r="OEC2" s="260" t="s">
        <v>13382</v>
      </c>
      <c r="OED2" s="260" t="s">
        <v>13383</v>
      </c>
      <c r="OEE2" s="260" t="s">
        <v>13384</v>
      </c>
      <c r="OEF2" s="260" t="s">
        <v>13385</v>
      </c>
      <c r="OEG2" s="260" t="s">
        <v>13386</v>
      </c>
      <c r="OEH2" s="260" t="s">
        <v>13387</v>
      </c>
      <c r="OEI2" s="260" t="s">
        <v>13388</v>
      </c>
      <c r="OEJ2" s="260" t="s">
        <v>13389</v>
      </c>
      <c r="OEK2" s="260" t="s">
        <v>13390</v>
      </c>
      <c r="OEL2" s="260" t="s">
        <v>13391</v>
      </c>
      <c r="OEM2" s="260" t="s">
        <v>13392</v>
      </c>
      <c r="OEN2" s="260" t="s">
        <v>13393</v>
      </c>
      <c r="OEO2" s="260" t="s">
        <v>13394</v>
      </c>
      <c r="OEP2" s="260" t="s">
        <v>13395</v>
      </c>
      <c r="OEQ2" s="260" t="s">
        <v>13396</v>
      </c>
      <c r="OER2" s="260" t="s">
        <v>13397</v>
      </c>
      <c r="OES2" s="260" t="s">
        <v>13398</v>
      </c>
      <c r="OET2" s="260" t="s">
        <v>13399</v>
      </c>
      <c r="OEU2" s="260" t="s">
        <v>13400</v>
      </c>
      <c r="OEV2" s="260" t="s">
        <v>13401</v>
      </c>
      <c r="OEW2" s="260" t="s">
        <v>13402</v>
      </c>
      <c r="OEX2" s="260" t="s">
        <v>13403</v>
      </c>
      <c r="OEY2" s="260" t="s">
        <v>13404</v>
      </c>
      <c r="OEZ2" s="260" t="s">
        <v>13405</v>
      </c>
      <c r="OFA2" s="260" t="s">
        <v>13406</v>
      </c>
      <c r="OFB2" s="260" t="s">
        <v>13407</v>
      </c>
      <c r="OFC2" s="260" t="s">
        <v>13408</v>
      </c>
      <c r="OFD2" s="260" t="s">
        <v>13409</v>
      </c>
      <c r="OFE2" s="260" t="s">
        <v>13410</v>
      </c>
      <c r="OFF2" s="260" t="s">
        <v>13411</v>
      </c>
      <c r="OFG2" s="260" t="s">
        <v>13412</v>
      </c>
      <c r="OFH2" s="260" t="s">
        <v>13413</v>
      </c>
      <c r="OFI2" s="260" t="s">
        <v>13414</v>
      </c>
      <c r="OFJ2" s="260" t="s">
        <v>13415</v>
      </c>
      <c r="OFK2" s="260" t="s">
        <v>13416</v>
      </c>
      <c r="OFL2" s="260" t="s">
        <v>13417</v>
      </c>
      <c r="OFM2" s="260" t="s">
        <v>13418</v>
      </c>
      <c r="OFN2" s="260" t="s">
        <v>13419</v>
      </c>
      <c r="OFO2" s="260" t="s">
        <v>13420</v>
      </c>
      <c r="OFP2" s="260" t="s">
        <v>13421</v>
      </c>
      <c r="OFQ2" s="260" t="s">
        <v>13422</v>
      </c>
      <c r="OFR2" s="260" t="s">
        <v>13423</v>
      </c>
      <c r="OFS2" s="260" t="s">
        <v>13424</v>
      </c>
      <c r="OFT2" s="260" t="s">
        <v>13425</v>
      </c>
      <c r="OFU2" s="260" t="s">
        <v>13426</v>
      </c>
      <c r="OFV2" s="260" t="s">
        <v>13427</v>
      </c>
      <c r="OFW2" s="260" t="s">
        <v>13428</v>
      </c>
      <c r="OFX2" s="260" t="s">
        <v>13429</v>
      </c>
      <c r="OFY2" s="260" t="s">
        <v>13430</v>
      </c>
      <c r="OFZ2" s="260" t="s">
        <v>13431</v>
      </c>
      <c r="OGA2" s="260" t="s">
        <v>13432</v>
      </c>
      <c r="OGB2" s="260" t="s">
        <v>13433</v>
      </c>
      <c r="OGC2" s="260" t="s">
        <v>13434</v>
      </c>
      <c r="OGD2" s="260" t="s">
        <v>13435</v>
      </c>
      <c r="OGE2" s="260" t="s">
        <v>13436</v>
      </c>
      <c r="OGF2" s="260" t="s">
        <v>13437</v>
      </c>
      <c r="OGG2" s="260" t="s">
        <v>13438</v>
      </c>
      <c r="OGH2" s="260" t="s">
        <v>13439</v>
      </c>
      <c r="OGI2" s="260" t="s">
        <v>13440</v>
      </c>
      <c r="OGJ2" s="260" t="s">
        <v>13441</v>
      </c>
      <c r="OGK2" s="260" t="s">
        <v>13442</v>
      </c>
      <c r="OGL2" s="260" t="s">
        <v>13443</v>
      </c>
      <c r="OGM2" s="260" t="s">
        <v>13444</v>
      </c>
      <c r="OGN2" s="260" t="s">
        <v>13445</v>
      </c>
      <c r="OGO2" s="260" t="s">
        <v>13446</v>
      </c>
      <c r="OGP2" s="260" t="s">
        <v>13447</v>
      </c>
      <c r="OGQ2" s="260" t="s">
        <v>13448</v>
      </c>
      <c r="OGR2" s="260" t="s">
        <v>13449</v>
      </c>
      <c r="OGS2" s="260" t="s">
        <v>13450</v>
      </c>
      <c r="OGT2" s="260" t="s">
        <v>13451</v>
      </c>
      <c r="OGU2" s="260" t="s">
        <v>13452</v>
      </c>
      <c r="OGV2" s="260" t="s">
        <v>13453</v>
      </c>
      <c r="OGW2" s="260" t="s">
        <v>13454</v>
      </c>
      <c r="OGX2" s="260" t="s">
        <v>13455</v>
      </c>
      <c r="OGY2" s="260" t="s">
        <v>13456</v>
      </c>
      <c r="OGZ2" s="260" t="s">
        <v>13457</v>
      </c>
      <c r="OHA2" s="260" t="s">
        <v>13458</v>
      </c>
      <c r="OHB2" s="260" t="s">
        <v>13459</v>
      </c>
      <c r="OHC2" s="260" t="s">
        <v>13460</v>
      </c>
      <c r="OHD2" s="260" t="s">
        <v>13461</v>
      </c>
      <c r="OHE2" s="260" t="s">
        <v>13462</v>
      </c>
      <c r="OHF2" s="260" t="s">
        <v>13463</v>
      </c>
      <c r="OHG2" s="260" t="s">
        <v>13464</v>
      </c>
      <c r="OHH2" s="260" t="s">
        <v>13465</v>
      </c>
      <c r="OHI2" s="260" t="s">
        <v>13466</v>
      </c>
      <c r="OHJ2" s="260" t="s">
        <v>13467</v>
      </c>
      <c r="OHK2" s="260" t="s">
        <v>13468</v>
      </c>
      <c r="OHL2" s="260" t="s">
        <v>13469</v>
      </c>
      <c r="OHM2" s="260" t="s">
        <v>13470</v>
      </c>
      <c r="OHN2" s="260" t="s">
        <v>13471</v>
      </c>
      <c r="OHO2" s="260" t="s">
        <v>13472</v>
      </c>
      <c r="OHP2" s="260" t="s">
        <v>13473</v>
      </c>
      <c r="OHQ2" s="260" t="s">
        <v>13474</v>
      </c>
      <c r="OHR2" s="260" t="s">
        <v>13475</v>
      </c>
      <c r="OHS2" s="260" t="s">
        <v>13476</v>
      </c>
      <c r="OHT2" s="260" t="s">
        <v>13477</v>
      </c>
      <c r="OHU2" s="260" t="s">
        <v>13478</v>
      </c>
      <c r="OHV2" s="260" t="s">
        <v>13479</v>
      </c>
      <c r="OHW2" s="260" t="s">
        <v>13480</v>
      </c>
      <c r="OHX2" s="260" t="s">
        <v>13481</v>
      </c>
      <c r="OHY2" s="260" t="s">
        <v>13482</v>
      </c>
      <c r="OHZ2" s="260" t="s">
        <v>13483</v>
      </c>
      <c r="OIA2" s="260" t="s">
        <v>13484</v>
      </c>
      <c r="OIB2" s="260" t="s">
        <v>13485</v>
      </c>
      <c r="OIC2" s="260" t="s">
        <v>13486</v>
      </c>
      <c r="OID2" s="260" t="s">
        <v>13487</v>
      </c>
      <c r="OIE2" s="260" t="s">
        <v>13488</v>
      </c>
      <c r="OIF2" s="260" t="s">
        <v>13489</v>
      </c>
      <c r="OIG2" s="260" t="s">
        <v>13490</v>
      </c>
      <c r="OIH2" s="260" t="s">
        <v>13491</v>
      </c>
      <c r="OII2" s="260" t="s">
        <v>13492</v>
      </c>
      <c r="OIJ2" s="260" t="s">
        <v>13493</v>
      </c>
      <c r="OIK2" s="260" t="s">
        <v>13494</v>
      </c>
      <c r="OIL2" s="260" t="s">
        <v>13495</v>
      </c>
      <c r="OIM2" s="260" t="s">
        <v>13496</v>
      </c>
      <c r="OIN2" s="260" t="s">
        <v>13497</v>
      </c>
      <c r="OIO2" s="260" t="s">
        <v>13498</v>
      </c>
      <c r="OIP2" s="260" t="s">
        <v>13499</v>
      </c>
      <c r="OIQ2" s="260" t="s">
        <v>13500</v>
      </c>
      <c r="OIR2" s="260" t="s">
        <v>13501</v>
      </c>
      <c r="OIS2" s="260" t="s">
        <v>13502</v>
      </c>
      <c r="OIT2" s="260" t="s">
        <v>13503</v>
      </c>
      <c r="OIU2" s="260" t="s">
        <v>13504</v>
      </c>
      <c r="OIV2" s="260" t="s">
        <v>13505</v>
      </c>
      <c r="OIW2" s="260" t="s">
        <v>13506</v>
      </c>
      <c r="OIX2" s="260" t="s">
        <v>13507</v>
      </c>
      <c r="OIY2" s="260" t="s">
        <v>13508</v>
      </c>
      <c r="OIZ2" s="260" t="s">
        <v>13509</v>
      </c>
      <c r="OJA2" s="260" t="s">
        <v>13510</v>
      </c>
      <c r="OJB2" s="260" t="s">
        <v>13511</v>
      </c>
      <c r="OJC2" s="260" t="s">
        <v>13512</v>
      </c>
      <c r="OJD2" s="260" t="s">
        <v>13513</v>
      </c>
      <c r="OJE2" s="260" t="s">
        <v>13514</v>
      </c>
      <c r="OJF2" s="260" t="s">
        <v>13515</v>
      </c>
      <c r="OJG2" s="260" t="s">
        <v>13516</v>
      </c>
      <c r="OJH2" s="260" t="s">
        <v>13517</v>
      </c>
      <c r="OJI2" s="260" t="s">
        <v>13518</v>
      </c>
      <c r="OJJ2" s="260" t="s">
        <v>13519</v>
      </c>
      <c r="OJK2" s="260" t="s">
        <v>13520</v>
      </c>
      <c r="OJL2" s="260" t="s">
        <v>13521</v>
      </c>
      <c r="OJM2" s="260" t="s">
        <v>13522</v>
      </c>
      <c r="OJN2" s="260" t="s">
        <v>13523</v>
      </c>
      <c r="OJO2" s="260" t="s">
        <v>13524</v>
      </c>
      <c r="OJP2" s="260" t="s">
        <v>13525</v>
      </c>
      <c r="OJQ2" s="260" t="s">
        <v>13526</v>
      </c>
      <c r="OJR2" s="260" t="s">
        <v>13527</v>
      </c>
      <c r="OJS2" s="260" t="s">
        <v>13528</v>
      </c>
      <c r="OJT2" s="260" t="s">
        <v>13529</v>
      </c>
      <c r="OJU2" s="260" t="s">
        <v>13530</v>
      </c>
      <c r="OJV2" s="260" t="s">
        <v>13531</v>
      </c>
      <c r="OJW2" s="260" t="s">
        <v>13532</v>
      </c>
      <c r="OJX2" s="260" t="s">
        <v>13533</v>
      </c>
      <c r="OJY2" s="260" t="s">
        <v>13534</v>
      </c>
      <c r="OJZ2" s="260" t="s">
        <v>13535</v>
      </c>
      <c r="OKA2" s="260" t="s">
        <v>13536</v>
      </c>
      <c r="OKB2" s="260" t="s">
        <v>13537</v>
      </c>
      <c r="OKC2" s="260" t="s">
        <v>13538</v>
      </c>
      <c r="OKD2" s="260" t="s">
        <v>13539</v>
      </c>
      <c r="OKE2" s="260" t="s">
        <v>13540</v>
      </c>
      <c r="OKF2" s="260" t="s">
        <v>13541</v>
      </c>
      <c r="OKG2" s="260" t="s">
        <v>13542</v>
      </c>
      <c r="OKH2" s="260" t="s">
        <v>13543</v>
      </c>
      <c r="OKI2" s="260" t="s">
        <v>13544</v>
      </c>
      <c r="OKJ2" s="260" t="s">
        <v>13545</v>
      </c>
      <c r="OKK2" s="260" t="s">
        <v>13546</v>
      </c>
      <c r="OKL2" s="260" t="s">
        <v>13547</v>
      </c>
      <c r="OKM2" s="260" t="s">
        <v>13548</v>
      </c>
      <c r="OKN2" s="260" t="s">
        <v>13549</v>
      </c>
      <c r="OKO2" s="260" t="s">
        <v>13550</v>
      </c>
      <c r="OKP2" s="260" t="s">
        <v>13551</v>
      </c>
      <c r="OKQ2" s="260" t="s">
        <v>13552</v>
      </c>
      <c r="OKR2" s="260" t="s">
        <v>13553</v>
      </c>
      <c r="OKS2" s="260" t="s">
        <v>13554</v>
      </c>
      <c r="OKT2" s="260" t="s">
        <v>13555</v>
      </c>
      <c r="OKU2" s="260" t="s">
        <v>13556</v>
      </c>
      <c r="OKV2" s="260" t="s">
        <v>13557</v>
      </c>
      <c r="OKW2" s="260" t="s">
        <v>13558</v>
      </c>
      <c r="OKX2" s="260" t="s">
        <v>13559</v>
      </c>
      <c r="OKY2" s="260" t="s">
        <v>13560</v>
      </c>
      <c r="OKZ2" s="260" t="s">
        <v>13561</v>
      </c>
      <c r="OLA2" s="260" t="s">
        <v>13562</v>
      </c>
      <c r="OLB2" s="260" t="s">
        <v>13563</v>
      </c>
      <c r="OLC2" s="260" t="s">
        <v>13564</v>
      </c>
      <c r="OLD2" s="260" t="s">
        <v>13565</v>
      </c>
      <c r="OLE2" s="260" t="s">
        <v>13566</v>
      </c>
      <c r="OLF2" s="260" t="s">
        <v>13567</v>
      </c>
      <c r="OLG2" s="260" t="s">
        <v>13568</v>
      </c>
      <c r="OLH2" s="260" t="s">
        <v>13569</v>
      </c>
      <c r="OLI2" s="260" t="s">
        <v>13570</v>
      </c>
      <c r="OLJ2" s="260" t="s">
        <v>13571</v>
      </c>
      <c r="OLK2" s="260" t="s">
        <v>13572</v>
      </c>
      <c r="OLL2" s="260" t="s">
        <v>13573</v>
      </c>
      <c r="OLM2" s="260" t="s">
        <v>13574</v>
      </c>
      <c r="OLN2" s="260" t="s">
        <v>13575</v>
      </c>
      <c r="OLO2" s="260" t="s">
        <v>13576</v>
      </c>
      <c r="OLP2" s="260" t="s">
        <v>13577</v>
      </c>
      <c r="OLQ2" s="260" t="s">
        <v>13578</v>
      </c>
      <c r="OLR2" s="260" t="s">
        <v>13579</v>
      </c>
      <c r="OLS2" s="260" t="s">
        <v>13580</v>
      </c>
      <c r="OLT2" s="260" t="s">
        <v>13581</v>
      </c>
      <c r="OLU2" s="260" t="s">
        <v>13582</v>
      </c>
      <c r="OLV2" s="260" t="s">
        <v>13583</v>
      </c>
      <c r="OLW2" s="260" t="s">
        <v>13584</v>
      </c>
      <c r="OLX2" s="260" t="s">
        <v>13585</v>
      </c>
      <c r="OLY2" s="260" t="s">
        <v>13586</v>
      </c>
      <c r="OLZ2" s="260" t="s">
        <v>13587</v>
      </c>
      <c r="OMA2" s="260" t="s">
        <v>13588</v>
      </c>
      <c r="OMB2" s="260" t="s">
        <v>13589</v>
      </c>
      <c r="OMC2" s="260" t="s">
        <v>13590</v>
      </c>
      <c r="OMD2" s="260" t="s">
        <v>13591</v>
      </c>
      <c r="OME2" s="260" t="s">
        <v>13592</v>
      </c>
      <c r="OMF2" s="260" t="s">
        <v>13593</v>
      </c>
      <c r="OMG2" s="260" t="s">
        <v>13594</v>
      </c>
      <c r="OMH2" s="260" t="s">
        <v>13595</v>
      </c>
      <c r="OMI2" s="260" t="s">
        <v>13596</v>
      </c>
      <c r="OMJ2" s="260" t="s">
        <v>13597</v>
      </c>
      <c r="OMK2" s="260" t="s">
        <v>13598</v>
      </c>
      <c r="OML2" s="260" t="s">
        <v>13599</v>
      </c>
      <c r="OMM2" s="260" t="s">
        <v>13600</v>
      </c>
      <c r="OMN2" s="260" t="s">
        <v>13601</v>
      </c>
      <c r="OMO2" s="260" t="s">
        <v>13602</v>
      </c>
      <c r="OMP2" s="260" t="s">
        <v>13603</v>
      </c>
      <c r="OMQ2" s="260" t="s">
        <v>13604</v>
      </c>
      <c r="OMR2" s="260" t="s">
        <v>13605</v>
      </c>
      <c r="OMS2" s="260" t="s">
        <v>13606</v>
      </c>
      <c r="OMT2" s="260" t="s">
        <v>13607</v>
      </c>
      <c r="OMU2" s="260" t="s">
        <v>13608</v>
      </c>
      <c r="OMV2" s="260" t="s">
        <v>13609</v>
      </c>
      <c r="OMW2" s="260" t="s">
        <v>13610</v>
      </c>
      <c r="OMX2" s="260" t="s">
        <v>13611</v>
      </c>
      <c r="OMY2" s="260" t="s">
        <v>13612</v>
      </c>
      <c r="OMZ2" s="260" t="s">
        <v>13613</v>
      </c>
      <c r="ONA2" s="260" t="s">
        <v>13614</v>
      </c>
      <c r="ONB2" s="260" t="s">
        <v>13615</v>
      </c>
      <c r="ONC2" s="260" t="s">
        <v>13616</v>
      </c>
      <c r="OND2" s="260" t="s">
        <v>13617</v>
      </c>
      <c r="ONE2" s="260" t="s">
        <v>13618</v>
      </c>
      <c r="ONF2" s="260" t="s">
        <v>13619</v>
      </c>
      <c r="ONG2" s="260" t="s">
        <v>13620</v>
      </c>
      <c r="ONH2" s="260" t="s">
        <v>13621</v>
      </c>
      <c r="ONI2" s="260" t="s">
        <v>13622</v>
      </c>
      <c r="ONJ2" s="260" t="s">
        <v>13623</v>
      </c>
      <c r="ONK2" s="260" t="s">
        <v>13624</v>
      </c>
      <c r="ONL2" s="260" t="s">
        <v>13625</v>
      </c>
      <c r="ONM2" s="260" t="s">
        <v>13626</v>
      </c>
      <c r="ONN2" s="260" t="s">
        <v>13627</v>
      </c>
      <c r="ONO2" s="260" t="s">
        <v>13628</v>
      </c>
      <c r="ONP2" s="260" t="s">
        <v>13629</v>
      </c>
      <c r="ONQ2" s="260" t="s">
        <v>13630</v>
      </c>
      <c r="ONR2" s="260" t="s">
        <v>13631</v>
      </c>
      <c r="ONS2" s="260" t="s">
        <v>13632</v>
      </c>
      <c r="ONT2" s="260" t="s">
        <v>13633</v>
      </c>
      <c r="ONU2" s="260" t="s">
        <v>13634</v>
      </c>
      <c r="ONV2" s="260" t="s">
        <v>13635</v>
      </c>
      <c r="ONW2" s="260" t="s">
        <v>13636</v>
      </c>
      <c r="ONX2" s="260" t="s">
        <v>13637</v>
      </c>
      <c r="ONY2" s="260" t="s">
        <v>13638</v>
      </c>
      <c r="ONZ2" s="260" t="s">
        <v>13639</v>
      </c>
      <c r="OOA2" s="260" t="s">
        <v>13640</v>
      </c>
      <c r="OOB2" s="260" t="s">
        <v>13641</v>
      </c>
      <c r="OOC2" s="260" t="s">
        <v>13642</v>
      </c>
      <c r="OOD2" s="260" t="s">
        <v>13643</v>
      </c>
      <c r="OOE2" s="260" t="s">
        <v>13644</v>
      </c>
      <c r="OOF2" s="260" t="s">
        <v>13645</v>
      </c>
      <c r="OOG2" s="260" t="s">
        <v>13646</v>
      </c>
      <c r="OOH2" s="260" t="s">
        <v>13647</v>
      </c>
      <c r="OOI2" s="260" t="s">
        <v>13648</v>
      </c>
      <c r="OOJ2" s="260" t="s">
        <v>13649</v>
      </c>
      <c r="OOK2" s="260" t="s">
        <v>13650</v>
      </c>
      <c r="OOL2" s="260" t="s">
        <v>13651</v>
      </c>
      <c r="OOM2" s="260" t="s">
        <v>13652</v>
      </c>
      <c r="OON2" s="260" t="s">
        <v>13653</v>
      </c>
      <c r="OOO2" s="260" t="s">
        <v>13654</v>
      </c>
      <c r="OOP2" s="260" t="s">
        <v>13655</v>
      </c>
      <c r="OOQ2" s="260" t="s">
        <v>13656</v>
      </c>
      <c r="OOR2" s="260" t="s">
        <v>13657</v>
      </c>
      <c r="OOS2" s="260" t="s">
        <v>13658</v>
      </c>
      <c r="OOT2" s="260" t="s">
        <v>13659</v>
      </c>
      <c r="OOU2" s="260" t="s">
        <v>13660</v>
      </c>
      <c r="OOV2" s="260" t="s">
        <v>13661</v>
      </c>
      <c r="OOW2" s="260" t="s">
        <v>13662</v>
      </c>
      <c r="OOX2" s="260" t="s">
        <v>13663</v>
      </c>
      <c r="OOY2" s="260" t="s">
        <v>13664</v>
      </c>
      <c r="OOZ2" s="260" t="s">
        <v>13665</v>
      </c>
      <c r="OPA2" s="260" t="s">
        <v>13666</v>
      </c>
      <c r="OPB2" s="260" t="s">
        <v>13667</v>
      </c>
      <c r="OPC2" s="260" t="s">
        <v>13668</v>
      </c>
      <c r="OPD2" s="260" t="s">
        <v>13669</v>
      </c>
      <c r="OPE2" s="260" t="s">
        <v>13670</v>
      </c>
      <c r="OPF2" s="260" t="s">
        <v>13671</v>
      </c>
      <c r="OPG2" s="260" t="s">
        <v>13672</v>
      </c>
      <c r="OPH2" s="260" t="s">
        <v>13673</v>
      </c>
      <c r="OPI2" s="260" t="s">
        <v>13674</v>
      </c>
      <c r="OPJ2" s="260" t="s">
        <v>13675</v>
      </c>
      <c r="OPK2" s="260" t="s">
        <v>13676</v>
      </c>
      <c r="OPL2" s="260" t="s">
        <v>13677</v>
      </c>
      <c r="OPM2" s="260" t="s">
        <v>13678</v>
      </c>
      <c r="OPN2" s="260" t="s">
        <v>13679</v>
      </c>
      <c r="OPO2" s="260" t="s">
        <v>13680</v>
      </c>
      <c r="OPP2" s="260" t="s">
        <v>13681</v>
      </c>
      <c r="OPQ2" s="260" t="s">
        <v>13682</v>
      </c>
      <c r="OPR2" s="260" t="s">
        <v>13683</v>
      </c>
      <c r="OPS2" s="260" t="s">
        <v>13684</v>
      </c>
      <c r="OPT2" s="260" t="s">
        <v>13685</v>
      </c>
      <c r="OPU2" s="260" t="s">
        <v>13686</v>
      </c>
      <c r="OPV2" s="260" t="s">
        <v>13687</v>
      </c>
      <c r="OPW2" s="260" t="s">
        <v>13688</v>
      </c>
      <c r="OPX2" s="260" t="s">
        <v>13689</v>
      </c>
      <c r="OPY2" s="260" t="s">
        <v>13690</v>
      </c>
      <c r="OPZ2" s="260" t="s">
        <v>13691</v>
      </c>
      <c r="OQA2" s="260" t="s">
        <v>13692</v>
      </c>
      <c r="OQB2" s="260" t="s">
        <v>13693</v>
      </c>
      <c r="OQC2" s="260" t="s">
        <v>13694</v>
      </c>
      <c r="OQD2" s="260" t="s">
        <v>13695</v>
      </c>
      <c r="OQE2" s="260" t="s">
        <v>13696</v>
      </c>
      <c r="OQF2" s="260" t="s">
        <v>13697</v>
      </c>
      <c r="OQG2" s="260" t="s">
        <v>13698</v>
      </c>
      <c r="OQH2" s="260" t="s">
        <v>13699</v>
      </c>
      <c r="OQI2" s="260" t="s">
        <v>13700</v>
      </c>
      <c r="OQJ2" s="260" t="s">
        <v>13701</v>
      </c>
      <c r="OQK2" s="260" t="s">
        <v>13702</v>
      </c>
      <c r="OQL2" s="260" t="s">
        <v>13703</v>
      </c>
      <c r="OQM2" s="260" t="s">
        <v>13704</v>
      </c>
      <c r="OQN2" s="260" t="s">
        <v>13705</v>
      </c>
      <c r="OQO2" s="260" t="s">
        <v>13706</v>
      </c>
      <c r="OQP2" s="260" t="s">
        <v>13707</v>
      </c>
      <c r="OQQ2" s="260" t="s">
        <v>13708</v>
      </c>
      <c r="OQR2" s="260" t="s">
        <v>13709</v>
      </c>
      <c r="OQS2" s="260" t="s">
        <v>13710</v>
      </c>
      <c r="OQT2" s="260" t="s">
        <v>13711</v>
      </c>
      <c r="OQU2" s="260" t="s">
        <v>13712</v>
      </c>
      <c r="OQV2" s="260" t="s">
        <v>13713</v>
      </c>
      <c r="OQW2" s="260" t="s">
        <v>13714</v>
      </c>
      <c r="OQX2" s="260" t="s">
        <v>13715</v>
      </c>
      <c r="OQY2" s="260" t="s">
        <v>13716</v>
      </c>
      <c r="OQZ2" s="260" t="s">
        <v>13717</v>
      </c>
      <c r="ORA2" s="260" t="s">
        <v>13718</v>
      </c>
      <c r="ORB2" s="260" t="s">
        <v>13719</v>
      </c>
      <c r="ORC2" s="260" t="s">
        <v>13720</v>
      </c>
      <c r="ORD2" s="260" t="s">
        <v>13721</v>
      </c>
      <c r="ORE2" s="260" t="s">
        <v>13722</v>
      </c>
      <c r="ORF2" s="260" t="s">
        <v>13723</v>
      </c>
      <c r="ORG2" s="260" t="s">
        <v>13724</v>
      </c>
      <c r="ORH2" s="260" t="s">
        <v>13725</v>
      </c>
      <c r="ORI2" s="260" t="s">
        <v>13726</v>
      </c>
      <c r="ORJ2" s="260" t="s">
        <v>13727</v>
      </c>
      <c r="ORK2" s="260" t="s">
        <v>13728</v>
      </c>
      <c r="ORL2" s="260" t="s">
        <v>13729</v>
      </c>
      <c r="ORM2" s="260" t="s">
        <v>13730</v>
      </c>
      <c r="ORN2" s="260" t="s">
        <v>13731</v>
      </c>
      <c r="ORO2" s="260" t="s">
        <v>13732</v>
      </c>
      <c r="ORP2" s="260" t="s">
        <v>13733</v>
      </c>
      <c r="ORQ2" s="260" t="s">
        <v>13734</v>
      </c>
      <c r="ORR2" s="260" t="s">
        <v>13735</v>
      </c>
      <c r="ORS2" s="260" t="s">
        <v>13736</v>
      </c>
      <c r="ORT2" s="260" t="s">
        <v>13737</v>
      </c>
      <c r="ORU2" s="260" t="s">
        <v>13738</v>
      </c>
      <c r="ORV2" s="260" t="s">
        <v>13739</v>
      </c>
      <c r="ORW2" s="260" t="s">
        <v>13740</v>
      </c>
      <c r="ORX2" s="260" t="s">
        <v>13741</v>
      </c>
      <c r="ORY2" s="260" t="s">
        <v>13742</v>
      </c>
      <c r="ORZ2" s="260" t="s">
        <v>13743</v>
      </c>
      <c r="OSA2" s="260" t="s">
        <v>13744</v>
      </c>
      <c r="OSB2" s="260" t="s">
        <v>13745</v>
      </c>
      <c r="OSC2" s="260" t="s">
        <v>13746</v>
      </c>
      <c r="OSD2" s="260" t="s">
        <v>13747</v>
      </c>
      <c r="OSE2" s="260" t="s">
        <v>13748</v>
      </c>
      <c r="OSF2" s="260" t="s">
        <v>13749</v>
      </c>
      <c r="OSG2" s="260" t="s">
        <v>13750</v>
      </c>
      <c r="OSH2" s="260" t="s">
        <v>13751</v>
      </c>
      <c r="OSI2" s="260" t="s">
        <v>13752</v>
      </c>
      <c r="OSJ2" s="260" t="s">
        <v>13753</v>
      </c>
      <c r="OSK2" s="260" t="s">
        <v>13754</v>
      </c>
      <c r="OSL2" s="260" t="s">
        <v>13755</v>
      </c>
      <c r="OSM2" s="260" t="s">
        <v>13756</v>
      </c>
      <c r="OSN2" s="260" t="s">
        <v>13757</v>
      </c>
      <c r="OSO2" s="260" t="s">
        <v>13758</v>
      </c>
      <c r="OSP2" s="260" t="s">
        <v>13759</v>
      </c>
      <c r="OSQ2" s="260" t="s">
        <v>13760</v>
      </c>
      <c r="OSR2" s="260" t="s">
        <v>13761</v>
      </c>
      <c r="OSS2" s="260" t="s">
        <v>13762</v>
      </c>
      <c r="OST2" s="260" t="s">
        <v>13763</v>
      </c>
      <c r="OSU2" s="260" t="s">
        <v>13764</v>
      </c>
      <c r="OSV2" s="260" t="s">
        <v>13765</v>
      </c>
      <c r="OSW2" s="260" t="s">
        <v>13766</v>
      </c>
      <c r="OSX2" s="260" t="s">
        <v>13767</v>
      </c>
      <c r="OSY2" s="260" t="s">
        <v>13768</v>
      </c>
      <c r="OSZ2" s="260" t="s">
        <v>13769</v>
      </c>
      <c r="OTA2" s="260" t="s">
        <v>13770</v>
      </c>
      <c r="OTB2" s="260" t="s">
        <v>13771</v>
      </c>
      <c r="OTC2" s="260" t="s">
        <v>13772</v>
      </c>
      <c r="OTD2" s="260" t="s">
        <v>13773</v>
      </c>
      <c r="OTE2" s="260" t="s">
        <v>13774</v>
      </c>
      <c r="OTF2" s="260" t="s">
        <v>13775</v>
      </c>
      <c r="OTG2" s="260" t="s">
        <v>13776</v>
      </c>
      <c r="OTH2" s="260" t="s">
        <v>13777</v>
      </c>
      <c r="OTI2" s="260" t="s">
        <v>13778</v>
      </c>
      <c r="OTJ2" s="260" t="s">
        <v>13779</v>
      </c>
      <c r="OTK2" s="260" t="s">
        <v>13780</v>
      </c>
      <c r="OTL2" s="260" t="s">
        <v>13781</v>
      </c>
      <c r="OTM2" s="260" t="s">
        <v>13782</v>
      </c>
      <c r="OTN2" s="260" t="s">
        <v>13783</v>
      </c>
      <c r="OTO2" s="260" t="s">
        <v>13784</v>
      </c>
      <c r="OTP2" s="260" t="s">
        <v>13785</v>
      </c>
      <c r="OTQ2" s="260" t="s">
        <v>13786</v>
      </c>
      <c r="OTR2" s="260" t="s">
        <v>13787</v>
      </c>
      <c r="OTS2" s="260" t="s">
        <v>13788</v>
      </c>
      <c r="OTT2" s="260" t="s">
        <v>13789</v>
      </c>
      <c r="OTU2" s="260" t="s">
        <v>13790</v>
      </c>
      <c r="OTV2" s="260" t="s">
        <v>13791</v>
      </c>
      <c r="OTW2" s="260" t="s">
        <v>13792</v>
      </c>
      <c r="OTX2" s="260" t="s">
        <v>13793</v>
      </c>
      <c r="OTY2" s="260" t="s">
        <v>13794</v>
      </c>
      <c r="OTZ2" s="260" t="s">
        <v>13795</v>
      </c>
      <c r="OUA2" s="260" t="s">
        <v>13796</v>
      </c>
      <c r="OUB2" s="260" t="s">
        <v>13797</v>
      </c>
      <c r="OUC2" s="260" t="s">
        <v>13798</v>
      </c>
      <c r="OUD2" s="260" t="s">
        <v>13799</v>
      </c>
      <c r="OUE2" s="260" t="s">
        <v>13800</v>
      </c>
      <c r="OUF2" s="260" t="s">
        <v>13801</v>
      </c>
      <c r="OUG2" s="260" t="s">
        <v>13802</v>
      </c>
      <c r="OUH2" s="260" t="s">
        <v>13803</v>
      </c>
      <c r="OUI2" s="260" t="s">
        <v>13804</v>
      </c>
      <c r="OUJ2" s="260" t="s">
        <v>13805</v>
      </c>
      <c r="OUK2" s="260" t="s">
        <v>13806</v>
      </c>
      <c r="OUL2" s="260" t="s">
        <v>13807</v>
      </c>
      <c r="OUM2" s="260" t="s">
        <v>13808</v>
      </c>
      <c r="OUN2" s="260" t="s">
        <v>13809</v>
      </c>
      <c r="OUO2" s="260" t="s">
        <v>13810</v>
      </c>
      <c r="OUP2" s="260" t="s">
        <v>13811</v>
      </c>
      <c r="OUQ2" s="260" t="s">
        <v>13812</v>
      </c>
      <c r="OUR2" s="260" t="s">
        <v>13813</v>
      </c>
      <c r="OUS2" s="260" t="s">
        <v>13814</v>
      </c>
      <c r="OUT2" s="260" t="s">
        <v>13815</v>
      </c>
      <c r="OUU2" s="260" t="s">
        <v>13816</v>
      </c>
      <c r="OUV2" s="260" t="s">
        <v>13817</v>
      </c>
      <c r="OUW2" s="260" t="s">
        <v>13818</v>
      </c>
      <c r="OUX2" s="260" t="s">
        <v>13819</v>
      </c>
      <c r="OUY2" s="260" t="s">
        <v>13820</v>
      </c>
      <c r="OUZ2" s="260" t="s">
        <v>13821</v>
      </c>
      <c r="OVA2" s="260" t="s">
        <v>13822</v>
      </c>
      <c r="OVB2" s="260" t="s">
        <v>13823</v>
      </c>
      <c r="OVC2" s="260" t="s">
        <v>13824</v>
      </c>
      <c r="OVD2" s="260" t="s">
        <v>13825</v>
      </c>
      <c r="OVE2" s="260" t="s">
        <v>13826</v>
      </c>
      <c r="OVF2" s="260" t="s">
        <v>13827</v>
      </c>
      <c r="OVG2" s="260" t="s">
        <v>13828</v>
      </c>
      <c r="OVH2" s="260" t="s">
        <v>13829</v>
      </c>
      <c r="OVI2" s="260" t="s">
        <v>13830</v>
      </c>
      <c r="OVJ2" s="260" t="s">
        <v>13831</v>
      </c>
      <c r="OVK2" s="260" t="s">
        <v>13832</v>
      </c>
      <c r="OVL2" s="260" t="s">
        <v>13833</v>
      </c>
      <c r="OVM2" s="260" t="s">
        <v>13834</v>
      </c>
      <c r="OVN2" s="260" t="s">
        <v>13835</v>
      </c>
      <c r="OVO2" s="260" t="s">
        <v>13836</v>
      </c>
      <c r="OVP2" s="260" t="s">
        <v>13837</v>
      </c>
      <c r="OVQ2" s="260" t="s">
        <v>13838</v>
      </c>
      <c r="OVR2" s="260" t="s">
        <v>13839</v>
      </c>
      <c r="OVS2" s="260" t="s">
        <v>13840</v>
      </c>
      <c r="OVT2" s="260" t="s">
        <v>13841</v>
      </c>
      <c r="OVU2" s="260" t="s">
        <v>13842</v>
      </c>
      <c r="OVV2" s="260" t="s">
        <v>13843</v>
      </c>
      <c r="OVW2" s="260" t="s">
        <v>13844</v>
      </c>
      <c r="OVX2" s="260" t="s">
        <v>13845</v>
      </c>
      <c r="OVY2" s="260" t="s">
        <v>13846</v>
      </c>
      <c r="OVZ2" s="260" t="s">
        <v>13847</v>
      </c>
      <c r="OWA2" s="260" t="s">
        <v>13848</v>
      </c>
      <c r="OWB2" s="260" t="s">
        <v>13849</v>
      </c>
      <c r="OWC2" s="260" t="s">
        <v>13850</v>
      </c>
      <c r="OWD2" s="260" t="s">
        <v>13851</v>
      </c>
      <c r="OWE2" s="260" t="s">
        <v>13852</v>
      </c>
      <c r="OWF2" s="260" t="s">
        <v>13853</v>
      </c>
      <c r="OWG2" s="260" t="s">
        <v>13854</v>
      </c>
      <c r="OWH2" s="260" t="s">
        <v>13855</v>
      </c>
      <c r="OWI2" s="260" t="s">
        <v>13856</v>
      </c>
      <c r="OWJ2" s="260" t="s">
        <v>13857</v>
      </c>
      <c r="OWK2" s="260" t="s">
        <v>13858</v>
      </c>
      <c r="OWL2" s="260" t="s">
        <v>13859</v>
      </c>
      <c r="OWM2" s="260" t="s">
        <v>13860</v>
      </c>
      <c r="OWN2" s="260" t="s">
        <v>13861</v>
      </c>
      <c r="OWO2" s="260" t="s">
        <v>13862</v>
      </c>
      <c r="OWP2" s="260" t="s">
        <v>13863</v>
      </c>
      <c r="OWQ2" s="260" t="s">
        <v>13864</v>
      </c>
      <c r="OWR2" s="260" t="s">
        <v>13865</v>
      </c>
      <c r="OWS2" s="260" t="s">
        <v>13866</v>
      </c>
      <c r="OWT2" s="260" t="s">
        <v>13867</v>
      </c>
      <c r="OWU2" s="260" t="s">
        <v>13868</v>
      </c>
      <c r="OWV2" s="260" t="s">
        <v>13869</v>
      </c>
      <c r="OWW2" s="260" t="s">
        <v>13870</v>
      </c>
      <c r="OWX2" s="260" t="s">
        <v>13871</v>
      </c>
      <c r="OWY2" s="260" t="s">
        <v>13872</v>
      </c>
      <c r="OWZ2" s="260" t="s">
        <v>13873</v>
      </c>
      <c r="OXA2" s="260" t="s">
        <v>13874</v>
      </c>
      <c r="OXB2" s="260" t="s">
        <v>13875</v>
      </c>
      <c r="OXC2" s="260" t="s">
        <v>13876</v>
      </c>
      <c r="OXD2" s="260" t="s">
        <v>13877</v>
      </c>
      <c r="OXE2" s="260" t="s">
        <v>13878</v>
      </c>
      <c r="OXF2" s="260" t="s">
        <v>13879</v>
      </c>
      <c r="OXG2" s="260" t="s">
        <v>13880</v>
      </c>
      <c r="OXH2" s="260" t="s">
        <v>13881</v>
      </c>
      <c r="OXI2" s="260" t="s">
        <v>13882</v>
      </c>
      <c r="OXJ2" s="260" t="s">
        <v>13883</v>
      </c>
      <c r="OXK2" s="260" t="s">
        <v>13884</v>
      </c>
      <c r="OXL2" s="260" t="s">
        <v>13885</v>
      </c>
      <c r="OXM2" s="260" t="s">
        <v>13886</v>
      </c>
      <c r="OXN2" s="260" t="s">
        <v>13887</v>
      </c>
      <c r="OXO2" s="260" t="s">
        <v>13888</v>
      </c>
      <c r="OXP2" s="260" t="s">
        <v>13889</v>
      </c>
      <c r="OXQ2" s="260" t="s">
        <v>13890</v>
      </c>
      <c r="OXR2" s="260" t="s">
        <v>13891</v>
      </c>
      <c r="OXS2" s="260" t="s">
        <v>13892</v>
      </c>
      <c r="OXT2" s="260" t="s">
        <v>13893</v>
      </c>
      <c r="OXU2" s="260" t="s">
        <v>13894</v>
      </c>
      <c r="OXV2" s="260" t="s">
        <v>13895</v>
      </c>
      <c r="OXW2" s="260" t="s">
        <v>13896</v>
      </c>
      <c r="OXX2" s="260" t="s">
        <v>13897</v>
      </c>
      <c r="OXY2" s="260" t="s">
        <v>13898</v>
      </c>
      <c r="OXZ2" s="260" t="s">
        <v>13899</v>
      </c>
      <c r="OYA2" s="260" t="s">
        <v>13900</v>
      </c>
      <c r="OYB2" s="260" t="s">
        <v>13901</v>
      </c>
      <c r="OYC2" s="260" t="s">
        <v>13902</v>
      </c>
      <c r="OYD2" s="260" t="s">
        <v>13903</v>
      </c>
      <c r="OYE2" s="260" t="s">
        <v>13904</v>
      </c>
      <c r="OYF2" s="260" t="s">
        <v>13905</v>
      </c>
      <c r="OYG2" s="260" t="s">
        <v>13906</v>
      </c>
      <c r="OYH2" s="260" t="s">
        <v>13907</v>
      </c>
      <c r="OYI2" s="260" t="s">
        <v>13908</v>
      </c>
      <c r="OYJ2" s="260" t="s">
        <v>13909</v>
      </c>
      <c r="OYK2" s="260" t="s">
        <v>13910</v>
      </c>
      <c r="OYL2" s="260" t="s">
        <v>13911</v>
      </c>
      <c r="OYM2" s="260" t="s">
        <v>13912</v>
      </c>
      <c r="OYN2" s="260" t="s">
        <v>13913</v>
      </c>
      <c r="OYO2" s="260" t="s">
        <v>13914</v>
      </c>
      <c r="OYP2" s="260" t="s">
        <v>13915</v>
      </c>
      <c r="OYQ2" s="260" t="s">
        <v>13916</v>
      </c>
      <c r="OYR2" s="260" t="s">
        <v>13917</v>
      </c>
      <c r="OYS2" s="260" t="s">
        <v>13918</v>
      </c>
      <c r="OYT2" s="260" t="s">
        <v>13919</v>
      </c>
      <c r="OYU2" s="260" t="s">
        <v>13920</v>
      </c>
      <c r="OYV2" s="260" t="s">
        <v>13921</v>
      </c>
      <c r="OYW2" s="260" t="s">
        <v>13922</v>
      </c>
      <c r="OYX2" s="260" t="s">
        <v>13923</v>
      </c>
      <c r="OYY2" s="260" t="s">
        <v>13924</v>
      </c>
      <c r="OYZ2" s="260" t="s">
        <v>13925</v>
      </c>
      <c r="OZA2" s="260" t="s">
        <v>13926</v>
      </c>
      <c r="OZB2" s="260" t="s">
        <v>13927</v>
      </c>
      <c r="OZC2" s="260" t="s">
        <v>13928</v>
      </c>
      <c r="OZD2" s="260" t="s">
        <v>13929</v>
      </c>
      <c r="OZE2" s="260" t="s">
        <v>13930</v>
      </c>
      <c r="OZF2" s="260" t="s">
        <v>13931</v>
      </c>
      <c r="OZG2" s="260" t="s">
        <v>13932</v>
      </c>
      <c r="OZH2" s="260" t="s">
        <v>13933</v>
      </c>
      <c r="OZI2" s="260" t="s">
        <v>13934</v>
      </c>
      <c r="OZJ2" s="260" t="s">
        <v>13935</v>
      </c>
      <c r="OZK2" s="260" t="s">
        <v>13936</v>
      </c>
      <c r="OZL2" s="260" t="s">
        <v>13937</v>
      </c>
      <c r="OZM2" s="260" t="s">
        <v>13938</v>
      </c>
      <c r="OZN2" s="260" t="s">
        <v>13939</v>
      </c>
      <c r="OZO2" s="260" t="s">
        <v>13940</v>
      </c>
      <c r="OZP2" s="260" t="s">
        <v>13941</v>
      </c>
      <c r="OZQ2" s="260" t="s">
        <v>13942</v>
      </c>
      <c r="OZR2" s="260" t="s">
        <v>13943</v>
      </c>
      <c r="OZS2" s="260" t="s">
        <v>13944</v>
      </c>
      <c r="OZT2" s="260" t="s">
        <v>13945</v>
      </c>
      <c r="OZU2" s="260" t="s">
        <v>13946</v>
      </c>
      <c r="OZV2" s="260" t="s">
        <v>13947</v>
      </c>
      <c r="OZW2" s="260" t="s">
        <v>13948</v>
      </c>
      <c r="OZX2" s="260" t="s">
        <v>13949</v>
      </c>
      <c r="OZY2" s="260" t="s">
        <v>13950</v>
      </c>
      <c r="OZZ2" s="260" t="s">
        <v>13951</v>
      </c>
      <c r="PAA2" s="260" t="s">
        <v>13952</v>
      </c>
      <c r="PAB2" s="260" t="s">
        <v>13953</v>
      </c>
      <c r="PAC2" s="260" t="s">
        <v>13954</v>
      </c>
      <c r="PAD2" s="260" t="s">
        <v>13955</v>
      </c>
      <c r="PAE2" s="260" t="s">
        <v>13956</v>
      </c>
      <c r="PAF2" s="260" t="s">
        <v>13957</v>
      </c>
      <c r="PAG2" s="260" t="s">
        <v>13958</v>
      </c>
      <c r="PAH2" s="260" t="s">
        <v>13959</v>
      </c>
      <c r="PAI2" s="260" t="s">
        <v>13960</v>
      </c>
      <c r="PAJ2" s="260" t="s">
        <v>13961</v>
      </c>
      <c r="PAK2" s="260" t="s">
        <v>13962</v>
      </c>
      <c r="PAL2" s="260" t="s">
        <v>13963</v>
      </c>
      <c r="PAM2" s="260" t="s">
        <v>13964</v>
      </c>
      <c r="PAN2" s="260" t="s">
        <v>13965</v>
      </c>
      <c r="PAO2" s="260" t="s">
        <v>13966</v>
      </c>
      <c r="PAP2" s="260" t="s">
        <v>13967</v>
      </c>
      <c r="PAQ2" s="260" t="s">
        <v>13968</v>
      </c>
      <c r="PAR2" s="260" t="s">
        <v>13969</v>
      </c>
      <c r="PAS2" s="260" t="s">
        <v>13970</v>
      </c>
      <c r="PAT2" s="260" t="s">
        <v>13971</v>
      </c>
      <c r="PAU2" s="260" t="s">
        <v>13972</v>
      </c>
      <c r="PAV2" s="260" t="s">
        <v>13973</v>
      </c>
      <c r="PAW2" s="260" t="s">
        <v>13974</v>
      </c>
      <c r="PAX2" s="260" t="s">
        <v>13975</v>
      </c>
      <c r="PAY2" s="260" t="s">
        <v>13976</v>
      </c>
      <c r="PAZ2" s="260" t="s">
        <v>13977</v>
      </c>
      <c r="PBA2" s="260" t="s">
        <v>13978</v>
      </c>
      <c r="PBB2" s="260" t="s">
        <v>13979</v>
      </c>
      <c r="PBC2" s="260" t="s">
        <v>13980</v>
      </c>
      <c r="PBD2" s="260" t="s">
        <v>13981</v>
      </c>
      <c r="PBE2" s="260" t="s">
        <v>13982</v>
      </c>
      <c r="PBF2" s="260" t="s">
        <v>13983</v>
      </c>
      <c r="PBG2" s="260" t="s">
        <v>13984</v>
      </c>
      <c r="PBH2" s="260" t="s">
        <v>13985</v>
      </c>
      <c r="PBI2" s="260" t="s">
        <v>13986</v>
      </c>
      <c r="PBJ2" s="260" t="s">
        <v>13987</v>
      </c>
      <c r="PBK2" s="260" t="s">
        <v>13988</v>
      </c>
      <c r="PBL2" s="260" t="s">
        <v>13989</v>
      </c>
      <c r="PBM2" s="260" t="s">
        <v>13990</v>
      </c>
      <c r="PBN2" s="260" t="s">
        <v>13991</v>
      </c>
      <c r="PBO2" s="260" t="s">
        <v>13992</v>
      </c>
      <c r="PBP2" s="260" t="s">
        <v>13993</v>
      </c>
      <c r="PBQ2" s="260" t="s">
        <v>13994</v>
      </c>
      <c r="PBR2" s="260" t="s">
        <v>13995</v>
      </c>
      <c r="PBS2" s="260" t="s">
        <v>13996</v>
      </c>
      <c r="PBT2" s="260" t="s">
        <v>13997</v>
      </c>
      <c r="PBU2" s="260" t="s">
        <v>13998</v>
      </c>
      <c r="PBV2" s="260" t="s">
        <v>13999</v>
      </c>
      <c r="PBW2" s="260" t="s">
        <v>14000</v>
      </c>
      <c r="PBX2" s="260" t="s">
        <v>14001</v>
      </c>
      <c r="PBY2" s="260" t="s">
        <v>14002</v>
      </c>
      <c r="PBZ2" s="260" t="s">
        <v>14003</v>
      </c>
      <c r="PCA2" s="260" t="s">
        <v>14004</v>
      </c>
      <c r="PCB2" s="260" t="s">
        <v>14005</v>
      </c>
      <c r="PCC2" s="260" t="s">
        <v>14006</v>
      </c>
      <c r="PCD2" s="260" t="s">
        <v>14007</v>
      </c>
      <c r="PCE2" s="260" t="s">
        <v>14008</v>
      </c>
      <c r="PCF2" s="260" t="s">
        <v>14009</v>
      </c>
      <c r="PCG2" s="260" t="s">
        <v>14010</v>
      </c>
      <c r="PCH2" s="260" t="s">
        <v>14011</v>
      </c>
      <c r="PCI2" s="260" t="s">
        <v>14012</v>
      </c>
      <c r="PCJ2" s="260" t="s">
        <v>14013</v>
      </c>
      <c r="PCK2" s="260" t="s">
        <v>14014</v>
      </c>
      <c r="PCL2" s="260" t="s">
        <v>14015</v>
      </c>
      <c r="PCM2" s="260" t="s">
        <v>14016</v>
      </c>
      <c r="PCN2" s="260" t="s">
        <v>14017</v>
      </c>
      <c r="PCO2" s="260" t="s">
        <v>14018</v>
      </c>
      <c r="PCP2" s="260" t="s">
        <v>14019</v>
      </c>
      <c r="PCQ2" s="260" t="s">
        <v>14020</v>
      </c>
      <c r="PCR2" s="260" t="s">
        <v>14021</v>
      </c>
      <c r="PCS2" s="260" t="s">
        <v>14022</v>
      </c>
      <c r="PCT2" s="260" t="s">
        <v>14023</v>
      </c>
      <c r="PCU2" s="260" t="s">
        <v>14024</v>
      </c>
      <c r="PCV2" s="260" t="s">
        <v>14025</v>
      </c>
      <c r="PCW2" s="260" t="s">
        <v>14026</v>
      </c>
      <c r="PCX2" s="260" t="s">
        <v>14027</v>
      </c>
      <c r="PCY2" s="260" t="s">
        <v>14028</v>
      </c>
      <c r="PCZ2" s="260" t="s">
        <v>14029</v>
      </c>
      <c r="PDA2" s="260" t="s">
        <v>14030</v>
      </c>
      <c r="PDB2" s="260" t="s">
        <v>14031</v>
      </c>
      <c r="PDC2" s="260" t="s">
        <v>14032</v>
      </c>
      <c r="PDD2" s="260" t="s">
        <v>14033</v>
      </c>
      <c r="PDE2" s="260" t="s">
        <v>14034</v>
      </c>
      <c r="PDF2" s="260" t="s">
        <v>14035</v>
      </c>
      <c r="PDG2" s="260" t="s">
        <v>14036</v>
      </c>
      <c r="PDH2" s="260" t="s">
        <v>14037</v>
      </c>
      <c r="PDI2" s="260" t="s">
        <v>14038</v>
      </c>
      <c r="PDJ2" s="260" t="s">
        <v>14039</v>
      </c>
      <c r="PDK2" s="260" t="s">
        <v>14040</v>
      </c>
      <c r="PDL2" s="260" t="s">
        <v>14041</v>
      </c>
      <c r="PDM2" s="260" t="s">
        <v>14042</v>
      </c>
      <c r="PDN2" s="260" t="s">
        <v>14043</v>
      </c>
      <c r="PDO2" s="260" t="s">
        <v>14044</v>
      </c>
      <c r="PDP2" s="260" t="s">
        <v>14045</v>
      </c>
      <c r="PDQ2" s="260" t="s">
        <v>14046</v>
      </c>
      <c r="PDR2" s="260" t="s">
        <v>14047</v>
      </c>
      <c r="PDS2" s="260" t="s">
        <v>14048</v>
      </c>
      <c r="PDT2" s="260" t="s">
        <v>14049</v>
      </c>
      <c r="PDU2" s="260" t="s">
        <v>14050</v>
      </c>
      <c r="PDV2" s="260" t="s">
        <v>14051</v>
      </c>
      <c r="PDW2" s="260" t="s">
        <v>14052</v>
      </c>
      <c r="PDX2" s="260" t="s">
        <v>14053</v>
      </c>
      <c r="PDY2" s="260" t="s">
        <v>14054</v>
      </c>
      <c r="PDZ2" s="260" t="s">
        <v>14055</v>
      </c>
      <c r="PEA2" s="260" t="s">
        <v>14056</v>
      </c>
      <c r="PEB2" s="260" t="s">
        <v>14057</v>
      </c>
      <c r="PEC2" s="260" t="s">
        <v>14058</v>
      </c>
      <c r="PED2" s="260" t="s">
        <v>14059</v>
      </c>
      <c r="PEE2" s="260" t="s">
        <v>14060</v>
      </c>
      <c r="PEF2" s="260" t="s">
        <v>14061</v>
      </c>
      <c r="PEG2" s="260" t="s">
        <v>14062</v>
      </c>
      <c r="PEH2" s="260" t="s">
        <v>14063</v>
      </c>
      <c r="PEI2" s="260" t="s">
        <v>14064</v>
      </c>
      <c r="PEJ2" s="260" t="s">
        <v>14065</v>
      </c>
      <c r="PEK2" s="260" t="s">
        <v>14066</v>
      </c>
      <c r="PEL2" s="260" t="s">
        <v>14067</v>
      </c>
      <c r="PEM2" s="260" t="s">
        <v>14068</v>
      </c>
      <c r="PEN2" s="260" t="s">
        <v>14069</v>
      </c>
      <c r="PEO2" s="260" t="s">
        <v>14070</v>
      </c>
      <c r="PEP2" s="260" t="s">
        <v>14071</v>
      </c>
      <c r="PEQ2" s="260" t="s">
        <v>14072</v>
      </c>
      <c r="PER2" s="260" t="s">
        <v>14073</v>
      </c>
      <c r="PES2" s="260" t="s">
        <v>14074</v>
      </c>
      <c r="PET2" s="260" t="s">
        <v>14075</v>
      </c>
      <c r="PEU2" s="260" t="s">
        <v>14076</v>
      </c>
      <c r="PEV2" s="260" t="s">
        <v>14077</v>
      </c>
      <c r="PEW2" s="260" t="s">
        <v>14078</v>
      </c>
      <c r="PEX2" s="260" t="s">
        <v>14079</v>
      </c>
      <c r="PEY2" s="260" t="s">
        <v>14080</v>
      </c>
      <c r="PEZ2" s="260" t="s">
        <v>14081</v>
      </c>
      <c r="PFA2" s="260" t="s">
        <v>14082</v>
      </c>
      <c r="PFB2" s="260" t="s">
        <v>14083</v>
      </c>
      <c r="PFC2" s="260" t="s">
        <v>14084</v>
      </c>
      <c r="PFD2" s="260" t="s">
        <v>14085</v>
      </c>
      <c r="PFE2" s="260" t="s">
        <v>14086</v>
      </c>
      <c r="PFF2" s="260" t="s">
        <v>14087</v>
      </c>
      <c r="PFG2" s="260" t="s">
        <v>14088</v>
      </c>
      <c r="PFH2" s="260" t="s">
        <v>14089</v>
      </c>
      <c r="PFI2" s="260" t="s">
        <v>14090</v>
      </c>
      <c r="PFJ2" s="260" t="s">
        <v>14091</v>
      </c>
      <c r="PFK2" s="260" t="s">
        <v>14092</v>
      </c>
      <c r="PFL2" s="260" t="s">
        <v>14093</v>
      </c>
      <c r="PFM2" s="260" t="s">
        <v>14094</v>
      </c>
      <c r="PFN2" s="260" t="s">
        <v>14095</v>
      </c>
      <c r="PFO2" s="260" t="s">
        <v>14096</v>
      </c>
      <c r="PFP2" s="260" t="s">
        <v>14097</v>
      </c>
      <c r="PFQ2" s="260" t="s">
        <v>14098</v>
      </c>
      <c r="PFR2" s="260" t="s">
        <v>14099</v>
      </c>
      <c r="PFS2" s="260" t="s">
        <v>14100</v>
      </c>
      <c r="PFT2" s="260" t="s">
        <v>14101</v>
      </c>
      <c r="PFU2" s="260" t="s">
        <v>14102</v>
      </c>
      <c r="PFV2" s="260" t="s">
        <v>14103</v>
      </c>
      <c r="PFW2" s="260" t="s">
        <v>14104</v>
      </c>
      <c r="PFX2" s="260" t="s">
        <v>14105</v>
      </c>
      <c r="PFY2" s="260" t="s">
        <v>14106</v>
      </c>
      <c r="PFZ2" s="260" t="s">
        <v>14107</v>
      </c>
      <c r="PGA2" s="260" t="s">
        <v>14108</v>
      </c>
      <c r="PGB2" s="260" t="s">
        <v>14109</v>
      </c>
      <c r="PGC2" s="260" t="s">
        <v>14110</v>
      </c>
      <c r="PGD2" s="260" t="s">
        <v>14111</v>
      </c>
      <c r="PGE2" s="260" t="s">
        <v>14112</v>
      </c>
      <c r="PGF2" s="260" t="s">
        <v>14113</v>
      </c>
      <c r="PGG2" s="260" t="s">
        <v>14114</v>
      </c>
      <c r="PGH2" s="260" t="s">
        <v>14115</v>
      </c>
      <c r="PGI2" s="260" t="s">
        <v>14116</v>
      </c>
      <c r="PGJ2" s="260" t="s">
        <v>14117</v>
      </c>
      <c r="PGK2" s="260" t="s">
        <v>14118</v>
      </c>
      <c r="PGL2" s="260" t="s">
        <v>14119</v>
      </c>
      <c r="PGM2" s="260" t="s">
        <v>14120</v>
      </c>
      <c r="PGN2" s="260" t="s">
        <v>14121</v>
      </c>
      <c r="PGO2" s="260" t="s">
        <v>14122</v>
      </c>
      <c r="PGP2" s="260" t="s">
        <v>14123</v>
      </c>
      <c r="PGQ2" s="260" t="s">
        <v>14124</v>
      </c>
      <c r="PGR2" s="260" t="s">
        <v>14125</v>
      </c>
      <c r="PGS2" s="260" t="s">
        <v>14126</v>
      </c>
      <c r="PGT2" s="260" t="s">
        <v>14127</v>
      </c>
      <c r="PGU2" s="260" t="s">
        <v>14128</v>
      </c>
      <c r="PGV2" s="260" t="s">
        <v>14129</v>
      </c>
      <c r="PGW2" s="260" t="s">
        <v>14130</v>
      </c>
      <c r="PGX2" s="260" t="s">
        <v>14131</v>
      </c>
      <c r="PGY2" s="260" t="s">
        <v>14132</v>
      </c>
      <c r="PGZ2" s="260" t="s">
        <v>14133</v>
      </c>
      <c r="PHA2" s="260" t="s">
        <v>14134</v>
      </c>
      <c r="PHB2" s="260" t="s">
        <v>14135</v>
      </c>
      <c r="PHC2" s="260" t="s">
        <v>14136</v>
      </c>
      <c r="PHD2" s="260" t="s">
        <v>14137</v>
      </c>
      <c r="PHE2" s="260" t="s">
        <v>14138</v>
      </c>
      <c r="PHF2" s="260" t="s">
        <v>14139</v>
      </c>
      <c r="PHG2" s="260" t="s">
        <v>14140</v>
      </c>
      <c r="PHH2" s="260" t="s">
        <v>14141</v>
      </c>
      <c r="PHI2" s="260" t="s">
        <v>14142</v>
      </c>
      <c r="PHJ2" s="260" t="s">
        <v>14143</v>
      </c>
      <c r="PHK2" s="260" t="s">
        <v>14144</v>
      </c>
      <c r="PHL2" s="260" t="s">
        <v>14145</v>
      </c>
      <c r="PHM2" s="260" t="s">
        <v>14146</v>
      </c>
      <c r="PHN2" s="260" t="s">
        <v>14147</v>
      </c>
      <c r="PHO2" s="260" t="s">
        <v>14148</v>
      </c>
      <c r="PHP2" s="260" t="s">
        <v>14149</v>
      </c>
      <c r="PHQ2" s="260" t="s">
        <v>14150</v>
      </c>
      <c r="PHR2" s="260" t="s">
        <v>14151</v>
      </c>
      <c r="PHS2" s="260" t="s">
        <v>14152</v>
      </c>
      <c r="PHT2" s="260" t="s">
        <v>14153</v>
      </c>
      <c r="PHU2" s="260" t="s">
        <v>14154</v>
      </c>
      <c r="PHV2" s="260" t="s">
        <v>14155</v>
      </c>
      <c r="PHW2" s="260" t="s">
        <v>14156</v>
      </c>
      <c r="PHX2" s="260" t="s">
        <v>14157</v>
      </c>
      <c r="PHY2" s="260" t="s">
        <v>14158</v>
      </c>
      <c r="PHZ2" s="260" t="s">
        <v>14159</v>
      </c>
      <c r="PIA2" s="260" t="s">
        <v>14160</v>
      </c>
      <c r="PIB2" s="260" t="s">
        <v>14161</v>
      </c>
      <c r="PIC2" s="260" t="s">
        <v>14162</v>
      </c>
      <c r="PID2" s="260" t="s">
        <v>14163</v>
      </c>
      <c r="PIE2" s="260" t="s">
        <v>14164</v>
      </c>
      <c r="PIF2" s="260" t="s">
        <v>14165</v>
      </c>
      <c r="PIG2" s="260" t="s">
        <v>14166</v>
      </c>
      <c r="PIH2" s="260" t="s">
        <v>14167</v>
      </c>
      <c r="PII2" s="260" t="s">
        <v>14168</v>
      </c>
      <c r="PIJ2" s="260" t="s">
        <v>14169</v>
      </c>
      <c r="PIK2" s="260" t="s">
        <v>14170</v>
      </c>
      <c r="PIL2" s="260" t="s">
        <v>14171</v>
      </c>
      <c r="PIM2" s="260" t="s">
        <v>14172</v>
      </c>
      <c r="PIN2" s="260" t="s">
        <v>14173</v>
      </c>
      <c r="PIO2" s="260" t="s">
        <v>14174</v>
      </c>
      <c r="PIP2" s="260" t="s">
        <v>14175</v>
      </c>
      <c r="PIQ2" s="260" t="s">
        <v>14176</v>
      </c>
      <c r="PIR2" s="260" t="s">
        <v>14177</v>
      </c>
      <c r="PIS2" s="260" t="s">
        <v>14178</v>
      </c>
      <c r="PIT2" s="260" t="s">
        <v>14179</v>
      </c>
      <c r="PIU2" s="260" t="s">
        <v>14180</v>
      </c>
      <c r="PIV2" s="260" t="s">
        <v>14181</v>
      </c>
      <c r="PIW2" s="260" t="s">
        <v>14182</v>
      </c>
      <c r="PIX2" s="260" t="s">
        <v>14183</v>
      </c>
      <c r="PIY2" s="260" t="s">
        <v>14184</v>
      </c>
      <c r="PIZ2" s="260" t="s">
        <v>14185</v>
      </c>
      <c r="PJA2" s="260" t="s">
        <v>14186</v>
      </c>
      <c r="PJB2" s="260" t="s">
        <v>14187</v>
      </c>
      <c r="PJC2" s="260" t="s">
        <v>14188</v>
      </c>
      <c r="PJD2" s="260" t="s">
        <v>14189</v>
      </c>
      <c r="PJE2" s="260" t="s">
        <v>14190</v>
      </c>
      <c r="PJF2" s="260" t="s">
        <v>14191</v>
      </c>
      <c r="PJG2" s="260" t="s">
        <v>14192</v>
      </c>
      <c r="PJH2" s="260" t="s">
        <v>14193</v>
      </c>
      <c r="PJI2" s="260" t="s">
        <v>14194</v>
      </c>
      <c r="PJJ2" s="260" t="s">
        <v>14195</v>
      </c>
      <c r="PJK2" s="260" t="s">
        <v>14196</v>
      </c>
      <c r="PJL2" s="260" t="s">
        <v>14197</v>
      </c>
      <c r="PJM2" s="260" t="s">
        <v>14198</v>
      </c>
      <c r="PJN2" s="260" t="s">
        <v>14199</v>
      </c>
      <c r="PJO2" s="260" t="s">
        <v>14200</v>
      </c>
      <c r="PJP2" s="260" t="s">
        <v>14201</v>
      </c>
      <c r="PJQ2" s="260" t="s">
        <v>14202</v>
      </c>
      <c r="PJR2" s="260" t="s">
        <v>14203</v>
      </c>
      <c r="PJS2" s="260" t="s">
        <v>14204</v>
      </c>
      <c r="PJT2" s="260" t="s">
        <v>14205</v>
      </c>
      <c r="PJU2" s="260" t="s">
        <v>14206</v>
      </c>
      <c r="PJV2" s="260" t="s">
        <v>14207</v>
      </c>
      <c r="PJW2" s="260" t="s">
        <v>14208</v>
      </c>
      <c r="PJX2" s="260" t="s">
        <v>14209</v>
      </c>
      <c r="PJY2" s="260" t="s">
        <v>14210</v>
      </c>
      <c r="PJZ2" s="260" t="s">
        <v>14211</v>
      </c>
      <c r="PKA2" s="260" t="s">
        <v>14212</v>
      </c>
      <c r="PKB2" s="260" t="s">
        <v>14213</v>
      </c>
      <c r="PKC2" s="260" t="s">
        <v>14214</v>
      </c>
      <c r="PKD2" s="260" t="s">
        <v>14215</v>
      </c>
      <c r="PKE2" s="260" t="s">
        <v>14216</v>
      </c>
      <c r="PKF2" s="260" t="s">
        <v>14217</v>
      </c>
      <c r="PKG2" s="260" t="s">
        <v>14218</v>
      </c>
      <c r="PKH2" s="260" t="s">
        <v>14219</v>
      </c>
      <c r="PKI2" s="260" t="s">
        <v>14220</v>
      </c>
      <c r="PKJ2" s="260" t="s">
        <v>14221</v>
      </c>
      <c r="PKK2" s="260" t="s">
        <v>14222</v>
      </c>
      <c r="PKL2" s="260" t="s">
        <v>14223</v>
      </c>
      <c r="PKM2" s="260" t="s">
        <v>14224</v>
      </c>
      <c r="PKN2" s="260" t="s">
        <v>14225</v>
      </c>
      <c r="PKO2" s="260" t="s">
        <v>14226</v>
      </c>
      <c r="PKP2" s="260" t="s">
        <v>14227</v>
      </c>
      <c r="PKQ2" s="260" t="s">
        <v>14228</v>
      </c>
      <c r="PKR2" s="260" t="s">
        <v>14229</v>
      </c>
      <c r="PKS2" s="260" t="s">
        <v>14230</v>
      </c>
      <c r="PKT2" s="260" t="s">
        <v>14231</v>
      </c>
      <c r="PKU2" s="260" t="s">
        <v>14232</v>
      </c>
      <c r="PKV2" s="260" t="s">
        <v>14233</v>
      </c>
      <c r="PKW2" s="260" t="s">
        <v>14234</v>
      </c>
      <c r="PKX2" s="260" t="s">
        <v>14235</v>
      </c>
      <c r="PKY2" s="260" t="s">
        <v>14236</v>
      </c>
      <c r="PKZ2" s="260" t="s">
        <v>14237</v>
      </c>
      <c r="PLA2" s="260" t="s">
        <v>14238</v>
      </c>
      <c r="PLB2" s="260" t="s">
        <v>14239</v>
      </c>
      <c r="PLC2" s="260" t="s">
        <v>14240</v>
      </c>
      <c r="PLD2" s="260" t="s">
        <v>14241</v>
      </c>
      <c r="PLE2" s="260" t="s">
        <v>14242</v>
      </c>
      <c r="PLF2" s="260" t="s">
        <v>14243</v>
      </c>
      <c r="PLG2" s="260" t="s">
        <v>14244</v>
      </c>
      <c r="PLH2" s="260" t="s">
        <v>14245</v>
      </c>
      <c r="PLI2" s="260" t="s">
        <v>14246</v>
      </c>
      <c r="PLJ2" s="260" t="s">
        <v>14247</v>
      </c>
      <c r="PLK2" s="260" t="s">
        <v>14248</v>
      </c>
      <c r="PLL2" s="260" t="s">
        <v>14249</v>
      </c>
      <c r="PLM2" s="260" t="s">
        <v>14250</v>
      </c>
      <c r="PLN2" s="260" t="s">
        <v>14251</v>
      </c>
      <c r="PLO2" s="260" t="s">
        <v>14252</v>
      </c>
      <c r="PLP2" s="260" t="s">
        <v>14253</v>
      </c>
      <c r="PLQ2" s="260" t="s">
        <v>14254</v>
      </c>
      <c r="PLR2" s="260" t="s">
        <v>14255</v>
      </c>
      <c r="PLS2" s="260" t="s">
        <v>14256</v>
      </c>
      <c r="PLT2" s="260" t="s">
        <v>14257</v>
      </c>
      <c r="PLU2" s="260" t="s">
        <v>14258</v>
      </c>
      <c r="PLV2" s="260" t="s">
        <v>14259</v>
      </c>
      <c r="PLW2" s="260" t="s">
        <v>14260</v>
      </c>
      <c r="PLX2" s="260" t="s">
        <v>14261</v>
      </c>
      <c r="PLY2" s="260" t="s">
        <v>14262</v>
      </c>
      <c r="PLZ2" s="260" t="s">
        <v>14263</v>
      </c>
      <c r="PMA2" s="260" t="s">
        <v>14264</v>
      </c>
      <c r="PMB2" s="260" t="s">
        <v>14265</v>
      </c>
      <c r="PMC2" s="260" t="s">
        <v>14266</v>
      </c>
      <c r="PMD2" s="260" t="s">
        <v>14267</v>
      </c>
      <c r="PME2" s="260" t="s">
        <v>14268</v>
      </c>
      <c r="PMF2" s="260" t="s">
        <v>14269</v>
      </c>
      <c r="PMG2" s="260" t="s">
        <v>14270</v>
      </c>
      <c r="PMH2" s="260" t="s">
        <v>14271</v>
      </c>
      <c r="PMI2" s="260" t="s">
        <v>14272</v>
      </c>
      <c r="PMJ2" s="260" t="s">
        <v>14273</v>
      </c>
      <c r="PMK2" s="260" t="s">
        <v>14274</v>
      </c>
      <c r="PML2" s="260" t="s">
        <v>14275</v>
      </c>
      <c r="PMM2" s="260" t="s">
        <v>14276</v>
      </c>
      <c r="PMN2" s="260" t="s">
        <v>14277</v>
      </c>
      <c r="PMO2" s="260" t="s">
        <v>14278</v>
      </c>
      <c r="PMP2" s="260" t="s">
        <v>14279</v>
      </c>
      <c r="PMQ2" s="260" t="s">
        <v>14280</v>
      </c>
      <c r="PMR2" s="260" t="s">
        <v>14281</v>
      </c>
      <c r="PMS2" s="260" t="s">
        <v>14282</v>
      </c>
      <c r="PMT2" s="260" t="s">
        <v>14283</v>
      </c>
      <c r="PMU2" s="260" t="s">
        <v>14284</v>
      </c>
      <c r="PMV2" s="260" t="s">
        <v>14285</v>
      </c>
      <c r="PMW2" s="260" t="s">
        <v>14286</v>
      </c>
      <c r="PMX2" s="260" t="s">
        <v>14287</v>
      </c>
      <c r="PMY2" s="260" t="s">
        <v>14288</v>
      </c>
      <c r="PMZ2" s="260" t="s">
        <v>14289</v>
      </c>
      <c r="PNA2" s="260" t="s">
        <v>14290</v>
      </c>
      <c r="PNB2" s="260" t="s">
        <v>14291</v>
      </c>
      <c r="PNC2" s="260" t="s">
        <v>14292</v>
      </c>
      <c r="PND2" s="260" t="s">
        <v>14293</v>
      </c>
      <c r="PNE2" s="260" t="s">
        <v>14294</v>
      </c>
      <c r="PNF2" s="260" t="s">
        <v>14295</v>
      </c>
      <c r="PNG2" s="260" t="s">
        <v>14296</v>
      </c>
      <c r="PNH2" s="260" t="s">
        <v>14297</v>
      </c>
      <c r="PNI2" s="260" t="s">
        <v>14298</v>
      </c>
      <c r="PNJ2" s="260" t="s">
        <v>14299</v>
      </c>
      <c r="PNK2" s="260" t="s">
        <v>14300</v>
      </c>
      <c r="PNL2" s="260" t="s">
        <v>14301</v>
      </c>
      <c r="PNM2" s="260" t="s">
        <v>14302</v>
      </c>
      <c r="PNN2" s="260" t="s">
        <v>14303</v>
      </c>
      <c r="PNO2" s="260" t="s">
        <v>14304</v>
      </c>
      <c r="PNP2" s="260" t="s">
        <v>14305</v>
      </c>
      <c r="PNQ2" s="260" t="s">
        <v>14306</v>
      </c>
      <c r="PNR2" s="260" t="s">
        <v>14307</v>
      </c>
      <c r="PNS2" s="260" t="s">
        <v>14308</v>
      </c>
      <c r="PNT2" s="260" t="s">
        <v>14309</v>
      </c>
      <c r="PNU2" s="260" t="s">
        <v>14310</v>
      </c>
      <c r="PNV2" s="260" t="s">
        <v>14311</v>
      </c>
      <c r="PNW2" s="260" t="s">
        <v>14312</v>
      </c>
      <c r="PNX2" s="260" t="s">
        <v>14313</v>
      </c>
      <c r="PNY2" s="260" t="s">
        <v>14314</v>
      </c>
      <c r="PNZ2" s="260" t="s">
        <v>14315</v>
      </c>
      <c r="POA2" s="260" t="s">
        <v>14316</v>
      </c>
      <c r="POB2" s="260" t="s">
        <v>14317</v>
      </c>
      <c r="POC2" s="260" t="s">
        <v>14318</v>
      </c>
      <c r="POD2" s="260" t="s">
        <v>14319</v>
      </c>
      <c r="POE2" s="260" t="s">
        <v>14320</v>
      </c>
      <c r="POF2" s="260" t="s">
        <v>14321</v>
      </c>
      <c r="POG2" s="260" t="s">
        <v>14322</v>
      </c>
      <c r="POH2" s="260" t="s">
        <v>14323</v>
      </c>
      <c r="POI2" s="260" t="s">
        <v>14324</v>
      </c>
      <c r="POJ2" s="260" t="s">
        <v>14325</v>
      </c>
      <c r="POK2" s="260" t="s">
        <v>14326</v>
      </c>
      <c r="POL2" s="260" t="s">
        <v>14327</v>
      </c>
      <c r="POM2" s="260" t="s">
        <v>14328</v>
      </c>
      <c r="PON2" s="260" t="s">
        <v>14329</v>
      </c>
      <c r="POO2" s="260" t="s">
        <v>14330</v>
      </c>
      <c r="POP2" s="260" t="s">
        <v>14331</v>
      </c>
      <c r="POQ2" s="260" t="s">
        <v>14332</v>
      </c>
      <c r="POR2" s="260" t="s">
        <v>14333</v>
      </c>
      <c r="POS2" s="260" t="s">
        <v>14334</v>
      </c>
      <c r="POT2" s="260" t="s">
        <v>14335</v>
      </c>
      <c r="POU2" s="260" t="s">
        <v>14336</v>
      </c>
      <c r="POV2" s="260" t="s">
        <v>14337</v>
      </c>
      <c r="POW2" s="260" t="s">
        <v>14338</v>
      </c>
      <c r="POX2" s="260" t="s">
        <v>14339</v>
      </c>
      <c r="POY2" s="260" t="s">
        <v>14340</v>
      </c>
      <c r="POZ2" s="260" t="s">
        <v>14341</v>
      </c>
      <c r="PPA2" s="260" t="s">
        <v>14342</v>
      </c>
      <c r="PPB2" s="260" t="s">
        <v>14343</v>
      </c>
      <c r="PPC2" s="260" t="s">
        <v>14344</v>
      </c>
      <c r="PPD2" s="260" t="s">
        <v>14345</v>
      </c>
      <c r="PPE2" s="260" t="s">
        <v>14346</v>
      </c>
      <c r="PPF2" s="260" t="s">
        <v>14347</v>
      </c>
      <c r="PPG2" s="260" t="s">
        <v>14348</v>
      </c>
      <c r="PPH2" s="260" t="s">
        <v>14349</v>
      </c>
      <c r="PPI2" s="260" t="s">
        <v>14350</v>
      </c>
      <c r="PPJ2" s="260" t="s">
        <v>14351</v>
      </c>
      <c r="PPK2" s="260" t="s">
        <v>14352</v>
      </c>
      <c r="PPL2" s="260" t="s">
        <v>14353</v>
      </c>
      <c r="PPM2" s="260" t="s">
        <v>14354</v>
      </c>
      <c r="PPN2" s="260" t="s">
        <v>14355</v>
      </c>
      <c r="PPO2" s="260" t="s">
        <v>14356</v>
      </c>
      <c r="PPP2" s="260" t="s">
        <v>14357</v>
      </c>
      <c r="PPQ2" s="260" t="s">
        <v>14358</v>
      </c>
      <c r="PPR2" s="260" t="s">
        <v>14359</v>
      </c>
      <c r="PPS2" s="260" t="s">
        <v>14360</v>
      </c>
      <c r="PPT2" s="260" t="s">
        <v>14361</v>
      </c>
      <c r="PPU2" s="260" t="s">
        <v>14362</v>
      </c>
      <c r="PPV2" s="260" t="s">
        <v>14363</v>
      </c>
      <c r="PPW2" s="260" t="s">
        <v>14364</v>
      </c>
      <c r="PPX2" s="260" t="s">
        <v>14365</v>
      </c>
      <c r="PPY2" s="260" t="s">
        <v>14366</v>
      </c>
      <c r="PPZ2" s="260" t="s">
        <v>14367</v>
      </c>
      <c r="PQA2" s="260" t="s">
        <v>14368</v>
      </c>
      <c r="PQB2" s="260" t="s">
        <v>14369</v>
      </c>
      <c r="PQC2" s="260" t="s">
        <v>14370</v>
      </c>
      <c r="PQD2" s="260" t="s">
        <v>14371</v>
      </c>
      <c r="PQE2" s="260" t="s">
        <v>14372</v>
      </c>
      <c r="PQF2" s="260" t="s">
        <v>14373</v>
      </c>
      <c r="PQG2" s="260" t="s">
        <v>14374</v>
      </c>
      <c r="PQH2" s="260" t="s">
        <v>14375</v>
      </c>
      <c r="PQI2" s="260" t="s">
        <v>14376</v>
      </c>
      <c r="PQJ2" s="260" t="s">
        <v>14377</v>
      </c>
      <c r="PQK2" s="260" t="s">
        <v>14378</v>
      </c>
      <c r="PQL2" s="260" t="s">
        <v>14379</v>
      </c>
      <c r="PQM2" s="260" t="s">
        <v>14380</v>
      </c>
      <c r="PQN2" s="260" t="s">
        <v>14381</v>
      </c>
      <c r="PQO2" s="260" t="s">
        <v>14382</v>
      </c>
      <c r="PQP2" s="260" t="s">
        <v>14383</v>
      </c>
      <c r="PQQ2" s="260" t="s">
        <v>14384</v>
      </c>
      <c r="PQR2" s="260" t="s">
        <v>14385</v>
      </c>
      <c r="PQS2" s="260" t="s">
        <v>14386</v>
      </c>
      <c r="PQT2" s="260" t="s">
        <v>14387</v>
      </c>
      <c r="PQU2" s="260" t="s">
        <v>14388</v>
      </c>
      <c r="PQV2" s="260" t="s">
        <v>14389</v>
      </c>
      <c r="PQW2" s="260" t="s">
        <v>14390</v>
      </c>
      <c r="PQX2" s="260" t="s">
        <v>14391</v>
      </c>
      <c r="PQY2" s="260" t="s">
        <v>14392</v>
      </c>
      <c r="PQZ2" s="260" t="s">
        <v>14393</v>
      </c>
      <c r="PRA2" s="260" t="s">
        <v>14394</v>
      </c>
      <c r="PRB2" s="260" t="s">
        <v>14395</v>
      </c>
      <c r="PRC2" s="260" t="s">
        <v>14396</v>
      </c>
      <c r="PRD2" s="260" t="s">
        <v>14397</v>
      </c>
      <c r="PRE2" s="260" t="s">
        <v>14398</v>
      </c>
      <c r="PRF2" s="260" t="s">
        <v>14399</v>
      </c>
      <c r="PRG2" s="260" t="s">
        <v>14400</v>
      </c>
      <c r="PRH2" s="260" t="s">
        <v>14401</v>
      </c>
      <c r="PRI2" s="260" t="s">
        <v>14402</v>
      </c>
      <c r="PRJ2" s="260" t="s">
        <v>14403</v>
      </c>
      <c r="PRK2" s="260" t="s">
        <v>14404</v>
      </c>
      <c r="PRL2" s="260" t="s">
        <v>14405</v>
      </c>
      <c r="PRM2" s="260" t="s">
        <v>14406</v>
      </c>
      <c r="PRN2" s="260" t="s">
        <v>14407</v>
      </c>
      <c r="PRO2" s="260" t="s">
        <v>14408</v>
      </c>
      <c r="PRP2" s="260" t="s">
        <v>14409</v>
      </c>
      <c r="PRQ2" s="260" t="s">
        <v>14410</v>
      </c>
      <c r="PRR2" s="260" t="s">
        <v>14411</v>
      </c>
      <c r="PRS2" s="260" t="s">
        <v>14412</v>
      </c>
      <c r="PRT2" s="260" t="s">
        <v>14413</v>
      </c>
      <c r="PRU2" s="260" t="s">
        <v>14414</v>
      </c>
      <c r="PRV2" s="260" t="s">
        <v>14415</v>
      </c>
      <c r="PRW2" s="260" t="s">
        <v>14416</v>
      </c>
      <c r="PRX2" s="260" t="s">
        <v>14417</v>
      </c>
      <c r="PRY2" s="260" t="s">
        <v>14418</v>
      </c>
      <c r="PRZ2" s="260" t="s">
        <v>14419</v>
      </c>
      <c r="PSA2" s="260" t="s">
        <v>14420</v>
      </c>
      <c r="PSB2" s="260" t="s">
        <v>14421</v>
      </c>
      <c r="PSC2" s="260" t="s">
        <v>14422</v>
      </c>
      <c r="PSD2" s="260" t="s">
        <v>14423</v>
      </c>
      <c r="PSE2" s="260" t="s">
        <v>14424</v>
      </c>
      <c r="PSF2" s="260" t="s">
        <v>14425</v>
      </c>
      <c r="PSG2" s="260" t="s">
        <v>14426</v>
      </c>
      <c r="PSH2" s="260" t="s">
        <v>14427</v>
      </c>
      <c r="PSI2" s="260" t="s">
        <v>14428</v>
      </c>
      <c r="PSJ2" s="260" t="s">
        <v>14429</v>
      </c>
      <c r="PSK2" s="260" t="s">
        <v>14430</v>
      </c>
      <c r="PSL2" s="260" t="s">
        <v>14431</v>
      </c>
      <c r="PSM2" s="260" t="s">
        <v>14432</v>
      </c>
      <c r="PSN2" s="260" t="s">
        <v>14433</v>
      </c>
      <c r="PSO2" s="260" t="s">
        <v>14434</v>
      </c>
      <c r="PSP2" s="260" t="s">
        <v>14435</v>
      </c>
      <c r="PSQ2" s="260" t="s">
        <v>14436</v>
      </c>
      <c r="PSR2" s="260" t="s">
        <v>14437</v>
      </c>
      <c r="PSS2" s="260" t="s">
        <v>14438</v>
      </c>
      <c r="PST2" s="260" t="s">
        <v>14439</v>
      </c>
      <c r="PSU2" s="260" t="s">
        <v>14440</v>
      </c>
      <c r="PSV2" s="260" t="s">
        <v>14441</v>
      </c>
      <c r="PSW2" s="260" t="s">
        <v>14442</v>
      </c>
      <c r="PSX2" s="260" t="s">
        <v>14443</v>
      </c>
      <c r="PSY2" s="260" t="s">
        <v>14444</v>
      </c>
      <c r="PSZ2" s="260" t="s">
        <v>14445</v>
      </c>
      <c r="PTA2" s="260" t="s">
        <v>14446</v>
      </c>
      <c r="PTB2" s="260" t="s">
        <v>14447</v>
      </c>
      <c r="PTC2" s="260" t="s">
        <v>14448</v>
      </c>
      <c r="PTD2" s="260" t="s">
        <v>14449</v>
      </c>
      <c r="PTE2" s="260" t="s">
        <v>14450</v>
      </c>
      <c r="PTF2" s="260" t="s">
        <v>14451</v>
      </c>
      <c r="PTG2" s="260" t="s">
        <v>14452</v>
      </c>
      <c r="PTH2" s="260" t="s">
        <v>14453</v>
      </c>
      <c r="PTI2" s="260" t="s">
        <v>14454</v>
      </c>
      <c r="PTJ2" s="260" t="s">
        <v>14455</v>
      </c>
      <c r="PTK2" s="260" t="s">
        <v>14456</v>
      </c>
      <c r="PTL2" s="260" t="s">
        <v>14457</v>
      </c>
      <c r="PTM2" s="260" t="s">
        <v>14458</v>
      </c>
      <c r="PTN2" s="260" t="s">
        <v>14459</v>
      </c>
      <c r="PTO2" s="260" t="s">
        <v>14460</v>
      </c>
      <c r="PTP2" s="260" t="s">
        <v>14461</v>
      </c>
      <c r="PTQ2" s="260" t="s">
        <v>14462</v>
      </c>
      <c r="PTR2" s="260" t="s">
        <v>14463</v>
      </c>
      <c r="PTS2" s="260" t="s">
        <v>14464</v>
      </c>
      <c r="PTT2" s="260" t="s">
        <v>14465</v>
      </c>
      <c r="PTU2" s="260" t="s">
        <v>14466</v>
      </c>
      <c r="PTV2" s="260" t="s">
        <v>14467</v>
      </c>
      <c r="PTW2" s="260" t="s">
        <v>14468</v>
      </c>
      <c r="PTX2" s="260" t="s">
        <v>14469</v>
      </c>
      <c r="PTY2" s="260" t="s">
        <v>14470</v>
      </c>
      <c r="PTZ2" s="260" t="s">
        <v>14471</v>
      </c>
      <c r="PUA2" s="260" t="s">
        <v>14472</v>
      </c>
      <c r="PUB2" s="260" t="s">
        <v>14473</v>
      </c>
      <c r="PUC2" s="260" t="s">
        <v>14474</v>
      </c>
      <c r="PUD2" s="260" t="s">
        <v>14475</v>
      </c>
      <c r="PUE2" s="260" t="s">
        <v>14476</v>
      </c>
      <c r="PUF2" s="260" t="s">
        <v>14477</v>
      </c>
      <c r="PUG2" s="260" t="s">
        <v>14478</v>
      </c>
      <c r="PUH2" s="260" t="s">
        <v>14479</v>
      </c>
      <c r="PUI2" s="260" t="s">
        <v>14480</v>
      </c>
      <c r="PUJ2" s="260" t="s">
        <v>14481</v>
      </c>
      <c r="PUK2" s="260" t="s">
        <v>14482</v>
      </c>
      <c r="PUL2" s="260" t="s">
        <v>14483</v>
      </c>
      <c r="PUM2" s="260" t="s">
        <v>14484</v>
      </c>
      <c r="PUN2" s="260" t="s">
        <v>14485</v>
      </c>
      <c r="PUO2" s="260" t="s">
        <v>14486</v>
      </c>
      <c r="PUP2" s="260" t="s">
        <v>14487</v>
      </c>
      <c r="PUQ2" s="260" t="s">
        <v>14488</v>
      </c>
      <c r="PUR2" s="260" t="s">
        <v>14489</v>
      </c>
      <c r="PUS2" s="260" t="s">
        <v>14490</v>
      </c>
      <c r="PUT2" s="260" t="s">
        <v>14491</v>
      </c>
      <c r="PUU2" s="260" t="s">
        <v>14492</v>
      </c>
      <c r="PUV2" s="260" t="s">
        <v>14493</v>
      </c>
      <c r="PUW2" s="260" t="s">
        <v>14494</v>
      </c>
      <c r="PUX2" s="260" t="s">
        <v>14495</v>
      </c>
      <c r="PUY2" s="260" t="s">
        <v>14496</v>
      </c>
      <c r="PUZ2" s="260" t="s">
        <v>14497</v>
      </c>
      <c r="PVA2" s="260" t="s">
        <v>14498</v>
      </c>
      <c r="PVB2" s="260" t="s">
        <v>14499</v>
      </c>
      <c r="PVC2" s="260" t="s">
        <v>14500</v>
      </c>
      <c r="PVD2" s="260" t="s">
        <v>14501</v>
      </c>
      <c r="PVE2" s="260" t="s">
        <v>14502</v>
      </c>
      <c r="PVF2" s="260" t="s">
        <v>14503</v>
      </c>
      <c r="PVG2" s="260" t="s">
        <v>14504</v>
      </c>
      <c r="PVH2" s="260" t="s">
        <v>14505</v>
      </c>
      <c r="PVI2" s="260" t="s">
        <v>14506</v>
      </c>
      <c r="PVJ2" s="260" t="s">
        <v>14507</v>
      </c>
      <c r="PVK2" s="260" t="s">
        <v>14508</v>
      </c>
      <c r="PVL2" s="260" t="s">
        <v>14509</v>
      </c>
      <c r="PVM2" s="260" t="s">
        <v>14510</v>
      </c>
      <c r="PVN2" s="260" t="s">
        <v>14511</v>
      </c>
      <c r="PVO2" s="260" t="s">
        <v>14512</v>
      </c>
      <c r="PVP2" s="260" t="s">
        <v>14513</v>
      </c>
      <c r="PVQ2" s="260" t="s">
        <v>14514</v>
      </c>
      <c r="PVR2" s="260" t="s">
        <v>14515</v>
      </c>
      <c r="PVS2" s="260" t="s">
        <v>14516</v>
      </c>
      <c r="PVT2" s="260" t="s">
        <v>14517</v>
      </c>
      <c r="PVU2" s="260" t="s">
        <v>14518</v>
      </c>
      <c r="PVV2" s="260" t="s">
        <v>14519</v>
      </c>
      <c r="PVW2" s="260" t="s">
        <v>14520</v>
      </c>
      <c r="PVX2" s="260" t="s">
        <v>14521</v>
      </c>
      <c r="PVY2" s="260" t="s">
        <v>14522</v>
      </c>
      <c r="PVZ2" s="260" t="s">
        <v>14523</v>
      </c>
      <c r="PWA2" s="260" t="s">
        <v>14524</v>
      </c>
      <c r="PWB2" s="260" t="s">
        <v>14525</v>
      </c>
      <c r="PWC2" s="260" t="s">
        <v>14526</v>
      </c>
      <c r="PWD2" s="260" t="s">
        <v>14527</v>
      </c>
      <c r="PWE2" s="260" t="s">
        <v>14528</v>
      </c>
      <c r="PWF2" s="260" t="s">
        <v>14529</v>
      </c>
      <c r="PWG2" s="260" t="s">
        <v>14530</v>
      </c>
      <c r="PWH2" s="260" t="s">
        <v>14531</v>
      </c>
      <c r="PWI2" s="260" t="s">
        <v>14532</v>
      </c>
      <c r="PWJ2" s="260" t="s">
        <v>14533</v>
      </c>
      <c r="PWK2" s="260" t="s">
        <v>14534</v>
      </c>
      <c r="PWL2" s="260" t="s">
        <v>14535</v>
      </c>
      <c r="PWM2" s="260" t="s">
        <v>14536</v>
      </c>
      <c r="PWN2" s="260" t="s">
        <v>14537</v>
      </c>
      <c r="PWO2" s="260" t="s">
        <v>14538</v>
      </c>
      <c r="PWP2" s="260" t="s">
        <v>14539</v>
      </c>
      <c r="PWQ2" s="260" t="s">
        <v>14540</v>
      </c>
      <c r="PWR2" s="260" t="s">
        <v>14541</v>
      </c>
      <c r="PWS2" s="260" t="s">
        <v>14542</v>
      </c>
      <c r="PWT2" s="260" t="s">
        <v>14543</v>
      </c>
      <c r="PWU2" s="260" t="s">
        <v>14544</v>
      </c>
      <c r="PWV2" s="260" t="s">
        <v>14545</v>
      </c>
      <c r="PWW2" s="260" t="s">
        <v>14546</v>
      </c>
      <c r="PWX2" s="260" t="s">
        <v>14547</v>
      </c>
      <c r="PWY2" s="260" t="s">
        <v>14548</v>
      </c>
      <c r="PWZ2" s="260" t="s">
        <v>14549</v>
      </c>
      <c r="PXA2" s="260" t="s">
        <v>14550</v>
      </c>
      <c r="PXB2" s="260" t="s">
        <v>14551</v>
      </c>
      <c r="PXC2" s="260" t="s">
        <v>14552</v>
      </c>
      <c r="PXD2" s="260" t="s">
        <v>14553</v>
      </c>
      <c r="PXE2" s="260" t="s">
        <v>14554</v>
      </c>
      <c r="PXF2" s="260" t="s">
        <v>14555</v>
      </c>
      <c r="PXG2" s="260" t="s">
        <v>14556</v>
      </c>
      <c r="PXH2" s="260" t="s">
        <v>14557</v>
      </c>
      <c r="PXI2" s="260" t="s">
        <v>14558</v>
      </c>
      <c r="PXJ2" s="260" t="s">
        <v>14559</v>
      </c>
      <c r="PXK2" s="260" t="s">
        <v>14560</v>
      </c>
      <c r="PXL2" s="260" t="s">
        <v>14561</v>
      </c>
      <c r="PXM2" s="260" t="s">
        <v>14562</v>
      </c>
      <c r="PXN2" s="260" t="s">
        <v>14563</v>
      </c>
      <c r="PXO2" s="260" t="s">
        <v>14564</v>
      </c>
      <c r="PXP2" s="260" t="s">
        <v>14565</v>
      </c>
      <c r="PXQ2" s="260" t="s">
        <v>14566</v>
      </c>
      <c r="PXR2" s="260" t="s">
        <v>14567</v>
      </c>
      <c r="PXS2" s="260" t="s">
        <v>14568</v>
      </c>
      <c r="PXT2" s="260" t="s">
        <v>14569</v>
      </c>
      <c r="PXU2" s="260" t="s">
        <v>14570</v>
      </c>
      <c r="PXV2" s="260" t="s">
        <v>14571</v>
      </c>
      <c r="PXW2" s="260" t="s">
        <v>14572</v>
      </c>
      <c r="PXX2" s="260" t="s">
        <v>14573</v>
      </c>
      <c r="PXY2" s="260" t="s">
        <v>14574</v>
      </c>
      <c r="PXZ2" s="260" t="s">
        <v>14575</v>
      </c>
      <c r="PYA2" s="260" t="s">
        <v>14576</v>
      </c>
      <c r="PYB2" s="260" t="s">
        <v>14577</v>
      </c>
      <c r="PYC2" s="260" t="s">
        <v>14578</v>
      </c>
      <c r="PYD2" s="260" t="s">
        <v>14579</v>
      </c>
      <c r="PYE2" s="260" t="s">
        <v>14580</v>
      </c>
      <c r="PYF2" s="260" t="s">
        <v>14581</v>
      </c>
      <c r="PYG2" s="260" t="s">
        <v>14582</v>
      </c>
      <c r="PYH2" s="260" t="s">
        <v>14583</v>
      </c>
      <c r="PYI2" s="260" t="s">
        <v>14584</v>
      </c>
      <c r="PYJ2" s="260" t="s">
        <v>14585</v>
      </c>
      <c r="PYK2" s="260" t="s">
        <v>14586</v>
      </c>
      <c r="PYL2" s="260" t="s">
        <v>14587</v>
      </c>
      <c r="PYM2" s="260" t="s">
        <v>14588</v>
      </c>
      <c r="PYN2" s="260" t="s">
        <v>14589</v>
      </c>
      <c r="PYO2" s="260" t="s">
        <v>14590</v>
      </c>
      <c r="PYP2" s="260" t="s">
        <v>14591</v>
      </c>
      <c r="PYQ2" s="260" t="s">
        <v>14592</v>
      </c>
      <c r="PYR2" s="260" t="s">
        <v>14593</v>
      </c>
      <c r="PYS2" s="260" t="s">
        <v>14594</v>
      </c>
      <c r="PYT2" s="260" t="s">
        <v>14595</v>
      </c>
      <c r="PYU2" s="260" t="s">
        <v>14596</v>
      </c>
      <c r="PYV2" s="260" t="s">
        <v>14597</v>
      </c>
      <c r="PYW2" s="260" t="s">
        <v>14598</v>
      </c>
      <c r="PYX2" s="260" t="s">
        <v>14599</v>
      </c>
      <c r="PYY2" s="260" t="s">
        <v>14600</v>
      </c>
      <c r="PYZ2" s="260" t="s">
        <v>14601</v>
      </c>
      <c r="PZA2" s="260" t="s">
        <v>14602</v>
      </c>
      <c r="PZB2" s="260" t="s">
        <v>14603</v>
      </c>
      <c r="PZC2" s="260" t="s">
        <v>14604</v>
      </c>
      <c r="PZD2" s="260" t="s">
        <v>14605</v>
      </c>
      <c r="PZE2" s="260" t="s">
        <v>14606</v>
      </c>
      <c r="PZF2" s="260" t="s">
        <v>14607</v>
      </c>
      <c r="PZG2" s="260" t="s">
        <v>14608</v>
      </c>
      <c r="PZH2" s="260" t="s">
        <v>14609</v>
      </c>
      <c r="PZI2" s="260" t="s">
        <v>14610</v>
      </c>
      <c r="PZJ2" s="260" t="s">
        <v>14611</v>
      </c>
      <c r="PZK2" s="260" t="s">
        <v>14612</v>
      </c>
      <c r="PZL2" s="260" t="s">
        <v>14613</v>
      </c>
      <c r="PZM2" s="260" t="s">
        <v>14614</v>
      </c>
      <c r="PZN2" s="260" t="s">
        <v>14615</v>
      </c>
      <c r="PZO2" s="260" t="s">
        <v>14616</v>
      </c>
      <c r="PZP2" s="260" t="s">
        <v>14617</v>
      </c>
      <c r="PZQ2" s="260" t="s">
        <v>14618</v>
      </c>
      <c r="PZR2" s="260" t="s">
        <v>14619</v>
      </c>
      <c r="PZS2" s="260" t="s">
        <v>14620</v>
      </c>
      <c r="PZT2" s="260" t="s">
        <v>14621</v>
      </c>
      <c r="PZU2" s="260" t="s">
        <v>14622</v>
      </c>
      <c r="PZV2" s="260" t="s">
        <v>14623</v>
      </c>
      <c r="PZW2" s="260" t="s">
        <v>14624</v>
      </c>
      <c r="PZX2" s="260" t="s">
        <v>14625</v>
      </c>
      <c r="PZY2" s="260" t="s">
        <v>14626</v>
      </c>
      <c r="PZZ2" s="260" t="s">
        <v>14627</v>
      </c>
      <c r="QAA2" s="260" t="s">
        <v>14628</v>
      </c>
      <c r="QAB2" s="260" t="s">
        <v>14629</v>
      </c>
      <c r="QAC2" s="260" t="s">
        <v>14630</v>
      </c>
      <c r="QAD2" s="260" t="s">
        <v>14631</v>
      </c>
      <c r="QAE2" s="260" t="s">
        <v>14632</v>
      </c>
      <c r="QAF2" s="260" t="s">
        <v>14633</v>
      </c>
      <c r="QAG2" s="260" t="s">
        <v>14634</v>
      </c>
      <c r="QAH2" s="260" t="s">
        <v>14635</v>
      </c>
      <c r="QAI2" s="260" t="s">
        <v>14636</v>
      </c>
      <c r="QAJ2" s="260" t="s">
        <v>14637</v>
      </c>
      <c r="QAK2" s="260" t="s">
        <v>14638</v>
      </c>
      <c r="QAL2" s="260" t="s">
        <v>14639</v>
      </c>
      <c r="QAM2" s="260" t="s">
        <v>14640</v>
      </c>
      <c r="QAN2" s="260" t="s">
        <v>14641</v>
      </c>
      <c r="QAO2" s="260" t="s">
        <v>14642</v>
      </c>
      <c r="QAP2" s="260" t="s">
        <v>14643</v>
      </c>
      <c r="QAQ2" s="260" t="s">
        <v>14644</v>
      </c>
      <c r="QAR2" s="260" t="s">
        <v>14645</v>
      </c>
      <c r="QAS2" s="260" t="s">
        <v>14646</v>
      </c>
      <c r="QAT2" s="260" t="s">
        <v>14647</v>
      </c>
      <c r="QAU2" s="260" t="s">
        <v>14648</v>
      </c>
      <c r="QAV2" s="260" t="s">
        <v>14649</v>
      </c>
      <c r="QAW2" s="260" t="s">
        <v>14650</v>
      </c>
      <c r="QAX2" s="260" t="s">
        <v>14651</v>
      </c>
      <c r="QAY2" s="260" t="s">
        <v>14652</v>
      </c>
      <c r="QAZ2" s="260" t="s">
        <v>14653</v>
      </c>
      <c r="QBA2" s="260" t="s">
        <v>14654</v>
      </c>
      <c r="QBB2" s="260" t="s">
        <v>14655</v>
      </c>
      <c r="QBC2" s="260" t="s">
        <v>14656</v>
      </c>
      <c r="QBD2" s="260" t="s">
        <v>14657</v>
      </c>
      <c r="QBE2" s="260" t="s">
        <v>14658</v>
      </c>
      <c r="QBF2" s="260" t="s">
        <v>14659</v>
      </c>
      <c r="QBG2" s="260" t="s">
        <v>14660</v>
      </c>
      <c r="QBH2" s="260" t="s">
        <v>14661</v>
      </c>
      <c r="QBI2" s="260" t="s">
        <v>14662</v>
      </c>
      <c r="QBJ2" s="260" t="s">
        <v>14663</v>
      </c>
      <c r="QBK2" s="260" t="s">
        <v>14664</v>
      </c>
      <c r="QBL2" s="260" t="s">
        <v>14665</v>
      </c>
      <c r="QBM2" s="260" t="s">
        <v>14666</v>
      </c>
      <c r="QBN2" s="260" t="s">
        <v>14667</v>
      </c>
      <c r="QBO2" s="260" t="s">
        <v>14668</v>
      </c>
      <c r="QBP2" s="260" t="s">
        <v>14669</v>
      </c>
      <c r="QBQ2" s="260" t="s">
        <v>14670</v>
      </c>
      <c r="QBR2" s="260" t="s">
        <v>14671</v>
      </c>
      <c r="QBS2" s="260" t="s">
        <v>14672</v>
      </c>
      <c r="QBT2" s="260" t="s">
        <v>14673</v>
      </c>
      <c r="QBU2" s="260" t="s">
        <v>14674</v>
      </c>
      <c r="QBV2" s="260" t="s">
        <v>14675</v>
      </c>
      <c r="QBW2" s="260" t="s">
        <v>14676</v>
      </c>
      <c r="QBX2" s="260" t="s">
        <v>14677</v>
      </c>
      <c r="QBY2" s="260" t="s">
        <v>14678</v>
      </c>
      <c r="QBZ2" s="260" t="s">
        <v>14679</v>
      </c>
      <c r="QCA2" s="260" t="s">
        <v>14680</v>
      </c>
      <c r="QCB2" s="260" t="s">
        <v>14681</v>
      </c>
      <c r="QCC2" s="260" t="s">
        <v>14682</v>
      </c>
      <c r="QCD2" s="260" t="s">
        <v>14683</v>
      </c>
      <c r="QCE2" s="260" t="s">
        <v>14684</v>
      </c>
      <c r="QCF2" s="260" t="s">
        <v>14685</v>
      </c>
      <c r="QCG2" s="260" t="s">
        <v>14686</v>
      </c>
      <c r="QCH2" s="260" t="s">
        <v>14687</v>
      </c>
      <c r="QCI2" s="260" t="s">
        <v>14688</v>
      </c>
      <c r="QCJ2" s="260" t="s">
        <v>14689</v>
      </c>
      <c r="QCK2" s="260" t="s">
        <v>14690</v>
      </c>
      <c r="QCL2" s="260" t="s">
        <v>14691</v>
      </c>
      <c r="QCM2" s="260" t="s">
        <v>14692</v>
      </c>
      <c r="QCN2" s="260" t="s">
        <v>14693</v>
      </c>
      <c r="QCO2" s="260" t="s">
        <v>14694</v>
      </c>
      <c r="QCP2" s="260" t="s">
        <v>14695</v>
      </c>
      <c r="QCQ2" s="260" t="s">
        <v>14696</v>
      </c>
      <c r="QCR2" s="260" t="s">
        <v>14697</v>
      </c>
      <c r="QCS2" s="260" t="s">
        <v>14698</v>
      </c>
      <c r="QCT2" s="260" t="s">
        <v>14699</v>
      </c>
      <c r="QCU2" s="260" t="s">
        <v>14700</v>
      </c>
      <c r="QCV2" s="260" t="s">
        <v>14701</v>
      </c>
      <c r="QCW2" s="260" t="s">
        <v>14702</v>
      </c>
      <c r="QCX2" s="260" t="s">
        <v>14703</v>
      </c>
      <c r="QCY2" s="260" t="s">
        <v>14704</v>
      </c>
      <c r="QCZ2" s="260" t="s">
        <v>14705</v>
      </c>
      <c r="QDA2" s="260" t="s">
        <v>14706</v>
      </c>
      <c r="QDB2" s="260" t="s">
        <v>14707</v>
      </c>
      <c r="QDC2" s="260" t="s">
        <v>14708</v>
      </c>
      <c r="QDD2" s="260" t="s">
        <v>14709</v>
      </c>
      <c r="QDE2" s="260" t="s">
        <v>14710</v>
      </c>
      <c r="QDF2" s="260" t="s">
        <v>14711</v>
      </c>
      <c r="QDG2" s="260" t="s">
        <v>14712</v>
      </c>
      <c r="QDH2" s="260" t="s">
        <v>14713</v>
      </c>
      <c r="QDI2" s="260" t="s">
        <v>14714</v>
      </c>
      <c r="QDJ2" s="260" t="s">
        <v>14715</v>
      </c>
      <c r="QDK2" s="260" t="s">
        <v>14716</v>
      </c>
      <c r="QDL2" s="260" t="s">
        <v>14717</v>
      </c>
      <c r="QDM2" s="260" t="s">
        <v>14718</v>
      </c>
      <c r="QDN2" s="260" t="s">
        <v>14719</v>
      </c>
      <c r="QDO2" s="260" t="s">
        <v>14720</v>
      </c>
      <c r="QDP2" s="260" t="s">
        <v>14721</v>
      </c>
      <c r="QDQ2" s="260" t="s">
        <v>14722</v>
      </c>
      <c r="QDR2" s="260" t="s">
        <v>14723</v>
      </c>
      <c r="QDS2" s="260" t="s">
        <v>14724</v>
      </c>
      <c r="QDT2" s="260" t="s">
        <v>14725</v>
      </c>
      <c r="QDU2" s="260" t="s">
        <v>14726</v>
      </c>
      <c r="QDV2" s="260" t="s">
        <v>14727</v>
      </c>
      <c r="QDW2" s="260" t="s">
        <v>14728</v>
      </c>
      <c r="QDX2" s="260" t="s">
        <v>14729</v>
      </c>
      <c r="QDY2" s="260" t="s">
        <v>14730</v>
      </c>
      <c r="QDZ2" s="260" t="s">
        <v>14731</v>
      </c>
      <c r="QEA2" s="260" t="s">
        <v>14732</v>
      </c>
      <c r="QEB2" s="260" t="s">
        <v>14733</v>
      </c>
      <c r="QEC2" s="260" t="s">
        <v>14734</v>
      </c>
      <c r="QED2" s="260" t="s">
        <v>14735</v>
      </c>
      <c r="QEE2" s="260" t="s">
        <v>14736</v>
      </c>
      <c r="QEF2" s="260" t="s">
        <v>14737</v>
      </c>
      <c r="QEG2" s="260" t="s">
        <v>14738</v>
      </c>
      <c r="QEH2" s="260" t="s">
        <v>14739</v>
      </c>
      <c r="QEI2" s="260" t="s">
        <v>14740</v>
      </c>
      <c r="QEJ2" s="260" t="s">
        <v>14741</v>
      </c>
      <c r="QEK2" s="260" t="s">
        <v>14742</v>
      </c>
      <c r="QEL2" s="260" t="s">
        <v>14743</v>
      </c>
      <c r="QEM2" s="260" t="s">
        <v>14744</v>
      </c>
      <c r="QEN2" s="260" t="s">
        <v>14745</v>
      </c>
      <c r="QEO2" s="260" t="s">
        <v>14746</v>
      </c>
      <c r="QEP2" s="260" t="s">
        <v>14747</v>
      </c>
      <c r="QEQ2" s="260" t="s">
        <v>14748</v>
      </c>
      <c r="QER2" s="260" t="s">
        <v>14749</v>
      </c>
      <c r="QES2" s="260" t="s">
        <v>14750</v>
      </c>
      <c r="QET2" s="260" t="s">
        <v>14751</v>
      </c>
      <c r="QEU2" s="260" t="s">
        <v>14752</v>
      </c>
      <c r="QEV2" s="260" t="s">
        <v>14753</v>
      </c>
      <c r="QEW2" s="260" t="s">
        <v>14754</v>
      </c>
      <c r="QEX2" s="260" t="s">
        <v>14755</v>
      </c>
      <c r="QEY2" s="260" t="s">
        <v>14756</v>
      </c>
      <c r="QEZ2" s="260" t="s">
        <v>14757</v>
      </c>
      <c r="QFA2" s="260" t="s">
        <v>14758</v>
      </c>
      <c r="QFB2" s="260" t="s">
        <v>14759</v>
      </c>
      <c r="QFC2" s="260" t="s">
        <v>14760</v>
      </c>
      <c r="QFD2" s="260" t="s">
        <v>14761</v>
      </c>
      <c r="QFE2" s="260" t="s">
        <v>14762</v>
      </c>
      <c r="QFF2" s="260" t="s">
        <v>14763</v>
      </c>
      <c r="QFG2" s="260" t="s">
        <v>14764</v>
      </c>
      <c r="QFH2" s="260" t="s">
        <v>14765</v>
      </c>
      <c r="QFI2" s="260" t="s">
        <v>14766</v>
      </c>
      <c r="QFJ2" s="260" t="s">
        <v>14767</v>
      </c>
      <c r="QFK2" s="260" t="s">
        <v>14768</v>
      </c>
      <c r="QFL2" s="260" t="s">
        <v>14769</v>
      </c>
      <c r="QFM2" s="260" t="s">
        <v>14770</v>
      </c>
      <c r="QFN2" s="260" t="s">
        <v>14771</v>
      </c>
      <c r="QFO2" s="260" t="s">
        <v>14772</v>
      </c>
      <c r="QFP2" s="260" t="s">
        <v>14773</v>
      </c>
      <c r="QFQ2" s="260" t="s">
        <v>14774</v>
      </c>
      <c r="QFR2" s="260" t="s">
        <v>14775</v>
      </c>
      <c r="QFS2" s="260" t="s">
        <v>14776</v>
      </c>
      <c r="QFT2" s="260" t="s">
        <v>14777</v>
      </c>
      <c r="QFU2" s="260" t="s">
        <v>14778</v>
      </c>
      <c r="QFV2" s="260" t="s">
        <v>14779</v>
      </c>
      <c r="QFW2" s="260" t="s">
        <v>14780</v>
      </c>
      <c r="QFX2" s="260" t="s">
        <v>14781</v>
      </c>
      <c r="QFY2" s="260" t="s">
        <v>14782</v>
      </c>
      <c r="QFZ2" s="260" t="s">
        <v>14783</v>
      </c>
      <c r="QGA2" s="260" t="s">
        <v>14784</v>
      </c>
      <c r="QGB2" s="260" t="s">
        <v>14785</v>
      </c>
      <c r="QGC2" s="260" t="s">
        <v>14786</v>
      </c>
      <c r="QGD2" s="260" t="s">
        <v>14787</v>
      </c>
      <c r="QGE2" s="260" t="s">
        <v>14788</v>
      </c>
      <c r="QGF2" s="260" t="s">
        <v>14789</v>
      </c>
      <c r="QGG2" s="260" t="s">
        <v>14790</v>
      </c>
      <c r="QGH2" s="260" t="s">
        <v>14791</v>
      </c>
      <c r="QGI2" s="260" t="s">
        <v>14792</v>
      </c>
      <c r="QGJ2" s="260" t="s">
        <v>14793</v>
      </c>
      <c r="QGK2" s="260" t="s">
        <v>14794</v>
      </c>
      <c r="QGL2" s="260" t="s">
        <v>14795</v>
      </c>
      <c r="QGM2" s="260" t="s">
        <v>14796</v>
      </c>
      <c r="QGN2" s="260" t="s">
        <v>14797</v>
      </c>
      <c r="QGO2" s="260" t="s">
        <v>14798</v>
      </c>
      <c r="QGP2" s="260" t="s">
        <v>14799</v>
      </c>
      <c r="QGQ2" s="260" t="s">
        <v>14800</v>
      </c>
      <c r="QGR2" s="260" t="s">
        <v>14801</v>
      </c>
      <c r="QGS2" s="260" t="s">
        <v>14802</v>
      </c>
      <c r="QGT2" s="260" t="s">
        <v>14803</v>
      </c>
      <c r="QGU2" s="260" t="s">
        <v>14804</v>
      </c>
      <c r="QGV2" s="260" t="s">
        <v>14805</v>
      </c>
      <c r="QGW2" s="260" t="s">
        <v>14806</v>
      </c>
      <c r="QGX2" s="260" t="s">
        <v>14807</v>
      </c>
      <c r="QGY2" s="260" t="s">
        <v>14808</v>
      </c>
      <c r="QGZ2" s="260" t="s">
        <v>14809</v>
      </c>
      <c r="QHA2" s="260" t="s">
        <v>14810</v>
      </c>
      <c r="QHB2" s="260" t="s">
        <v>14811</v>
      </c>
      <c r="QHC2" s="260" t="s">
        <v>14812</v>
      </c>
      <c r="QHD2" s="260" t="s">
        <v>14813</v>
      </c>
      <c r="QHE2" s="260" t="s">
        <v>14814</v>
      </c>
      <c r="QHF2" s="260" t="s">
        <v>14815</v>
      </c>
      <c r="QHG2" s="260" t="s">
        <v>14816</v>
      </c>
      <c r="QHH2" s="260" t="s">
        <v>14817</v>
      </c>
      <c r="QHI2" s="260" t="s">
        <v>14818</v>
      </c>
      <c r="QHJ2" s="260" t="s">
        <v>14819</v>
      </c>
      <c r="QHK2" s="260" t="s">
        <v>14820</v>
      </c>
      <c r="QHL2" s="260" t="s">
        <v>14821</v>
      </c>
      <c r="QHM2" s="260" t="s">
        <v>14822</v>
      </c>
      <c r="QHN2" s="260" t="s">
        <v>14823</v>
      </c>
      <c r="QHO2" s="260" t="s">
        <v>14824</v>
      </c>
      <c r="QHP2" s="260" t="s">
        <v>14825</v>
      </c>
      <c r="QHQ2" s="260" t="s">
        <v>14826</v>
      </c>
      <c r="QHR2" s="260" t="s">
        <v>14827</v>
      </c>
      <c r="QHS2" s="260" t="s">
        <v>14828</v>
      </c>
      <c r="QHT2" s="260" t="s">
        <v>14829</v>
      </c>
      <c r="QHU2" s="260" t="s">
        <v>14830</v>
      </c>
      <c r="QHV2" s="260" t="s">
        <v>14831</v>
      </c>
      <c r="QHW2" s="260" t="s">
        <v>14832</v>
      </c>
      <c r="QHX2" s="260" t="s">
        <v>14833</v>
      </c>
      <c r="QHY2" s="260" t="s">
        <v>14834</v>
      </c>
      <c r="QHZ2" s="260" t="s">
        <v>14835</v>
      </c>
      <c r="QIA2" s="260" t="s">
        <v>14836</v>
      </c>
      <c r="QIB2" s="260" t="s">
        <v>14837</v>
      </c>
      <c r="QIC2" s="260" t="s">
        <v>14838</v>
      </c>
      <c r="QID2" s="260" t="s">
        <v>14839</v>
      </c>
      <c r="QIE2" s="260" t="s">
        <v>14840</v>
      </c>
      <c r="QIF2" s="260" t="s">
        <v>14841</v>
      </c>
      <c r="QIG2" s="260" t="s">
        <v>14842</v>
      </c>
      <c r="QIH2" s="260" t="s">
        <v>14843</v>
      </c>
      <c r="QII2" s="260" t="s">
        <v>14844</v>
      </c>
      <c r="QIJ2" s="260" t="s">
        <v>14845</v>
      </c>
      <c r="QIK2" s="260" t="s">
        <v>14846</v>
      </c>
      <c r="QIL2" s="260" t="s">
        <v>14847</v>
      </c>
      <c r="QIM2" s="260" t="s">
        <v>14848</v>
      </c>
      <c r="QIN2" s="260" t="s">
        <v>14849</v>
      </c>
      <c r="QIO2" s="260" t="s">
        <v>14850</v>
      </c>
      <c r="QIP2" s="260" t="s">
        <v>14851</v>
      </c>
      <c r="QIQ2" s="260" t="s">
        <v>14852</v>
      </c>
      <c r="QIR2" s="260" t="s">
        <v>14853</v>
      </c>
      <c r="QIS2" s="260" t="s">
        <v>14854</v>
      </c>
      <c r="QIT2" s="260" t="s">
        <v>14855</v>
      </c>
      <c r="QIU2" s="260" t="s">
        <v>14856</v>
      </c>
      <c r="QIV2" s="260" t="s">
        <v>14857</v>
      </c>
      <c r="QIW2" s="260" t="s">
        <v>14858</v>
      </c>
      <c r="QIX2" s="260" t="s">
        <v>14859</v>
      </c>
      <c r="QIY2" s="260" t="s">
        <v>14860</v>
      </c>
      <c r="QIZ2" s="260" t="s">
        <v>14861</v>
      </c>
      <c r="QJA2" s="260" t="s">
        <v>14862</v>
      </c>
      <c r="QJB2" s="260" t="s">
        <v>14863</v>
      </c>
      <c r="QJC2" s="260" t="s">
        <v>14864</v>
      </c>
      <c r="QJD2" s="260" t="s">
        <v>14865</v>
      </c>
      <c r="QJE2" s="260" t="s">
        <v>14866</v>
      </c>
      <c r="QJF2" s="260" t="s">
        <v>14867</v>
      </c>
      <c r="QJG2" s="260" t="s">
        <v>14868</v>
      </c>
      <c r="QJH2" s="260" t="s">
        <v>14869</v>
      </c>
      <c r="QJI2" s="260" t="s">
        <v>14870</v>
      </c>
      <c r="QJJ2" s="260" t="s">
        <v>14871</v>
      </c>
      <c r="QJK2" s="260" t="s">
        <v>14872</v>
      </c>
      <c r="QJL2" s="260" t="s">
        <v>14873</v>
      </c>
      <c r="QJM2" s="260" t="s">
        <v>14874</v>
      </c>
      <c r="QJN2" s="260" t="s">
        <v>14875</v>
      </c>
      <c r="QJO2" s="260" t="s">
        <v>14876</v>
      </c>
      <c r="QJP2" s="260" t="s">
        <v>14877</v>
      </c>
      <c r="QJQ2" s="260" t="s">
        <v>14878</v>
      </c>
      <c r="QJR2" s="260" t="s">
        <v>14879</v>
      </c>
      <c r="QJS2" s="260" t="s">
        <v>14880</v>
      </c>
      <c r="QJT2" s="260" t="s">
        <v>14881</v>
      </c>
      <c r="QJU2" s="260" t="s">
        <v>14882</v>
      </c>
      <c r="QJV2" s="260" t="s">
        <v>14883</v>
      </c>
      <c r="QJW2" s="260" t="s">
        <v>14884</v>
      </c>
      <c r="QJX2" s="260" t="s">
        <v>14885</v>
      </c>
      <c r="QJY2" s="260" t="s">
        <v>14886</v>
      </c>
      <c r="QJZ2" s="260" t="s">
        <v>14887</v>
      </c>
      <c r="QKA2" s="260" t="s">
        <v>14888</v>
      </c>
      <c r="QKB2" s="260" t="s">
        <v>14889</v>
      </c>
      <c r="QKC2" s="260" t="s">
        <v>14890</v>
      </c>
      <c r="QKD2" s="260" t="s">
        <v>14891</v>
      </c>
      <c r="QKE2" s="260" t="s">
        <v>14892</v>
      </c>
      <c r="QKF2" s="260" t="s">
        <v>14893</v>
      </c>
      <c r="QKG2" s="260" t="s">
        <v>14894</v>
      </c>
      <c r="QKH2" s="260" t="s">
        <v>14895</v>
      </c>
      <c r="QKI2" s="260" t="s">
        <v>14896</v>
      </c>
      <c r="QKJ2" s="260" t="s">
        <v>14897</v>
      </c>
      <c r="QKK2" s="260" t="s">
        <v>14898</v>
      </c>
      <c r="QKL2" s="260" t="s">
        <v>14899</v>
      </c>
      <c r="QKM2" s="260" t="s">
        <v>14900</v>
      </c>
      <c r="QKN2" s="260" t="s">
        <v>14901</v>
      </c>
      <c r="QKO2" s="260" t="s">
        <v>14902</v>
      </c>
      <c r="QKP2" s="260" t="s">
        <v>14903</v>
      </c>
      <c r="QKQ2" s="260" t="s">
        <v>14904</v>
      </c>
      <c r="QKR2" s="260" t="s">
        <v>14905</v>
      </c>
      <c r="QKS2" s="260" t="s">
        <v>14906</v>
      </c>
      <c r="QKT2" s="260" t="s">
        <v>14907</v>
      </c>
      <c r="QKU2" s="260" t="s">
        <v>14908</v>
      </c>
      <c r="QKV2" s="260" t="s">
        <v>14909</v>
      </c>
      <c r="QKW2" s="260" t="s">
        <v>14910</v>
      </c>
      <c r="QKX2" s="260" t="s">
        <v>14911</v>
      </c>
      <c r="QKY2" s="260" t="s">
        <v>14912</v>
      </c>
      <c r="QKZ2" s="260" t="s">
        <v>14913</v>
      </c>
      <c r="QLA2" s="260" t="s">
        <v>14914</v>
      </c>
      <c r="QLB2" s="260" t="s">
        <v>14915</v>
      </c>
      <c r="QLC2" s="260" t="s">
        <v>14916</v>
      </c>
      <c r="QLD2" s="260" t="s">
        <v>14917</v>
      </c>
      <c r="QLE2" s="260" t="s">
        <v>14918</v>
      </c>
      <c r="QLF2" s="260" t="s">
        <v>14919</v>
      </c>
      <c r="QLG2" s="260" t="s">
        <v>14920</v>
      </c>
      <c r="QLH2" s="260" t="s">
        <v>14921</v>
      </c>
      <c r="QLI2" s="260" t="s">
        <v>14922</v>
      </c>
      <c r="QLJ2" s="260" t="s">
        <v>14923</v>
      </c>
      <c r="QLK2" s="260" t="s">
        <v>14924</v>
      </c>
      <c r="QLL2" s="260" t="s">
        <v>14925</v>
      </c>
      <c r="QLM2" s="260" t="s">
        <v>14926</v>
      </c>
      <c r="QLN2" s="260" t="s">
        <v>14927</v>
      </c>
      <c r="QLO2" s="260" t="s">
        <v>14928</v>
      </c>
      <c r="QLP2" s="260" t="s">
        <v>14929</v>
      </c>
      <c r="QLQ2" s="260" t="s">
        <v>14930</v>
      </c>
      <c r="QLR2" s="260" t="s">
        <v>14931</v>
      </c>
      <c r="QLS2" s="260" t="s">
        <v>14932</v>
      </c>
      <c r="QLT2" s="260" t="s">
        <v>14933</v>
      </c>
      <c r="QLU2" s="260" t="s">
        <v>14934</v>
      </c>
      <c r="QLV2" s="260" t="s">
        <v>14935</v>
      </c>
      <c r="QLW2" s="260" t="s">
        <v>14936</v>
      </c>
      <c r="QLX2" s="260" t="s">
        <v>14937</v>
      </c>
      <c r="QLY2" s="260" t="s">
        <v>14938</v>
      </c>
      <c r="QLZ2" s="260" t="s">
        <v>14939</v>
      </c>
      <c r="QMA2" s="260" t="s">
        <v>14940</v>
      </c>
      <c r="QMB2" s="260" t="s">
        <v>14941</v>
      </c>
      <c r="QMC2" s="260" t="s">
        <v>14942</v>
      </c>
      <c r="QMD2" s="260" t="s">
        <v>14943</v>
      </c>
      <c r="QME2" s="260" t="s">
        <v>14944</v>
      </c>
      <c r="QMF2" s="260" t="s">
        <v>14945</v>
      </c>
      <c r="QMG2" s="260" t="s">
        <v>14946</v>
      </c>
      <c r="QMH2" s="260" t="s">
        <v>14947</v>
      </c>
      <c r="QMI2" s="260" t="s">
        <v>14948</v>
      </c>
      <c r="QMJ2" s="260" t="s">
        <v>14949</v>
      </c>
      <c r="QMK2" s="260" t="s">
        <v>14950</v>
      </c>
      <c r="QML2" s="260" t="s">
        <v>14951</v>
      </c>
      <c r="QMM2" s="260" t="s">
        <v>14952</v>
      </c>
      <c r="QMN2" s="260" t="s">
        <v>14953</v>
      </c>
      <c r="QMO2" s="260" t="s">
        <v>14954</v>
      </c>
      <c r="QMP2" s="260" t="s">
        <v>14955</v>
      </c>
      <c r="QMQ2" s="260" t="s">
        <v>14956</v>
      </c>
      <c r="QMR2" s="260" t="s">
        <v>14957</v>
      </c>
      <c r="QMS2" s="260" t="s">
        <v>14958</v>
      </c>
      <c r="QMT2" s="260" t="s">
        <v>14959</v>
      </c>
      <c r="QMU2" s="260" t="s">
        <v>14960</v>
      </c>
      <c r="QMV2" s="260" t="s">
        <v>14961</v>
      </c>
      <c r="QMW2" s="260" t="s">
        <v>14962</v>
      </c>
      <c r="QMX2" s="260" t="s">
        <v>14963</v>
      </c>
      <c r="QMY2" s="260" t="s">
        <v>14964</v>
      </c>
      <c r="QMZ2" s="260" t="s">
        <v>14965</v>
      </c>
      <c r="QNA2" s="260" t="s">
        <v>14966</v>
      </c>
      <c r="QNB2" s="260" t="s">
        <v>14967</v>
      </c>
      <c r="QNC2" s="260" t="s">
        <v>14968</v>
      </c>
      <c r="QND2" s="260" t="s">
        <v>14969</v>
      </c>
      <c r="QNE2" s="260" t="s">
        <v>14970</v>
      </c>
      <c r="QNF2" s="260" t="s">
        <v>14971</v>
      </c>
      <c r="QNG2" s="260" t="s">
        <v>14972</v>
      </c>
      <c r="QNH2" s="260" t="s">
        <v>14973</v>
      </c>
      <c r="QNI2" s="260" t="s">
        <v>14974</v>
      </c>
      <c r="QNJ2" s="260" t="s">
        <v>14975</v>
      </c>
      <c r="QNK2" s="260" t="s">
        <v>14976</v>
      </c>
      <c r="QNL2" s="260" t="s">
        <v>14977</v>
      </c>
      <c r="QNM2" s="260" t="s">
        <v>14978</v>
      </c>
      <c r="QNN2" s="260" t="s">
        <v>14979</v>
      </c>
      <c r="QNO2" s="260" t="s">
        <v>14980</v>
      </c>
      <c r="QNP2" s="260" t="s">
        <v>14981</v>
      </c>
      <c r="QNQ2" s="260" t="s">
        <v>14982</v>
      </c>
      <c r="QNR2" s="260" t="s">
        <v>14983</v>
      </c>
      <c r="QNS2" s="260" t="s">
        <v>14984</v>
      </c>
      <c r="QNT2" s="260" t="s">
        <v>14985</v>
      </c>
      <c r="QNU2" s="260" t="s">
        <v>14986</v>
      </c>
      <c r="QNV2" s="260" t="s">
        <v>14987</v>
      </c>
      <c r="QNW2" s="260" t="s">
        <v>14988</v>
      </c>
      <c r="QNX2" s="260" t="s">
        <v>14989</v>
      </c>
      <c r="QNY2" s="260" t="s">
        <v>14990</v>
      </c>
      <c r="QNZ2" s="260" t="s">
        <v>14991</v>
      </c>
      <c r="QOA2" s="260" t="s">
        <v>14992</v>
      </c>
      <c r="QOB2" s="260" t="s">
        <v>14993</v>
      </c>
      <c r="QOC2" s="260" t="s">
        <v>14994</v>
      </c>
      <c r="QOD2" s="260" t="s">
        <v>14995</v>
      </c>
      <c r="QOE2" s="260" t="s">
        <v>14996</v>
      </c>
      <c r="QOF2" s="260" t="s">
        <v>14997</v>
      </c>
      <c r="QOG2" s="260" t="s">
        <v>14998</v>
      </c>
      <c r="QOH2" s="260" t="s">
        <v>14999</v>
      </c>
      <c r="QOI2" s="260" t="s">
        <v>15000</v>
      </c>
      <c r="QOJ2" s="260" t="s">
        <v>15001</v>
      </c>
      <c r="QOK2" s="260" t="s">
        <v>15002</v>
      </c>
      <c r="QOL2" s="260" t="s">
        <v>15003</v>
      </c>
      <c r="QOM2" s="260" t="s">
        <v>15004</v>
      </c>
      <c r="QON2" s="260" t="s">
        <v>15005</v>
      </c>
      <c r="QOO2" s="260" t="s">
        <v>15006</v>
      </c>
      <c r="QOP2" s="260" t="s">
        <v>15007</v>
      </c>
      <c r="QOQ2" s="260" t="s">
        <v>15008</v>
      </c>
      <c r="QOR2" s="260" t="s">
        <v>15009</v>
      </c>
      <c r="QOS2" s="260" t="s">
        <v>15010</v>
      </c>
      <c r="QOT2" s="260" t="s">
        <v>15011</v>
      </c>
      <c r="QOU2" s="260" t="s">
        <v>15012</v>
      </c>
      <c r="QOV2" s="260" t="s">
        <v>15013</v>
      </c>
      <c r="QOW2" s="260" t="s">
        <v>15014</v>
      </c>
      <c r="QOX2" s="260" t="s">
        <v>15015</v>
      </c>
      <c r="QOY2" s="260" t="s">
        <v>15016</v>
      </c>
      <c r="QOZ2" s="260" t="s">
        <v>15017</v>
      </c>
      <c r="QPA2" s="260" t="s">
        <v>15018</v>
      </c>
      <c r="QPB2" s="260" t="s">
        <v>15019</v>
      </c>
      <c r="QPC2" s="260" t="s">
        <v>15020</v>
      </c>
      <c r="QPD2" s="260" t="s">
        <v>15021</v>
      </c>
      <c r="QPE2" s="260" t="s">
        <v>15022</v>
      </c>
      <c r="QPF2" s="260" t="s">
        <v>15023</v>
      </c>
      <c r="QPG2" s="260" t="s">
        <v>15024</v>
      </c>
      <c r="QPH2" s="260" t="s">
        <v>15025</v>
      </c>
      <c r="QPI2" s="260" t="s">
        <v>15026</v>
      </c>
      <c r="QPJ2" s="260" t="s">
        <v>15027</v>
      </c>
      <c r="QPK2" s="260" t="s">
        <v>15028</v>
      </c>
      <c r="QPL2" s="260" t="s">
        <v>15029</v>
      </c>
      <c r="QPM2" s="260" t="s">
        <v>15030</v>
      </c>
      <c r="QPN2" s="260" t="s">
        <v>15031</v>
      </c>
      <c r="QPO2" s="260" t="s">
        <v>15032</v>
      </c>
      <c r="QPP2" s="260" t="s">
        <v>15033</v>
      </c>
      <c r="QPQ2" s="260" t="s">
        <v>15034</v>
      </c>
      <c r="QPR2" s="260" t="s">
        <v>15035</v>
      </c>
      <c r="QPS2" s="260" t="s">
        <v>15036</v>
      </c>
      <c r="QPT2" s="260" t="s">
        <v>15037</v>
      </c>
      <c r="QPU2" s="260" t="s">
        <v>15038</v>
      </c>
      <c r="QPV2" s="260" t="s">
        <v>15039</v>
      </c>
      <c r="QPW2" s="260" t="s">
        <v>15040</v>
      </c>
      <c r="QPX2" s="260" t="s">
        <v>15041</v>
      </c>
      <c r="QPY2" s="260" t="s">
        <v>15042</v>
      </c>
      <c r="QPZ2" s="260" t="s">
        <v>15043</v>
      </c>
      <c r="QQA2" s="260" t="s">
        <v>15044</v>
      </c>
      <c r="QQB2" s="260" t="s">
        <v>15045</v>
      </c>
      <c r="QQC2" s="260" t="s">
        <v>15046</v>
      </c>
      <c r="QQD2" s="260" t="s">
        <v>15047</v>
      </c>
      <c r="QQE2" s="260" t="s">
        <v>15048</v>
      </c>
      <c r="QQF2" s="260" t="s">
        <v>15049</v>
      </c>
      <c r="QQG2" s="260" t="s">
        <v>15050</v>
      </c>
      <c r="QQH2" s="260" t="s">
        <v>15051</v>
      </c>
      <c r="QQI2" s="260" t="s">
        <v>15052</v>
      </c>
      <c r="QQJ2" s="260" t="s">
        <v>15053</v>
      </c>
      <c r="QQK2" s="260" t="s">
        <v>15054</v>
      </c>
      <c r="QQL2" s="260" t="s">
        <v>15055</v>
      </c>
      <c r="QQM2" s="260" t="s">
        <v>15056</v>
      </c>
      <c r="QQN2" s="260" t="s">
        <v>15057</v>
      </c>
      <c r="QQO2" s="260" t="s">
        <v>15058</v>
      </c>
      <c r="QQP2" s="260" t="s">
        <v>15059</v>
      </c>
      <c r="QQQ2" s="260" t="s">
        <v>15060</v>
      </c>
      <c r="QQR2" s="260" t="s">
        <v>15061</v>
      </c>
      <c r="QQS2" s="260" t="s">
        <v>15062</v>
      </c>
      <c r="QQT2" s="260" t="s">
        <v>15063</v>
      </c>
      <c r="QQU2" s="260" t="s">
        <v>15064</v>
      </c>
      <c r="QQV2" s="260" t="s">
        <v>15065</v>
      </c>
      <c r="QQW2" s="260" t="s">
        <v>15066</v>
      </c>
      <c r="QQX2" s="260" t="s">
        <v>15067</v>
      </c>
      <c r="QQY2" s="260" t="s">
        <v>15068</v>
      </c>
      <c r="QQZ2" s="260" t="s">
        <v>15069</v>
      </c>
      <c r="QRA2" s="260" t="s">
        <v>15070</v>
      </c>
      <c r="QRB2" s="260" t="s">
        <v>15071</v>
      </c>
      <c r="QRC2" s="260" t="s">
        <v>15072</v>
      </c>
      <c r="QRD2" s="260" t="s">
        <v>15073</v>
      </c>
      <c r="QRE2" s="260" t="s">
        <v>15074</v>
      </c>
      <c r="QRF2" s="260" t="s">
        <v>15075</v>
      </c>
      <c r="QRG2" s="260" t="s">
        <v>15076</v>
      </c>
      <c r="QRH2" s="260" t="s">
        <v>15077</v>
      </c>
      <c r="QRI2" s="260" t="s">
        <v>15078</v>
      </c>
      <c r="QRJ2" s="260" t="s">
        <v>15079</v>
      </c>
      <c r="QRK2" s="260" t="s">
        <v>15080</v>
      </c>
      <c r="QRL2" s="260" t="s">
        <v>15081</v>
      </c>
      <c r="QRM2" s="260" t="s">
        <v>15082</v>
      </c>
      <c r="QRN2" s="260" t="s">
        <v>15083</v>
      </c>
      <c r="QRO2" s="260" t="s">
        <v>15084</v>
      </c>
      <c r="QRP2" s="260" t="s">
        <v>15085</v>
      </c>
      <c r="QRQ2" s="260" t="s">
        <v>15086</v>
      </c>
      <c r="QRR2" s="260" t="s">
        <v>15087</v>
      </c>
      <c r="QRS2" s="260" t="s">
        <v>15088</v>
      </c>
      <c r="QRT2" s="260" t="s">
        <v>15089</v>
      </c>
      <c r="QRU2" s="260" t="s">
        <v>15090</v>
      </c>
      <c r="QRV2" s="260" t="s">
        <v>15091</v>
      </c>
      <c r="QRW2" s="260" t="s">
        <v>15092</v>
      </c>
      <c r="QRX2" s="260" t="s">
        <v>15093</v>
      </c>
      <c r="QRY2" s="260" t="s">
        <v>15094</v>
      </c>
      <c r="QRZ2" s="260" t="s">
        <v>15095</v>
      </c>
      <c r="QSA2" s="260" t="s">
        <v>15096</v>
      </c>
      <c r="QSB2" s="260" t="s">
        <v>15097</v>
      </c>
      <c r="QSC2" s="260" t="s">
        <v>15098</v>
      </c>
      <c r="QSD2" s="260" t="s">
        <v>15099</v>
      </c>
      <c r="QSE2" s="260" t="s">
        <v>15100</v>
      </c>
      <c r="QSF2" s="260" t="s">
        <v>15101</v>
      </c>
      <c r="QSG2" s="260" t="s">
        <v>15102</v>
      </c>
      <c r="QSH2" s="260" t="s">
        <v>15103</v>
      </c>
      <c r="QSI2" s="260" t="s">
        <v>15104</v>
      </c>
      <c r="QSJ2" s="260" t="s">
        <v>15105</v>
      </c>
      <c r="QSK2" s="260" t="s">
        <v>15106</v>
      </c>
      <c r="QSL2" s="260" t="s">
        <v>15107</v>
      </c>
      <c r="QSM2" s="260" t="s">
        <v>15108</v>
      </c>
      <c r="QSN2" s="260" t="s">
        <v>15109</v>
      </c>
      <c r="QSO2" s="260" t="s">
        <v>15110</v>
      </c>
      <c r="QSP2" s="260" t="s">
        <v>15111</v>
      </c>
      <c r="QSQ2" s="260" t="s">
        <v>15112</v>
      </c>
      <c r="QSR2" s="260" t="s">
        <v>15113</v>
      </c>
      <c r="QSS2" s="260" t="s">
        <v>15114</v>
      </c>
      <c r="QST2" s="260" t="s">
        <v>15115</v>
      </c>
      <c r="QSU2" s="260" t="s">
        <v>15116</v>
      </c>
      <c r="QSV2" s="260" t="s">
        <v>15117</v>
      </c>
      <c r="QSW2" s="260" t="s">
        <v>15118</v>
      </c>
      <c r="QSX2" s="260" t="s">
        <v>15119</v>
      </c>
      <c r="QSY2" s="260" t="s">
        <v>15120</v>
      </c>
      <c r="QSZ2" s="260" t="s">
        <v>15121</v>
      </c>
      <c r="QTA2" s="260" t="s">
        <v>15122</v>
      </c>
      <c r="QTB2" s="260" t="s">
        <v>15123</v>
      </c>
      <c r="QTC2" s="260" t="s">
        <v>15124</v>
      </c>
      <c r="QTD2" s="260" t="s">
        <v>15125</v>
      </c>
      <c r="QTE2" s="260" t="s">
        <v>15126</v>
      </c>
      <c r="QTF2" s="260" t="s">
        <v>15127</v>
      </c>
      <c r="QTG2" s="260" t="s">
        <v>15128</v>
      </c>
      <c r="QTH2" s="260" t="s">
        <v>15129</v>
      </c>
      <c r="QTI2" s="260" t="s">
        <v>15130</v>
      </c>
      <c r="QTJ2" s="260" t="s">
        <v>15131</v>
      </c>
      <c r="QTK2" s="260" t="s">
        <v>15132</v>
      </c>
      <c r="QTL2" s="260" t="s">
        <v>15133</v>
      </c>
      <c r="QTM2" s="260" t="s">
        <v>15134</v>
      </c>
      <c r="QTN2" s="260" t="s">
        <v>15135</v>
      </c>
      <c r="QTO2" s="260" t="s">
        <v>15136</v>
      </c>
      <c r="QTP2" s="260" t="s">
        <v>15137</v>
      </c>
      <c r="QTQ2" s="260" t="s">
        <v>15138</v>
      </c>
      <c r="QTR2" s="260" t="s">
        <v>15139</v>
      </c>
      <c r="QTS2" s="260" t="s">
        <v>15140</v>
      </c>
      <c r="QTT2" s="260" t="s">
        <v>15141</v>
      </c>
      <c r="QTU2" s="260" t="s">
        <v>15142</v>
      </c>
      <c r="QTV2" s="260" t="s">
        <v>15143</v>
      </c>
      <c r="QTW2" s="260" t="s">
        <v>15144</v>
      </c>
      <c r="QTX2" s="260" t="s">
        <v>15145</v>
      </c>
      <c r="QTY2" s="260" t="s">
        <v>15146</v>
      </c>
      <c r="QTZ2" s="260" t="s">
        <v>15147</v>
      </c>
      <c r="QUA2" s="260" t="s">
        <v>15148</v>
      </c>
      <c r="QUB2" s="260" t="s">
        <v>15149</v>
      </c>
      <c r="QUC2" s="260" t="s">
        <v>15150</v>
      </c>
      <c r="QUD2" s="260" t="s">
        <v>15151</v>
      </c>
      <c r="QUE2" s="260" t="s">
        <v>15152</v>
      </c>
      <c r="QUF2" s="260" t="s">
        <v>15153</v>
      </c>
      <c r="QUG2" s="260" t="s">
        <v>15154</v>
      </c>
      <c r="QUH2" s="260" t="s">
        <v>15155</v>
      </c>
      <c r="QUI2" s="260" t="s">
        <v>15156</v>
      </c>
      <c r="QUJ2" s="260" t="s">
        <v>15157</v>
      </c>
      <c r="QUK2" s="260" t="s">
        <v>15158</v>
      </c>
      <c r="QUL2" s="260" t="s">
        <v>15159</v>
      </c>
      <c r="QUM2" s="260" t="s">
        <v>15160</v>
      </c>
      <c r="QUN2" s="260" t="s">
        <v>15161</v>
      </c>
      <c r="QUO2" s="260" t="s">
        <v>15162</v>
      </c>
      <c r="QUP2" s="260" t="s">
        <v>15163</v>
      </c>
      <c r="QUQ2" s="260" t="s">
        <v>15164</v>
      </c>
      <c r="QUR2" s="260" t="s">
        <v>15165</v>
      </c>
      <c r="QUS2" s="260" t="s">
        <v>15166</v>
      </c>
      <c r="QUT2" s="260" t="s">
        <v>15167</v>
      </c>
      <c r="QUU2" s="260" t="s">
        <v>15168</v>
      </c>
      <c r="QUV2" s="260" t="s">
        <v>15169</v>
      </c>
      <c r="QUW2" s="260" t="s">
        <v>15170</v>
      </c>
      <c r="QUX2" s="260" t="s">
        <v>15171</v>
      </c>
      <c r="QUY2" s="260" t="s">
        <v>15172</v>
      </c>
      <c r="QUZ2" s="260" t="s">
        <v>15173</v>
      </c>
      <c r="QVA2" s="260" t="s">
        <v>15174</v>
      </c>
      <c r="QVB2" s="260" t="s">
        <v>15175</v>
      </c>
      <c r="QVC2" s="260" t="s">
        <v>15176</v>
      </c>
      <c r="QVD2" s="260" t="s">
        <v>15177</v>
      </c>
      <c r="QVE2" s="260" t="s">
        <v>15178</v>
      </c>
      <c r="QVF2" s="260" t="s">
        <v>15179</v>
      </c>
      <c r="QVG2" s="260" t="s">
        <v>15180</v>
      </c>
      <c r="QVH2" s="260" t="s">
        <v>15181</v>
      </c>
      <c r="QVI2" s="260" t="s">
        <v>15182</v>
      </c>
      <c r="QVJ2" s="260" t="s">
        <v>15183</v>
      </c>
      <c r="QVK2" s="260" t="s">
        <v>15184</v>
      </c>
      <c r="QVL2" s="260" t="s">
        <v>15185</v>
      </c>
      <c r="QVM2" s="260" t="s">
        <v>15186</v>
      </c>
      <c r="QVN2" s="260" t="s">
        <v>15187</v>
      </c>
      <c r="QVO2" s="260" t="s">
        <v>15188</v>
      </c>
      <c r="QVP2" s="260" t="s">
        <v>15189</v>
      </c>
      <c r="QVQ2" s="260" t="s">
        <v>15190</v>
      </c>
      <c r="QVR2" s="260" t="s">
        <v>15191</v>
      </c>
      <c r="QVS2" s="260" t="s">
        <v>15192</v>
      </c>
      <c r="QVT2" s="260" t="s">
        <v>15193</v>
      </c>
      <c r="QVU2" s="260" t="s">
        <v>15194</v>
      </c>
      <c r="QVV2" s="260" t="s">
        <v>15195</v>
      </c>
      <c r="QVW2" s="260" t="s">
        <v>15196</v>
      </c>
      <c r="QVX2" s="260" t="s">
        <v>15197</v>
      </c>
      <c r="QVY2" s="260" t="s">
        <v>15198</v>
      </c>
      <c r="QVZ2" s="260" t="s">
        <v>15199</v>
      </c>
      <c r="QWA2" s="260" t="s">
        <v>15200</v>
      </c>
      <c r="QWB2" s="260" t="s">
        <v>15201</v>
      </c>
      <c r="QWC2" s="260" t="s">
        <v>15202</v>
      </c>
      <c r="QWD2" s="260" t="s">
        <v>15203</v>
      </c>
      <c r="QWE2" s="260" t="s">
        <v>15204</v>
      </c>
      <c r="QWF2" s="260" t="s">
        <v>15205</v>
      </c>
      <c r="QWG2" s="260" t="s">
        <v>15206</v>
      </c>
      <c r="QWH2" s="260" t="s">
        <v>15207</v>
      </c>
      <c r="QWI2" s="260" t="s">
        <v>15208</v>
      </c>
      <c r="QWJ2" s="260" t="s">
        <v>15209</v>
      </c>
      <c r="QWK2" s="260" t="s">
        <v>15210</v>
      </c>
      <c r="QWL2" s="260" t="s">
        <v>15211</v>
      </c>
      <c r="QWM2" s="260" t="s">
        <v>15212</v>
      </c>
      <c r="QWN2" s="260" t="s">
        <v>15213</v>
      </c>
      <c r="QWO2" s="260" t="s">
        <v>15214</v>
      </c>
      <c r="QWP2" s="260" t="s">
        <v>15215</v>
      </c>
      <c r="QWQ2" s="260" t="s">
        <v>15216</v>
      </c>
      <c r="QWR2" s="260" t="s">
        <v>15217</v>
      </c>
      <c r="QWS2" s="260" t="s">
        <v>15218</v>
      </c>
      <c r="QWT2" s="260" t="s">
        <v>15219</v>
      </c>
      <c r="QWU2" s="260" t="s">
        <v>15220</v>
      </c>
      <c r="QWV2" s="260" t="s">
        <v>15221</v>
      </c>
      <c r="QWW2" s="260" t="s">
        <v>15222</v>
      </c>
      <c r="QWX2" s="260" t="s">
        <v>15223</v>
      </c>
      <c r="QWY2" s="260" t="s">
        <v>15224</v>
      </c>
      <c r="QWZ2" s="260" t="s">
        <v>15225</v>
      </c>
      <c r="QXA2" s="260" t="s">
        <v>15226</v>
      </c>
      <c r="QXB2" s="260" t="s">
        <v>15227</v>
      </c>
      <c r="QXC2" s="260" t="s">
        <v>15228</v>
      </c>
      <c r="QXD2" s="260" t="s">
        <v>15229</v>
      </c>
      <c r="QXE2" s="260" t="s">
        <v>15230</v>
      </c>
      <c r="QXF2" s="260" t="s">
        <v>15231</v>
      </c>
      <c r="QXG2" s="260" t="s">
        <v>15232</v>
      </c>
      <c r="QXH2" s="260" t="s">
        <v>15233</v>
      </c>
      <c r="QXI2" s="260" t="s">
        <v>15234</v>
      </c>
      <c r="QXJ2" s="260" t="s">
        <v>15235</v>
      </c>
      <c r="QXK2" s="260" t="s">
        <v>15236</v>
      </c>
      <c r="QXL2" s="260" t="s">
        <v>15237</v>
      </c>
      <c r="QXM2" s="260" t="s">
        <v>15238</v>
      </c>
      <c r="QXN2" s="260" t="s">
        <v>15239</v>
      </c>
      <c r="QXO2" s="260" t="s">
        <v>15240</v>
      </c>
      <c r="QXP2" s="260" t="s">
        <v>15241</v>
      </c>
      <c r="QXQ2" s="260" t="s">
        <v>15242</v>
      </c>
      <c r="QXR2" s="260" t="s">
        <v>15243</v>
      </c>
      <c r="QXS2" s="260" t="s">
        <v>15244</v>
      </c>
      <c r="QXT2" s="260" t="s">
        <v>15245</v>
      </c>
      <c r="QXU2" s="260" t="s">
        <v>15246</v>
      </c>
      <c r="QXV2" s="260" t="s">
        <v>15247</v>
      </c>
      <c r="QXW2" s="260" t="s">
        <v>15248</v>
      </c>
      <c r="QXX2" s="260" t="s">
        <v>15249</v>
      </c>
      <c r="QXY2" s="260" t="s">
        <v>15250</v>
      </c>
      <c r="QXZ2" s="260" t="s">
        <v>15251</v>
      </c>
      <c r="QYA2" s="260" t="s">
        <v>15252</v>
      </c>
      <c r="QYB2" s="260" t="s">
        <v>15253</v>
      </c>
      <c r="QYC2" s="260" t="s">
        <v>15254</v>
      </c>
      <c r="QYD2" s="260" t="s">
        <v>15255</v>
      </c>
      <c r="QYE2" s="260" t="s">
        <v>15256</v>
      </c>
      <c r="QYF2" s="260" t="s">
        <v>15257</v>
      </c>
      <c r="QYG2" s="260" t="s">
        <v>15258</v>
      </c>
      <c r="QYH2" s="260" t="s">
        <v>15259</v>
      </c>
      <c r="QYI2" s="260" t="s">
        <v>15260</v>
      </c>
      <c r="QYJ2" s="260" t="s">
        <v>15261</v>
      </c>
      <c r="QYK2" s="260" t="s">
        <v>15262</v>
      </c>
      <c r="QYL2" s="260" t="s">
        <v>15263</v>
      </c>
      <c r="QYM2" s="260" t="s">
        <v>15264</v>
      </c>
      <c r="QYN2" s="260" t="s">
        <v>15265</v>
      </c>
      <c r="QYO2" s="260" t="s">
        <v>15266</v>
      </c>
      <c r="QYP2" s="260" t="s">
        <v>15267</v>
      </c>
      <c r="QYQ2" s="260" t="s">
        <v>15268</v>
      </c>
      <c r="QYR2" s="260" t="s">
        <v>15269</v>
      </c>
      <c r="QYS2" s="260" t="s">
        <v>15270</v>
      </c>
      <c r="QYT2" s="260" t="s">
        <v>15271</v>
      </c>
      <c r="QYU2" s="260" t="s">
        <v>15272</v>
      </c>
      <c r="QYV2" s="260" t="s">
        <v>15273</v>
      </c>
      <c r="QYW2" s="260" t="s">
        <v>15274</v>
      </c>
      <c r="QYX2" s="260" t="s">
        <v>15275</v>
      </c>
      <c r="QYY2" s="260" t="s">
        <v>15276</v>
      </c>
      <c r="QYZ2" s="260" t="s">
        <v>15277</v>
      </c>
      <c r="QZA2" s="260" t="s">
        <v>15278</v>
      </c>
      <c r="QZB2" s="260" t="s">
        <v>15279</v>
      </c>
      <c r="QZC2" s="260" t="s">
        <v>15280</v>
      </c>
      <c r="QZD2" s="260" t="s">
        <v>15281</v>
      </c>
      <c r="QZE2" s="260" t="s">
        <v>15282</v>
      </c>
      <c r="QZF2" s="260" t="s">
        <v>15283</v>
      </c>
      <c r="QZG2" s="260" t="s">
        <v>15284</v>
      </c>
      <c r="QZH2" s="260" t="s">
        <v>15285</v>
      </c>
      <c r="QZI2" s="260" t="s">
        <v>15286</v>
      </c>
      <c r="QZJ2" s="260" t="s">
        <v>15287</v>
      </c>
      <c r="QZK2" s="260" t="s">
        <v>15288</v>
      </c>
      <c r="QZL2" s="260" t="s">
        <v>15289</v>
      </c>
      <c r="QZM2" s="260" t="s">
        <v>15290</v>
      </c>
      <c r="QZN2" s="260" t="s">
        <v>15291</v>
      </c>
      <c r="QZO2" s="260" t="s">
        <v>15292</v>
      </c>
      <c r="QZP2" s="260" t="s">
        <v>15293</v>
      </c>
      <c r="QZQ2" s="260" t="s">
        <v>15294</v>
      </c>
      <c r="QZR2" s="260" t="s">
        <v>15295</v>
      </c>
      <c r="QZS2" s="260" t="s">
        <v>15296</v>
      </c>
      <c r="QZT2" s="260" t="s">
        <v>15297</v>
      </c>
      <c r="QZU2" s="260" t="s">
        <v>15298</v>
      </c>
      <c r="QZV2" s="260" t="s">
        <v>15299</v>
      </c>
      <c r="QZW2" s="260" t="s">
        <v>15300</v>
      </c>
      <c r="QZX2" s="260" t="s">
        <v>15301</v>
      </c>
      <c r="QZY2" s="260" t="s">
        <v>15302</v>
      </c>
      <c r="QZZ2" s="260" t="s">
        <v>15303</v>
      </c>
      <c r="RAA2" s="260" t="s">
        <v>15304</v>
      </c>
      <c r="RAB2" s="260" t="s">
        <v>15305</v>
      </c>
      <c r="RAC2" s="260" t="s">
        <v>15306</v>
      </c>
      <c r="RAD2" s="260" t="s">
        <v>15307</v>
      </c>
      <c r="RAE2" s="260" t="s">
        <v>15308</v>
      </c>
      <c r="RAF2" s="260" t="s">
        <v>15309</v>
      </c>
      <c r="RAG2" s="260" t="s">
        <v>15310</v>
      </c>
      <c r="RAH2" s="260" t="s">
        <v>15311</v>
      </c>
      <c r="RAI2" s="260" t="s">
        <v>15312</v>
      </c>
      <c r="RAJ2" s="260" t="s">
        <v>15313</v>
      </c>
      <c r="RAK2" s="260" t="s">
        <v>15314</v>
      </c>
      <c r="RAL2" s="260" t="s">
        <v>15315</v>
      </c>
      <c r="RAM2" s="260" t="s">
        <v>15316</v>
      </c>
      <c r="RAN2" s="260" t="s">
        <v>15317</v>
      </c>
      <c r="RAO2" s="260" t="s">
        <v>15318</v>
      </c>
      <c r="RAP2" s="260" t="s">
        <v>15319</v>
      </c>
      <c r="RAQ2" s="260" t="s">
        <v>15320</v>
      </c>
      <c r="RAR2" s="260" t="s">
        <v>15321</v>
      </c>
      <c r="RAS2" s="260" t="s">
        <v>15322</v>
      </c>
      <c r="RAT2" s="260" t="s">
        <v>15323</v>
      </c>
      <c r="RAU2" s="260" t="s">
        <v>15324</v>
      </c>
      <c r="RAV2" s="260" t="s">
        <v>15325</v>
      </c>
      <c r="RAW2" s="260" t="s">
        <v>15326</v>
      </c>
      <c r="RAX2" s="260" t="s">
        <v>15327</v>
      </c>
      <c r="RAY2" s="260" t="s">
        <v>15328</v>
      </c>
      <c r="RAZ2" s="260" t="s">
        <v>15329</v>
      </c>
      <c r="RBA2" s="260" t="s">
        <v>15330</v>
      </c>
      <c r="RBB2" s="260" t="s">
        <v>15331</v>
      </c>
      <c r="RBC2" s="260" t="s">
        <v>15332</v>
      </c>
      <c r="RBD2" s="260" t="s">
        <v>15333</v>
      </c>
      <c r="RBE2" s="260" t="s">
        <v>15334</v>
      </c>
      <c r="RBF2" s="260" t="s">
        <v>15335</v>
      </c>
      <c r="RBG2" s="260" t="s">
        <v>15336</v>
      </c>
      <c r="RBH2" s="260" t="s">
        <v>15337</v>
      </c>
      <c r="RBI2" s="260" t="s">
        <v>15338</v>
      </c>
      <c r="RBJ2" s="260" t="s">
        <v>15339</v>
      </c>
      <c r="RBK2" s="260" t="s">
        <v>15340</v>
      </c>
      <c r="RBL2" s="260" t="s">
        <v>15341</v>
      </c>
      <c r="RBM2" s="260" t="s">
        <v>15342</v>
      </c>
      <c r="RBN2" s="260" t="s">
        <v>15343</v>
      </c>
      <c r="RBO2" s="260" t="s">
        <v>15344</v>
      </c>
      <c r="RBP2" s="260" t="s">
        <v>15345</v>
      </c>
      <c r="RBQ2" s="260" t="s">
        <v>15346</v>
      </c>
      <c r="RBR2" s="260" t="s">
        <v>15347</v>
      </c>
      <c r="RBS2" s="260" t="s">
        <v>15348</v>
      </c>
      <c r="RBT2" s="260" t="s">
        <v>15349</v>
      </c>
      <c r="RBU2" s="260" t="s">
        <v>15350</v>
      </c>
      <c r="RBV2" s="260" t="s">
        <v>15351</v>
      </c>
      <c r="RBW2" s="260" t="s">
        <v>15352</v>
      </c>
      <c r="RBX2" s="260" t="s">
        <v>15353</v>
      </c>
      <c r="RBY2" s="260" t="s">
        <v>15354</v>
      </c>
      <c r="RBZ2" s="260" t="s">
        <v>15355</v>
      </c>
      <c r="RCA2" s="260" t="s">
        <v>15356</v>
      </c>
      <c r="RCB2" s="260" t="s">
        <v>15357</v>
      </c>
      <c r="RCC2" s="260" t="s">
        <v>15358</v>
      </c>
      <c r="RCD2" s="260" t="s">
        <v>15359</v>
      </c>
      <c r="RCE2" s="260" t="s">
        <v>15360</v>
      </c>
      <c r="RCF2" s="260" t="s">
        <v>15361</v>
      </c>
      <c r="RCG2" s="260" t="s">
        <v>15362</v>
      </c>
      <c r="RCH2" s="260" t="s">
        <v>15363</v>
      </c>
      <c r="RCI2" s="260" t="s">
        <v>15364</v>
      </c>
      <c r="RCJ2" s="260" t="s">
        <v>15365</v>
      </c>
      <c r="RCK2" s="260" t="s">
        <v>15366</v>
      </c>
      <c r="RCL2" s="260" t="s">
        <v>15367</v>
      </c>
      <c r="RCM2" s="260" t="s">
        <v>15368</v>
      </c>
      <c r="RCN2" s="260" t="s">
        <v>15369</v>
      </c>
      <c r="RCO2" s="260" t="s">
        <v>15370</v>
      </c>
      <c r="RCP2" s="260" t="s">
        <v>15371</v>
      </c>
      <c r="RCQ2" s="260" t="s">
        <v>15372</v>
      </c>
      <c r="RCR2" s="260" t="s">
        <v>15373</v>
      </c>
      <c r="RCS2" s="260" t="s">
        <v>15374</v>
      </c>
      <c r="RCT2" s="260" t="s">
        <v>15375</v>
      </c>
      <c r="RCU2" s="260" t="s">
        <v>15376</v>
      </c>
      <c r="RCV2" s="260" t="s">
        <v>15377</v>
      </c>
      <c r="RCW2" s="260" t="s">
        <v>15378</v>
      </c>
      <c r="RCX2" s="260" t="s">
        <v>15379</v>
      </c>
      <c r="RCY2" s="260" t="s">
        <v>15380</v>
      </c>
      <c r="RCZ2" s="260" t="s">
        <v>15381</v>
      </c>
      <c r="RDA2" s="260" t="s">
        <v>15382</v>
      </c>
      <c r="RDB2" s="260" t="s">
        <v>15383</v>
      </c>
      <c r="RDC2" s="260" t="s">
        <v>15384</v>
      </c>
      <c r="RDD2" s="260" t="s">
        <v>15385</v>
      </c>
      <c r="RDE2" s="260" t="s">
        <v>15386</v>
      </c>
      <c r="RDF2" s="260" t="s">
        <v>15387</v>
      </c>
      <c r="RDG2" s="260" t="s">
        <v>15388</v>
      </c>
      <c r="RDH2" s="260" t="s">
        <v>15389</v>
      </c>
      <c r="RDI2" s="260" t="s">
        <v>15390</v>
      </c>
      <c r="RDJ2" s="260" t="s">
        <v>15391</v>
      </c>
      <c r="RDK2" s="260" t="s">
        <v>15392</v>
      </c>
      <c r="RDL2" s="260" t="s">
        <v>15393</v>
      </c>
      <c r="RDM2" s="260" t="s">
        <v>15394</v>
      </c>
      <c r="RDN2" s="260" t="s">
        <v>15395</v>
      </c>
      <c r="RDO2" s="260" t="s">
        <v>15396</v>
      </c>
      <c r="RDP2" s="260" t="s">
        <v>15397</v>
      </c>
      <c r="RDQ2" s="260" t="s">
        <v>15398</v>
      </c>
      <c r="RDR2" s="260" t="s">
        <v>15399</v>
      </c>
      <c r="RDS2" s="260" t="s">
        <v>15400</v>
      </c>
      <c r="RDT2" s="260" t="s">
        <v>15401</v>
      </c>
      <c r="RDU2" s="260" t="s">
        <v>15402</v>
      </c>
      <c r="RDV2" s="260" t="s">
        <v>15403</v>
      </c>
      <c r="RDW2" s="260" t="s">
        <v>15404</v>
      </c>
      <c r="RDX2" s="260" t="s">
        <v>15405</v>
      </c>
      <c r="RDY2" s="260" t="s">
        <v>15406</v>
      </c>
      <c r="RDZ2" s="260" t="s">
        <v>15407</v>
      </c>
      <c r="REA2" s="260" t="s">
        <v>15408</v>
      </c>
      <c r="REB2" s="260" t="s">
        <v>15409</v>
      </c>
      <c r="REC2" s="260" t="s">
        <v>15410</v>
      </c>
      <c r="RED2" s="260" t="s">
        <v>15411</v>
      </c>
      <c r="REE2" s="260" t="s">
        <v>15412</v>
      </c>
      <c r="REF2" s="260" t="s">
        <v>15413</v>
      </c>
      <c r="REG2" s="260" t="s">
        <v>15414</v>
      </c>
      <c r="REH2" s="260" t="s">
        <v>15415</v>
      </c>
      <c r="REI2" s="260" t="s">
        <v>15416</v>
      </c>
      <c r="REJ2" s="260" t="s">
        <v>15417</v>
      </c>
      <c r="REK2" s="260" t="s">
        <v>15418</v>
      </c>
      <c r="REL2" s="260" t="s">
        <v>15419</v>
      </c>
      <c r="REM2" s="260" t="s">
        <v>15420</v>
      </c>
      <c r="REN2" s="260" t="s">
        <v>15421</v>
      </c>
      <c r="REO2" s="260" t="s">
        <v>15422</v>
      </c>
      <c r="REP2" s="260" t="s">
        <v>15423</v>
      </c>
      <c r="REQ2" s="260" t="s">
        <v>15424</v>
      </c>
      <c r="RER2" s="260" t="s">
        <v>15425</v>
      </c>
      <c r="RES2" s="260" t="s">
        <v>15426</v>
      </c>
      <c r="RET2" s="260" t="s">
        <v>15427</v>
      </c>
      <c r="REU2" s="260" t="s">
        <v>15428</v>
      </c>
      <c r="REV2" s="260" t="s">
        <v>15429</v>
      </c>
      <c r="REW2" s="260" t="s">
        <v>15430</v>
      </c>
      <c r="REX2" s="260" t="s">
        <v>15431</v>
      </c>
      <c r="REY2" s="260" t="s">
        <v>15432</v>
      </c>
      <c r="REZ2" s="260" t="s">
        <v>15433</v>
      </c>
      <c r="RFA2" s="260" t="s">
        <v>15434</v>
      </c>
      <c r="RFB2" s="260" t="s">
        <v>15435</v>
      </c>
      <c r="RFC2" s="260" t="s">
        <v>15436</v>
      </c>
      <c r="RFD2" s="260" t="s">
        <v>15437</v>
      </c>
      <c r="RFE2" s="260" t="s">
        <v>15438</v>
      </c>
      <c r="RFF2" s="260" t="s">
        <v>15439</v>
      </c>
      <c r="RFG2" s="260" t="s">
        <v>15440</v>
      </c>
      <c r="RFH2" s="260" t="s">
        <v>15441</v>
      </c>
      <c r="RFI2" s="260" t="s">
        <v>15442</v>
      </c>
      <c r="RFJ2" s="260" t="s">
        <v>15443</v>
      </c>
      <c r="RFK2" s="260" t="s">
        <v>15444</v>
      </c>
      <c r="RFL2" s="260" t="s">
        <v>15445</v>
      </c>
      <c r="RFM2" s="260" t="s">
        <v>15446</v>
      </c>
      <c r="RFN2" s="260" t="s">
        <v>15447</v>
      </c>
      <c r="RFO2" s="260" t="s">
        <v>15448</v>
      </c>
      <c r="RFP2" s="260" t="s">
        <v>15449</v>
      </c>
      <c r="RFQ2" s="260" t="s">
        <v>15450</v>
      </c>
      <c r="RFR2" s="260" t="s">
        <v>15451</v>
      </c>
      <c r="RFS2" s="260" t="s">
        <v>15452</v>
      </c>
      <c r="RFT2" s="260" t="s">
        <v>15453</v>
      </c>
      <c r="RFU2" s="260" t="s">
        <v>15454</v>
      </c>
      <c r="RFV2" s="260" t="s">
        <v>15455</v>
      </c>
      <c r="RFW2" s="260" t="s">
        <v>15456</v>
      </c>
      <c r="RFX2" s="260" t="s">
        <v>15457</v>
      </c>
      <c r="RFY2" s="260" t="s">
        <v>15458</v>
      </c>
      <c r="RFZ2" s="260" t="s">
        <v>15459</v>
      </c>
      <c r="RGA2" s="260" t="s">
        <v>15460</v>
      </c>
      <c r="RGB2" s="260" t="s">
        <v>15461</v>
      </c>
      <c r="RGC2" s="260" t="s">
        <v>15462</v>
      </c>
      <c r="RGD2" s="260" t="s">
        <v>15463</v>
      </c>
      <c r="RGE2" s="260" t="s">
        <v>15464</v>
      </c>
      <c r="RGF2" s="260" t="s">
        <v>15465</v>
      </c>
      <c r="RGG2" s="260" t="s">
        <v>15466</v>
      </c>
      <c r="RGH2" s="260" t="s">
        <v>15467</v>
      </c>
      <c r="RGI2" s="260" t="s">
        <v>15468</v>
      </c>
      <c r="RGJ2" s="260" t="s">
        <v>15469</v>
      </c>
      <c r="RGK2" s="260" t="s">
        <v>15470</v>
      </c>
      <c r="RGL2" s="260" t="s">
        <v>15471</v>
      </c>
      <c r="RGM2" s="260" t="s">
        <v>15472</v>
      </c>
      <c r="RGN2" s="260" t="s">
        <v>15473</v>
      </c>
      <c r="RGO2" s="260" t="s">
        <v>15474</v>
      </c>
      <c r="RGP2" s="260" t="s">
        <v>15475</v>
      </c>
      <c r="RGQ2" s="260" t="s">
        <v>15476</v>
      </c>
      <c r="RGR2" s="260" t="s">
        <v>15477</v>
      </c>
      <c r="RGS2" s="260" t="s">
        <v>15478</v>
      </c>
      <c r="RGT2" s="260" t="s">
        <v>15479</v>
      </c>
      <c r="RGU2" s="260" t="s">
        <v>15480</v>
      </c>
      <c r="RGV2" s="260" t="s">
        <v>15481</v>
      </c>
      <c r="RGW2" s="260" t="s">
        <v>15482</v>
      </c>
      <c r="RGX2" s="260" t="s">
        <v>15483</v>
      </c>
      <c r="RGY2" s="260" t="s">
        <v>15484</v>
      </c>
      <c r="RGZ2" s="260" t="s">
        <v>15485</v>
      </c>
      <c r="RHA2" s="260" t="s">
        <v>15486</v>
      </c>
      <c r="RHB2" s="260" t="s">
        <v>15487</v>
      </c>
      <c r="RHC2" s="260" t="s">
        <v>15488</v>
      </c>
      <c r="RHD2" s="260" t="s">
        <v>15489</v>
      </c>
      <c r="RHE2" s="260" t="s">
        <v>15490</v>
      </c>
      <c r="RHF2" s="260" t="s">
        <v>15491</v>
      </c>
      <c r="RHG2" s="260" t="s">
        <v>15492</v>
      </c>
      <c r="RHH2" s="260" t="s">
        <v>15493</v>
      </c>
      <c r="RHI2" s="260" t="s">
        <v>15494</v>
      </c>
      <c r="RHJ2" s="260" t="s">
        <v>15495</v>
      </c>
      <c r="RHK2" s="260" t="s">
        <v>15496</v>
      </c>
      <c r="RHL2" s="260" t="s">
        <v>15497</v>
      </c>
      <c r="RHM2" s="260" t="s">
        <v>15498</v>
      </c>
      <c r="RHN2" s="260" t="s">
        <v>15499</v>
      </c>
      <c r="RHO2" s="260" t="s">
        <v>15500</v>
      </c>
      <c r="RHP2" s="260" t="s">
        <v>15501</v>
      </c>
      <c r="RHQ2" s="260" t="s">
        <v>15502</v>
      </c>
      <c r="RHR2" s="260" t="s">
        <v>15503</v>
      </c>
      <c r="RHS2" s="260" t="s">
        <v>15504</v>
      </c>
      <c r="RHT2" s="260" t="s">
        <v>15505</v>
      </c>
      <c r="RHU2" s="260" t="s">
        <v>15506</v>
      </c>
      <c r="RHV2" s="260" t="s">
        <v>15507</v>
      </c>
      <c r="RHW2" s="260" t="s">
        <v>15508</v>
      </c>
      <c r="RHX2" s="260" t="s">
        <v>15509</v>
      </c>
      <c r="RHY2" s="260" t="s">
        <v>15510</v>
      </c>
      <c r="RHZ2" s="260" t="s">
        <v>15511</v>
      </c>
      <c r="RIA2" s="260" t="s">
        <v>15512</v>
      </c>
      <c r="RIB2" s="260" t="s">
        <v>15513</v>
      </c>
      <c r="RIC2" s="260" t="s">
        <v>15514</v>
      </c>
      <c r="RID2" s="260" t="s">
        <v>15515</v>
      </c>
      <c r="RIE2" s="260" t="s">
        <v>15516</v>
      </c>
      <c r="RIF2" s="260" t="s">
        <v>15517</v>
      </c>
      <c r="RIG2" s="260" t="s">
        <v>15518</v>
      </c>
      <c r="RIH2" s="260" t="s">
        <v>15519</v>
      </c>
      <c r="RII2" s="260" t="s">
        <v>15520</v>
      </c>
      <c r="RIJ2" s="260" t="s">
        <v>15521</v>
      </c>
      <c r="RIK2" s="260" t="s">
        <v>15522</v>
      </c>
      <c r="RIL2" s="260" t="s">
        <v>15523</v>
      </c>
      <c r="RIM2" s="260" t="s">
        <v>15524</v>
      </c>
      <c r="RIN2" s="260" t="s">
        <v>15525</v>
      </c>
      <c r="RIO2" s="260" t="s">
        <v>15526</v>
      </c>
      <c r="RIP2" s="260" t="s">
        <v>15527</v>
      </c>
      <c r="RIQ2" s="260" t="s">
        <v>15528</v>
      </c>
      <c r="RIR2" s="260" t="s">
        <v>15529</v>
      </c>
      <c r="RIS2" s="260" t="s">
        <v>15530</v>
      </c>
      <c r="RIT2" s="260" t="s">
        <v>15531</v>
      </c>
      <c r="RIU2" s="260" t="s">
        <v>15532</v>
      </c>
      <c r="RIV2" s="260" t="s">
        <v>15533</v>
      </c>
      <c r="RIW2" s="260" t="s">
        <v>15534</v>
      </c>
      <c r="RIX2" s="260" t="s">
        <v>15535</v>
      </c>
      <c r="RIY2" s="260" t="s">
        <v>15536</v>
      </c>
      <c r="RIZ2" s="260" t="s">
        <v>15537</v>
      </c>
      <c r="RJA2" s="260" t="s">
        <v>15538</v>
      </c>
      <c r="RJB2" s="260" t="s">
        <v>15539</v>
      </c>
      <c r="RJC2" s="260" t="s">
        <v>15540</v>
      </c>
      <c r="RJD2" s="260" t="s">
        <v>15541</v>
      </c>
      <c r="RJE2" s="260" t="s">
        <v>15542</v>
      </c>
      <c r="RJF2" s="260" t="s">
        <v>15543</v>
      </c>
      <c r="RJG2" s="260" t="s">
        <v>15544</v>
      </c>
      <c r="RJH2" s="260" t="s">
        <v>15545</v>
      </c>
      <c r="RJI2" s="260" t="s">
        <v>15546</v>
      </c>
      <c r="RJJ2" s="260" t="s">
        <v>15547</v>
      </c>
      <c r="RJK2" s="260" t="s">
        <v>15548</v>
      </c>
      <c r="RJL2" s="260" t="s">
        <v>15549</v>
      </c>
      <c r="RJM2" s="260" t="s">
        <v>15550</v>
      </c>
      <c r="RJN2" s="260" t="s">
        <v>15551</v>
      </c>
      <c r="RJO2" s="260" t="s">
        <v>15552</v>
      </c>
      <c r="RJP2" s="260" t="s">
        <v>15553</v>
      </c>
      <c r="RJQ2" s="260" t="s">
        <v>15554</v>
      </c>
      <c r="RJR2" s="260" t="s">
        <v>15555</v>
      </c>
      <c r="RJS2" s="260" t="s">
        <v>15556</v>
      </c>
      <c r="RJT2" s="260" t="s">
        <v>15557</v>
      </c>
      <c r="RJU2" s="260" t="s">
        <v>15558</v>
      </c>
      <c r="RJV2" s="260" t="s">
        <v>15559</v>
      </c>
      <c r="RJW2" s="260" t="s">
        <v>15560</v>
      </c>
      <c r="RJX2" s="260" t="s">
        <v>15561</v>
      </c>
      <c r="RJY2" s="260" t="s">
        <v>15562</v>
      </c>
      <c r="RJZ2" s="260" t="s">
        <v>15563</v>
      </c>
      <c r="RKA2" s="260" t="s">
        <v>15564</v>
      </c>
      <c r="RKB2" s="260" t="s">
        <v>15565</v>
      </c>
      <c r="RKC2" s="260" t="s">
        <v>15566</v>
      </c>
      <c r="RKD2" s="260" t="s">
        <v>15567</v>
      </c>
      <c r="RKE2" s="260" t="s">
        <v>15568</v>
      </c>
      <c r="RKF2" s="260" t="s">
        <v>15569</v>
      </c>
      <c r="RKG2" s="260" t="s">
        <v>15570</v>
      </c>
      <c r="RKH2" s="260" t="s">
        <v>15571</v>
      </c>
      <c r="RKI2" s="260" t="s">
        <v>15572</v>
      </c>
      <c r="RKJ2" s="260" t="s">
        <v>15573</v>
      </c>
      <c r="RKK2" s="260" t="s">
        <v>15574</v>
      </c>
      <c r="RKL2" s="260" t="s">
        <v>15575</v>
      </c>
      <c r="RKM2" s="260" t="s">
        <v>15576</v>
      </c>
      <c r="RKN2" s="260" t="s">
        <v>15577</v>
      </c>
      <c r="RKO2" s="260" t="s">
        <v>15578</v>
      </c>
      <c r="RKP2" s="260" t="s">
        <v>15579</v>
      </c>
      <c r="RKQ2" s="260" t="s">
        <v>15580</v>
      </c>
      <c r="RKR2" s="260" t="s">
        <v>15581</v>
      </c>
      <c r="RKS2" s="260" t="s">
        <v>15582</v>
      </c>
      <c r="RKT2" s="260" t="s">
        <v>15583</v>
      </c>
      <c r="RKU2" s="260" t="s">
        <v>15584</v>
      </c>
      <c r="RKV2" s="260" t="s">
        <v>15585</v>
      </c>
      <c r="RKW2" s="260" t="s">
        <v>15586</v>
      </c>
      <c r="RKX2" s="260" t="s">
        <v>15587</v>
      </c>
      <c r="RKY2" s="260" t="s">
        <v>15588</v>
      </c>
      <c r="RKZ2" s="260" t="s">
        <v>15589</v>
      </c>
      <c r="RLA2" s="260" t="s">
        <v>15590</v>
      </c>
      <c r="RLB2" s="260" t="s">
        <v>15591</v>
      </c>
      <c r="RLC2" s="260" t="s">
        <v>15592</v>
      </c>
      <c r="RLD2" s="260" t="s">
        <v>15593</v>
      </c>
      <c r="RLE2" s="260" t="s">
        <v>15594</v>
      </c>
      <c r="RLF2" s="260" t="s">
        <v>15595</v>
      </c>
      <c r="RLG2" s="260" t="s">
        <v>15596</v>
      </c>
      <c r="RLH2" s="260" t="s">
        <v>15597</v>
      </c>
      <c r="RLI2" s="260" t="s">
        <v>15598</v>
      </c>
      <c r="RLJ2" s="260" t="s">
        <v>15599</v>
      </c>
      <c r="RLK2" s="260" t="s">
        <v>15600</v>
      </c>
      <c r="RLL2" s="260" t="s">
        <v>15601</v>
      </c>
      <c r="RLM2" s="260" t="s">
        <v>15602</v>
      </c>
      <c r="RLN2" s="260" t="s">
        <v>15603</v>
      </c>
      <c r="RLO2" s="260" t="s">
        <v>15604</v>
      </c>
      <c r="RLP2" s="260" t="s">
        <v>15605</v>
      </c>
      <c r="RLQ2" s="260" t="s">
        <v>15606</v>
      </c>
      <c r="RLR2" s="260" t="s">
        <v>15607</v>
      </c>
      <c r="RLS2" s="260" t="s">
        <v>15608</v>
      </c>
      <c r="RLT2" s="260" t="s">
        <v>15609</v>
      </c>
      <c r="RLU2" s="260" t="s">
        <v>15610</v>
      </c>
      <c r="RLV2" s="260" t="s">
        <v>15611</v>
      </c>
      <c r="RLW2" s="260" t="s">
        <v>15612</v>
      </c>
      <c r="RLX2" s="260" t="s">
        <v>15613</v>
      </c>
      <c r="RLY2" s="260" t="s">
        <v>15614</v>
      </c>
      <c r="RLZ2" s="260" t="s">
        <v>15615</v>
      </c>
      <c r="RMA2" s="260" t="s">
        <v>15616</v>
      </c>
      <c r="RMB2" s="260" t="s">
        <v>15617</v>
      </c>
      <c r="RMC2" s="260" t="s">
        <v>15618</v>
      </c>
      <c r="RMD2" s="260" t="s">
        <v>15619</v>
      </c>
      <c r="RME2" s="260" t="s">
        <v>15620</v>
      </c>
      <c r="RMF2" s="260" t="s">
        <v>15621</v>
      </c>
      <c r="RMG2" s="260" t="s">
        <v>15622</v>
      </c>
      <c r="RMH2" s="260" t="s">
        <v>15623</v>
      </c>
      <c r="RMI2" s="260" t="s">
        <v>15624</v>
      </c>
      <c r="RMJ2" s="260" t="s">
        <v>15625</v>
      </c>
      <c r="RMK2" s="260" t="s">
        <v>15626</v>
      </c>
      <c r="RML2" s="260" t="s">
        <v>15627</v>
      </c>
      <c r="RMM2" s="260" t="s">
        <v>15628</v>
      </c>
      <c r="RMN2" s="260" t="s">
        <v>15629</v>
      </c>
      <c r="RMO2" s="260" t="s">
        <v>15630</v>
      </c>
      <c r="RMP2" s="260" t="s">
        <v>15631</v>
      </c>
      <c r="RMQ2" s="260" t="s">
        <v>15632</v>
      </c>
      <c r="RMR2" s="260" t="s">
        <v>15633</v>
      </c>
      <c r="RMS2" s="260" t="s">
        <v>15634</v>
      </c>
      <c r="RMT2" s="260" t="s">
        <v>15635</v>
      </c>
      <c r="RMU2" s="260" t="s">
        <v>15636</v>
      </c>
      <c r="RMV2" s="260" t="s">
        <v>15637</v>
      </c>
      <c r="RMW2" s="260" t="s">
        <v>15638</v>
      </c>
      <c r="RMX2" s="260" t="s">
        <v>15639</v>
      </c>
      <c r="RMY2" s="260" t="s">
        <v>15640</v>
      </c>
      <c r="RMZ2" s="260" t="s">
        <v>15641</v>
      </c>
      <c r="RNA2" s="260" t="s">
        <v>15642</v>
      </c>
      <c r="RNB2" s="260" t="s">
        <v>15643</v>
      </c>
      <c r="RNC2" s="260" t="s">
        <v>15644</v>
      </c>
      <c r="RND2" s="260" t="s">
        <v>15645</v>
      </c>
      <c r="RNE2" s="260" t="s">
        <v>15646</v>
      </c>
      <c r="RNF2" s="260" t="s">
        <v>15647</v>
      </c>
      <c r="RNG2" s="260" t="s">
        <v>15648</v>
      </c>
      <c r="RNH2" s="260" t="s">
        <v>15649</v>
      </c>
      <c r="RNI2" s="260" t="s">
        <v>15650</v>
      </c>
      <c r="RNJ2" s="260" t="s">
        <v>15651</v>
      </c>
      <c r="RNK2" s="260" t="s">
        <v>15652</v>
      </c>
      <c r="RNL2" s="260" t="s">
        <v>15653</v>
      </c>
      <c r="RNM2" s="260" t="s">
        <v>15654</v>
      </c>
      <c r="RNN2" s="260" t="s">
        <v>15655</v>
      </c>
      <c r="RNO2" s="260" t="s">
        <v>15656</v>
      </c>
      <c r="RNP2" s="260" t="s">
        <v>15657</v>
      </c>
      <c r="RNQ2" s="260" t="s">
        <v>15658</v>
      </c>
      <c r="RNR2" s="260" t="s">
        <v>15659</v>
      </c>
      <c r="RNS2" s="260" t="s">
        <v>15660</v>
      </c>
      <c r="RNT2" s="260" t="s">
        <v>15661</v>
      </c>
      <c r="RNU2" s="260" t="s">
        <v>15662</v>
      </c>
      <c r="RNV2" s="260" t="s">
        <v>15663</v>
      </c>
      <c r="RNW2" s="260" t="s">
        <v>15664</v>
      </c>
      <c r="RNX2" s="260" t="s">
        <v>15665</v>
      </c>
      <c r="RNY2" s="260" t="s">
        <v>15666</v>
      </c>
      <c r="RNZ2" s="260" t="s">
        <v>15667</v>
      </c>
      <c r="ROA2" s="260" t="s">
        <v>15668</v>
      </c>
      <c r="ROB2" s="260" t="s">
        <v>15669</v>
      </c>
      <c r="ROC2" s="260" t="s">
        <v>15670</v>
      </c>
      <c r="ROD2" s="260" t="s">
        <v>15671</v>
      </c>
      <c r="ROE2" s="260" t="s">
        <v>15672</v>
      </c>
      <c r="ROF2" s="260" t="s">
        <v>15673</v>
      </c>
      <c r="ROG2" s="260" t="s">
        <v>15674</v>
      </c>
      <c r="ROH2" s="260" t="s">
        <v>15675</v>
      </c>
      <c r="ROI2" s="260" t="s">
        <v>15676</v>
      </c>
      <c r="ROJ2" s="260" t="s">
        <v>15677</v>
      </c>
      <c r="ROK2" s="260" t="s">
        <v>15678</v>
      </c>
      <c r="ROL2" s="260" t="s">
        <v>15679</v>
      </c>
      <c r="ROM2" s="260" t="s">
        <v>15680</v>
      </c>
      <c r="RON2" s="260" t="s">
        <v>15681</v>
      </c>
      <c r="ROO2" s="260" t="s">
        <v>15682</v>
      </c>
      <c r="ROP2" s="260" t="s">
        <v>15683</v>
      </c>
      <c r="ROQ2" s="260" t="s">
        <v>15684</v>
      </c>
      <c r="ROR2" s="260" t="s">
        <v>15685</v>
      </c>
      <c r="ROS2" s="260" t="s">
        <v>15686</v>
      </c>
      <c r="ROT2" s="260" t="s">
        <v>15687</v>
      </c>
      <c r="ROU2" s="260" t="s">
        <v>15688</v>
      </c>
      <c r="ROV2" s="260" t="s">
        <v>15689</v>
      </c>
      <c r="ROW2" s="260" t="s">
        <v>15690</v>
      </c>
      <c r="ROX2" s="260" t="s">
        <v>15691</v>
      </c>
      <c r="ROY2" s="260" t="s">
        <v>15692</v>
      </c>
      <c r="ROZ2" s="260" t="s">
        <v>15693</v>
      </c>
      <c r="RPA2" s="260" t="s">
        <v>15694</v>
      </c>
      <c r="RPB2" s="260" t="s">
        <v>15695</v>
      </c>
      <c r="RPC2" s="260" t="s">
        <v>15696</v>
      </c>
      <c r="RPD2" s="260" t="s">
        <v>15697</v>
      </c>
      <c r="RPE2" s="260" t="s">
        <v>15698</v>
      </c>
      <c r="RPF2" s="260" t="s">
        <v>15699</v>
      </c>
      <c r="RPG2" s="260" t="s">
        <v>15700</v>
      </c>
      <c r="RPH2" s="260" t="s">
        <v>15701</v>
      </c>
      <c r="RPI2" s="260" t="s">
        <v>15702</v>
      </c>
      <c r="RPJ2" s="260" t="s">
        <v>15703</v>
      </c>
      <c r="RPK2" s="260" t="s">
        <v>15704</v>
      </c>
      <c r="RPL2" s="260" t="s">
        <v>15705</v>
      </c>
      <c r="RPM2" s="260" t="s">
        <v>15706</v>
      </c>
      <c r="RPN2" s="260" t="s">
        <v>15707</v>
      </c>
      <c r="RPO2" s="260" t="s">
        <v>15708</v>
      </c>
      <c r="RPP2" s="260" t="s">
        <v>15709</v>
      </c>
      <c r="RPQ2" s="260" t="s">
        <v>15710</v>
      </c>
      <c r="RPR2" s="260" t="s">
        <v>15711</v>
      </c>
      <c r="RPS2" s="260" t="s">
        <v>15712</v>
      </c>
      <c r="RPT2" s="260" t="s">
        <v>15713</v>
      </c>
      <c r="RPU2" s="260" t="s">
        <v>15714</v>
      </c>
      <c r="RPV2" s="260" t="s">
        <v>15715</v>
      </c>
      <c r="RPW2" s="260" t="s">
        <v>15716</v>
      </c>
      <c r="RPX2" s="260" t="s">
        <v>15717</v>
      </c>
      <c r="RPY2" s="260" t="s">
        <v>15718</v>
      </c>
      <c r="RPZ2" s="260" t="s">
        <v>15719</v>
      </c>
      <c r="RQA2" s="260" t="s">
        <v>15720</v>
      </c>
      <c r="RQB2" s="260" t="s">
        <v>15721</v>
      </c>
      <c r="RQC2" s="260" t="s">
        <v>15722</v>
      </c>
      <c r="RQD2" s="260" t="s">
        <v>15723</v>
      </c>
      <c r="RQE2" s="260" t="s">
        <v>15724</v>
      </c>
      <c r="RQF2" s="260" t="s">
        <v>15725</v>
      </c>
      <c r="RQG2" s="260" t="s">
        <v>15726</v>
      </c>
      <c r="RQH2" s="260" t="s">
        <v>15727</v>
      </c>
      <c r="RQI2" s="260" t="s">
        <v>15728</v>
      </c>
      <c r="RQJ2" s="260" t="s">
        <v>15729</v>
      </c>
      <c r="RQK2" s="260" t="s">
        <v>15730</v>
      </c>
      <c r="RQL2" s="260" t="s">
        <v>15731</v>
      </c>
      <c r="RQM2" s="260" t="s">
        <v>15732</v>
      </c>
      <c r="RQN2" s="260" t="s">
        <v>15733</v>
      </c>
      <c r="RQO2" s="260" t="s">
        <v>15734</v>
      </c>
      <c r="RQP2" s="260" t="s">
        <v>15735</v>
      </c>
      <c r="RQQ2" s="260" t="s">
        <v>15736</v>
      </c>
      <c r="RQR2" s="260" t="s">
        <v>15737</v>
      </c>
      <c r="RQS2" s="260" t="s">
        <v>15738</v>
      </c>
      <c r="RQT2" s="260" t="s">
        <v>15739</v>
      </c>
      <c r="RQU2" s="260" t="s">
        <v>15740</v>
      </c>
      <c r="RQV2" s="260" t="s">
        <v>15741</v>
      </c>
      <c r="RQW2" s="260" t="s">
        <v>15742</v>
      </c>
      <c r="RQX2" s="260" t="s">
        <v>15743</v>
      </c>
      <c r="RQY2" s="260" t="s">
        <v>15744</v>
      </c>
      <c r="RQZ2" s="260" t="s">
        <v>15745</v>
      </c>
      <c r="RRA2" s="260" t="s">
        <v>15746</v>
      </c>
      <c r="RRB2" s="260" t="s">
        <v>15747</v>
      </c>
      <c r="RRC2" s="260" t="s">
        <v>15748</v>
      </c>
      <c r="RRD2" s="260" t="s">
        <v>15749</v>
      </c>
      <c r="RRE2" s="260" t="s">
        <v>15750</v>
      </c>
      <c r="RRF2" s="260" t="s">
        <v>15751</v>
      </c>
      <c r="RRG2" s="260" t="s">
        <v>15752</v>
      </c>
      <c r="RRH2" s="260" t="s">
        <v>15753</v>
      </c>
      <c r="RRI2" s="260" t="s">
        <v>15754</v>
      </c>
      <c r="RRJ2" s="260" t="s">
        <v>15755</v>
      </c>
      <c r="RRK2" s="260" t="s">
        <v>15756</v>
      </c>
      <c r="RRL2" s="260" t="s">
        <v>15757</v>
      </c>
      <c r="RRM2" s="260" t="s">
        <v>15758</v>
      </c>
      <c r="RRN2" s="260" t="s">
        <v>15759</v>
      </c>
      <c r="RRO2" s="260" t="s">
        <v>15760</v>
      </c>
      <c r="RRP2" s="260" t="s">
        <v>15761</v>
      </c>
      <c r="RRQ2" s="260" t="s">
        <v>15762</v>
      </c>
      <c r="RRR2" s="260" t="s">
        <v>15763</v>
      </c>
      <c r="RRS2" s="260" t="s">
        <v>15764</v>
      </c>
      <c r="RRT2" s="260" t="s">
        <v>15765</v>
      </c>
      <c r="RRU2" s="260" t="s">
        <v>15766</v>
      </c>
      <c r="RRV2" s="260" t="s">
        <v>15767</v>
      </c>
      <c r="RRW2" s="260" t="s">
        <v>15768</v>
      </c>
      <c r="RRX2" s="260" t="s">
        <v>15769</v>
      </c>
      <c r="RRY2" s="260" t="s">
        <v>15770</v>
      </c>
      <c r="RRZ2" s="260" t="s">
        <v>15771</v>
      </c>
      <c r="RSA2" s="260" t="s">
        <v>15772</v>
      </c>
      <c r="RSB2" s="260" t="s">
        <v>15773</v>
      </c>
      <c r="RSC2" s="260" t="s">
        <v>15774</v>
      </c>
      <c r="RSD2" s="260" t="s">
        <v>15775</v>
      </c>
      <c r="RSE2" s="260" t="s">
        <v>15776</v>
      </c>
      <c r="RSF2" s="260" t="s">
        <v>15777</v>
      </c>
      <c r="RSG2" s="260" t="s">
        <v>15778</v>
      </c>
      <c r="RSH2" s="260" t="s">
        <v>15779</v>
      </c>
      <c r="RSI2" s="260" t="s">
        <v>15780</v>
      </c>
      <c r="RSJ2" s="260" t="s">
        <v>15781</v>
      </c>
      <c r="RSK2" s="260" t="s">
        <v>15782</v>
      </c>
      <c r="RSL2" s="260" t="s">
        <v>15783</v>
      </c>
      <c r="RSM2" s="260" t="s">
        <v>15784</v>
      </c>
      <c r="RSN2" s="260" t="s">
        <v>15785</v>
      </c>
      <c r="RSO2" s="260" t="s">
        <v>15786</v>
      </c>
      <c r="RSP2" s="260" t="s">
        <v>15787</v>
      </c>
      <c r="RSQ2" s="260" t="s">
        <v>15788</v>
      </c>
      <c r="RSR2" s="260" t="s">
        <v>15789</v>
      </c>
      <c r="RSS2" s="260" t="s">
        <v>15790</v>
      </c>
      <c r="RST2" s="260" t="s">
        <v>15791</v>
      </c>
      <c r="RSU2" s="260" t="s">
        <v>15792</v>
      </c>
      <c r="RSV2" s="260" t="s">
        <v>15793</v>
      </c>
      <c r="RSW2" s="260" t="s">
        <v>15794</v>
      </c>
      <c r="RSX2" s="260" t="s">
        <v>15795</v>
      </c>
      <c r="RSY2" s="260" t="s">
        <v>15796</v>
      </c>
      <c r="RSZ2" s="260" t="s">
        <v>15797</v>
      </c>
      <c r="RTA2" s="260" t="s">
        <v>15798</v>
      </c>
      <c r="RTB2" s="260" t="s">
        <v>15799</v>
      </c>
      <c r="RTC2" s="260" t="s">
        <v>15800</v>
      </c>
      <c r="RTD2" s="260" t="s">
        <v>15801</v>
      </c>
      <c r="RTE2" s="260" t="s">
        <v>15802</v>
      </c>
      <c r="RTF2" s="260" t="s">
        <v>15803</v>
      </c>
      <c r="RTG2" s="260" t="s">
        <v>15804</v>
      </c>
      <c r="RTH2" s="260" t="s">
        <v>15805</v>
      </c>
      <c r="RTI2" s="260" t="s">
        <v>15806</v>
      </c>
      <c r="RTJ2" s="260" t="s">
        <v>15807</v>
      </c>
      <c r="RTK2" s="260" t="s">
        <v>15808</v>
      </c>
      <c r="RTL2" s="260" t="s">
        <v>15809</v>
      </c>
      <c r="RTM2" s="260" t="s">
        <v>15810</v>
      </c>
      <c r="RTN2" s="260" t="s">
        <v>15811</v>
      </c>
      <c r="RTO2" s="260" t="s">
        <v>15812</v>
      </c>
      <c r="RTP2" s="260" t="s">
        <v>15813</v>
      </c>
      <c r="RTQ2" s="260" t="s">
        <v>15814</v>
      </c>
      <c r="RTR2" s="260" t="s">
        <v>15815</v>
      </c>
      <c r="RTS2" s="260" t="s">
        <v>15816</v>
      </c>
      <c r="RTT2" s="260" t="s">
        <v>15817</v>
      </c>
      <c r="RTU2" s="260" t="s">
        <v>15818</v>
      </c>
      <c r="RTV2" s="260" t="s">
        <v>15819</v>
      </c>
      <c r="RTW2" s="260" t="s">
        <v>15820</v>
      </c>
      <c r="RTX2" s="260" t="s">
        <v>15821</v>
      </c>
      <c r="RTY2" s="260" t="s">
        <v>15822</v>
      </c>
      <c r="RTZ2" s="260" t="s">
        <v>15823</v>
      </c>
      <c r="RUA2" s="260" t="s">
        <v>15824</v>
      </c>
      <c r="RUB2" s="260" t="s">
        <v>15825</v>
      </c>
      <c r="RUC2" s="260" t="s">
        <v>15826</v>
      </c>
      <c r="RUD2" s="260" t="s">
        <v>15827</v>
      </c>
      <c r="RUE2" s="260" t="s">
        <v>15828</v>
      </c>
      <c r="RUF2" s="260" t="s">
        <v>15829</v>
      </c>
      <c r="RUG2" s="260" t="s">
        <v>15830</v>
      </c>
      <c r="RUH2" s="260" t="s">
        <v>15831</v>
      </c>
      <c r="RUI2" s="260" t="s">
        <v>15832</v>
      </c>
      <c r="RUJ2" s="260" t="s">
        <v>15833</v>
      </c>
      <c r="RUK2" s="260" t="s">
        <v>15834</v>
      </c>
      <c r="RUL2" s="260" t="s">
        <v>15835</v>
      </c>
      <c r="RUM2" s="260" t="s">
        <v>15836</v>
      </c>
      <c r="RUN2" s="260" t="s">
        <v>15837</v>
      </c>
      <c r="RUO2" s="260" t="s">
        <v>15838</v>
      </c>
      <c r="RUP2" s="260" t="s">
        <v>15839</v>
      </c>
      <c r="RUQ2" s="260" t="s">
        <v>15840</v>
      </c>
      <c r="RUR2" s="260" t="s">
        <v>15841</v>
      </c>
      <c r="RUS2" s="260" t="s">
        <v>15842</v>
      </c>
      <c r="RUT2" s="260" t="s">
        <v>15843</v>
      </c>
      <c r="RUU2" s="260" t="s">
        <v>15844</v>
      </c>
      <c r="RUV2" s="260" t="s">
        <v>15845</v>
      </c>
      <c r="RUW2" s="260" t="s">
        <v>15846</v>
      </c>
      <c r="RUX2" s="260" t="s">
        <v>15847</v>
      </c>
      <c r="RUY2" s="260" t="s">
        <v>15848</v>
      </c>
      <c r="RUZ2" s="260" t="s">
        <v>15849</v>
      </c>
      <c r="RVA2" s="260" t="s">
        <v>15850</v>
      </c>
      <c r="RVB2" s="260" t="s">
        <v>15851</v>
      </c>
      <c r="RVC2" s="260" t="s">
        <v>15852</v>
      </c>
      <c r="RVD2" s="260" t="s">
        <v>15853</v>
      </c>
      <c r="RVE2" s="260" t="s">
        <v>15854</v>
      </c>
      <c r="RVF2" s="260" t="s">
        <v>15855</v>
      </c>
      <c r="RVG2" s="260" t="s">
        <v>15856</v>
      </c>
      <c r="RVH2" s="260" t="s">
        <v>15857</v>
      </c>
      <c r="RVI2" s="260" t="s">
        <v>15858</v>
      </c>
      <c r="RVJ2" s="260" t="s">
        <v>15859</v>
      </c>
      <c r="RVK2" s="260" t="s">
        <v>15860</v>
      </c>
      <c r="RVL2" s="260" t="s">
        <v>15861</v>
      </c>
      <c r="RVM2" s="260" t="s">
        <v>15862</v>
      </c>
      <c r="RVN2" s="260" t="s">
        <v>15863</v>
      </c>
      <c r="RVO2" s="260" t="s">
        <v>15864</v>
      </c>
      <c r="RVP2" s="260" t="s">
        <v>15865</v>
      </c>
      <c r="RVQ2" s="260" t="s">
        <v>15866</v>
      </c>
      <c r="RVR2" s="260" t="s">
        <v>15867</v>
      </c>
      <c r="RVS2" s="260" t="s">
        <v>15868</v>
      </c>
      <c r="RVT2" s="260" t="s">
        <v>15869</v>
      </c>
      <c r="RVU2" s="260" t="s">
        <v>15870</v>
      </c>
      <c r="RVV2" s="260" t="s">
        <v>15871</v>
      </c>
      <c r="RVW2" s="260" t="s">
        <v>15872</v>
      </c>
      <c r="RVX2" s="260" t="s">
        <v>15873</v>
      </c>
      <c r="RVY2" s="260" t="s">
        <v>15874</v>
      </c>
      <c r="RVZ2" s="260" t="s">
        <v>15875</v>
      </c>
      <c r="RWA2" s="260" t="s">
        <v>15876</v>
      </c>
      <c r="RWB2" s="260" t="s">
        <v>15877</v>
      </c>
      <c r="RWC2" s="260" t="s">
        <v>15878</v>
      </c>
      <c r="RWD2" s="260" t="s">
        <v>15879</v>
      </c>
      <c r="RWE2" s="260" t="s">
        <v>15880</v>
      </c>
      <c r="RWF2" s="260" t="s">
        <v>15881</v>
      </c>
      <c r="RWG2" s="260" t="s">
        <v>15882</v>
      </c>
      <c r="RWH2" s="260" t="s">
        <v>15883</v>
      </c>
      <c r="RWI2" s="260" t="s">
        <v>15884</v>
      </c>
      <c r="RWJ2" s="260" t="s">
        <v>15885</v>
      </c>
      <c r="RWK2" s="260" t="s">
        <v>15886</v>
      </c>
      <c r="RWL2" s="260" t="s">
        <v>15887</v>
      </c>
      <c r="RWM2" s="260" t="s">
        <v>15888</v>
      </c>
      <c r="RWN2" s="260" t="s">
        <v>15889</v>
      </c>
      <c r="RWO2" s="260" t="s">
        <v>15890</v>
      </c>
      <c r="RWP2" s="260" t="s">
        <v>15891</v>
      </c>
      <c r="RWQ2" s="260" t="s">
        <v>15892</v>
      </c>
      <c r="RWR2" s="260" t="s">
        <v>15893</v>
      </c>
      <c r="RWS2" s="260" t="s">
        <v>15894</v>
      </c>
      <c r="RWT2" s="260" t="s">
        <v>15895</v>
      </c>
      <c r="RWU2" s="260" t="s">
        <v>15896</v>
      </c>
      <c r="RWV2" s="260" t="s">
        <v>15897</v>
      </c>
      <c r="RWW2" s="260" t="s">
        <v>15898</v>
      </c>
      <c r="RWX2" s="260" t="s">
        <v>15899</v>
      </c>
      <c r="RWY2" s="260" t="s">
        <v>15900</v>
      </c>
      <c r="RWZ2" s="260" t="s">
        <v>15901</v>
      </c>
      <c r="RXA2" s="260" t="s">
        <v>15902</v>
      </c>
      <c r="RXB2" s="260" t="s">
        <v>15903</v>
      </c>
      <c r="RXC2" s="260" t="s">
        <v>15904</v>
      </c>
      <c r="RXD2" s="260" t="s">
        <v>15905</v>
      </c>
      <c r="RXE2" s="260" t="s">
        <v>15906</v>
      </c>
      <c r="RXF2" s="260" t="s">
        <v>15907</v>
      </c>
      <c r="RXG2" s="260" t="s">
        <v>15908</v>
      </c>
      <c r="RXH2" s="260" t="s">
        <v>15909</v>
      </c>
      <c r="RXI2" s="260" t="s">
        <v>15910</v>
      </c>
      <c r="RXJ2" s="260" t="s">
        <v>15911</v>
      </c>
      <c r="RXK2" s="260" t="s">
        <v>15912</v>
      </c>
      <c r="RXL2" s="260" t="s">
        <v>15913</v>
      </c>
      <c r="RXM2" s="260" t="s">
        <v>15914</v>
      </c>
      <c r="RXN2" s="260" t="s">
        <v>15915</v>
      </c>
      <c r="RXO2" s="260" t="s">
        <v>15916</v>
      </c>
      <c r="RXP2" s="260" t="s">
        <v>15917</v>
      </c>
      <c r="RXQ2" s="260" t="s">
        <v>15918</v>
      </c>
      <c r="RXR2" s="260" t="s">
        <v>15919</v>
      </c>
      <c r="RXS2" s="260" t="s">
        <v>15920</v>
      </c>
      <c r="RXT2" s="260" t="s">
        <v>15921</v>
      </c>
      <c r="RXU2" s="260" t="s">
        <v>15922</v>
      </c>
      <c r="RXV2" s="260" t="s">
        <v>15923</v>
      </c>
      <c r="RXW2" s="260" t="s">
        <v>15924</v>
      </c>
      <c r="RXX2" s="260" t="s">
        <v>15925</v>
      </c>
      <c r="RXY2" s="260" t="s">
        <v>15926</v>
      </c>
      <c r="RXZ2" s="260" t="s">
        <v>15927</v>
      </c>
      <c r="RYA2" s="260" t="s">
        <v>15928</v>
      </c>
      <c r="RYB2" s="260" t="s">
        <v>15929</v>
      </c>
      <c r="RYC2" s="260" t="s">
        <v>15930</v>
      </c>
      <c r="RYD2" s="260" t="s">
        <v>15931</v>
      </c>
      <c r="RYE2" s="260" t="s">
        <v>15932</v>
      </c>
      <c r="RYF2" s="260" t="s">
        <v>15933</v>
      </c>
      <c r="RYG2" s="260" t="s">
        <v>15934</v>
      </c>
      <c r="RYH2" s="260" t="s">
        <v>15935</v>
      </c>
      <c r="RYI2" s="260" t="s">
        <v>15936</v>
      </c>
      <c r="RYJ2" s="260" t="s">
        <v>15937</v>
      </c>
      <c r="RYK2" s="260" t="s">
        <v>15938</v>
      </c>
      <c r="RYL2" s="260" t="s">
        <v>15939</v>
      </c>
      <c r="RYM2" s="260" t="s">
        <v>15940</v>
      </c>
      <c r="RYN2" s="260" t="s">
        <v>15941</v>
      </c>
      <c r="RYO2" s="260" t="s">
        <v>15942</v>
      </c>
      <c r="RYP2" s="260" t="s">
        <v>15943</v>
      </c>
      <c r="RYQ2" s="260" t="s">
        <v>15944</v>
      </c>
      <c r="RYR2" s="260" t="s">
        <v>15945</v>
      </c>
      <c r="RYS2" s="260" t="s">
        <v>15946</v>
      </c>
      <c r="RYT2" s="260" t="s">
        <v>15947</v>
      </c>
      <c r="RYU2" s="260" t="s">
        <v>15948</v>
      </c>
      <c r="RYV2" s="260" t="s">
        <v>15949</v>
      </c>
      <c r="RYW2" s="260" t="s">
        <v>15950</v>
      </c>
      <c r="RYX2" s="260" t="s">
        <v>15951</v>
      </c>
      <c r="RYY2" s="260" t="s">
        <v>15952</v>
      </c>
      <c r="RYZ2" s="260" t="s">
        <v>15953</v>
      </c>
      <c r="RZA2" s="260" t="s">
        <v>15954</v>
      </c>
      <c r="RZB2" s="260" t="s">
        <v>15955</v>
      </c>
      <c r="RZC2" s="260" t="s">
        <v>15956</v>
      </c>
      <c r="RZD2" s="260" t="s">
        <v>15957</v>
      </c>
      <c r="RZE2" s="260" t="s">
        <v>15958</v>
      </c>
      <c r="RZF2" s="260" t="s">
        <v>15959</v>
      </c>
      <c r="RZG2" s="260" t="s">
        <v>15960</v>
      </c>
      <c r="RZH2" s="260" t="s">
        <v>15961</v>
      </c>
      <c r="RZI2" s="260" t="s">
        <v>15962</v>
      </c>
      <c r="RZJ2" s="260" t="s">
        <v>15963</v>
      </c>
      <c r="RZK2" s="260" t="s">
        <v>15964</v>
      </c>
      <c r="RZL2" s="260" t="s">
        <v>15965</v>
      </c>
      <c r="RZM2" s="260" t="s">
        <v>15966</v>
      </c>
      <c r="RZN2" s="260" t="s">
        <v>15967</v>
      </c>
      <c r="RZO2" s="260" t="s">
        <v>15968</v>
      </c>
      <c r="RZP2" s="260" t="s">
        <v>15969</v>
      </c>
      <c r="RZQ2" s="260" t="s">
        <v>15970</v>
      </c>
      <c r="RZR2" s="260" t="s">
        <v>15971</v>
      </c>
      <c r="RZS2" s="260" t="s">
        <v>15972</v>
      </c>
      <c r="RZT2" s="260" t="s">
        <v>15973</v>
      </c>
      <c r="RZU2" s="260" t="s">
        <v>15974</v>
      </c>
      <c r="RZV2" s="260" t="s">
        <v>15975</v>
      </c>
      <c r="RZW2" s="260" t="s">
        <v>15976</v>
      </c>
      <c r="RZX2" s="260" t="s">
        <v>15977</v>
      </c>
      <c r="RZY2" s="260" t="s">
        <v>15978</v>
      </c>
      <c r="RZZ2" s="260" t="s">
        <v>15979</v>
      </c>
      <c r="SAA2" s="260" t="s">
        <v>15980</v>
      </c>
      <c r="SAB2" s="260" t="s">
        <v>15981</v>
      </c>
      <c r="SAC2" s="260" t="s">
        <v>15982</v>
      </c>
      <c r="SAD2" s="260" t="s">
        <v>15983</v>
      </c>
      <c r="SAE2" s="260" t="s">
        <v>15984</v>
      </c>
      <c r="SAF2" s="260" t="s">
        <v>15985</v>
      </c>
      <c r="SAG2" s="260" t="s">
        <v>15986</v>
      </c>
      <c r="SAH2" s="260" t="s">
        <v>15987</v>
      </c>
      <c r="SAI2" s="260" t="s">
        <v>15988</v>
      </c>
      <c r="SAJ2" s="260" t="s">
        <v>15989</v>
      </c>
      <c r="SAK2" s="260" t="s">
        <v>15990</v>
      </c>
      <c r="SAL2" s="260" t="s">
        <v>15991</v>
      </c>
      <c r="SAM2" s="260" t="s">
        <v>15992</v>
      </c>
      <c r="SAN2" s="260" t="s">
        <v>15993</v>
      </c>
      <c r="SAO2" s="260" t="s">
        <v>15994</v>
      </c>
      <c r="SAP2" s="260" t="s">
        <v>15995</v>
      </c>
      <c r="SAQ2" s="260" t="s">
        <v>15996</v>
      </c>
      <c r="SAR2" s="260" t="s">
        <v>15997</v>
      </c>
      <c r="SAS2" s="260" t="s">
        <v>15998</v>
      </c>
      <c r="SAT2" s="260" t="s">
        <v>15999</v>
      </c>
      <c r="SAU2" s="260" t="s">
        <v>16000</v>
      </c>
      <c r="SAV2" s="260" t="s">
        <v>16001</v>
      </c>
      <c r="SAW2" s="260" t="s">
        <v>16002</v>
      </c>
      <c r="SAX2" s="260" t="s">
        <v>16003</v>
      </c>
      <c r="SAY2" s="260" t="s">
        <v>16004</v>
      </c>
      <c r="SAZ2" s="260" t="s">
        <v>16005</v>
      </c>
      <c r="SBA2" s="260" t="s">
        <v>16006</v>
      </c>
      <c r="SBB2" s="260" t="s">
        <v>16007</v>
      </c>
      <c r="SBC2" s="260" t="s">
        <v>16008</v>
      </c>
      <c r="SBD2" s="260" t="s">
        <v>16009</v>
      </c>
      <c r="SBE2" s="260" t="s">
        <v>16010</v>
      </c>
      <c r="SBF2" s="260" t="s">
        <v>16011</v>
      </c>
      <c r="SBG2" s="260" t="s">
        <v>16012</v>
      </c>
      <c r="SBH2" s="260" t="s">
        <v>16013</v>
      </c>
      <c r="SBI2" s="260" t="s">
        <v>16014</v>
      </c>
      <c r="SBJ2" s="260" t="s">
        <v>16015</v>
      </c>
      <c r="SBK2" s="260" t="s">
        <v>16016</v>
      </c>
      <c r="SBL2" s="260" t="s">
        <v>16017</v>
      </c>
      <c r="SBM2" s="260" t="s">
        <v>16018</v>
      </c>
      <c r="SBN2" s="260" t="s">
        <v>16019</v>
      </c>
      <c r="SBO2" s="260" t="s">
        <v>16020</v>
      </c>
      <c r="SBP2" s="260" t="s">
        <v>16021</v>
      </c>
      <c r="SBQ2" s="260" t="s">
        <v>16022</v>
      </c>
      <c r="SBR2" s="260" t="s">
        <v>16023</v>
      </c>
      <c r="SBS2" s="260" t="s">
        <v>16024</v>
      </c>
      <c r="SBT2" s="260" t="s">
        <v>16025</v>
      </c>
      <c r="SBU2" s="260" t="s">
        <v>16026</v>
      </c>
      <c r="SBV2" s="260" t="s">
        <v>16027</v>
      </c>
      <c r="SBW2" s="260" t="s">
        <v>16028</v>
      </c>
      <c r="SBX2" s="260" t="s">
        <v>16029</v>
      </c>
      <c r="SBY2" s="260" t="s">
        <v>16030</v>
      </c>
      <c r="SBZ2" s="260" t="s">
        <v>16031</v>
      </c>
      <c r="SCA2" s="260" t="s">
        <v>16032</v>
      </c>
      <c r="SCB2" s="260" t="s">
        <v>16033</v>
      </c>
      <c r="SCC2" s="260" t="s">
        <v>16034</v>
      </c>
      <c r="SCD2" s="260" t="s">
        <v>16035</v>
      </c>
      <c r="SCE2" s="260" t="s">
        <v>16036</v>
      </c>
      <c r="SCF2" s="260" t="s">
        <v>16037</v>
      </c>
      <c r="SCG2" s="260" t="s">
        <v>16038</v>
      </c>
      <c r="SCH2" s="260" t="s">
        <v>16039</v>
      </c>
      <c r="SCI2" s="260" t="s">
        <v>16040</v>
      </c>
      <c r="SCJ2" s="260" t="s">
        <v>16041</v>
      </c>
      <c r="SCK2" s="260" t="s">
        <v>16042</v>
      </c>
      <c r="SCL2" s="260" t="s">
        <v>16043</v>
      </c>
      <c r="SCM2" s="260" t="s">
        <v>16044</v>
      </c>
      <c r="SCN2" s="260" t="s">
        <v>16045</v>
      </c>
      <c r="SCO2" s="260" t="s">
        <v>16046</v>
      </c>
      <c r="SCP2" s="260" t="s">
        <v>16047</v>
      </c>
      <c r="SCQ2" s="260" t="s">
        <v>16048</v>
      </c>
      <c r="SCR2" s="260" t="s">
        <v>16049</v>
      </c>
      <c r="SCS2" s="260" t="s">
        <v>16050</v>
      </c>
      <c r="SCT2" s="260" t="s">
        <v>16051</v>
      </c>
      <c r="SCU2" s="260" t="s">
        <v>16052</v>
      </c>
      <c r="SCV2" s="260" t="s">
        <v>16053</v>
      </c>
      <c r="SCW2" s="260" t="s">
        <v>16054</v>
      </c>
      <c r="SCX2" s="260" t="s">
        <v>16055</v>
      </c>
      <c r="SCY2" s="260" t="s">
        <v>16056</v>
      </c>
      <c r="SCZ2" s="260" t="s">
        <v>16057</v>
      </c>
      <c r="SDA2" s="260" t="s">
        <v>16058</v>
      </c>
      <c r="SDB2" s="260" t="s">
        <v>16059</v>
      </c>
      <c r="SDC2" s="260" t="s">
        <v>16060</v>
      </c>
      <c r="SDD2" s="260" t="s">
        <v>16061</v>
      </c>
      <c r="SDE2" s="260" t="s">
        <v>16062</v>
      </c>
      <c r="SDF2" s="260" t="s">
        <v>16063</v>
      </c>
      <c r="SDG2" s="260" t="s">
        <v>16064</v>
      </c>
      <c r="SDH2" s="260" t="s">
        <v>16065</v>
      </c>
      <c r="SDI2" s="260" t="s">
        <v>16066</v>
      </c>
      <c r="SDJ2" s="260" t="s">
        <v>16067</v>
      </c>
      <c r="SDK2" s="260" t="s">
        <v>16068</v>
      </c>
      <c r="SDL2" s="260" t="s">
        <v>16069</v>
      </c>
      <c r="SDM2" s="260" t="s">
        <v>16070</v>
      </c>
      <c r="SDN2" s="260" t="s">
        <v>16071</v>
      </c>
      <c r="SDO2" s="260" t="s">
        <v>16072</v>
      </c>
      <c r="SDP2" s="260" t="s">
        <v>16073</v>
      </c>
      <c r="SDQ2" s="260" t="s">
        <v>16074</v>
      </c>
      <c r="SDR2" s="260" t="s">
        <v>16075</v>
      </c>
      <c r="SDS2" s="260" t="s">
        <v>16076</v>
      </c>
      <c r="SDT2" s="260" t="s">
        <v>16077</v>
      </c>
      <c r="SDU2" s="260" t="s">
        <v>16078</v>
      </c>
      <c r="SDV2" s="260" t="s">
        <v>16079</v>
      </c>
      <c r="SDW2" s="260" t="s">
        <v>16080</v>
      </c>
      <c r="SDX2" s="260" t="s">
        <v>16081</v>
      </c>
      <c r="SDY2" s="260" t="s">
        <v>16082</v>
      </c>
      <c r="SDZ2" s="260" t="s">
        <v>16083</v>
      </c>
      <c r="SEA2" s="260" t="s">
        <v>16084</v>
      </c>
      <c r="SEB2" s="260" t="s">
        <v>16085</v>
      </c>
      <c r="SEC2" s="260" t="s">
        <v>16086</v>
      </c>
      <c r="SED2" s="260" t="s">
        <v>16087</v>
      </c>
      <c r="SEE2" s="260" t="s">
        <v>16088</v>
      </c>
      <c r="SEF2" s="260" t="s">
        <v>16089</v>
      </c>
      <c r="SEG2" s="260" t="s">
        <v>16090</v>
      </c>
      <c r="SEH2" s="260" t="s">
        <v>16091</v>
      </c>
      <c r="SEI2" s="260" t="s">
        <v>16092</v>
      </c>
      <c r="SEJ2" s="260" t="s">
        <v>16093</v>
      </c>
      <c r="SEK2" s="260" t="s">
        <v>16094</v>
      </c>
      <c r="SEL2" s="260" t="s">
        <v>16095</v>
      </c>
      <c r="SEM2" s="260" t="s">
        <v>16096</v>
      </c>
      <c r="SEN2" s="260" t="s">
        <v>16097</v>
      </c>
      <c r="SEO2" s="260" t="s">
        <v>16098</v>
      </c>
      <c r="SEP2" s="260" t="s">
        <v>16099</v>
      </c>
      <c r="SEQ2" s="260" t="s">
        <v>16100</v>
      </c>
      <c r="SER2" s="260" t="s">
        <v>16101</v>
      </c>
      <c r="SES2" s="260" t="s">
        <v>16102</v>
      </c>
      <c r="SET2" s="260" t="s">
        <v>16103</v>
      </c>
      <c r="SEU2" s="260" t="s">
        <v>16104</v>
      </c>
      <c r="SEV2" s="260" t="s">
        <v>16105</v>
      </c>
      <c r="SEW2" s="260" t="s">
        <v>16106</v>
      </c>
      <c r="SEX2" s="260" t="s">
        <v>16107</v>
      </c>
      <c r="SEY2" s="260" t="s">
        <v>16108</v>
      </c>
      <c r="SEZ2" s="260" t="s">
        <v>16109</v>
      </c>
      <c r="SFA2" s="260" t="s">
        <v>16110</v>
      </c>
      <c r="SFB2" s="260" t="s">
        <v>16111</v>
      </c>
      <c r="SFC2" s="260" t="s">
        <v>16112</v>
      </c>
      <c r="SFD2" s="260" t="s">
        <v>16113</v>
      </c>
      <c r="SFE2" s="260" t="s">
        <v>16114</v>
      </c>
      <c r="SFF2" s="260" t="s">
        <v>16115</v>
      </c>
      <c r="SFG2" s="260" t="s">
        <v>16116</v>
      </c>
      <c r="SFH2" s="260" t="s">
        <v>16117</v>
      </c>
      <c r="SFI2" s="260" t="s">
        <v>16118</v>
      </c>
      <c r="SFJ2" s="260" t="s">
        <v>16119</v>
      </c>
      <c r="SFK2" s="260" t="s">
        <v>16120</v>
      </c>
      <c r="SFL2" s="260" t="s">
        <v>16121</v>
      </c>
      <c r="SFM2" s="260" t="s">
        <v>16122</v>
      </c>
      <c r="SFN2" s="260" t="s">
        <v>16123</v>
      </c>
      <c r="SFO2" s="260" t="s">
        <v>16124</v>
      </c>
      <c r="SFP2" s="260" t="s">
        <v>16125</v>
      </c>
      <c r="SFQ2" s="260" t="s">
        <v>16126</v>
      </c>
      <c r="SFR2" s="260" t="s">
        <v>16127</v>
      </c>
      <c r="SFS2" s="260" t="s">
        <v>16128</v>
      </c>
      <c r="SFT2" s="260" t="s">
        <v>16129</v>
      </c>
      <c r="SFU2" s="260" t="s">
        <v>16130</v>
      </c>
      <c r="SFV2" s="260" t="s">
        <v>16131</v>
      </c>
      <c r="SFW2" s="260" t="s">
        <v>16132</v>
      </c>
      <c r="SFX2" s="260" t="s">
        <v>16133</v>
      </c>
      <c r="SFY2" s="260" t="s">
        <v>16134</v>
      </c>
      <c r="SFZ2" s="260" t="s">
        <v>16135</v>
      </c>
      <c r="SGA2" s="260" t="s">
        <v>16136</v>
      </c>
      <c r="SGB2" s="260" t="s">
        <v>16137</v>
      </c>
      <c r="SGC2" s="260" t="s">
        <v>16138</v>
      </c>
      <c r="SGD2" s="260" t="s">
        <v>16139</v>
      </c>
      <c r="SGE2" s="260" t="s">
        <v>16140</v>
      </c>
      <c r="SGF2" s="260" t="s">
        <v>16141</v>
      </c>
      <c r="SGG2" s="260" t="s">
        <v>16142</v>
      </c>
      <c r="SGH2" s="260" t="s">
        <v>16143</v>
      </c>
      <c r="SGI2" s="260" t="s">
        <v>16144</v>
      </c>
      <c r="SGJ2" s="260" t="s">
        <v>16145</v>
      </c>
      <c r="SGK2" s="260" t="s">
        <v>16146</v>
      </c>
      <c r="SGL2" s="260" t="s">
        <v>16147</v>
      </c>
      <c r="SGM2" s="260" t="s">
        <v>16148</v>
      </c>
      <c r="SGN2" s="260" t="s">
        <v>16149</v>
      </c>
      <c r="SGO2" s="260" t="s">
        <v>16150</v>
      </c>
      <c r="SGP2" s="260" t="s">
        <v>16151</v>
      </c>
      <c r="SGQ2" s="260" t="s">
        <v>16152</v>
      </c>
      <c r="SGR2" s="260" t="s">
        <v>16153</v>
      </c>
      <c r="SGS2" s="260" t="s">
        <v>16154</v>
      </c>
      <c r="SGT2" s="260" t="s">
        <v>16155</v>
      </c>
      <c r="SGU2" s="260" t="s">
        <v>16156</v>
      </c>
      <c r="SGV2" s="260" t="s">
        <v>16157</v>
      </c>
      <c r="SGW2" s="260" t="s">
        <v>16158</v>
      </c>
      <c r="SGX2" s="260" t="s">
        <v>16159</v>
      </c>
      <c r="SGY2" s="260" t="s">
        <v>16160</v>
      </c>
      <c r="SGZ2" s="260" t="s">
        <v>16161</v>
      </c>
      <c r="SHA2" s="260" t="s">
        <v>16162</v>
      </c>
      <c r="SHB2" s="260" t="s">
        <v>16163</v>
      </c>
      <c r="SHC2" s="260" t="s">
        <v>16164</v>
      </c>
      <c r="SHD2" s="260" t="s">
        <v>16165</v>
      </c>
      <c r="SHE2" s="260" t="s">
        <v>16166</v>
      </c>
      <c r="SHF2" s="260" t="s">
        <v>16167</v>
      </c>
      <c r="SHG2" s="260" t="s">
        <v>16168</v>
      </c>
      <c r="SHH2" s="260" t="s">
        <v>16169</v>
      </c>
      <c r="SHI2" s="260" t="s">
        <v>16170</v>
      </c>
      <c r="SHJ2" s="260" t="s">
        <v>16171</v>
      </c>
      <c r="SHK2" s="260" t="s">
        <v>16172</v>
      </c>
      <c r="SHL2" s="260" t="s">
        <v>16173</v>
      </c>
      <c r="SHM2" s="260" t="s">
        <v>16174</v>
      </c>
      <c r="SHN2" s="260" t="s">
        <v>16175</v>
      </c>
      <c r="SHO2" s="260" t="s">
        <v>16176</v>
      </c>
      <c r="SHP2" s="260" t="s">
        <v>16177</v>
      </c>
      <c r="SHQ2" s="260" t="s">
        <v>16178</v>
      </c>
      <c r="SHR2" s="260" t="s">
        <v>16179</v>
      </c>
      <c r="SHS2" s="260" t="s">
        <v>16180</v>
      </c>
      <c r="SHT2" s="260" t="s">
        <v>16181</v>
      </c>
      <c r="SHU2" s="260" t="s">
        <v>16182</v>
      </c>
      <c r="SHV2" s="260" t="s">
        <v>16183</v>
      </c>
      <c r="SHW2" s="260" t="s">
        <v>16184</v>
      </c>
      <c r="SHX2" s="260" t="s">
        <v>16185</v>
      </c>
      <c r="SHY2" s="260" t="s">
        <v>16186</v>
      </c>
      <c r="SHZ2" s="260" t="s">
        <v>16187</v>
      </c>
      <c r="SIA2" s="260" t="s">
        <v>16188</v>
      </c>
      <c r="SIB2" s="260" t="s">
        <v>16189</v>
      </c>
      <c r="SIC2" s="260" t="s">
        <v>16190</v>
      </c>
      <c r="SID2" s="260" t="s">
        <v>16191</v>
      </c>
      <c r="SIE2" s="260" t="s">
        <v>16192</v>
      </c>
      <c r="SIF2" s="260" t="s">
        <v>16193</v>
      </c>
      <c r="SIG2" s="260" t="s">
        <v>16194</v>
      </c>
      <c r="SIH2" s="260" t="s">
        <v>16195</v>
      </c>
      <c r="SII2" s="260" t="s">
        <v>16196</v>
      </c>
      <c r="SIJ2" s="260" t="s">
        <v>16197</v>
      </c>
      <c r="SIK2" s="260" t="s">
        <v>16198</v>
      </c>
      <c r="SIL2" s="260" t="s">
        <v>16199</v>
      </c>
      <c r="SIM2" s="260" t="s">
        <v>16200</v>
      </c>
      <c r="SIN2" s="260" t="s">
        <v>16201</v>
      </c>
      <c r="SIO2" s="260" t="s">
        <v>16202</v>
      </c>
      <c r="SIP2" s="260" t="s">
        <v>16203</v>
      </c>
      <c r="SIQ2" s="260" t="s">
        <v>16204</v>
      </c>
      <c r="SIR2" s="260" t="s">
        <v>16205</v>
      </c>
      <c r="SIS2" s="260" t="s">
        <v>16206</v>
      </c>
      <c r="SIT2" s="260" t="s">
        <v>16207</v>
      </c>
      <c r="SIU2" s="260" t="s">
        <v>16208</v>
      </c>
      <c r="SIV2" s="260" t="s">
        <v>16209</v>
      </c>
      <c r="SIW2" s="260" t="s">
        <v>16210</v>
      </c>
      <c r="SIX2" s="260" t="s">
        <v>16211</v>
      </c>
      <c r="SIY2" s="260" t="s">
        <v>16212</v>
      </c>
      <c r="SIZ2" s="260" t="s">
        <v>16213</v>
      </c>
      <c r="SJA2" s="260" t="s">
        <v>16214</v>
      </c>
      <c r="SJB2" s="260" t="s">
        <v>16215</v>
      </c>
      <c r="SJC2" s="260" t="s">
        <v>16216</v>
      </c>
      <c r="SJD2" s="260" t="s">
        <v>16217</v>
      </c>
      <c r="SJE2" s="260" t="s">
        <v>16218</v>
      </c>
      <c r="SJF2" s="260" t="s">
        <v>16219</v>
      </c>
      <c r="SJG2" s="260" t="s">
        <v>16220</v>
      </c>
      <c r="SJH2" s="260" t="s">
        <v>16221</v>
      </c>
      <c r="SJI2" s="260" t="s">
        <v>16222</v>
      </c>
      <c r="SJJ2" s="260" t="s">
        <v>16223</v>
      </c>
      <c r="SJK2" s="260" t="s">
        <v>16224</v>
      </c>
      <c r="SJL2" s="260" t="s">
        <v>16225</v>
      </c>
      <c r="SJM2" s="260" t="s">
        <v>16226</v>
      </c>
      <c r="SJN2" s="260" t="s">
        <v>16227</v>
      </c>
      <c r="SJO2" s="260" t="s">
        <v>16228</v>
      </c>
      <c r="SJP2" s="260" t="s">
        <v>16229</v>
      </c>
      <c r="SJQ2" s="260" t="s">
        <v>16230</v>
      </c>
      <c r="SJR2" s="260" t="s">
        <v>16231</v>
      </c>
      <c r="SJS2" s="260" t="s">
        <v>16232</v>
      </c>
      <c r="SJT2" s="260" t="s">
        <v>16233</v>
      </c>
      <c r="SJU2" s="260" t="s">
        <v>16234</v>
      </c>
      <c r="SJV2" s="260" t="s">
        <v>16235</v>
      </c>
      <c r="SJW2" s="260" t="s">
        <v>16236</v>
      </c>
      <c r="SJX2" s="260" t="s">
        <v>16237</v>
      </c>
      <c r="SJY2" s="260" t="s">
        <v>16238</v>
      </c>
      <c r="SJZ2" s="260" t="s">
        <v>16239</v>
      </c>
      <c r="SKA2" s="260" t="s">
        <v>16240</v>
      </c>
      <c r="SKB2" s="260" t="s">
        <v>16241</v>
      </c>
      <c r="SKC2" s="260" t="s">
        <v>16242</v>
      </c>
      <c r="SKD2" s="260" t="s">
        <v>16243</v>
      </c>
      <c r="SKE2" s="260" t="s">
        <v>16244</v>
      </c>
      <c r="SKF2" s="260" t="s">
        <v>16245</v>
      </c>
      <c r="SKG2" s="260" t="s">
        <v>16246</v>
      </c>
      <c r="SKH2" s="260" t="s">
        <v>16247</v>
      </c>
      <c r="SKI2" s="260" t="s">
        <v>16248</v>
      </c>
      <c r="SKJ2" s="260" t="s">
        <v>16249</v>
      </c>
      <c r="SKK2" s="260" t="s">
        <v>16250</v>
      </c>
      <c r="SKL2" s="260" t="s">
        <v>16251</v>
      </c>
      <c r="SKM2" s="260" t="s">
        <v>16252</v>
      </c>
      <c r="SKN2" s="260" t="s">
        <v>16253</v>
      </c>
      <c r="SKO2" s="260" t="s">
        <v>16254</v>
      </c>
      <c r="SKP2" s="260" t="s">
        <v>16255</v>
      </c>
      <c r="SKQ2" s="260" t="s">
        <v>16256</v>
      </c>
      <c r="SKR2" s="260" t="s">
        <v>16257</v>
      </c>
      <c r="SKS2" s="260" t="s">
        <v>16258</v>
      </c>
      <c r="SKT2" s="260" t="s">
        <v>16259</v>
      </c>
      <c r="SKU2" s="260" t="s">
        <v>16260</v>
      </c>
      <c r="SKV2" s="260" t="s">
        <v>16261</v>
      </c>
      <c r="SKW2" s="260" t="s">
        <v>16262</v>
      </c>
      <c r="SKX2" s="260" t="s">
        <v>16263</v>
      </c>
      <c r="SKY2" s="260" t="s">
        <v>16264</v>
      </c>
      <c r="SKZ2" s="260" t="s">
        <v>16265</v>
      </c>
      <c r="SLA2" s="260" t="s">
        <v>16266</v>
      </c>
      <c r="SLB2" s="260" t="s">
        <v>16267</v>
      </c>
      <c r="SLC2" s="260" t="s">
        <v>16268</v>
      </c>
      <c r="SLD2" s="260" t="s">
        <v>16269</v>
      </c>
      <c r="SLE2" s="260" t="s">
        <v>16270</v>
      </c>
      <c r="SLF2" s="260" t="s">
        <v>16271</v>
      </c>
      <c r="SLG2" s="260" t="s">
        <v>16272</v>
      </c>
      <c r="SLH2" s="260" t="s">
        <v>16273</v>
      </c>
      <c r="SLI2" s="260" t="s">
        <v>16274</v>
      </c>
      <c r="SLJ2" s="260" t="s">
        <v>16275</v>
      </c>
      <c r="SLK2" s="260" t="s">
        <v>16276</v>
      </c>
      <c r="SLL2" s="260" t="s">
        <v>16277</v>
      </c>
      <c r="SLM2" s="260" t="s">
        <v>16278</v>
      </c>
      <c r="SLN2" s="260" t="s">
        <v>16279</v>
      </c>
      <c r="SLO2" s="260" t="s">
        <v>16280</v>
      </c>
      <c r="SLP2" s="260" t="s">
        <v>16281</v>
      </c>
      <c r="SLQ2" s="260" t="s">
        <v>16282</v>
      </c>
      <c r="SLR2" s="260" t="s">
        <v>16283</v>
      </c>
      <c r="SLS2" s="260" t="s">
        <v>16284</v>
      </c>
      <c r="SLT2" s="260" t="s">
        <v>16285</v>
      </c>
      <c r="SLU2" s="260" t="s">
        <v>16286</v>
      </c>
      <c r="SLV2" s="260" t="s">
        <v>16287</v>
      </c>
      <c r="SLW2" s="260" t="s">
        <v>16288</v>
      </c>
      <c r="SLX2" s="260" t="s">
        <v>16289</v>
      </c>
      <c r="SLY2" s="260" t="s">
        <v>16290</v>
      </c>
      <c r="SLZ2" s="260" t="s">
        <v>16291</v>
      </c>
      <c r="SMA2" s="260" t="s">
        <v>16292</v>
      </c>
      <c r="SMB2" s="260" t="s">
        <v>16293</v>
      </c>
      <c r="SMC2" s="260" t="s">
        <v>16294</v>
      </c>
      <c r="SMD2" s="260" t="s">
        <v>16295</v>
      </c>
      <c r="SME2" s="260" t="s">
        <v>16296</v>
      </c>
      <c r="SMF2" s="260" t="s">
        <v>16297</v>
      </c>
      <c r="SMG2" s="260" t="s">
        <v>16298</v>
      </c>
      <c r="SMH2" s="260" t="s">
        <v>16299</v>
      </c>
      <c r="SMI2" s="260" t="s">
        <v>16300</v>
      </c>
      <c r="SMJ2" s="260" t="s">
        <v>16301</v>
      </c>
      <c r="SMK2" s="260" t="s">
        <v>16302</v>
      </c>
      <c r="SML2" s="260" t="s">
        <v>16303</v>
      </c>
      <c r="SMM2" s="260" t="s">
        <v>16304</v>
      </c>
      <c r="SMN2" s="260" t="s">
        <v>16305</v>
      </c>
      <c r="SMO2" s="260" t="s">
        <v>16306</v>
      </c>
      <c r="SMP2" s="260" t="s">
        <v>16307</v>
      </c>
      <c r="SMQ2" s="260" t="s">
        <v>16308</v>
      </c>
      <c r="SMR2" s="260" t="s">
        <v>16309</v>
      </c>
      <c r="SMS2" s="260" t="s">
        <v>16310</v>
      </c>
      <c r="SMT2" s="260" t="s">
        <v>16311</v>
      </c>
      <c r="SMU2" s="260" t="s">
        <v>16312</v>
      </c>
      <c r="SMV2" s="260" t="s">
        <v>16313</v>
      </c>
      <c r="SMW2" s="260" t="s">
        <v>16314</v>
      </c>
      <c r="SMX2" s="260" t="s">
        <v>16315</v>
      </c>
      <c r="SMY2" s="260" t="s">
        <v>16316</v>
      </c>
      <c r="SMZ2" s="260" t="s">
        <v>16317</v>
      </c>
      <c r="SNA2" s="260" t="s">
        <v>16318</v>
      </c>
      <c r="SNB2" s="260" t="s">
        <v>16319</v>
      </c>
      <c r="SNC2" s="260" t="s">
        <v>16320</v>
      </c>
      <c r="SND2" s="260" t="s">
        <v>16321</v>
      </c>
      <c r="SNE2" s="260" t="s">
        <v>16322</v>
      </c>
      <c r="SNF2" s="260" t="s">
        <v>16323</v>
      </c>
      <c r="SNG2" s="260" t="s">
        <v>16324</v>
      </c>
      <c r="SNH2" s="260" t="s">
        <v>16325</v>
      </c>
      <c r="SNI2" s="260" t="s">
        <v>16326</v>
      </c>
      <c r="SNJ2" s="260" t="s">
        <v>16327</v>
      </c>
      <c r="SNK2" s="260" t="s">
        <v>16328</v>
      </c>
      <c r="SNL2" s="260" t="s">
        <v>16329</v>
      </c>
      <c r="SNM2" s="260" t="s">
        <v>16330</v>
      </c>
      <c r="SNN2" s="260" t="s">
        <v>16331</v>
      </c>
      <c r="SNO2" s="260" t="s">
        <v>16332</v>
      </c>
      <c r="SNP2" s="260" t="s">
        <v>16333</v>
      </c>
      <c r="SNQ2" s="260" t="s">
        <v>16334</v>
      </c>
      <c r="SNR2" s="260" t="s">
        <v>16335</v>
      </c>
      <c r="SNS2" s="260" t="s">
        <v>16336</v>
      </c>
      <c r="SNT2" s="260" t="s">
        <v>16337</v>
      </c>
      <c r="SNU2" s="260" t="s">
        <v>16338</v>
      </c>
      <c r="SNV2" s="260" t="s">
        <v>16339</v>
      </c>
      <c r="SNW2" s="260" t="s">
        <v>16340</v>
      </c>
      <c r="SNX2" s="260" t="s">
        <v>16341</v>
      </c>
      <c r="SNY2" s="260" t="s">
        <v>16342</v>
      </c>
      <c r="SNZ2" s="260" t="s">
        <v>16343</v>
      </c>
      <c r="SOA2" s="260" t="s">
        <v>16344</v>
      </c>
      <c r="SOB2" s="260" t="s">
        <v>16345</v>
      </c>
      <c r="SOC2" s="260" t="s">
        <v>16346</v>
      </c>
      <c r="SOD2" s="260" t="s">
        <v>16347</v>
      </c>
      <c r="SOE2" s="260" t="s">
        <v>16348</v>
      </c>
      <c r="SOF2" s="260" t="s">
        <v>16349</v>
      </c>
      <c r="SOG2" s="260" t="s">
        <v>16350</v>
      </c>
      <c r="SOH2" s="260" t="s">
        <v>16351</v>
      </c>
      <c r="SOI2" s="260" t="s">
        <v>16352</v>
      </c>
      <c r="SOJ2" s="260" t="s">
        <v>16353</v>
      </c>
      <c r="SOK2" s="260" t="s">
        <v>16354</v>
      </c>
      <c r="SOL2" s="260" t="s">
        <v>16355</v>
      </c>
      <c r="SOM2" s="260" t="s">
        <v>16356</v>
      </c>
      <c r="SON2" s="260" t="s">
        <v>16357</v>
      </c>
      <c r="SOO2" s="260" t="s">
        <v>16358</v>
      </c>
      <c r="SOP2" s="260" t="s">
        <v>16359</v>
      </c>
      <c r="SOQ2" s="260" t="s">
        <v>16360</v>
      </c>
      <c r="SOR2" s="260" t="s">
        <v>16361</v>
      </c>
      <c r="SOS2" s="260" t="s">
        <v>16362</v>
      </c>
      <c r="SOT2" s="260" t="s">
        <v>16363</v>
      </c>
      <c r="SOU2" s="260" t="s">
        <v>16364</v>
      </c>
      <c r="SOV2" s="260" t="s">
        <v>16365</v>
      </c>
      <c r="SOW2" s="260" t="s">
        <v>16366</v>
      </c>
      <c r="SOX2" s="260" t="s">
        <v>16367</v>
      </c>
      <c r="SOY2" s="260" t="s">
        <v>16368</v>
      </c>
      <c r="SOZ2" s="260" t="s">
        <v>16369</v>
      </c>
      <c r="SPA2" s="260" t="s">
        <v>16370</v>
      </c>
      <c r="SPB2" s="260" t="s">
        <v>16371</v>
      </c>
      <c r="SPC2" s="260" t="s">
        <v>16372</v>
      </c>
      <c r="SPD2" s="260" t="s">
        <v>16373</v>
      </c>
      <c r="SPE2" s="260" t="s">
        <v>16374</v>
      </c>
      <c r="SPF2" s="260" t="s">
        <v>16375</v>
      </c>
      <c r="SPG2" s="260" t="s">
        <v>16376</v>
      </c>
      <c r="SPH2" s="260" t="s">
        <v>16377</v>
      </c>
      <c r="SPI2" s="260" t="s">
        <v>16378</v>
      </c>
      <c r="SPJ2" s="260" t="s">
        <v>16379</v>
      </c>
      <c r="SPK2" s="260" t="s">
        <v>16380</v>
      </c>
      <c r="SPL2" s="260" t="s">
        <v>16381</v>
      </c>
      <c r="SPM2" s="260" t="s">
        <v>16382</v>
      </c>
      <c r="SPN2" s="260" t="s">
        <v>16383</v>
      </c>
      <c r="SPO2" s="260" t="s">
        <v>16384</v>
      </c>
      <c r="SPP2" s="260" t="s">
        <v>16385</v>
      </c>
      <c r="SPQ2" s="260" t="s">
        <v>16386</v>
      </c>
      <c r="SPR2" s="260" t="s">
        <v>16387</v>
      </c>
      <c r="SPS2" s="260" t="s">
        <v>16388</v>
      </c>
      <c r="SPT2" s="260" t="s">
        <v>16389</v>
      </c>
      <c r="SPU2" s="260" t="s">
        <v>16390</v>
      </c>
      <c r="SPV2" s="260" t="s">
        <v>16391</v>
      </c>
      <c r="SPW2" s="260" t="s">
        <v>16392</v>
      </c>
      <c r="SPX2" s="260" t="s">
        <v>16393</v>
      </c>
      <c r="SPY2" s="260" t="s">
        <v>16394</v>
      </c>
      <c r="SPZ2" s="260" t="s">
        <v>16395</v>
      </c>
      <c r="SQA2" s="260" t="s">
        <v>16396</v>
      </c>
      <c r="SQB2" s="260" t="s">
        <v>16397</v>
      </c>
      <c r="SQC2" s="260" t="s">
        <v>16398</v>
      </c>
      <c r="SQD2" s="260" t="s">
        <v>16399</v>
      </c>
      <c r="SQE2" s="260" t="s">
        <v>16400</v>
      </c>
      <c r="SQF2" s="260" t="s">
        <v>16401</v>
      </c>
      <c r="SQG2" s="260" t="s">
        <v>16402</v>
      </c>
      <c r="SQH2" s="260" t="s">
        <v>16403</v>
      </c>
      <c r="SQI2" s="260" t="s">
        <v>16404</v>
      </c>
      <c r="SQJ2" s="260" t="s">
        <v>16405</v>
      </c>
      <c r="SQK2" s="260" t="s">
        <v>16406</v>
      </c>
      <c r="SQL2" s="260" t="s">
        <v>16407</v>
      </c>
      <c r="SQM2" s="260" t="s">
        <v>16408</v>
      </c>
      <c r="SQN2" s="260" t="s">
        <v>16409</v>
      </c>
      <c r="SQO2" s="260" t="s">
        <v>16410</v>
      </c>
      <c r="SQP2" s="260" t="s">
        <v>16411</v>
      </c>
      <c r="SQQ2" s="260" t="s">
        <v>16412</v>
      </c>
      <c r="SQR2" s="260" t="s">
        <v>16413</v>
      </c>
      <c r="SQS2" s="260" t="s">
        <v>16414</v>
      </c>
      <c r="SQT2" s="260" t="s">
        <v>16415</v>
      </c>
      <c r="SQU2" s="260" t="s">
        <v>16416</v>
      </c>
      <c r="SQV2" s="260" t="s">
        <v>16417</v>
      </c>
      <c r="SQW2" s="260" t="s">
        <v>16418</v>
      </c>
      <c r="SQX2" s="260" t="s">
        <v>16419</v>
      </c>
      <c r="SQY2" s="260" t="s">
        <v>16420</v>
      </c>
      <c r="SQZ2" s="260" t="s">
        <v>16421</v>
      </c>
      <c r="SRA2" s="260" t="s">
        <v>16422</v>
      </c>
      <c r="SRB2" s="260" t="s">
        <v>16423</v>
      </c>
      <c r="SRC2" s="260" t="s">
        <v>16424</v>
      </c>
      <c r="SRD2" s="260" t="s">
        <v>16425</v>
      </c>
      <c r="SRE2" s="260" t="s">
        <v>16426</v>
      </c>
      <c r="SRF2" s="260" t="s">
        <v>16427</v>
      </c>
      <c r="SRG2" s="260" t="s">
        <v>16428</v>
      </c>
      <c r="SRH2" s="260" t="s">
        <v>16429</v>
      </c>
      <c r="SRI2" s="260" t="s">
        <v>16430</v>
      </c>
      <c r="SRJ2" s="260" t="s">
        <v>16431</v>
      </c>
      <c r="SRK2" s="260" t="s">
        <v>16432</v>
      </c>
      <c r="SRL2" s="260" t="s">
        <v>16433</v>
      </c>
      <c r="SRM2" s="260" t="s">
        <v>16434</v>
      </c>
      <c r="SRN2" s="260" t="s">
        <v>16435</v>
      </c>
      <c r="SRO2" s="260" t="s">
        <v>16436</v>
      </c>
      <c r="SRP2" s="260" t="s">
        <v>16437</v>
      </c>
      <c r="SRQ2" s="260" t="s">
        <v>16438</v>
      </c>
      <c r="SRR2" s="260" t="s">
        <v>16439</v>
      </c>
      <c r="SRS2" s="260" t="s">
        <v>16440</v>
      </c>
      <c r="SRT2" s="260" t="s">
        <v>16441</v>
      </c>
      <c r="SRU2" s="260" t="s">
        <v>16442</v>
      </c>
      <c r="SRV2" s="260" t="s">
        <v>16443</v>
      </c>
      <c r="SRW2" s="260" t="s">
        <v>16444</v>
      </c>
      <c r="SRX2" s="260" t="s">
        <v>16445</v>
      </c>
      <c r="SRY2" s="260" t="s">
        <v>16446</v>
      </c>
      <c r="SRZ2" s="260" t="s">
        <v>16447</v>
      </c>
      <c r="SSA2" s="260" t="s">
        <v>16448</v>
      </c>
      <c r="SSB2" s="260" t="s">
        <v>16449</v>
      </c>
      <c r="SSC2" s="260" t="s">
        <v>16450</v>
      </c>
      <c r="SSD2" s="260" t="s">
        <v>16451</v>
      </c>
      <c r="SSE2" s="260" t="s">
        <v>16452</v>
      </c>
      <c r="SSF2" s="260" t="s">
        <v>16453</v>
      </c>
      <c r="SSG2" s="260" t="s">
        <v>16454</v>
      </c>
      <c r="SSH2" s="260" t="s">
        <v>16455</v>
      </c>
      <c r="SSI2" s="260" t="s">
        <v>16456</v>
      </c>
      <c r="SSJ2" s="260" t="s">
        <v>16457</v>
      </c>
      <c r="SSK2" s="260" t="s">
        <v>16458</v>
      </c>
      <c r="SSL2" s="260" t="s">
        <v>16459</v>
      </c>
      <c r="SSM2" s="260" t="s">
        <v>16460</v>
      </c>
      <c r="SSN2" s="260" t="s">
        <v>16461</v>
      </c>
      <c r="SSO2" s="260" t="s">
        <v>16462</v>
      </c>
      <c r="SSP2" s="260" t="s">
        <v>16463</v>
      </c>
      <c r="SSQ2" s="260" t="s">
        <v>16464</v>
      </c>
      <c r="SSR2" s="260" t="s">
        <v>16465</v>
      </c>
      <c r="SSS2" s="260" t="s">
        <v>16466</v>
      </c>
      <c r="SST2" s="260" t="s">
        <v>16467</v>
      </c>
      <c r="SSU2" s="260" t="s">
        <v>16468</v>
      </c>
      <c r="SSV2" s="260" t="s">
        <v>16469</v>
      </c>
      <c r="SSW2" s="260" t="s">
        <v>16470</v>
      </c>
      <c r="SSX2" s="260" t="s">
        <v>16471</v>
      </c>
      <c r="SSY2" s="260" t="s">
        <v>16472</v>
      </c>
      <c r="SSZ2" s="260" t="s">
        <v>16473</v>
      </c>
      <c r="STA2" s="260" t="s">
        <v>16474</v>
      </c>
      <c r="STB2" s="260" t="s">
        <v>16475</v>
      </c>
      <c r="STC2" s="260" t="s">
        <v>16476</v>
      </c>
      <c r="STD2" s="260" t="s">
        <v>16477</v>
      </c>
      <c r="STE2" s="260" t="s">
        <v>16478</v>
      </c>
      <c r="STF2" s="260" t="s">
        <v>16479</v>
      </c>
      <c r="STG2" s="260" t="s">
        <v>16480</v>
      </c>
      <c r="STH2" s="260" t="s">
        <v>16481</v>
      </c>
      <c r="STI2" s="260" t="s">
        <v>16482</v>
      </c>
      <c r="STJ2" s="260" t="s">
        <v>16483</v>
      </c>
      <c r="STK2" s="260" t="s">
        <v>16484</v>
      </c>
      <c r="STL2" s="260" t="s">
        <v>16485</v>
      </c>
      <c r="STM2" s="260" t="s">
        <v>16486</v>
      </c>
      <c r="STN2" s="260" t="s">
        <v>16487</v>
      </c>
      <c r="STO2" s="260" t="s">
        <v>16488</v>
      </c>
      <c r="STP2" s="260" t="s">
        <v>16489</v>
      </c>
      <c r="STQ2" s="260" t="s">
        <v>16490</v>
      </c>
      <c r="STR2" s="260" t="s">
        <v>16491</v>
      </c>
      <c r="STS2" s="260" t="s">
        <v>16492</v>
      </c>
      <c r="STT2" s="260" t="s">
        <v>16493</v>
      </c>
      <c r="STU2" s="260" t="s">
        <v>16494</v>
      </c>
      <c r="STV2" s="260" t="s">
        <v>16495</v>
      </c>
      <c r="STW2" s="260" t="s">
        <v>16496</v>
      </c>
      <c r="STX2" s="260" t="s">
        <v>16497</v>
      </c>
      <c r="STY2" s="260" t="s">
        <v>16498</v>
      </c>
      <c r="STZ2" s="260" t="s">
        <v>16499</v>
      </c>
      <c r="SUA2" s="260" t="s">
        <v>16500</v>
      </c>
      <c r="SUB2" s="260" t="s">
        <v>16501</v>
      </c>
      <c r="SUC2" s="260" t="s">
        <v>16502</v>
      </c>
      <c r="SUD2" s="260" t="s">
        <v>16503</v>
      </c>
      <c r="SUE2" s="260" t="s">
        <v>16504</v>
      </c>
      <c r="SUF2" s="260" t="s">
        <v>16505</v>
      </c>
      <c r="SUG2" s="260" t="s">
        <v>16506</v>
      </c>
      <c r="SUH2" s="260" t="s">
        <v>16507</v>
      </c>
      <c r="SUI2" s="260" t="s">
        <v>16508</v>
      </c>
      <c r="SUJ2" s="260" t="s">
        <v>16509</v>
      </c>
      <c r="SUK2" s="260" t="s">
        <v>16510</v>
      </c>
      <c r="SUL2" s="260" t="s">
        <v>16511</v>
      </c>
      <c r="SUM2" s="260" t="s">
        <v>16512</v>
      </c>
      <c r="SUN2" s="260" t="s">
        <v>16513</v>
      </c>
      <c r="SUO2" s="260" t="s">
        <v>16514</v>
      </c>
      <c r="SUP2" s="260" t="s">
        <v>16515</v>
      </c>
      <c r="SUQ2" s="260" t="s">
        <v>16516</v>
      </c>
      <c r="SUR2" s="260" t="s">
        <v>16517</v>
      </c>
      <c r="SUS2" s="260" t="s">
        <v>16518</v>
      </c>
      <c r="SUT2" s="260" t="s">
        <v>16519</v>
      </c>
      <c r="SUU2" s="260" t="s">
        <v>16520</v>
      </c>
      <c r="SUV2" s="260" t="s">
        <v>16521</v>
      </c>
      <c r="SUW2" s="260" t="s">
        <v>16522</v>
      </c>
      <c r="SUX2" s="260" t="s">
        <v>16523</v>
      </c>
      <c r="SUY2" s="260" t="s">
        <v>16524</v>
      </c>
      <c r="SUZ2" s="260" t="s">
        <v>16525</v>
      </c>
      <c r="SVA2" s="260" t="s">
        <v>16526</v>
      </c>
      <c r="SVB2" s="260" t="s">
        <v>16527</v>
      </c>
      <c r="SVC2" s="260" t="s">
        <v>16528</v>
      </c>
      <c r="SVD2" s="260" t="s">
        <v>16529</v>
      </c>
      <c r="SVE2" s="260" t="s">
        <v>16530</v>
      </c>
      <c r="SVF2" s="260" t="s">
        <v>16531</v>
      </c>
      <c r="SVG2" s="260" t="s">
        <v>16532</v>
      </c>
      <c r="SVH2" s="260" t="s">
        <v>16533</v>
      </c>
      <c r="SVI2" s="260" t="s">
        <v>16534</v>
      </c>
      <c r="SVJ2" s="260" t="s">
        <v>16535</v>
      </c>
      <c r="SVK2" s="260" t="s">
        <v>16536</v>
      </c>
      <c r="SVL2" s="260" t="s">
        <v>16537</v>
      </c>
      <c r="SVM2" s="260" t="s">
        <v>16538</v>
      </c>
      <c r="SVN2" s="260" t="s">
        <v>16539</v>
      </c>
      <c r="SVO2" s="260" t="s">
        <v>16540</v>
      </c>
      <c r="SVP2" s="260" t="s">
        <v>16541</v>
      </c>
      <c r="SVQ2" s="260" t="s">
        <v>16542</v>
      </c>
      <c r="SVR2" s="260" t="s">
        <v>16543</v>
      </c>
      <c r="SVS2" s="260" t="s">
        <v>16544</v>
      </c>
      <c r="SVT2" s="260" t="s">
        <v>16545</v>
      </c>
      <c r="SVU2" s="260" t="s">
        <v>16546</v>
      </c>
      <c r="SVV2" s="260" t="s">
        <v>16547</v>
      </c>
      <c r="SVW2" s="260" t="s">
        <v>16548</v>
      </c>
      <c r="SVX2" s="260" t="s">
        <v>16549</v>
      </c>
      <c r="SVY2" s="260" t="s">
        <v>16550</v>
      </c>
      <c r="SVZ2" s="260" t="s">
        <v>16551</v>
      </c>
      <c r="SWA2" s="260" t="s">
        <v>16552</v>
      </c>
      <c r="SWB2" s="260" t="s">
        <v>16553</v>
      </c>
      <c r="SWC2" s="260" t="s">
        <v>16554</v>
      </c>
      <c r="SWD2" s="260" t="s">
        <v>16555</v>
      </c>
      <c r="SWE2" s="260" t="s">
        <v>16556</v>
      </c>
      <c r="SWF2" s="260" t="s">
        <v>16557</v>
      </c>
      <c r="SWG2" s="260" t="s">
        <v>16558</v>
      </c>
      <c r="SWH2" s="260" t="s">
        <v>16559</v>
      </c>
      <c r="SWI2" s="260" t="s">
        <v>16560</v>
      </c>
      <c r="SWJ2" s="260" t="s">
        <v>16561</v>
      </c>
      <c r="SWK2" s="260" t="s">
        <v>16562</v>
      </c>
      <c r="SWL2" s="260" t="s">
        <v>16563</v>
      </c>
      <c r="SWM2" s="260" t="s">
        <v>16564</v>
      </c>
      <c r="SWN2" s="260" t="s">
        <v>16565</v>
      </c>
      <c r="SWO2" s="260" t="s">
        <v>16566</v>
      </c>
      <c r="SWP2" s="260" t="s">
        <v>16567</v>
      </c>
      <c r="SWQ2" s="260" t="s">
        <v>16568</v>
      </c>
      <c r="SWR2" s="260" t="s">
        <v>16569</v>
      </c>
      <c r="SWS2" s="260" t="s">
        <v>16570</v>
      </c>
      <c r="SWT2" s="260" t="s">
        <v>16571</v>
      </c>
      <c r="SWU2" s="260" t="s">
        <v>16572</v>
      </c>
      <c r="SWV2" s="260" t="s">
        <v>16573</v>
      </c>
      <c r="SWW2" s="260" t="s">
        <v>16574</v>
      </c>
      <c r="SWX2" s="260" t="s">
        <v>16575</v>
      </c>
      <c r="SWY2" s="260" t="s">
        <v>16576</v>
      </c>
      <c r="SWZ2" s="260" t="s">
        <v>16577</v>
      </c>
      <c r="SXA2" s="260" t="s">
        <v>16578</v>
      </c>
      <c r="SXB2" s="260" t="s">
        <v>16579</v>
      </c>
      <c r="SXC2" s="260" t="s">
        <v>16580</v>
      </c>
      <c r="SXD2" s="260" t="s">
        <v>16581</v>
      </c>
      <c r="SXE2" s="260" t="s">
        <v>16582</v>
      </c>
      <c r="SXF2" s="260" t="s">
        <v>16583</v>
      </c>
      <c r="SXG2" s="260" t="s">
        <v>16584</v>
      </c>
      <c r="SXH2" s="260" t="s">
        <v>16585</v>
      </c>
      <c r="SXI2" s="260" t="s">
        <v>16586</v>
      </c>
      <c r="SXJ2" s="260" t="s">
        <v>16587</v>
      </c>
      <c r="SXK2" s="260" t="s">
        <v>16588</v>
      </c>
      <c r="SXL2" s="260" t="s">
        <v>16589</v>
      </c>
      <c r="SXM2" s="260" t="s">
        <v>16590</v>
      </c>
      <c r="SXN2" s="260" t="s">
        <v>16591</v>
      </c>
      <c r="SXO2" s="260" t="s">
        <v>16592</v>
      </c>
      <c r="SXP2" s="260" t="s">
        <v>16593</v>
      </c>
      <c r="SXQ2" s="260" t="s">
        <v>16594</v>
      </c>
      <c r="SXR2" s="260" t="s">
        <v>16595</v>
      </c>
      <c r="SXS2" s="260" t="s">
        <v>16596</v>
      </c>
      <c r="SXT2" s="260" t="s">
        <v>16597</v>
      </c>
      <c r="SXU2" s="260" t="s">
        <v>16598</v>
      </c>
      <c r="SXV2" s="260" t="s">
        <v>16599</v>
      </c>
      <c r="SXW2" s="260" t="s">
        <v>16600</v>
      </c>
      <c r="SXX2" s="260" t="s">
        <v>16601</v>
      </c>
      <c r="SXY2" s="260" t="s">
        <v>16602</v>
      </c>
      <c r="SXZ2" s="260" t="s">
        <v>16603</v>
      </c>
      <c r="SYA2" s="260" t="s">
        <v>16604</v>
      </c>
      <c r="SYB2" s="260" t="s">
        <v>16605</v>
      </c>
      <c r="SYC2" s="260" t="s">
        <v>16606</v>
      </c>
      <c r="SYD2" s="260" t="s">
        <v>16607</v>
      </c>
      <c r="SYE2" s="260" t="s">
        <v>16608</v>
      </c>
      <c r="SYF2" s="260" t="s">
        <v>16609</v>
      </c>
      <c r="SYG2" s="260" t="s">
        <v>16610</v>
      </c>
      <c r="SYH2" s="260" t="s">
        <v>16611</v>
      </c>
      <c r="SYI2" s="260" t="s">
        <v>16612</v>
      </c>
      <c r="SYJ2" s="260" t="s">
        <v>16613</v>
      </c>
      <c r="SYK2" s="260" t="s">
        <v>16614</v>
      </c>
      <c r="SYL2" s="260" t="s">
        <v>16615</v>
      </c>
      <c r="SYM2" s="260" t="s">
        <v>16616</v>
      </c>
      <c r="SYN2" s="260" t="s">
        <v>16617</v>
      </c>
      <c r="SYO2" s="260" t="s">
        <v>16618</v>
      </c>
      <c r="SYP2" s="260" t="s">
        <v>16619</v>
      </c>
      <c r="SYQ2" s="260" t="s">
        <v>16620</v>
      </c>
      <c r="SYR2" s="260" t="s">
        <v>16621</v>
      </c>
      <c r="SYS2" s="260" t="s">
        <v>16622</v>
      </c>
      <c r="SYT2" s="260" t="s">
        <v>16623</v>
      </c>
      <c r="SYU2" s="260" t="s">
        <v>16624</v>
      </c>
      <c r="SYV2" s="260" t="s">
        <v>16625</v>
      </c>
      <c r="SYW2" s="260" t="s">
        <v>16626</v>
      </c>
      <c r="SYX2" s="260" t="s">
        <v>16627</v>
      </c>
      <c r="SYY2" s="260" t="s">
        <v>16628</v>
      </c>
      <c r="SYZ2" s="260" t="s">
        <v>16629</v>
      </c>
      <c r="SZA2" s="260" t="s">
        <v>16630</v>
      </c>
      <c r="SZB2" s="260" t="s">
        <v>16631</v>
      </c>
      <c r="SZC2" s="260" t="s">
        <v>16632</v>
      </c>
      <c r="SZD2" s="260" t="s">
        <v>16633</v>
      </c>
      <c r="SZE2" s="260" t="s">
        <v>16634</v>
      </c>
      <c r="SZF2" s="260" t="s">
        <v>16635</v>
      </c>
      <c r="SZG2" s="260" t="s">
        <v>16636</v>
      </c>
      <c r="SZH2" s="260" t="s">
        <v>16637</v>
      </c>
      <c r="SZI2" s="260" t="s">
        <v>16638</v>
      </c>
      <c r="SZJ2" s="260" t="s">
        <v>16639</v>
      </c>
      <c r="SZK2" s="260" t="s">
        <v>16640</v>
      </c>
      <c r="SZL2" s="260" t="s">
        <v>16641</v>
      </c>
      <c r="SZM2" s="260" t="s">
        <v>16642</v>
      </c>
      <c r="SZN2" s="260" t="s">
        <v>16643</v>
      </c>
      <c r="SZO2" s="260" t="s">
        <v>16644</v>
      </c>
      <c r="SZP2" s="260" t="s">
        <v>16645</v>
      </c>
      <c r="SZQ2" s="260" t="s">
        <v>16646</v>
      </c>
      <c r="SZR2" s="260" t="s">
        <v>16647</v>
      </c>
      <c r="SZS2" s="260" t="s">
        <v>16648</v>
      </c>
      <c r="SZT2" s="260" t="s">
        <v>16649</v>
      </c>
      <c r="SZU2" s="260" t="s">
        <v>16650</v>
      </c>
      <c r="SZV2" s="260" t="s">
        <v>16651</v>
      </c>
      <c r="SZW2" s="260" t="s">
        <v>16652</v>
      </c>
      <c r="SZX2" s="260" t="s">
        <v>16653</v>
      </c>
      <c r="SZY2" s="260" t="s">
        <v>16654</v>
      </c>
      <c r="SZZ2" s="260" t="s">
        <v>16655</v>
      </c>
      <c r="TAA2" s="260" t="s">
        <v>16656</v>
      </c>
      <c r="TAB2" s="260" t="s">
        <v>16657</v>
      </c>
      <c r="TAC2" s="260" t="s">
        <v>16658</v>
      </c>
      <c r="TAD2" s="260" t="s">
        <v>16659</v>
      </c>
      <c r="TAE2" s="260" t="s">
        <v>16660</v>
      </c>
      <c r="TAF2" s="260" t="s">
        <v>16661</v>
      </c>
      <c r="TAG2" s="260" t="s">
        <v>16662</v>
      </c>
      <c r="TAH2" s="260" t="s">
        <v>16663</v>
      </c>
      <c r="TAI2" s="260" t="s">
        <v>16664</v>
      </c>
      <c r="TAJ2" s="260" t="s">
        <v>16665</v>
      </c>
      <c r="TAK2" s="260" t="s">
        <v>16666</v>
      </c>
      <c r="TAL2" s="260" t="s">
        <v>16667</v>
      </c>
      <c r="TAM2" s="260" t="s">
        <v>16668</v>
      </c>
      <c r="TAN2" s="260" t="s">
        <v>16669</v>
      </c>
      <c r="TAO2" s="260" t="s">
        <v>16670</v>
      </c>
      <c r="TAP2" s="260" t="s">
        <v>16671</v>
      </c>
      <c r="TAQ2" s="260" t="s">
        <v>16672</v>
      </c>
      <c r="TAR2" s="260" t="s">
        <v>16673</v>
      </c>
      <c r="TAS2" s="260" t="s">
        <v>16674</v>
      </c>
      <c r="TAT2" s="260" t="s">
        <v>16675</v>
      </c>
      <c r="TAU2" s="260" t="s">
        <v>16676</v>
      </c>
      <c r="TAV2" s="260" t="s">
        <v>16677</v>
      </c>
      <c r="TAW2" s="260" t="s">
        <v>16678</v>
      </c>
      <c r="TAX2" s="260" t="s">
        <v>16679</v>
      </c>
      <c r="TAY2" s="260" t="s">
        <v>16680</v>
      </c>
      <c r="TAZ2" s="260" t="s">
        <v>16681</v>
      </c>
      <c r="TBA2" s="260" t="s">
        <v>16682</v>
      </c>
      <c r="TBB2" s="260" t="s">
        <v>16683</v>
      </c>
      <c r="TBC2" s="260" t="s">
        <v>16684</v>
      </c>
      <c r="TBD2" s="260" t="s">
        <v>16685</v>
      </c>
      <c r="TBE2" s="260" t="s">
        <v>16686</v>
      </c>
      <c r="TBF2" s="260" t="s">
        <v>16687</v>
      </c>
      <c r="TBG2" s="260" t="s">
        <v>16688</v>
      </c>
      <c r="TBH2" s="260" t="s">
        <v>16689</v>
      </c>
      <c r="TBI2" s="260" t="s">
        <v>16690</v>
      </c>
      <c r="TBJ2" s="260" t="s">
        <v>16691</v>
      </c>
      <c r="TBK2" s="260" t="s">
        <v>16692</v>
      </c>
      <c r="TBL2" s="260" t="s">
        <v>16693</v>
      </c>
      <c r="TBM2" s="260" t="s">
        <v>16694</v>
      </c>
      <c r="TBN2" s="260" t="s">
        <v>16695</v>
      </c>
      <c r="TBO2" s="260" t="s">
        <v>16696</v>
      </c>
      <c r="TBP2" s="260" t="s">
        <v>16697</v>
      </c>
      <c r="TBQ2" s="260" t="s">
        <v>16698</v>
      </c>
      <c r="TBR2" s="260" t="s">
        <v>16699</v>
      </c>
      <c r="TBS2" s="260" t="s">
        <v>16700</v>
      </c>
      <c r="TBT2" s="260" t="s">
        <v>16701</v>
      </c>
      <c r="TBU2" s="260" t="s">
        <v>16702</v>
      </c>
      <c r="TBV2" s="260" t="s">
        <v>16703</v>
      </c>
      <c r="TBW2" s="260" t="s">
        <v>16704</v>
      </c>
      <c r="TBX2" s="260" t="s">
        <v>16705</v>
      </c>
      <c r="TBY2" s="260" t="s">
        <v>16706</v>
      </c>
      <c r="TBZ2" s="260" t="s">
        <v>16707</v>
      </c>
      <c r="TCA2" s="260" t="s">
        <v>16708</v>
      </c>
      <c r="TCB2" s="260" t="s">
        <v>16709</v>
      </c>
      <c r="TCC2" s="260" t="s">
        <v>16710</v>
      </c>
      <c r="TCD2" s="260" t="s">
        <v>16711</v>
      </c>
      <c r="TCE2" s="260" t="s">
        <v>16712</v>
      </c>
      <c r="TCF2" s="260" t="s">
        <v>16713</v>
      </c>
      <c r="TCG2" s="260" t="s">
        <v>16714</v>
      </c>
      <c r="TCH2" s="260" t="s">
        <v>16715</v>
      </c>
      <c r="TCI2" s="260" t="s">
        <v>16716</v>
      </c>
      <c r="TCJ2" s="260" t="s">
        <v>16717</v>
      </c>
      <c r="TCK2" s="260" t="s">
        <v>16718</v>
      </c>
      <c r="TCL2" s="260" t="s">
        <v>16719</v>
      </c>
      <c r="TCM2" s="260" t="s">
        <v>16720</v>
      </c>
      <c r="TCN2" s="260" t="s">
        <v>16721</v>
      </c>
      <c r="TCO2" s="260" t="s">
        <v>16722</v>
      </c>
      <c r="TCP2" s="260" t="s">
        <v>16723</v>
      </c>
      <c r="TCQ2" s="260" t="s">
        <v>16724</v>
      </c>
      <c r="TCR2" s="260" t="s">
        <v>16725</v>
      </c>
      <c r="TCS2" s="260" t="s">
        <v>16726</v>
      </c>
      <c r="TCT2" s="260" t="s">
        <v>16727</v>
      </c>
      <c r="TCU2" s="260" t="s">
        <v>16728</v>
      </c>
      <c r="TCV2" s="260" t="s">
        <v>16729</v>
      </c>
      <c r="TCW2" s="260" t="s">
        <v>16730</v>
      </c>
      <c r="TCX2" s="260" t="s">
        <v>16731</v>
      </c>
      <c r="TCY2" s="260" t="s">
        <v>16732</v>
      </c>
      <c r="TCZ2" s="260" t="s">
        <v>16733</v>
      </c>
      <c r="TDA2" s="260" t="s">
        <v>16734</v>
      </c>
      <c r="TDB2" s="260" t="s">
        <v>16735</v>
      </c>
      <c r="TDC2" s="260" t="s">
        <v>16736</v>
      </c>
      <c r="TDD2" s="260" t="s">
        <v>16737</v>
      </c>
      <c r="TDE2" s="260" t="s">
        <v>16738</v>
      </c>
      <c r="TDF2" s="260" t="s">
        <v>16739</v>
      </c>
      <c r="TDG2" s="260" t="s">
        <v>16740</v>
      </c>
      <c r="TDH2" s="260" t="s">
        <v>16741</v>
      </c>
      <c r="TDI2" s="260" t="s">
        <v>16742</v>
      </c>
      <c r="TDJ2" s="260" t="s">
        <v>16743</v>
      </c>
      <c r="TDK2" s="260" t="s">
        <v>16744</v>
      </c>
      <c r="TDL2" s="260" t="s">
        <v>16745</v>
      </c>
      <c r="TDM2" s="260" t="s">
        <v>16746</v>
      </c>
      <c r="TDN2" s="260" t="s">
        <v>16747</v>
      </c>
      <c r="TDO2" s="260" t="s">
        <v>16748</v>
      </c>
      <c r="TDP2" s="260" t="s">
        <v>16749</v>
      </c>
      <c r="TDQ2" s="260" t="s">
        <v>16750</v>
      </c>
      <c r="TDR2" s="260" t="s">
        <v>16751</v>
      </c>
      <c r="TDS2" s="260" t="s">
        <v>16752</v>
      </c>
      <c r="TDT2" s="260" t="s">
        <v>16753</v>
      </c>
      <c r="TDU2" s="260" t="s">
        <v>16754</v>
      </c>
      <c r="TDV2" s="260" t="s">
        <v>16755</v>
      </c>
      <c r="TDW2" s="260" t="s">
        <v>16756</v>
      </c>
      <c r="TDX2" s="260" t="s">
        <v>16757</v>
      </c>
      <c r="TDY2" s="260" t="s">
        <v>16758</v>
      </c>
      <c r="TDZ2" s="260" t="s">
        <v>16759</v>
      </c>
      <c r="TEA2" s="260" t="s">
        <v>16760</v>
      </c>
      <c r="TEB2" s="260" t="s">
        <v>16761</v>
      </c>
      <c r="TEC2" s="260" t="s">
        <v>16762</v>
      </c>
      <c r="TED2" s="260" t="s">
        <v>16763</v>
      </c>
      <c r="TEE2" s="260" t="s">
        <v>16764</v>
      </c>
      <c r="TEF2" s="260" t="s">
        <v>16765</v>
      </c>
      <c r="TEG2" s="260" t="s">
        <v>16766</v>
      </c>
      <c r="TEH2" s="260" t="s">
        <v>16767</v>
      </c>
      <c r="TEI2" s="260" t="s">
        <v>16768</v>
      </c>
      <c r="TEJ2" s="260" t="s">
        <v>16769</v>
      </c>
      <c r="TEK2" s="260" t="s">
        <v>16770</v>
      </c>
      <c r="TEL2" s="260" t="s">
        <v>16771</v>
      </c>
      <c r="TEM2" s="260" t="s">
        <v>16772</v>
      </c>
      <c r="TEN2" s="260" t="s">
        <v>16773</v>
      </c>
      <c r="TEO2" s="260" t="s">
        <v>16774</v>
      </c>
      <c r="TEP2" s="260" t="s">
        <v>16775</v>
      </c>
      <c r="TEQ2" s="260" t="s">
        <v>16776</v>
      </c>
      <c r="TER2" s="260" t="s">
        <v>16777</v>
      </c>
      <c r="TES2" s="260" t="s">
        <v>16778</v>
      </c>
      <c r="TET2" s="260" t="s">
        <v>16779</v>
      </c>
      <c r="TEU2" s="260" t="s">
        <v>16780</v>
      </c>
      <c r="TEV2" s="260" t="s">
        <v>16781</v>
      </c>
      <c r="TEW2" s="260" t="s">
        <v>16782</v>
      </c>
      <c r="TEX2" s="260" t="s">
        <v>16783</v>
      </c>
      <c r="TEY2" s="260" t="s">
        <v>16784</v>
      </c>
      <c r="TEZ2" s="260" t="s">
        <v>16785</v>
      </c>
      <c r="TFA2" s="260" t="s">
        <v>16786</v>
      </c>
      <c r="TFB2" s="260" t="s">
        <v>16787</v>
      </c>
      <c r="TFC2" s="260" t="s">
        <v>16788</v>
      </c>
      <c r="TFD2" s="260" t="s">
        <v>16789</v>
      </c>
      <c r="TFE2" s="260" t="s">
        <v>16790</v>
      </c>
      <c r="TFF2" s="260" t="s">
        <v>16791</v>
      </c>
      <c r="TFG2" s="260" t="s">
        <v>16792</v>
      </c>
      <c r="TFH2" s="260" t="s">
        <v>16793</v>
      </c>
      <c r="TFI2" s="260" t="s">
        <v>16794</v>
      </c>
      <c r="TFJ2" s="260" t="s">
        <v>16795</v>
      </c>
      <c r="TFK2" s="260" t="s">
        <v>16796</v>
      </c>
      <c r="TFL2" s="260" t="s">
        <v>16797</v>
      </c>
      <c r="TFM2" s="260" t="s">
        <v>16798</v>
      </c>
      <c r="TFN2" s="260" t="s">
        <v>16799</v>
      </c>
      <c r="TFO2" s="260" t="s">
        <v>16800</v>
      </c>
      <c r="TFP2" s="260" t="s">
        <v>16801</v>
      </c>
      <c r="TFQ2" s="260" t="s">
        <v>16802</v>
      </c>
      <c r="TFR2" s="260" t="s">
        <v>16803</v>
      </c>
      <c r="TFS2" s="260" t="s">
        <v>16804</v>
      </c>
      <c r="TFT2" s="260" t="s">
        <v>16805</v>
      </c>
      <c r="TFU2" s="260" t="s">
        <v>16806</v>
      </c>
      <c r="TFV2" s="260" t="s">
        <v>16807</v>
      </c>
      <c r="TFW2" s="260" t="s">
        <v>16808</v>
      </c>
      <c r="TFX2" s="260" t="s">
        <v>16809</v>
      </c>
      <c r="TFY2" s="260" t="s">
        <v>16810</v>
      </c>
      <c r="TFZ2" s="260" t="s">
        <v>16811</v>
      </c>
      <c r="TGA2" s="260" t="s">
        <v>16812</v>
      </c>
      <c r="TGB2" s="260" t="s">
        <v>16813</v>
      </c>
      <c r="TGC2" s="260" t="s">
        <v>16814</v>
      </c>
      <c r="TGD2" s="260" t="s">
        <v>16815</v>
      </c>
      <c r="TGE2" s="260" t="s">
        <v>16816</v>
      </c>
      <c r="TGF2" s="260" t="s">
        <v>16817</v>
      </c>
      <c r="TGG2" s="260" t="s">
        <v>16818</v>
      </c>
      <c r="TGH2" s="260" t="s">
        <v>16819</v>
      </c>
      <c r="TGI2" s="260" t="s">
        <v>16820</v>
      </c>
      <c r="TGJ2" s="260" t="s">
        <v>16821</v>
      </c>
      <c r="TGK2" s="260" t="s">
        <v>16822</v>
      </c>
      <c r="TGL2" s="260" t="s">
        <v>16823</v>
      </c>
      <c r="TGM2" s="260" t="s">
        <v>16824</v>
      </c>
      <c r="TGN2" s="260" t="s">
        <v>16825</v>
      </c>
      <c r="TGO2" s="260" t="s">
        <v>16826</v>
      </c>
      <c r="TGP2" s="260" t="s">
        <v>16827</v>
      </c>
      <c r="TGQ2" s="260" t="s">
        <v>16828</v>
      </c>
      <c r="TGR2" s="260" t="s">
        <v>16829</v>
      </c>
      <c r="TGS2" s="260" t="s">
        <v>16830</v>
      </c>
      <c r="TGT2" s="260" t="s">
        <v>16831</v>
      </c>
      <c r="TGU2" s="260" t="s">
        <v>16832</v>
      </c>
      <c r="TGV2" s="260" t="s">
        <v>16833</v>
      </c>
      <c r="TGW2" s="260" t="s">
        <v>16834</v>
      </c>
      <c r="TGX2" s="260" t="s">
        <v>16835</v>
      </c>
      <c r="TGY2" s="260" t="s">
        <v>16836</v>
      </c>
      <c r="TGZ2" s="260" t="s">
        <v>16837</v>
      </c>
      <c r="THA2" s="260" t="s">
        <v>16838</v>
      </c>
      <c r="THB2" s="260" t="s">
        <v>16839</v>
      </c>
      <c r="THC2" s="260" t="s">
        <v>16840</v>
      </c>
      <c r="THD2" s="260" t="s">
        <v>16841</v>
      </c>
      <c r="THE2" s="260" t="s">
        <v>16842</v>
      </c>
      <c r="THF2" s="260" t="s">
        <v>16843</v>
      </c>
      <c r="THG2" s="260" t="s">
        <v>16844</v>
      </c>
      <c r="THH2" s="260" t="s">
        <v>16845</v>
      </c>
      <c r="THI2" s="260" t="s">
        <v>16846</v>
      </c>
      <c r="THJ2" s="260" t="s">
        <v>16847</v>
      </c>
      <c r="THK2" s="260" t="s">
        <v>16848</v>
      </c>
      <c r="THL2" s="260" t="s">
        <v>16849</v>
      </c>
      <c r="THM2" s="260" t="s">
        <v>16850</v>
      </c>
      <c r="THN2" s="260" t="s">
        <v>16851</v>
      </c>
      <c r="THO2" s="260" t="s">
        <v>16852</v>
      </c>
      <c r="THP2" s="260" t="s">
        <v>16853</v>
      </c>
      <c r="THQ2" s="260" t="s">
        <v>16854</v>
      </c>
      <c r="THR2" s="260" t="s">
        <v>16855</v>
      </c>
      <c r="THS2" s="260" t="s">
        <v>16856</v>
      </c>
      <c r="THT2" s="260" t="s">
        <v>16857</v>
      </c>
      <c r="THU2" s="260" t="s">
        <v>16858</v>
      </c>
      <c r="THV2" s="260" t="s">
        <v>16859</v>
      </c>
      <c r="THW2" s="260" t="s">
        <v>16860</v>
      </c>
      <c r="THX2" s="260" t="s">
        <v>16861</v>
      </c>
      <c r="THY2" s="260" t="s">
        <v>16862</v>
      </c>
      <c r="THZ2" s="260" t="s">
        <v>16863</v>
      </c>
      <c r="TIA2" s="260" t="s">
        <v>16864</v>
      </c>
      <c r="TIB2" s="260" t="s">
        <v>16865</v>
      </c>
      <c r="TIC2" s="260" t="s">
        <v>16866</v>
      </c>
      <c r="TID2" s="260" t="s">
        <v>16867</v>
      </c>
      <c r="TIE2" s="260" t="s">
        <v>16868</v>
      </c>
      <c r="TIF2" s="260" t="s">
        <v>16869</v>
      </c>
      <c r="TIG2" s="260" t="s">
        <v>16870</v>
      </c>
      <c r="TIH2" s="260" t="s">
        <v>16871</v>
      </c>
      <c r="TII2" s="260" t="s">
        <v>16872</v>
      </c>
      <c r="TIJ2" s="260" t="s">
        <v>16873</v>
      </c>
      <c r="TIK2" s="260" t="s">
        <v>16874</v>
      </c>
      <c r="TIL2" s="260" t="s">
        <v>16875</v>
      </c>
      <c r="TIM2" s="260" t="s">
        <v>16876</v>
      </c>
      <c r="TIN2" s="260" t="s">
        <v>16877</v>
      </c>
      <c r="TIO2" s="260" t="s">
        <v>16878</v>
      </c>
      <c r="TIP2" s="260" t="s">
        <v>16879</v>
      </c>
      <c r="TIQ2" s="260" t="s">
        <v>16880</v>
      </c>
      <c r="TIR2" s="260" t="s">
        <v>16881</v>
      </c>
      <c r="TIS2" s="260" t="s">
        <v>16882</v>
      </c>
      <c r="TIT2" s="260" t="s">
        <v>16883</v>
      </c>
      <c r="TIU2" s="260" t="s">
        <v>16884</v>
      </c>
      <c r="TIV2" s="260" t="s">
        <v>16885</v>
      </c>
      <c r="TIW2" s="260" t="s">
        <v>16886</v>
      </c>
      <c r="TIX2" s="260" t="s">
        <v>16887</v>
      </c>
      <c r="TIY2" s="260" t="s">
        <v>16888</v>
      </c>
      <c r="TIZ2" s="260" t="s">
        <v>16889</v>
      </c>
      <c r="TJA2" s="260" t="s">
        <v>16890</v>
      </c>
      <c r="TJB2" s="260" t="s">
        <v>16891</v>
      </c>
      <c r="TJC2" s="260" t="s">
        <v>16892</v>
      </c>
      <c r="TJD2" s="260" t="s">
        <v>16893</v>
      </c>
      <c r="TJE2" s="260" t="s">
        <v>16894</v>
      </c>
      <c r="TJF2" s="260" t="s">
        <v>16895</v>
      </c>
      <c r="TJG2" s="260" t="s">
        <v>16896</v>
      </c>
      <c r="TJH2" s="260" t="s">
        <v>16897</v>
      </c>
      <c r="TJI2" s="260" t="s">
        <v>16898</v>
      </c>
      <c r="TJJ2" s="260" t="s">
        <v>16899</v>
      </c>
      <c r="TJK2" s="260" t="s">
        <v>16900</v>
      </c>
      <c r="TJL2" s="260" t="s">
        <v>16901</v>
      </c>
      <c r="TJM2" s="260" t="s">
        <v>16902</v>
      </c>
      <c r="TJN2" s="260" t="s">
        <v>16903</v>
      </c>
      <c r="TJO2" s="260" t="s">
        <v>16904</v>
      </c>
      <c r="TJP2" s="260" t="s">
        <v>16905</v>
      </c>
      <c r="TJQ2" s="260" t="s">
        <v>16906</v>
      </c>
      <c r="TJR2" s="260" t="s">
        <v>16907</v>
      </c>
      <c r="TJS2" s="260" t="s">
        <v>16908</v>
      </c>
      <c r="TJT2" s="260" t="s">
        <v>16909</v>
      </c>
      <c r="TJU2" s="260" t="s">
        <v>16910</v>
      </c>
      <c r="TJV2" s="260" t="s">
        <v>16911</v>
      </c>
      <c r="TJW2" s="260" t="s">
        <v>16912</v>
      </c>
      <c r="TJX2" s="260" t="s">
        <v>16913</v>
      </c>
      <c r="TJY2" s="260" t="s">
        <v>16914</v>
      </c>
      <c r="TJZ2" s="260" t="s">
        <v>16915</v>
      </c>
      <c r="TKA2" s="260" t="s">
        <v>16916</v>
      </c>
      <c r="TKB2" s="260" t="s">
        <v>16917</v>
      </c>
      <c r="TKC2" s="260" t="s">
        <v>16918</v>
      </c>
      <c r="TKD2" s="260" t="s">
        <v>16919</v>
      </c>
      <c r="TKE2" s="260" t="s">
        <v>16920</v>
      </c>
      <c r="TKF2" s="260" t="s">
        <v>16921</v>
      </c>
      <c r="TKG2" s="260" t="s">
        <v>16922</v>
      </c>
      <c r="TKH2" s="260" t="s">
        <v>16923</v>
      </c>
      <c r="TKI2" s="260" t="s">
        <v>16924</v>
      </c>
      <c r="TKJ2" s="260" t="s">
        <v>16925</v>
      </c>
      <c r="TKK2" s="260" t="s">
        <v>16926</v>
      </c>
      <c r="TKL2" s="260" t="s">
        <v>16927</v>
      </c>
      <c r="TKM2" s="260" t="s">
        <v>16928</v>
      </c>
      <c r="TKN2" s="260" t="s">
        <v>16929</v>
      </c>
      <c r="TKO2" s="260" t="s">
        <v>16930</v>
      </c>
      <c r="TKP2" s="260" t="s">
        <v>16931</v>
      </c>
      <c r="TKQ2" s="260" t="s">
        <v>16932</v>
      </c>
      <c r="TKR2" s="260" t="s">
        <v>16933</v>
      </c>
      <c r="TKS2" s="260" t="s">
        <v>16934</v>
      </c>
      <c r="TKT2" s="260" t="s">
        <v>16935</v>
      </c>
      <c r="TKU2" s="260" t="s">
        <v>16936</v>
      </c>
      <c r="TKV2" s="260" t="s">
        <v>16937</v>
      </c>
      <c r="TKW2" s="260" t="s">
        <v>16938</v>
      </c>
      <c r="TKX2" s="260" t="s">
        <v>16939</v>
      </c>
      <c r="TKY2" s="260" t="s">
        <v>16940</v>
      </c>
      <c r="TKZ2" s="260" t="s">
        <v>16941</v>
      </c>
      <c r="TLA2" s="260" t="s">
        <v>16942</v>
      </c>
      <c r="TLB2" s="260" t="s">
        <v>16943</v>
      </c>
      <c r="TLC2" s="260" t="s">
        <v>16944</v>
      </c>
      <c r="TLD2" s="260" t="s">
        <v>16945</v>
      </c>
      <c r="TLE2" s="260" t="s">
        <v>16946</v>
      </c>
      <c r="TLF2" s="260" t="s">
        <v>16947</v>
      </c>
      <c r="TLG2" s="260" t="s">
        <v>16948</v>
      </c>
      <c r="TLH2" s="260" t="s">
        <v>16949</v>
      </c>
      <c r="TLI2" s="260" t="s">
        <v>16950</v>
      </c>
      <c r="TLJ2" s="260" t="s">
        <v>16951</v>
      </c>
      <c r="TLK2" s="260" t="s">
        <v>16952</v>
      </c>
      <c r="TLL2" s="260" t="s">
        <v>16953</v>
      </c>
      <c r="TLM2" s="260" t="s">
        <v>16954</v>
      </c>
      <c r="TLN2" s="260" t="s">
        <v>16955</v>
      </c>
      <c r="TLO2" s="260" t="s">
        <v>16956</v>
      </c>
      <c r="TLP2" s="260" t="s">
        <v>16957</v>
      </c>
      <c r="TLQ2" s="260" t="s">
        <v>16958</v>
      </c>
      <c r="TLR2" s="260" t="s">
        <v>16959</v>
      </c>
      <c r="TLS2" s="260" t="s">
        <v>16960</v>
      </c>
      <c r="TLT2" s="260" t="s">
        <v>16961</v>
      </c>
      <c r="TLU2" s="260" t="s">
        <v>16962</v>
      </c>
      <c r="TLV2" s="260" t="s">
        <v>16963</v>
      </c>
      <c r="TLW2" s="260" t="s">
        <v>16964</v>
      </c>
      <c r="TLX2" s="260" t="s">
        <v>16965</v>
      </c>
      <c r="TLY2" s="260" t="s">
        <v>16966</v>
      </c>
      <c r="TLZ2" s="260" t="s">
        <v>16967</v>
      </c>
      <c r="TMA2" s="260" t="s">
        <v>16968</v>
      </c>
      <c r="TMB2" s="260" t="s">
        <v>16969</v>
      </c>
      <c r="TMC2" s="260" t="s">
        <v>16970</v>
      </c>
      <c r="TMD2" s="260" t="s">
        <v>16971</v>
      </c>
      <c r="TME2" s="260" t="s">
        <v>16972</v>
      </c>
      <c r="TMF2" s="260" t="s">
        <v>16973</v>
      </c>
      <c r="TMG2" s="260" t="s">
        <v>16974</v>
      </c>
      <c r="TMH2" s="260" t="s">
        <v>16975</v>
      </c>
      <c r="TMI2" s="260" t="s">
        <v>16976</v>
      </c>
      <c r="TMJ2" s="260" t="s">
        <v>16977</v>
      </c>
      <c r="TMK2" s="260" t="s">
        <v>16978</v>
      </c>
      <c r="TML2" s="260" t="s">
        <v>16979</v>
      </c>
      <c r="TMM2" s="260" t="s">
        <v>16980</v>
      </c>
      <c r="TMN2" s="260" t="s">
        <v>16981</v>
      </c>
      <c r="TMO2" s="260" t="s">
        <v>16982</v>
      </c>
      <c r="TMP2" s="260" t="s">
        <v>16983</v>
      </c>
      <c r="TMQ2" s="260" t="s">
        <v>16984</v>
      </c>
      <c r="TMR2" s="260" t="s">
        <v>16985</v>
      </c>
      <c r="TMS2" s="260" t="s">
        <v>16986</v>
      </c>
      <c r="TMT2" s="260" t="s">
        <v>16987</v>
      </c>
      <c r="TMU2" s="260" t="s">
        <v>16988</v>
      </c>
      <c r="TMV2" s="260" t="s">
        <v>16989</v>
      </c>
      <c r="TMW2" s="260" t="s">
        <v>16990</v>
      </c>
      <c r="TMX2" s="260" t="s">
        <v>16991</v>
      </c>
      <c r="TMY2" s="260" t="s">
        <v>16992</v>
      </c>
      <c r="TMZ2" s="260" t="s">
        <v>16993</v>
      </c>
      <c r="TNA2" s="260" t="s">
        <v>16994</v>
      </c>
      <c r="TNB2" s="260" t="s">
        <v>16995</v>
      </c>
      <c r="TNC2" s="260" t="s">
        <v>16996</v>
      </c>
      <c r="TND2" s="260" t="s">
        <v>16997</v>
      </c>
      <c r="TNE2" s="260" t="s">
        <v>16998</v>
      </c>
      <c r="TNF2" s="260" t="s">
        <v>16999</v>
      </c>
      <c r="TNG2" s="260" t="s">
        <v>17000</v>
      </c>
      <c r="TNH2" s="260" t="s">
        <v>17001</v>
      </c>
      <c r="TNI2" s="260" t="s">
        <v>17002</v>
      </c>
      <c r="TNJ2" s="260" t="s">
        <v>17003</v>
      </c>
      <c r="TNK2" s="260" t="s">
        <v>17004</v>
      </c>
      <c r="TNL2" s="260" t="s">
        <v>17005</v>
      </c>
      <c r="TNM2" s="260" t="s">
        <v>17006</v>
      </c>
      <c r="TNN2" s="260" t="s">
        <v>17007</v>
      </c>
      <c r="TNO2" s="260" t="s">
        <v>17008</v>
      </c>
      <c r="TNP2" s="260" t="s">
        <v>17009</v>
      </c>
      <c r="TNQ2" s="260" t="s">
        <v>17010</v>
      </c>
      <c r="TNR2" s="260" t="s">
        <v>17011</v>
      </c>
      <c r="TNS2" s="260" t="s">
        <v>17012</v>
      </c>
      <c r="TNT2" s="260" t="s">
        <v>17013</v>
      </c>
      <c r="TNU2" s="260" t="s">
        <v>17014</v>
      </c>
      <c r="TNV2" s="260" t="s">
        <v>17015</v>
      </c>
      <c r="TNW2" s="260" t="s">
        <v>17016</v>
      </c>
      <c r="TNX2" s="260" t="s">
        <v>17017</v>
      </c>
      <c r="TNY2" s="260" t="s">
        <v>17018</v>
      </c>
      <c r="TNZ2" s="260" t="s">
        <v>17019</v>
      </c>
      <c r="TOA2" s="260" t="s">
        <v>17020</v>
      </c>
      <c r="TOB2" s="260" t="s">
        <v>17021</v>
      </c>
      <c r="TOC2" s="260" t="s">
        <v>17022</v>
      </c>
      <c r="TOD2" s="260" t="s">
        <v>17023</v>
      </c>
      <c r="TOE2" s="260" t="s">
        <v>17024</v>
      </c>
      <c r="TOF2" s="260" t="s">
        <v>17025</v>
      </c>
      <c r="TOG2" s="260" t="s">
        <v>17026</v>
      </c>
      <c r="TOH2" s="260" t="s">
        <v>17027</v>
      </c>
      <c r="TOI2" s="260" t="s">
        <v>17028</v>
      </c>
      <c r="TOJ2" s="260" t="s">
        <v>17029</v>
      </c>
      <c r="TOK2" s="260" t="s">
        <v>17030</v>
      </c>
      <c r="TOL2" s="260" t="s">
        <v>17031</v>
      </c>
      <c r="TOM2" s="260" t="s">
        <v>17032</v>
      </c>
      <c r="TON2" s="260" t="s">
        <v>17033</v>
      </c>
      <c r="TOO2" s="260" t="s">
        <v>17034</v>
      </c>
      <c r="TOP2" s="260" t="s">
        <v>17035</v>
      </c>
      <c r="TOQ2" s="260" t="s">
        <v>17036</v>
      </c>
      <c r="TOR2" s="260" t="s">
        <v>17037</v>
      </c>
      <c r="TOS2" s="260" t="s">
        <v>17038</v>
      </c>
      <c r="TOT2" s="260" t="s">
        <v>17039</v>
      </c>
      <c r="TOU2" s="260" t="s">
        <v>17040</v>
      </c>
      <c r="TOV2" s="260" t="s">
        <v>17041</v>
      </c>
      <c r="TOW2" s="260" t="s">
        <v>17042</v>
      </c>
      <c r="TOX2" s="260" t="s">
        <v>17043</v>
      </c>
      <c r="TOY2" s="260" t="s">
        <v>17044</v>
      </c>
      <c r="TOZ2" s="260" t="s">
        <v>17045</v>
      </c>
      <c r="TPA2" s="260" t="s">
        <v>17046</v>
      </c>
      <c r="TPB2" s="260" t="s">
        <v>17047</v>
      </c>
      <c r="TPC2" s="260" t="s">
        <v>17048</v>
      </c>
      <c r="TPD2" s="260" t="s">
        <v>17049</v>
      </c>
      <c r="TPE2" s="260" t="s">
        <v>17050</v>
      </c>
      <c r="TPF2" s="260" t="s">
        <v>17051</v>
      </c>
      <c r="TPG2" s="260" t="s">
        <v>17052</v>
      </c>
      <c r="TPH2" s="260" t="s">
        <v>17053</v>
      </c>
      <c r="TPI2" s="260" t="s">
        <v>17054</v>
      </c>
      <c r="TPJ2" s="260" t="s">
        <v>17055</v>
      </c>
      <c r="TPK2" s="260" t="s">
        <v>17056</v>
      </c>
      <c r="TPL2" s="260" t="s">
        <v>17057</v>
      </c>
      <c r="TPM2" s="260" t="s">
        <v>17058</v>
      </c>
      <c r="TPN2" s="260" t="s">
        <v>17059</v>
      </c>
      <c r="TPO2" s="260" t="s">
        <v>17060</v>
      </c>
      <c r="TPP2" s="260" t="s">
        <v>17061</v>
      </c>
      <c r="TPQ2" s="260" t="s">
        <v>17062</v>
      </c>
      <c r="TPR2" s="260" t="s">
        <v>17063</v>
      </c>
      <c r="TPS2" s="260" t="s">
        <v>17064</v>
      </c>
      <c r="TPT2" s="260" t="s">
        <v>17065</v>
      </c>
      <c r="TPU2" s="260" t="s">
        <v>17066</v>
      </c>
      <c r="TPV2" s="260" t="s">
        <v>17067</v>
      </c>
      <c r="TPW2" s="260" t="s">
        <v>17068</v>
      </c>
      <c r="TPX2" s="260" t="s">
        <v>17069</v>
      </c>
      <c r="TPY2" s="260" t="s">
        <v>17070</v>
      </c>
      <c r="TPZ2" s="260" t="s">
        <v>17071</v>
      </c>
      <c r="TQA2" s="260" t="s">
        <v>17072</v>
      </c>
      <c r="TQB2" s="260" t="s">
        <v>17073</v>
      </c>
      <c r="TQC2" s="260" t="s">
        <v>17074</v>
      </c>
      <c r="TQD2" s="260" t="s">
        <v>17075</v>
      </c>
      <c r="TQE2" s="260" t="s">
        <v>17076</v>
      </c>
      <c r="TQF2" s="260" t="s">
        <v>17077</v>
      </c>
      <c r="TQG2" s="260" t="s">
        <v>17078</v>
      </c>
      <c r="TQH2" s="260" t="s">
        <v>17079</v>
      </c>
      <c r="TQI2" s="260" t="s">
        <v>17080</v>
      </c>
      <c r="TQJ2" s="260" t="s">
        <v>17081</v>
      </c>
      <c r="TQK2" s="260" t="s">
        <v>17082</v>
      </c>
      <c r="TQL2" s="260" t="s">
        <v>17083</v>
      </c>
      <c r="TQM2" s="260" t="s">
        <v>17084</v>
      </c>
      <c r="TQN2" s="260" t="s">
        <v>17085</v>
      </c>
      <c r="TQO2" s="260" t="s">
        <v>17086</v>
      </c>
      <c r="TQP2" s="260" t="s">
        <v>17087</v>
      </c>
      <c r="TQQ2" s="260" t="s">
        <v>17088</v>
      </c>
      <c r="TQR2" s="260" t="s">
        <v>17089</v>
      </c>
      <c r="TQS2" s="260" t="s">
        <v>17090</v>
      </c>
      <c r="TQT2" s="260" t="s">
        <v>17091</v>
      </c>
      <c r="TQU2" s="260" t="s">
        <v>17092</v>
      </c>
      <c r="TQV2" s="260" t="s">
        <v>17093</v>
      </c>
      <c r="TQW2" s="260" t="s">
        <v>17094</v>
      </c>
      <c r="TQX2" s="260" t="s">
        <v>17095</v>
      </c>
      <c r="TQY2" s="260" t="s">
        <v>17096</v>
      </c>
      <c r="TQZ2" s="260" t="s">
        <v>17097</v>
      </c>
      <c r="TRA2" s="260" t="s">
        <v>17098</v>
      </c>
      <c r="TRB2" s="260" t="s">
        <v>17099</v>
      </c>
      <c r="TRC2" s="260" t="s">
        <v>17100</v>
      </c>
      <c r="TRD2" s="260" t="s">
        <v>17101</v>
      </c>
      <c r="TRE2" s="260" t="s">
        <v>17102</v>
      </c>
      <c r="TRF2" s="260" t="s">
        <v>17103</v>
      </c>
      <c r="TRG2" s="260" t="s">
        <v>17104</v>
      </c>
      <c r="TRH2" s="260" t="s">
        <v>17105</v>
      </c>
      <c r="TRI2" s="260" t="s">
        <v>17106</v>
      </c>
      <c r="TRJ2" s="260" t="s">
        <v>17107</v>
      </c>
      <c r="TRK2" s="260" t="s">
        <v>17108</v>
      </c>
      <c r="TRL2" s="260" t="s">
        <v>17109</v>
      </c>
      <c r="TRM2" s="260" t="s">
        <v>17110</v>
      </c>
      <c r="TRN2" s="260" t="s">
        <v>17111</v>
      </c>
      <c r="TRO2" s="260" t="s">
        <v>17112</v>
      </c>
      <c r="TRP2" s="260" t="s">
        <v>17113</v>
      </c>
      <c r="TRQ2" s="260" t="s">
        <v>17114</v>
      </c>
      <c r="TRR2" s="260" t="s">
        <v>17115</v>
      </c>
      <c r="TRS2" s="260" t="s">
        <v>17116</v>
      </c>
      <c r="TRT2" s="260" t="s">
        <v>17117</v>
      </c>
      <c r="TRU2" s="260" t="s">
        <v>17118</v>
      </c>
      <c r="TRV2" s="260" t="s">
        <v>17119</v>
      </c>
      <c r="TRW2" s="260" t="s">
        <v>17120</v>
      </c>
      <c r="TRX2" s="260" t="s">
        <v>17121</v>
      </c>
      <c r="TRY2" s="260" t="s">
        <v>17122</v>
      </c>
      <c r="TRZ2" s="260" t="s">
        <v>17123</v>
      </c>
      <c r="TSA2" s="260" t="s">
        <v>17124</v>
      </c>
      <c r="TSB2" s="260" t="s">
        <v>17125</v>
      </c>
      <c r="TSC2" s="260" t="s">
        <v>17126</v>
      </c>
      <c r="TSD2" s="260" t="s">
        <v>17127</v>
      </c>
      <c r="TSE2" s="260" t="s">
        <v>17128</v>
      </c>
      <c r="TSF2" s="260" t="s">
        <v>17129</v>
      </c>
      <c r="TSG2" s="260" t="s">
        <v>17130</v>
      </c>
      <c r="TSH2" s="260" t="s">
        <v>17131</v>
      </c>
      <c r="TSI2" s="260" t="s">
        <v>17132</v>
      </c>
      <c r="TSJ2" s="260" t="s">
        <v>17133</v>
      </c>
      <c r="TSK2" s="260" t="s">
        <v>17134</v>
      </c>
      <c r="TSL2" s="260" t="s">
        <v>17135</v>
      </c>
      <c r="TSM2" s="260" t="s">
        <v>17136</v>
      </c>
      <c r="TSN2" s="260" t="s">
        <v>17137</v>
      </c>
      <c r="TSO2" s="260" t="s">
        <v>17138</v>
      </c>
      <c r="TSP2" s="260" t="s">
        <v>17139</v>
      </c>
      <c r="TSQ2" s="260" t="s">
        <v>17140</v>
      </c>
      <c r="TSR2" s="260" t="s">
        <v>17141</v>
      </c>
      <c r="TSS2" s="260" t="s">
        <v>17142</v>
      </c>
      <c r="TST2" s="260" t="s">
        <v>17143</v>
      </c>
      <c r="TSU2" s="260" t="s">
        <v>17144</v>
      </c>
      <c r="TSV2" s="260" t="s">
        <v>17145</v>
      </c>
      <c r="TSW2" s="260" t="s">
        <v>17146</v>
      </c>
      <c r="TSX2" s="260" t="s">
        <v>17147</v>
      </c>
      <c r="TSY2" s="260" t="s">
        <v>17148</v>
      </c>
      <c r="TSZ2" s="260" t="s">
        <v>17149</v>
      </c>
      <c r="TTA2" s="260" t="s">
        <v>17150</v>
      </c>
      <c r="TTB2" s="260" t="s">
        <v>17151</v>
      </c>
      <c r="TTC2" s="260" t="s">
        <v>17152</v>
      </c>
      <c r="TTD2" s="260" t="s">
        <v>17153</v>
      </c>
      <c r="TTE2" s="260" t="s">
        <v>17154</v>
      </c>
      <c r="TTF2" s="260" t="s">
        <v>17155</v>
      </c>
      <c r="TTG2" s="260" t="s">
        <v>17156</v>
      </c>
      <c r="TTH2" s="260" t="s">
        <v>17157</v>
      </c>
      <c r="TTI2" s="260" t="s">
        <v>17158</v>
      </c>
      <c r="TTJ2" s="260" t="s">
        <v>17159</v>
      </c>
      <c r="TTK2" s="260" t="s">
        <v>17160</v>
      </c>
      <c r="TTL2" s="260" t="s">
        <v>17161</v>
      </c>
      <c r="TTM2" s="260" t="s">
        <v>17162</v>
      </c>
      <c r="TTN2" s="260" t="s">
        <v>17163</v>
      </c>
      <c r="TTO2" s="260" t="s">
        <v>17164</v>
      </c>
      <c r="TTP2" s="260" t="s">
        <v>17165</v>
      </c>
      <c r="TTQ2" s="260" t="s">
        <v>17166</v>
      </c>
      <c r="TTR2" s="260" t="s">
        <v>17167</v>
      </c>
      <c r="TTS2" s="260" t="s">
        <v>17168</v>
      </c>
      <c r="TTT2" s="260" t="s">
        <v>17169</v>
      </c>
      <c r="TTU2" s="260" t="s">
        <v>17170</v>
      </c>
      <c r="TTV2" s="260" t="s">
        <v>17171</v>
      </c>
      <c r="TTW2" s="260" t="s">
        <v>17172</v>
      </c>
      <c r="TTX2" s="260" t="s">
        <v>17173</v>
      </c>
      <c r="TTY2" s="260" t="s">
        <v>17174</v>
      </c>
      <c r="TTZ2" s="260" t="s">
        <v>17175</v>
      </c>
      <c r="TUA2" s="260" t="s">
        <v>17176</v>
      </c>
      <c r="TUB2" s="260" t="s">
        <v>17177</v>
      </c>
      <c r="TUC2" s="260" t="s">
        <v>17178</v>
      </c>
      <c r="TUD2" s="260" t="s">
        <v>17179</v>
      </c>
      <c r="TUE2" s="260" t="s">
        <v>17180</v>
      </c>
      <c r="TUF2" s="260" t="s">
        <v>17181</v>
      </c>
      <c r="TUG2" s="260" t="s">
        <v>17182</v>
      </c>
      <c r="TUH2" s="260" t="s">
        <v>17183</v>
      </c>
      <c r="TUI2" s="260" t="s">
        <v>17184</v>
      </c>
      <c r="TUJ2" s="260" t="s">
        <v>17185</v>
      </c>
      <c r="TUK2" s="260" t="s">
        <v>17186</v>
      </c>
      <c r="TUL2" s="260" t="s">
        <v>17187</v>
      </c>
      <c r="TUM2" s="260" t="s">
        <v>17188</v>
      </c>
      <c r="TUN2" s="260" t="s">
        <v>17189</v>
      </c>
      <c r="TUO2" s="260" t="s">
        <v>17190</v>
      </c>
      <c r="TUP2" s="260" t="s">
        <v>17191</v>
      </c>
      <c r="TUQ2" s="260" t="s">
        <v>17192</v>
      </c>
      <c r="TUR2" s="260" t="s">
        <v>17193</v>
      </c>
      <c r="TUS2" s="260" t="s">
        <v>17194</v>
      </c>
      <c r="TUT2" s="260" t="s">
        <v>17195</v>
      </c>
      <c r="TUU2" s="260" t="s">
        <v>17196</v>
      </c>
      <c r="TUV2" s="260" t="s">
        <v>17197</v>
      </c>
      <c r="TUW2" s="260" t="s">
        <v>17198</v>
      </c>
      <c r="TUX2" s="260" t="s">
        <v>17199</v>
      </c>
      <c r="TUY2" s="260" t="s">
        <v>17200</v>
      </c>
      <c r="TUZ2" s="260" t="s">
        <v>17201</v>
      </c>
      <c r="TVA2" s="260" t="s">
        <v>17202</v>
      </c>
      <c r="TVB2" s="260" t="s">
        <v>17203</v>
      </c>
      <c r="TVC2" s="260" t="s">
        <v>17204</v>
      </c>
      <c r="TVD2" s="260" t="s">
        <v>17205</v>
      </c>
      <c r="TVE2" s="260" t="s">
        <v>17206</v>
      </c>
      <c r="TVF2" s="260" t="s">
        <v>17207</v>
      </c>
      <c r="TVG2" s="260" t="s">
        <v>17208</v>
      </c>
      <c r="TVH2" s="260" t="s">
        <v>17209</v>
      </c>
      <c r="TVI2" s="260" t="s">
        <v>17210</v>
      </c>
      <c r="TVJ2" s="260" t="s">
        <v>17211</v>
      </c>
      <c r="TVK2" s="260" t="s">
        <v>17212</v>
      </c>
      <c r="TVL2" s="260" t="s">
        <v>17213</v>
      </c>
      <c r="TVM2" s="260" t="s">
        <v>17214</v>
      </c>
      <c r="TVN2" s="260" t="s">
        <v>17215</v>
      </c>
      <c r="TVO2" s="260" t="s">
        <v>17216</v>
      </c>
      <c r="TVP2" s="260" t="s">
        <v>17217</v>
      </c>
      <c r="TVQ2" s="260" t="s">
        <v>17218</v>
      </c>
      <c r="TVR2" s="260" t="s">
        <v>17219</v>
      </c>
      <c r="TVS2" s="260" t="s">
        <v>17220</v>
      </c>
      <c r="TVT2" s="260" t="s">
        <v>17221</v>
      </c>
      <c r="TVU2" s="260" t="s">
        <v>17222</v>
      </c>
      <c r="TVV2" s="260" t="s">
        <v>17223</v>
      </c>
      <c r="TVW2" s="260" t="s">
        <v>17224</v>
      </c>
      <c r="TVX2" s="260" t="s">
        <v>17225</v>
      </c>
      <c r="TVY2" s="260" t="s">
        <v>17226</v>
      </c>
      <c r="TVZ2" s="260" t="s">
        <v>17227</v>
      </c>
      <c r="TWA2" s="260" t="s">
        <v>17228</v>
      </c>
      <c r="TWB2" s="260" t="s">
        <v>17229</v>
      </c>
      <c r="TWC2" s="260" t="s">
        <v>17230</v>
      </c>
      <c r="TWD2" s="260" t="s">
        <v>17231</v>
      </c>
      <c r="TWE2" s="260" t="s">
        <v>17232</v>
      </c>
      <c r="TWF2" s="260" t="s">
        <v>17233</v>
      </c>
      <c r="TWG2" s="260" t="s">
        <v>17234</v>
      </c>
      <c r="TWH2" s="260" t="s">
        <v>17235</v>
      </c>
      <c r="TWI2" s="260" t="s">
        <v>17236</v>
      </c>
      <c r="TWJ2" s="260" t="s">
        <v>17237</v>
      </c>
      <c r="TWK2" s="260" t="s">
        <v>17238</v>
      </c>
      <c r="TWL2" s="260" t="s">
        <v>17239</v>
      </c>
      <c r="TWM2" s="260" t="s">
        <v>17240</v>
      </c>
      <c r="TWN2" s="260" t="s">
        <v>17241</v>
      </c>
      <c r="TWO2" s="260" t="s">
        <v>17242</v>
      </c>
      <c r="TWP2" s="260" t="s">
        <v>17243</v>
      </c>
      <c r="TWQ2" s="260" t="s">
        <v>17244</v>
      </c>
      <c r="TWR2" s="260" t="s">
        <v>17245</v>
      </c>
      <c r="TWS2" s="260" t="s">
        <v>17246</v>
      </c>
      <c r="TWT2" s="260" t="s">
        <v>17247</v>
      </c>
      <c r="TWU2" s="260" t="s">
        <v>17248</v>
      </c>
      <c r="TWV2" s="260" t="s">
        <v>17249</v>
      </c>
      <c r="TWW2" s="260" t="s">
        <v>17250</v>
      </c>
      <c r="TWX2" s="260" t="s">
        <v>17251</v>
      </c>
      <c r="TWY2" s="260" t="s">
        <v>17252</v>
      </c>
      <c r="TWZ2" s="260" t="s">
        <v>17253</v>
      </c>
      <c r="TXA2" s="260" t="s">
        <v>17254</v>
      </c>
      <c r="TXB2" s="260" t="s">
        <v>17255</v>
      </c>
      <c r="TXC2" s="260" t="s">
        <v>17256</v>
      </c>
      <c r="TXD2" s="260" t="s">
        <v>17257</v>
      </c>
      <c r="TXE2" s="260" t="s">
        <v>17258</v>
      </c>
      <c r="TXF2" s="260" t="s">
        <v>17259</v>
      </c>
      <c r="TXG2" s="260" t="s">
        <v>17260</v>
      </c>
      <c r="TXH2" s="260" t="s">
        <v>17261</v>
      </c>
      <c r="TXI2" s="260" t="s">
        <v>17262</v>
      </c>
      <c r="TXJ2" s="260" t="s">
        <v>17263</v>
      </c>
      <c r="TXK2" s="260" t="s">
        <v>17264</v>
      </c>
      <c r="TXL2" s="260" t="s">
        <v>17265</v>
      </c>
      <c r="TXM2" s="260" t="s">
        <v>17266</v>
      </c>
      <c r="TXN2" s="260" t="s">
        <v>17267</v>
      </c>
      <c r="TXO2" s="260" t="s">
        <v>17268</v>
      </c>
      <c r="TXP2" s="260" t="s">
        <v>17269</v>
      </c>
      <c r="TXQ2" s="260" t="s">
        <v>17270</v>
      </c>
      <c r="TXR2" s="260" t="s">
        <v>17271</v>
      </c>
      <c r="TXS2" s="260" t="s">
        <v>17272</v>
      </c>
      <c r="TXT2" s="260" t="s">
        <v>17273</v>
      </c>
      <c r="TXU2" s="260" t="s">
        <v>17274</v>
      </c>
      <c r="TXV2" s="260" t="s">
        <v>17275</v>
      </c>
      <c r="TXW2" s="260" t="s">
        <v>17276</v>
      </c>
      <c r="TXX2" s="260" t="s">
        <v>17277</v>
      </c>
      <c r="TXY2" s="260" t="s">
        <v>17278</v>
      </c>
      <c r="TXZ2" s="260" t="s">
        <v>17279</v>
      </c>
      <c r="TYA2" s="260" t="s">
        <v>17280</v>
      </c>
      <c r="TYB2" s="260" t="s">
        <v>17281</v>
      </c>
      <c r="TYC2" s="260" t="s">
        <v>17282</v>
      </c>
      <c r="TYD2" s="260" t="s">
        <v>17283</v>
      </c>
      <c r="TYE2" s="260" t="s">
        <v>17284</v>
      </c>
      <c r="TYF2" s="260" t="s">
        <v>17285</v>
      </c>
      <c r="TYG2" s="260" t="s">
        <v>17286</v>
      </c>
      <c r="TYH2" s="260" t="s">
        <v>17287</v>
      </c>
      <c r="TYI2" s="260" t="s">
        <v>17288</v>
      </c>
      <c r="TYJ2" s="260" t="s">
        <v>17289</v>
      </c>
      <c r="TYK2" s="260" t="s">
        <v>17290</v>
      </c>
      <c r="TYL2" s="260" t="s">
        <v>17291</v>
      </c>
      <c r="TYM2" s="260" t="s">
        <v>17292</v>
      </c>
      <c r="TYN2" s="260" t="s">
        <v>17293</v>
      </c>
      <c r="TYO2" s="260" t="s">
        <v>17294</v>
      </c>
      <c r="TYP2" s="260" t="s">
        <v>17295</v>
      </c>
      <c r="TYQ2" s="260" t="s">
        <v>17296</v>
      </c>
      <c r="TYR2" s="260" t="s">
        <v>17297</v>
      </c>
      <c r="TYS2" s="260" t="s">
        <v>17298</v>
      </c>
      <c r="TYT2" s="260" t="s">
        <v>17299</v>
      </c>
      <c r="TYU2" s="260" t="s">
        <v>17300</v>
      </c>
      <c r="TYV2" s="260" t="s">
        <v>17301</v>
      </c>
      <c r="TYW2" s="260" t="s">
        <v>17302</v>
      </c>
      <c r="TYX2" s="260" t="s">
        <v>17303</v>
      </c>
      <c r="TYY2" s="260" t="s">
        <v>17304</v>
      </c>
      <c r="TYZ2" s="260" t="s">
        <v>17305</v>
      </c>
      <c r="TZA2" s="260" t="s">
        <v>17306</v>
      </c>
      <c r="TZB2" s="260" t="s">
        <v>17307</v>
      </c>
      <c r="TZC2" s="260" t="s">
        <v>17308</v>
      </c>
      <c r="TZD2" s="260" t="s">
        <v>17309</v>
      </c>
      <c r="TZE2" s="260" t="s">
        <v>17310</v>
      </c>
      <c r="TZF2" s="260" t="s">
        <v>17311</v>
      </c>
      <c r="TZG2" s="260" t="s">
        <v>17312</v>
      </c>
      <c r="TZH2" s="260" t="s">
        <v>17313</v>
      </c>
      <c r="TZI2" s="260" t="s">
        <v>17314</v>
      </c>
      <c r="TZJ2" s="260" t="s">
        <v>17315</v>
      </c>
      <c r="TZK2" s="260" t="s">
        <v>17316</v>
      </c>
      <c r="TZL2" s="260" t="s">
        <v>17317</v>
      </c>
      <c r="TZM2" s="260" t="s">
        <v>17318</v>
      </c>
      <c r="TZN2" s="260" t="s">
        <v>17319</v>
      </c>
      <c r="TZO2" s="260" t="s">
        <v>17320</v>
      </c>
      <c r="TZP2" s="260" t="s">
        <v>17321</v>
      </c>
      <c r="TZQ2" s="260" t="s">
        <v>17322</v>
      </c>
      <c r="TZR2" s="260" t="s">
        <v>17323</v>
      </c>
      <c r="TZS2" s="260" t="s">
        <v>17324</v>
      </c>
      <c r="TZT2" s="260" t="s">
        <v>17325</v>
      </c>
      <c r="TZU2" s="260" t="s">
        <v>17326</v>
      </c>
      <c r="TZV2" s="260" t="s">
        <v>17327</v>
      </c>
      <c r="TZW2" s="260" t="s">
        <v>17328</v>
      </c>
      <c r="TZX2" s="260" t="s">
        <v>17329</v>
      </c>
      <c r="TZY2" s="260" t="s">
        <v>17330</v>
      </c>
      <c r="TZZ2" s="260" t="s">
        <v>17331</v>
      </c>
      <c r="UAA2" s="260" t="s">
        <v>17332</v>
      </c>
      <c r="UAB2" s="260" t="s">
        <v>17333</v>
      </c>
      <c r="UAC2" s="260" t="s">
        <v>17334</v>
      </c>
      <c r="UAD2" s="260" t="s">
        <v>17335</v>
      </c>
      <c r="UAE2" s="260" t="s">
        <v>17336</v>
      </c>
      <c r="UAF2" s="260" t="s">
        <v>17337</v>
      </c>
      <c r="UAG2" s="260" t="s">
        <v>17338</v>
      </c>
      <c r="UAH2" s="260" t="s">
        <v>17339</v>
      </c>
      <c r="UAI2" s="260" t="s">
        <v>17340</v>
      </c>
      <c r="UAJ2" s="260" t="s">
        <v>17341</v>
      </c>
      <c r="UAK2" s="260" t="s">
        <v>17342</v>
      </c>
      <c r="UAL2" s="260" t="s">
        <v>17343</v>
      </c>
      <c r="UAM2" s="260" t="s">
        <v>17344</v>
      </c>
      <c r="UAN2" s="260" t="s">
        <v>17345</v>
      </c>
      <c r="UAO2" s="260" t="s">
        <v>17346</v>
      </c>
      <c r="UAP2" s="260" t="s">
        <v>17347</v>
      </c>
      <c r="UAQ2" s="260" t="s">
        <v>17348</v>
      </c>
      <c r="UAR2" s="260" t="s">
        <v>17349</v>
      </c>
      <c r="UAS2" s="260" t="s">
        <v>17350</v>
      </c>
      <c r="UAT2" s="260" t="s">
        <v>17351</v>
      </c>
      <c r="UAU2" s="260" t="s">
        <v>17352</v>
      </c>
      <c r="UAV2" s="260" t="s">
        <v>17353</v>
      </c>
      <c r="UAW2" s="260" t="s">
        <v>17354</v>
      </c>
      <c r="UAX2" s="260" t="s">
        <v>17355</v>
      </c>
      <c r="UAY2" s="260" t="s">
        <v>17356</v>
      </c>
      <c r="UAZ2" s="260" t="s">
        <v>17357</v>
      </c>
      <c r="UBA2" s="260" t="s">
        <v>17358</v>
      </c>
      <c r="UBB2" s="260" t="s">
        <v>17359</v>
      </c>
      <c r="UBC2" s="260" t="s">
        <v>17360</v>
      </c>
      <c r="UBD2" s="260" t="s">
        <v>17361</v>
      </c>
      <c r="UBE2" s="260" t="s">
        <v>17362</v>
      </c>
      <c r="UBF2" s="260" t="s">
        <v>17363</v>
      </c>
      <c r="UBG2" s="260" t="s">
        <v>17364</v>
      </c>
      <c r="UBH2" s="260" t="s">
        <v>17365</v>
      </c>
      <c r="UBI2" s="260" t="s">
        <v>17366</v>
      </c>
      <c r="UBJ2" s="260" t="s">
        <v>17367</v>
      </c>
      <c r="UBK2" s="260" t="s">
        <v>17368</v>
      </c>
      <c r="UBL2" s="260" t="s">
        <v>17369</v>
      </c>
      <c r="UBM2" s="260" t="s">
        <v>17370</v>
      </c>
      <c r="UBN2" s="260" t="s">
        <v>17371</v>
      </c>
      <c r="UBO2" s="260" t="s">
        <v>17372</v>
      </c>
      <c r="UBP2" s="260" t="s">
        <v>17373</v>
      </c>
      <c r="UBQ2" s="260" t="s">
        <v>17374</v>
      </c>
      <c r="UBR2" s="260" t="s">
        <v>17375</v>
      </c>
      <c r="UBS2" s="260" t="s">
        <v>17376</v>
      </c>
      <c r="UBT2" s="260" t="s">
        <v>17377</v>
      </c>
      <c r="UBU2" s="260" t="s">
        <v>17378</v>
      </c>
      <c r="UBV2" s="260" t="s">
        <v>17379</v>
      </c>
      <c r="UBW2" s="260" t="s">
        <v>17380</v>
      </c>
      <c r="UBX2" s="260" t="s">
        <v>17381</v>
      </c>
      <c r="UBY2" s="260" t="s">
        <v>17382</v>
      </c>
      <c r="UBZ2" s="260" t="s">
        <v>17383</v>
      </c>
      <c r="UCA2" s="260" t="s">
        <v>17384</v>
      </c>
      <c r="UCB2" s="260" t="s">
        <v>17385</v>
      </c>
      <c r="UCC2" s="260" t="s">
        <v>17386</v>
      </c>
      <c r="UCD2" s="260" t="s">
        <v>17387</v>
      </c>
      <c r="UCE2" s="260" t="s">
        <v>17388</v>
      </c>
      <c r="UCF2" s="260" t="s">
        <v>17389</v>
      </c>
      <c r="UCG2" s="260" t="s">
        <v>17390</v>
      </c>
      <c r="UCH2" s="260" t="s">
        <v>17391</v>
      </c>
      <c r="UCI2" s="260" t="s">
        <v>17392</v>
      </c>
      <c r="UCJ2" s="260" t="s">
        <v>17393</v>
      </c>
      <c r="UCK2" s="260" t="s">
        <v>17394</v>
      </c>
      <c r="UCL2" s="260" t="s">
        <v>17395</v>
      </c>
      <c r="UCM2" s="260" t="s">
        <v>17396</v>
      </c>
      <c r="UCN2" s="260" t="s">
        <v>17397</v>
      </c>
      <c r="UCO2" s="260" t="s">
        <v>17398</v>
      </c>
      <c r="UCP2" s="260" t="s">
        <v>17399</v>
      </c>
      <c r="UCQ2" s="260" t="s">
        <v>17400</v>
      </c>
      <c r="UCR2" s="260" t="s">
        <v>17401</v>
      </c>
      <c r="UCS2" s="260" t="s">
        <v>17402</v>
      </c>
      <c r="UCT2" s="260" t="s">
        <v>17403</v>
      </c>
      <c r="UCU2" s="260" t="s">
        <v>17404</v>
      </c>
      <c r="UCV2" s="260" t="s">
        <v>17405</v>
      </c>
      <c r="UCW2" s="260" t="s">
        <v>17406</v>
      </c>
      <c r="UCX2" s="260" t="s">
        <v>17407</v>
      </c>
      <c r="UCY2" s="260" t="s">
        <v>17408</v>
      </c>
      <c r="UCZ2" s="260" t="s">
        <v>17409</v>
      </c>
      <c r="UDA2" s="260" t="s">
        <v>17410</v>
      </c>
      <c r="UDB2" s="260" t="s">
        <v>17411</v>
      </c>
      <c r="UDC2" s="260" t="s">
        <v>17412</v>
      </c>
      <c r="UDD2" s="260" t="s">
        <v>17413</v>
      </c>
      <c r="UDE2" s="260" t="s">
        <v>17414</v>
      </c>
      <c r="UDF2" s="260" t="s">
        <v>17415</v>
      </c>
      <c r="UDG2" s="260" t="s">
        <v>17416</v>
      </c>
      <c r="UDH2" s="260" t="s">
        <v>17417</v>
      </c>
      <c r="UDI2" s="260" t="s">
        <v>17418</v>
      </c>
      <c r="UDJ2" s="260" t="s">
        <v>17419</v>
      </c>
      <c r="UDK2" s="260" t="s">
        <v>17420</v>
      </c>
      <c r="UDL2" s="260" t="s">
        <v>17421</v>
      </c>
      <c r="UDM2" s="260" t="s">
        <v>17422</v>
      </c>
      <c r="UDN2" s="260" t="s">
        <v>17423</v>
      </c>
      <c r="UDO2" s="260" t="s">
        <v>17424</v>
      </c>
      <c r="UDP2" s="260" t="s">
        <v>17425</v>
      </c>
      <c r="UDQ2" s="260" t="s">
        <v>17426</v>
      </c>
      <c r="UDR2" s="260" t="s">
        <v>17427</v>
      </c>
      <c r="UDS2" s="260" t="s">
        <v>17428</v>
      </c>
      <c r="UDT2" s="260" t="s">
        <v>17429</v>
      </c>
      <c r="UDU2" s="260" t="s">
        <v>17430</v>
      </c>
      <c r="UDV2" s="260" t="s">
        <v>17431</v>
      </c>
      <c r="UDW2" s="260" t="s">
        <v>17432</v>
      </c>
      <c r="UDX2" s="260" t="s">
        <v>17433</v>
      </c>
      <c r="UDY2" s="260" t="s">
        <v>17434</v>
      </c>
      <c r="UDZ2" s="260" t="s">
        <v>17435</v>
      </c>
      <c r="UEA2" s="260" t="s">
        <v>17436</v>
      </c>
      <c r="UEB2" s="260" t="s">
        <v>17437</v>
      </c>
      <c r="UEC2" s="260" t="s">
        <v>17438</v>
      </c>
      <c r="UED2" s="260" t="s">
        <v>17439</v>
      </c>
      <c r="UEE2" s="260" t="s">
        <v>17440</v>
      </c>
      <c r="UEF2" s="260" t="s">
        <v>17441</v>
      </c>
      <c r="UEG2" s="260" t="s">
        <v>17442</v>
      </c>
      <c r="UEH2" s="260" t="s">
        <v>17443</v>
      </c>
      <c r="UEI2" s="260" t="s">
        <v>17444</v>
      </c>
      <c r="UEJ2" s="260" t="s">
        <v>17445</v>
      </c>
      <c r="UEK2" s="260" t="s">
        <v>17446</v>
      </c>
      <c r="UEL2" s="260" t="s">
        <v>17447</v>
      </c>
      <c r="UEM2" s="260" t="s">
        <v>17448</v>
      </c>
      <c r="UEN2" s="260" t="s">
        <v>17449</v>
      </c>
      <c r="UEO2" s="260" t="s">
        <v>17450</v>
      </c>
      <c r="UEP2" s="260" t="s">
        <v>17451</v>
      </c>
      <c r="UEQ2" s="260" t="s">
        <v>17452</v>
      </c>
      <c r="UER2" s="260" t="s">
        <v>17453</v>
      </c>
      <c r="UES2" s="260" t="s">
        <v>17454</v>
      </c>
      <c r="UET2" s="260" t="s">
        <v>17455</v>
      </c>
      <c r="UEU2" s="260" t="s">
        <v>17456</v>
      </c>
      <c r="UEV2" s="260" t="s">
        <v>17457</v>
      </c>
      <c r="UEW2" s="260" t="s">
        <v>17458</v>
      </c>
      <c r="UEX2" s="260" t="s">
        <v>17459</v>
      </c>
      <c r="UEY2" s="260" t="s">
        <v>17460</v>
      </c>
      <c r="UEZ2" s="260" t="s">
        <v>17461</v>
      </c>
      <c r="UFA2" s="260" t="s">
        <v>17462</v>
      </c>
      <c r="UFB2" s="260" t="s">
        <v>17463</v>
      </c>
      <c r="UFC2" s="260" t="s">
        <v>17464</v>
      </c>
      <c r="UFD2" s="260" t="s">
        <v>17465</v>
      </c>
      <c r="UFE2" s="260" t="s">
        <v>17466</v>
      </c>
      <c r="UFF2" s="260" t="s">
        <v>17467</v>
      </c>
      <c r="UFG2" s="260" t="s">
        <v>17468</v>
      </c>
      <c r="UFH2" s="260" t="s">
        <v>17469</v>
      </c>
      <c r="UFI2" s="260" t="s">
        <v>17470</v>
      </c>
      <c r="UFJ2" s="260" t="s">
        <v>17471</v>
      </c>
      <c r="UFK2" s="260" t="s">
        <v>17472</v>
      </c>
      <c r="UFL2" s="260" t="s">
        <v>17473</v>
      </c>
      <c r="UFM2" s="260" t="s">
        <v>17474</v>
      </c>
      <c r="UFN2" s="260" t="s">
        <v>17475</v>
      </c>
      <c r="UFO2" s="260" t="s">
        <v>17476</v>
      </c>
      <c r="UFP2" s="260" t="s">
        <v>17477</v>
      </c>
      <c r="UFQ2" s="260" t="s">
        <v>17478</v>
      </c>
      <c r="UFR2" s="260" t="s">
        <v>17479</v>
      </c>
      <c r="UFS2" s="260" t="s">
        <v>17480</v>
      </c>
      <c r="UFT2" s="260" t="s">
        <v>17481</v>
      </c>
      <c r="UFU2" s="260" t="s">
        <v>17482</v>
      </c>
      <c r="UFV2" s="260" t="s">
        <v>17483</v>
      </c>
      <c r="UFW2" s="260" t="s">
        <v>17484</v>
      </c>
      <c r="UFX2" s="260" t="s">
        <v>17485</v>
      </c>
      <c r="UFY2" s="260" t="s">
        <v>17486</v>
      </c>
      <c r="UFZ2" s="260" t="s">
        <v>17487</v>
      </c>
      <c r="UGA2" s="260" t="s">
        <v>17488</v>
      </c>
      <c r="UGB2" s="260" t="s">
        <v>17489</v>
      </c>
      <c r="UGC2" s="260" t="s">
        <v>17490</v>
      </c>
      <c r="UGD2" s="260" t="s">
        <v>17491</v>
      </c>
      <c r="UGE2" s="260" t="s">
        <v>17492</v>
      </c>
      <c r="UGF2" s="260" t="s">
        <v>17493</v>
      </c>
      <c r="UGG2" s="260" t="s">
        <v>17494</v>
      </c>
      <c r="UGH2" s="260" t="s">
        <v>17495</v>
      </c>
      <c r="UGI2" s="260" t="s">
        <v>17496</v>
      </c>
      <c r="UGJ2" s="260" t="s">
        <v>17497</v>
      </c>
      <c r="UGK2" s="260" t="s">
        <v>17498</v>
      </c>
      <c r="UGL2" s="260" t="s">
        <v>17499</v>
      </c>
      <c r="UGM2" s="260" t="s">
        <v>17500</v>
      </c>
      <c r="UGN2" s="260" t="s">
        <v>17501</v>
      </c>
      <c r="UGO2" s="260" t="s">
        <v>17502</v>
      </c>
      <c r="UGP2" s="260" t="s">
        <v>17503</v>
      </c>
      <c r="UGQ2" s="260" t="s">
        <v>17504</v>
      </c>
      <c r="UGR2" s="260" t="s">
        <v>17505</v>
      </c>
      <c r="UGS2" s="260" t="s">
        <v>17506</v>
      </c>
      <c r="UGT2" s="260" t="s">
        <v>17507</v>
      </c>
      <c r="UGU2" s="260" t="s">
        <v>17508</v>
      </c>
      <c r="UGV2" s="260" t="s">
        <v>17509</v>
      </c>
      <c r="UGW2" s="260" t="s">
        <v>17510</v>
      </c>
      <c r="UGX2" s="260" t="s">
        <v>17511</v>
      </c>
      <c r="UGY2" s="260" t="s">
        <v>17512</v>
      </c>
      <c r="UGZ2" s="260" t="s">
        <v>17513</v>
      </c>
      <c r="UHA2" s="260" t="s">
        <v>17514</v>
      </c>
      <c r="UHB2" s="260" t="s">
        <v>17515</v>
      </c>
      <c r="UHC2" s="260" t="s">
        <v>17516</v>
      </c>
      <c r="UHD2" s="260" t="s">
        <v>17517</v>
      </c>
      <c r="UHE2" s="260" t="s">
        <v>17518</v>
      </c>
      <c r="UHF2" s="260" t="s">
        <v>17519</v>
      </c>
      <c r="UHG2" s="260" t="s">
        <v>17520</v>
      </c>
      <c r="UHH2" s="260" t="s">
        <v>17521</v>
      </c>
      <c r="UHI2" s="260" t="s">
        <v>17522</v>
      </c>
      <c r="UHJ2" s="260" t="s">
        <v>17523</v>
      </c>
      <c r="UHK2" s="260" t="s">
        <v>17524</v>
      </c>
      <c r="UHL2" s="260" t="s">
        <v>17525</v>
      </c>
      <c r="UHM2" s="260" t="s">
        <v>17526</v>
      </c>
      <c r="UHN2" s="260" t="s">
        <v>17527</v>
      </c>
      <c r="UHO2" s="260" t="s">
        <v>17528</v>
      </c>
      <c r="UHP2" s="260" t="s">
        <v>17529</v>
      </c>
      <c r="UHQ2" s="260" t="s">
        <v>17530</v>
      </c>
      <c r="UHR2" s="260" t="s">
        <v>17531</v>
      </c>
      <c r="UHS2" s="260" t="s">
        <v>17532</v>
      </c>
      <c r="UHT2" s="260" t="s">
        <v>17533</v>
      </c>
      <c r="UHU2" s="260" t="s">
        <v>17534</v>
      </c>
      <c r="UHV2" s="260" t="s">
        <v>17535</v>
      </c>
      <c r="UHW2" s="260" t="s">
        <v>17536</v>
      </c>
      <c r="UHX2" s="260" t="s">
        <v>17537</v>
      </c>
      <c r="UHY2" s="260" t="s">
        <v>17538</v>
      </c>
      <c r="UHZ2" s="260" t="s">
        <v>17539</v>
      </c>
      <c r="UIA2" s="260" t="s">
        <v>17540</v>
      </c>
      <c r="UIB2" s="260" t="s">
        <v>17541</v>
      </c>
      <c r="UIC2" s="260" t="s">
        <v>17542</v>
      </c>
      <c r="UID2" s="260" t="s">
        <v>17543</v>
      </c>
      <c r="UIE2" s="260" t="s">
        <v>17544</v>
      </c>
      <c r="UIF2" s="260" t="s">
        <v>17545</v>
      </c>
      <c r="UIG2" s="260" t="s">
        <v>17546</v>
      </c>
      <c r="UIH2" s="260" t="s">
        <v>17547</v>
      </c>
      <c r="UII2" s="260" t="s">
        <v>17548</v>
      </c>
      <c r="UIJ2" s="260" t="s">
        <v>17549</v>
      </c>
      <c r="UIK2" s="260" t="s">
        <v>17550</v>
      </c>
      <c r="UIL2" s="260" t="s">
        <v>17551</v>
      </c>
      <c r="UIM2" s="260" t="s">
        <v>17552</v>
      </c>
      <c r="UIN2" s="260" t="s">
        <v>17553</v>
      </c>
      <c r="UIO2" s="260" t="s">
        <v>17554</v>
      </c>
      <c r="UIP2" s="260" t="s">
        <v>17555</v>
      </c>
      <c r="UIQ2" s="260" t="s">
        <v>17556</v>
      </c>
      <c r="UIR2" s="260" t="s">
        <v>17557</v>
      </c>
      <c r="UIS2" s="260" t="s">
        <v>17558</v>
      </c>
      <c r="UIT2" s="260" t="s">
        <v>17559</v>
      </c>
      <c r="UIU2" s="260" t="s">
        <v>17560</v>
      </c>
      <c r="UIV2" s="260" t="s">
        <v>17561</v>
      </c>
      <c r="UIW2" s="260" t="s">
        <v>17562</v>
      </c>
      <c r="UIX2" s="260" t="s">
        <v>17563</v>
      </c>
      <c r="UIY2" s="260" t="s">
        <v>17564</v>
      </c>
      <c r="UIZ2" s="260" t="s">
        <v>17565</v>
      </c>
      <c r="UJA2" s="260" t="s">
        <v>17566</v>
      </c>
      <c r="UJB2" s="260" t="s">
        <v>17567</v>
      </c>
      <c r="UJC2" s="260" t="s">
        <v>17568</v>
      </c>
      <c r="UJD2" s="260" t="s">
        <v>17569</v>
      </c>
      <c r="UJE2" s="260" t="s">
        <v>17570</v>
      </c>
      <c r="UJF2" s="260" t="s">
        <v>17571</v>
      </c>
      <c r="UJG2" s="260" t="s">
        <v>17572</v>
      </c>
      <c r="UJH2" s="260" t="s">
        <v>17573</v>
      </c>
      <c r="UJI2" s="260" t="s">
        <v>17574</v>
      </c>
      <c r="UJJ2" s="260" t="s">
        <v>17575</v>
      </c>
      <c r="UJK2" s="260" t="s">
        <v>17576</v>
      </c>
      <c r="UJL2" s="260" t="s">
        <v>17577</v>
      </c>
      <c r="UJM2" s="260" t="s">
        <v>17578</v>
      </c>
      <c r="UJN2" s="260" t="s">
        <v>17579</v>
      </c>
      <c r="UJO2" s="260" t="s">
        <v>17580</v>
      </c>
      <c r="UJP2" s="260" t="s">
        <v>17581</v>
      </c>
      <c r="UJQ2" s="260" t="s">
        <v>17582</v>
      </c>
      <c r="UJR2" s="260" t="s">
        <v>17583</v>
      </c>
      <c r="UJS2" s="260" t="s">
        <v>17584</v>
      </c>
      <c r="UJT2" s="260" t="s">
        <v>17585</v>
      </c>
      <c r="UJU2" s="260" t="s">
        <v>17586</v>
      </c>
      <c r="UJV2" s="260" t="s">
        <v>17587</v>
      </c>
      <c r="UJW2" s="260" t="s">
        <v>17588</v>
      </c>
      <c r="UJX2" s="260" t="s">
        <v>17589</v>
      </c>
      <c r="UJY2" s="260" t="s">
        <v>17590</v>
      </c>
      <c r="UJZ2" s="260" t="s">
        <v>17591</v>
      </c>
      <c r="UKA2" s="260" t="s">
        <v>17592</v>
      </c>
      <c r="UKB2" s="260" t="s">
        <v>17593</v>
      </c>
      <c r="UKC2" s="260" t="s">
        <v>17594</v>
      </c>
      <c r="UKD2" s="260" t="s">
        <v>17595</v>
      </c>
      <c r="UKE2" s="260" t="s">
        <v>17596</v>
      </c>
      <c r="UKF2" s="260" t="s">
        <v>17597</v>
      </c>
      <c r="UKG2" s="260" t="s">
        <v>17598</v>
      </c>
      <c r="UKH2" s="260" t="s">
        <v>17599</v>
      </c>
      <c r="UKI2" s="260" t="s">
        <v>17600</v>
      </c>
      <c r="UKJ2" s="260" t="s">
        <v>17601</v>
      </c>
      <c r="UKK2" s="260" t="s">
        <v>17602</v>
      </c>
      <c r="UKL2" s="260" t="s">
        <v>17603</v>
      </c>
      <c r="UKM2" s="260" t="s">
        <v>17604</v>
      </c>
      <c r="UKN2" s="260" t="s">
        <v>17605</v>
      </c>
      <c r="UKO2" s="260" t="s">
        <v>17606</v>
      </c>
      <c r="UKP2" s="260" t="s">
        <v>17607</v>
      </c>
      <c r="UKQ2" s="260" t="s">
        <v>17608</v>
      </c>
      <c r="UKR2" s="260" t="s">
        <v>17609</v>
      </c>
      <c r="UKS2" s="260" t="s">
        <v>17610</v>
      </c>
      <c r="UKT2" s="260" t="s">
        <v>17611</v>
      </c>
      <c r="UKU2" s="260" t="s">
        <v>17612</v>
      </c>
      <c r="UKV2" s="260" t="s">
        <v>17613</v>
      </c>
      <c r="UKW2" s="260" t="s">
        <v>17614</v>
      </c>
      <c r="UKX2" s="260" t="s">
        <v>17615</v>
      </c>
      <c r="UKY2" s="260" t="s">
        <v>17616</v>
      </c>
      <c r="UKZ2" s="260" t="s">
        <v>17617</v>
      </c>
      <c r="ULA2" s="260" t="s">
        <v>17618</v>
      </c>
      <c r="ULB2" s="260" t="s">
        <v>17619</v>
      </c>
      <c r="ULC2" s="260" t="s">
        <v>17620</v>
      </c>
      <c r="ULD2" s="260" t="s">
        <v>17621</v>
      </c>
      <c r="ULE2" s="260" t="s">
        <v>17622</v>
      </c>
      <c r="ULF2" s="260" t="s">
        <v>17623</v>
      </c>
      <c r="ULG2" s="260" t="s">
        <v>17624</v>
      </c>
      <c r="ULH2" s="260" t="s">
        <v>17625</v>
      </c>
      <c r="ULI2" s="260" t="s">
        <v>17626</v>
      </c>
      <c r="ULJ2" s="260" t="s">
        <v>17627</v>
      </c>
      <c r="ULK2" s="260" t="s">
        <v>17628</v>
      </c>
      <c r="ULL2" s="260" t="s">
        <v>17629</v>
      </c>
      <c r="ULM2" s="260" t="s">
        <v>17630</v>
      </c>
      <c r="ULN2" s="260" t="s">
        <v>17631</v>
      </c>
      <c r="ULO2" s="260" t="s">
        <v>17632</v>
      </c>
      <c r="ULP2" s="260" t="s">
        <v>17633</v>
      </c>
      <c r="ULQ2" s="260" t="s">
        <v>17634</v>
      </c>
      <c r="ULR2" s="260" t="s">
        <v>17635</v>
      </c>
      <c r="ULS2" s="260" t="s">
        <v>17636</v>
      </c>
      <c r="ULT2" s="260" t="s">
        <v>17637</v>
      </c>
      <c r="ULU2" s="260" t="s">
        <v>17638</v>
      </c>
      <c r="ULV2" s="260" t="s">
        <v>17639</v>
      </c>
      <c r="ULW2" s="260" t="s">
        <v>17640</v>
      </c>
      <c r="ULX2" s="260" t="s">
        <v>17641</v>
      </c>
      <c r="ULY2" s="260" t="s">
        <v>17642</v>
      </c>
      <c r="ULZ2" s="260" t="s">
        <v>17643</v>
      </c>
      <c r="UMA2" s="260" t="s">
        <v>17644</v>
      </c>
      <c r="UMB2" s="260" t="s">
        <v>17645</v>
      </c>
      <c r="UMC2" s="260" t="s">
        <v>17646</v>
      </c>
      <c r="UMD2" s="260" t="s">
        <v>17647</v>
      </c>
      <c r="UME2" s="260" t="s">
        <v>17648</v>
      </c>
      <c r="UMF2" s="260" t="s">
        <v>17649</v>
      </c>
      <c r="UMG2" s="260" t="s">
        <v>17650</v>
      </c>
      <c r="UMH2" s="260" t="s">
        <v>17651</v>
      </c>
      <c r="UMI2" s="260" t="s">
        <v>17652</v>
      </c>
      <c r="UMJ2" s="260" t="s">
        <v>17653</v>
      </c>
      <c r="UMK2" s="260" t="s">
        <v>17654</v>
      </c>
      <c r="UML2" s="260" t="s">
        <v>17655</v>
      </c>
      <c r="UMM2" s="260" t="s">
        <v>17656</v>
      </c>
      <c r="UMN2" s="260" t="s">
        <v>17657</v>
      </c>
      <c r="UMO2" s="260" t="s">
        <v>17658</v>
      </c>
      <c r="UMP2" s="260" t="s">
        <v>17659</v>
      </c>
      <c r="UMQ2" s="260" t="s">
        <v>17660</v>
      </c>
      <c r="UMR2" s="260" t="s">
        <v>17661</v>
      </c>
      <c r="UMS2" s="260" t="s">
        <v>17662</v>
      </c>
      <c r="UMT2" s="260" t="s">
        <v>17663</v>
      </c>
      <c r="UMU2" s="260" t="s">
        <v>17664</v>
      </c>
      <c r="UMV2" s="260" t="s">
        <v>17665</v>
      </c>
      <c r="UMW2" s="260" t="s">
        <v>17666</v>
      </c>
      <c r="UMX2" s="260" t="s">
        <v>17667</v>
      </c>
      <c r="UMY2" s="260" t="s">
        <v>17668</v>
      </c>
      <c r="UMZ2" s="260" t="s">
        <v>17669</v>
      </c>
      <c r="UNA2" s="260" t="s">
        <v>17670</v>
      </c>
      <c r="UNB2" s="260" t="s">
        <v>17671</v>
      </c>
      <c r="UNC2" s="260" t="s">
        <v>17672</v>
      </c>
      <c r="UND2" s="260" t="s">
        <v>17673</v>
      </c>
      <c r="UNE2" s="260" t="s">
        <v>17674</v>
      </c>
      <c r="UNF2" s="260" t="s">
        <v>17675</v>
      </c>
      <c r="UNG2" s="260" t="s">
        <v>17676</v>
      </c>
      <c r="UNH2" s="260" t="s">
        <v>17677</v>
      </c>
      <c r="UNI2" s="260" t="s">
        <v>17678</v>
      </c>
      <c r="UNJ2" s="260" t="s">
        <v>17679</v>
      </c>
      <c r="UNK2" s="260" t="s">
        <v>17680</v>
      </c>
      <c r="UNL2" s="260" t="s">
        <v>17681</v>
      </c>
      <c r="UNM2" s="260" t="s">
        <v>17682</v>
      </c>
      <c r="UNN2" s="260" t="s">
        <v>17683</v>
      </c>
      <c r="UNO2" s="260" t="s">
        <v>17684</v>
      </c>
      <c r="UNP2" s="260" t="s">
        <v>17685</v>
      </c>
      <c r="UNQ2" s="260" t="s">
        <v>17686</v>
      </c>
      <c r="UNR2" s="260" t="s">
        <v>17687</v>
      </c>
      <c r="UNS2" s="260" t="s">
        <v>17688</v>
      </c>
      <c r="UNT2" s="260" t="s">
        <v>17689</v>
      </c>
      <c r="UNU2" s="260" t="s">
        <v>17690</v>
      </c>
      <c r="UNV2" s="260" t="s">
        <v>17691</v>
      </c>
      <c r="UNW2" s="260" t="s">
        <v>17692</v>
      </c>
      <c r="UNX2" s="260" t="s">
        <v>17693</v>
      </c>
      <c r="UNY2" s="260" t="s">
        <v>17694</v>
      </c>
      <c r="UNZ2" s="260" t="s">
        <v>17695</v>
      </c>
      <c r="UOA2" s="260" t="s">
        <v>17696</v>
      </c>
      <c r="UOB2" s="260" t="s">
        <v>17697</v>
      </c>
      <c r="UOC2" s="260" t="s">
        <v>17698</v>
      </c>
      <c r="UOD2" s="260" t="s">
        <v>17699</v>
      </c>
      <c r="UOE2" s="260" t="s">
        <v>17700</v>
      </c>
      <c r="UOF2" s="260" t="s">
        <v>17701</v>
      </c>
      <c r="UOG2" s="260" t="s">
        <v>17702</v>
      </c>
      <c r="UOH2" s="260" t="s">
        <v>17703</v>
      </c>
      <c r="UOI2" s="260" t="s">
        <v>17704</v>
      </c>
      <c r="UOJ2" s="260" t="s">
        <v>17705</v>
      </c>
      <c r="UOK2" s="260" t="s">
        <v>17706</v>
      </c>
      <c r="UOL2" s="260" t="s">
        <v>17707</v>
      </c>
      <c r="UOM2" s="260" t="s">
        <v>17708</v>
      </c>
      <c r="UON2" s="260" t="s">
        <v>17709</v>
      </c>
      <c r="UOO2" s="260" t="s">
        <v>17710</v>
      </c>
      <c r="UOP2" s="260" t="s">
        <v>17711</v>
      </c>
      <c r="UOQ2" s="260" t="s">
        <v>17712</v>
      </c>
      <c r="UOR2" s="260" t="s">
        <v>17713</v>
      </c>
      <c r="UOS2" s="260" t="s">
        <v>17714</v>
      </c>
      <c r="UOT2" s="260" t="s">
        <v>17715</v>
      </c>
      <c r="UOU2" s="260" t="s">
        <v>17716</v>
      </c>
      <c r="UOV2" s="260" t="s">
        <v>17717</v>
      </c>
      <c r="UOW2" s="260" t="s">
        <v>17718</v>
      </c>
      <c r="UOX2" s="260" t="s">
        <v>17719</v>
      </c>
      <c r="UOY2" s="260" t="s">
        <v>17720</v>
      </c>
      <c r="UOZ2" s="260" t="s">
        <v>17721</v>
      </c>
      <c r="UPA2" s="260" t="s">
        <v>17722</v>
      </c>
      <c r="UPB2" s="260" t="s">
        <v>17723</v>
      </c>
      <c r="UPC2" s="260" t="s">
        <v>17724</v>
      </c>
      <c r="UPD2" s="260" t="s">
        <v>17725</v>
      </c>
      <c r="UPE2" s="260" t="s">
        <v>17726</v>
      </c>
      <c r="UPF2" s="260" t="s">
        <v>17727</v>
      </c>
      <c r="UPG2" s="260" t="s">
        <v>17728</v>
      </c>
      <c r="UPH2" s="260" t="s">
        <v>17729</v>
      </c>
      <c r="UPI2" s="260" t="s">
        <v>17730</v>
      </c>
      <c r="UPJ2" s="260" t="s">
        <v>17731</v>
      </c>
      <c r="UPK2" s="260" t="s">
        <v>17732</v>
      </c>
      <c r="UPL2" s="260" t="s">
        <v>17733</v>
      </c>
      <c r="UPM2" s="260" t="s">
        <v>17734</v>
      </c>
      <c r="UPN2" s="260" t="s">
        <v>17735</v>
      </c>
      <c r="UPO2" s="260" t="s">
        <v>17736</v>
      </c>
      <c r="UPP2" s="260" t="s">
        <v>17737</v>
      </c>
      <c r="UPQ2" s="260" t="s">
        <v>17738</v>
      </c>
      <c r="UPR2" s="260" t="s">
        <v>17739</v>
      </c>
      <c r="UPS2" s="260" t="s">
        <v>17740</v>
      </c>
      <c r="UPT2" s="260" t="s">
        <v>17741</v>
      </c>
      <c r="UPU2" s="260" t="s">
        <v>17742</v>
      </c>
      <c r="UPV2" s="260" t="s">
        <v>17743</v>
      </c>
      <c r="UPW2" s="260" t="s">
        <v>17744</v>
      </c>
      <c r="UPX2" s="260" t="s">
        <v>17745</v>
      </c>
      <c r="UPY2" s="260" t="s">
        <v>17746</v>
      </c>
      <c r="UPZ2" s="260" t="s">
        <v>17747</v>
      </c>
      <c r="UQA2" s="260" t="s">
        <v>17748</v>
      </c>
      <c r="UQB2" s="260" t="s">
        <v>17749</v>
      </c>
      <c r="UQC2" s="260" t="s">
        <v>17750</v>
      </c>
      <c r="UQD2" s="260" t="s">
        <v>17751</v>
      </c>
      <c r="UQE2" s="260" t="s">
        <v>17752</v>
      </c>
      <c r="UQF2" s="260" t="s">
        <v>17753</v>
      </c>
      <c r="UQG2" s="260" t="s">
        <v>17754</v>
      </c>
      <c r="UQH2" s="260" t="s">
        <v>17755</v>
      </c>
      <c r="UQI2" s="260" t="s">
        <v>17756</v>
      </c>
      <c r="UQJ2" s="260" t="s">
        <v>17757</v>
      </c>
      <c r="UQK2" s="260" t="s">
        <v>17758</v>
      </c>
      <c r="UQL2" s="260" t="s">
        <v>17759</v>
      </c>
      <c r="UQM2" s="260" t="s">
        <v>17760</v>
      </c>
      <c r="UQN2" s="260" t="s">
        <v>17761</v>
      </c>
      <c r="UQO2" s="260" t="s">
        <v>17762</v>
      </c>
      <c r="UQP2" s="260" t="s">
        <v>17763</v>
      </c>
      <c r="UQQ2" s="260" t="s">
        <v>17764</v>
      </c>
      <c r="UQR2" s="260" t="s">
        <v>17765</v>
      </c>
      <c r="UQS2" s="260" t="s">
        <v>17766</v>
      </c>
      <c r="UQT2" s="260" t="s">
        <v>17767</v>
      </c>
      <c r="UQU2" s="260" t="s">
        <v>17768</v>
      </c>
      <c r="UQV2" s="260" t="s">
        <v>17769</v>
      </c>
      <c r="UQW2" s="260" t="s">
        <v>17770</v>
      </c>
      <c r="UQX2" s="260" t="s">
        <v>17771</v>
      </c>
      <c r="UQY2" s="260" t="s">
        <v>17772</v>
      </c>
      <c r="UQZ2" s="260" t="s">
        <v>17773</v>
      </c>
      <c r="URA2" s="260" t="s">
        <v>17774</v>
      </c>
      <c r="URB2" s="260" t="s">
        <v>17775</v>
      </c>
      <c r="URC2" s="260" t="s">
        <v>17776</v>
      </c>
      <c r="URD2" s="260" t="s">
        <v>17777</v>
      </c>
      <c r="URE2" s="260" t="s">
        <v>17778</v>
      </c>
      <c r="URF2" s="260" t="s">
        <v>17779</v>
      </c>
      <c r="URG2" s="260" t="s">
        <v>17780</v>
      </c>
      <c r="URH2" s="260" t="s">
        <v>17781</v>
      </c>
      <c r="URI2" s="260" t="s">
        <v>17782</v>
      </c>
      <c r="URJ2" s="260" t="s">
        <v>17783</v>
      </c>
      <c r="URK2" s="260" t="s">
        <v>17784</v>
      </c>
      <c r="URL2" s="260" t="s">
        <v>17785</v>
      </c>
      <c r="URM2" s="260" t="s">
        <v>17786</v>
      </c>
      <c r="URN2" s="260" t="s">
        <v>17787</v>
      </c>
      <c r="URO2" s="260" t="s">
        <v>17788</v>
      </c>
      <c r="URP2" s="260" t="s">
        <v>17789</v>
      </c>
      <c r="URQ2" s="260" t="s">
        <v>17790</v>
      </c>
      <c r="URR2" s="260" t="s">
        <v>17791</v>
      </c>
      <c r="URS2" s="260" t="s">
        <v>17792</v>
      </c>
      <c r="URT2" s="260" t="s">
        <v>17793</v>
      </c>
      <c r="URU2" s="260" t="s">
        <v>17794</v>
      </c>
      <c r="URV2" s="260" t="s">
        <v>17795</v>
      </c>
      <c r="URW2" s="260" t="s">
        <v>17796</v>
      </c>
      <c r="URX2" s="260" t="s">
        <v>17797</v>
      </c>
      <c r="URY2" s="260" t="s">
        <v>17798</v>
      </c>
      <c r="URZ2" s="260" t="s">
        <v>17799</v>
      </c>
      <c r="USA2" s="260" t="s">
        <v>17800</v>
      </c>
      <c r="USB2" s="260" t="s">
        <v>17801</v>
      </c>
      <c r="USC2" s="260" t="s">
        <v>17802</v>
      </c>
      <c r="USD2" s="260" t="s">
        <v>17803</v>
      </c>
      <c r="USE2" s="260" t="s">
        <v>17804</v>
      </c>
      <c r="USF2" s="260" t="s">
        <v>17805</v>
      </c>
      <c r="USG2" s="260" t="s">
        <v>17806</v>
      </c>
      <c r="USH2" s="260" t="s">
        <v>17807</v>
      </c>
      <c r="USI2" s="260" t="s">
        <v>17808</v>
      </c>
      <c r="USJ2" s="260" t="s">
        <v>17809</v>
      </c>
      <c r="USK2" s="260" t="s">
        <v>17810</v>
      </c>
      <c r="USL2" s="260" t="s">
        <v>17811</v>
      </c>
      <c r="USM2" s="260" t="s">
        <v>17812</v>
      </c>
      <c r="USN2" s="260" t="s">
        <v>17813</v>
      </c>
      <c r="USO2" s="260" t="s">
        <v>17814</v>
      </c>
      <c r="USP2" s="260" t="s">
        <v>17815</v>
      </c>
      <c r="USQ2" s="260" t="s">
        <v>17816</v>
      </c>
      <c r="USR2" s="260" t="s">
        <v>17817</v>
      </c>
      <c r="USS2" s="260" t="s">
        <v>17818</v>
      </c>
      <c r="UST2" s="260" t="s">
        <v>17819</v>
      </c>
      <c r="USU2" s="260" t="s">
        <v>17820</v>
      </c>
      <c r="USV2" s="260" t="s">
        <v>17821</v>
      </c>
      <c r="USW2" s="260" t="s">
        <v>17822</v>
      </c>
      <c r="USX2" s="260" t="s">
        <v>17823</v>
      </c>
      <c r="USY2" s="260" t="s">
        <v>17824</v>
      </c>
      <c r="USZ2" s="260" t="s">
        <v>17825</v>
      </c>
      <c r="UTA2" s="260" t="s">
        <v>17826</v>
      </c>
      <c r="UTB2" s="260" t="s">
        <v>17827</v>
      </c>
      <c r="UTC2" s="260" t="s">
        <v>17828</v>
      </c>
      <c r="UTD2" s="260" t="s">
        <v>17829</v>
      </c>
      <c r="UTE2" s="260" t="s">
        <v>17830</v>
      </c>
      <c r="UTF2" s="260" t="s">
        <v>17831</v>
      </c>
      <c r="UTG2" s="260" t="s">
        <v>17832</v>
      </c>
      <c r="UTH2" s="260" t="s">
        <v>17833</v>
      </c>
      <c r="UTI2" s="260" t="s">
        <v>17834</v>
      </c>
      <c r="UTJ2" s="260" t="s">
        <v>17835</v>
      </c>
      <c r="UTK2" s="260" t="s">
        <v>17836</v>
      </c>
      <c r="UTL2" s="260" t="s">
        <v>17837</v>
      </c>
      <c r="UTM2" s="260" t="s">
        <v>17838</v>
      </c>
      <c r="UTN2" s="260" t="s">
        <v>17839</v>
      </c>
      <c r="UTO2" s="260" t="s">
        <v>17840</v>
      </c>
      <c r="UTP2" s="260" t="s">
        <v>17841</v>
      </c>
      <c r="UTQ2" s="260" t="s">
        <v>17842</v>
      </c>
      <c r="UTR2" s="260" t="s">
        <v>17843</v>
      </c>
      <c r="UTS2" s="260" t="s">
        <v>17844</v>
      </c>
      <c r="UTT2" s="260" t="s">
        <v>17845</v>
      </c>
      <c r="UTU2" s="260" t="s">
        <v>17846</v>
      </c>
      <c r="UTV2" s="260" t="s">
        <v>17847</v>
      </c>
      <c r="UTW2" s="260" t="s">
        <v>17848</v>
      </c>
      <c r="UTX2" s="260" t="s">
        <v>17849</v>
      </c>
      <c r="UTY2" s="260" t="s">
        <v>17850</v>
      </c>
      <c r="UTZ2" s="260" t="s">
        <v>17851</v>
      </c>
      <c r="UUA2" s="260" t="s">
        <v>17852</v>
      </c>
      <c r="UUB2" s="260" t="s">
        <v>17853</v>
      </c>
      <c r="UUC2" s="260" t="s">
        <v>17854</v>
      </c>
      <c r="UUD2" s="260" t="s">
        <v>17855</v>
      </c>
      <c r="UUE2" s="260" t="s">
        <v>17856</v>
      </c>
      <c r="UUF2" s="260" t="s">
        <v>17857</v>
      </c>
      <c r="UUG2" s="260" t="s">
        <v>17858</v>
      </c>
      <c r="UUH2" s="260" t="s">
        <v>17859</v>
      </c>
      <c r="UUI2" s="260" t="s">
        <v>17860</v>
      </c>
      <c r="UUJ2" s="260" t="s">
        <v>17861</v>
      </c>
      <c r="UUK2" s="260" t="s">
        <v>17862</v>
      </c>
      <c r="UUL2" s="260" t="s">
        <v>17863</v>
      </c>
      <c r="UUM2" s="260" t="s">
        <v>17864</v>
      </c>
      <c r="UUN2" s="260" t="s">
        <v>17865</v>
      </c>
      <c r="UUO2" s="260" t="s">
        <v>17866</v>
      </c>
      <c r="UUP2" s="260" t="s">
        <v>17867</v>
      </c>
      <c r="UUQ2" s="260" t="s">
        <v>17868</v>
      </c>
      <c r="UUR2" s="260" t="s">
        <v>17869</v>
      </c>
      <c r="UUS2" s="260" t="s">
        <v>17870</v>
      </c>
      <c r="UUT2" s="260" t="s">
        <v>17871</v>
      </c>
      <c r="UUU2" s="260" t="s">
        <v>17872</v>
      </c>
      <c r="UUV2" s="260" t="s">
        <v>17873</v>
      </c>
      <c r="UUW2" s="260" t="s">
        <v>17874</v>
      </c>
      <c r="UUX2" s="260" t="s">
        <v>17875</v>
      </c>
      <c r="UUY2" s="260" t="s">
        <v>17876</v>
      </c>
      <c r="UUZ2" s="260" t="s">
        <v>17877</v>
      </c>
      <c r="UVA2" s="260" t="s">
        <v>17878</v>
      </c>
      <c r="UVB2" s="260" t="s">
        <v>17879</v>
      </c>
      <c r="UVC2" s="260" t="s">
        <v>17880</v>
      </c>
      <c r="UVD2" s="260" t="s">
        <v>17881</v>
      </c>
      <c r="UVE2" s="260" t="s">
        <v>17882</v>
      </c>
      <c r="UVF2" s="260" t="s">
        <v>17883</v>
      </c>
      <c r="UVG2" s="260" t="s">
        <v>17884</v>
      </c>
      <c r="UVH2" s="260" t="s">
        <v>17885</v>
      </c>
      <c r="UVI2" s="260" t="s">
        <v>17886</v>
      </c>
      <c r="UVJ2" s="260" t="s">
        <v>17887</v>
      </c>
      <c r="UVK2" s="260" t="s">
        <v>17888</v>
      </c>
      <c r="UVL2" s="260" t="s">
        <v>17889</v>
      </c>
      <c r="UVM2" s="260" t="s">
        <v>17890</v>
      </c>
      <c r="UVN2" s="260" t="s">
        <v>17891</v>
      </c>
      <c r="UVO2" s="260" t="s">
        <v>17892</v>
      </c>
      <c r="UVP2" s="260" t="s">
        <v>17893</v>
      </c>
      <c r="UVQ2" s="260" t="s">
        <v>17894</v>
      </c>
      <c r="UVR2" s="260" t="s">
        <v>17895</v>
      </c>
      <c r="UVS2" s="260" t="s">
        <v>17896</v>
      </c>
      <c r="UVT2" s="260" t="s">
        <v>17897</v>
      </c>
      <c r="UVU2" s="260" t="s">
        <v>17898</v>
      </c>
      <c r="UVV2" s="260" t="s">
        <v>17899</v>
      </c>
      <c r="UVW2" s="260" t="s">
        <v>17900</v>
      </c>
      <c r="UVX2" s="260" t="s">
        <v>17901</v>
      </c>
      <c r="UVY2" s="260" t="s">
        <v>17902</v>
      </c>
      <c r="UVZ2" s="260" t="s">
        <v>17903</v>
      </c>
      <c r="UWA2" s="260" t="s">
        <v>17904</v>
      </c>
      <c r="UWB2" s="260" t="s">
        <v>17905</v>
      </c>
      <c r="UWC2" s="260" t="s">
        <v>17906</v>
      </c>
      <c r="UWD2" s="260" t="s">
        <v>17907</v>
      </c>
      <c r="UWE2" s="260" t="s">
        <v>17908</v>
      </c>
      <c r="UWF2" s="260" t="s">
        <v>17909</v>
      </c>
      <c r="UWG2" s="260" t="s">
        <v>17910</v>
      </c>
      <c r="UWH2" s="260" t="s">
        <v>17911</v>
      </c>
      <c r="UWI2" s="260" t="s">
        <v>17912</v>
      </c>
      <c r="UWJ2" s="260" t="s">
        <v>17913</v>
      </c>
      <c r="UWK2" s="260" t="s">
        <v>17914</v>
      </c>
      <c r="UWL2" s="260" t="s">
        <v>17915</v>
      </c>
      <c r="UWM2" s="260" t="s">
        <v>17916</v>
      </c>
      <c r="UWN2" s="260" t="s">
        <v>17917</v>
      </c>
      <c r="UWO2" s="260" t="s">
        <v>17918</v>
      </c>
      <c r="UWP2" s="260" t="s">
        <v>17919</v>
      </c>
      <c r="UWQ2" s="260" t="s">
        <v>17920</v>
      </c>
      <c r="UWR2" s="260" t="s">
        <v>17921</v>
      </c>
      <c r="UWS2" s="260" t="s">
        <v>17922</v>
      </c>
      <c r="UWT2" s="260" t="s">
        <v>17923</v>
      </c>
      <c r="UWU2" s="260" t="s">
        <v>17924</v>
      </c>
      <c r="UWV2" s="260" t="s">
        <v>17925</v>
      </c>
      <c r="UWW2" s="260" t="s">
        <v>17926</v>
      </c>
      <c r="UWX2" s="260" t="s">
        <v>17927</v>
      </c>
      <c r="UWY2" s="260" t="s">
        <v>17928</v>
      </c>
      <c r="UWZ2" s="260" t="s">
        <v>17929</v>
      </c>
      <c r="UXA2" s="260" t="s">
        <v>17930</v>
      </c>
      <c r="UXB2" s="260" t="s">
        <v>17931</v>
      </c>
      <c r="UXC2" s="260" t="s">
        <v>17932</v>
      </c>
      <c r="UXD2" s="260" t="s">
        <v>17933</v>
      </c>
      <c r="UXE2" s="260" t="s">
        <v>17934</v>
      </c>
      <c r="UXF2" s="260" t="s">
        <v>17935</v>
      </c>
      <c r="UXG2" s="260" t="s">
        <v>17936</v>
      </c>
      <c r="UXH2" s="260" t="s">
        <v>17937</v>
      </c>
      <c r="UXI2" s="260" t="s">
        <v>17938</v>
      </c>
      <c r="UXJ2" s="260" t="s">
        <v>17939</v>
      </c>
      <c r="UXK2" s="260" t="s">
        <v>17940</v>
      </c>
      <c r="UXL2" s="260" t="s">
        <v>17941</v>
      </c>
      <c r="UXM2" s="260" t="s">
        <v>17942</v>
      </c>
      <c r="UXN2" s="260" t="s">
        <v>17943</v>
      </c>
      <c r="UXO2" s="260" t="s">
        <v>17944</v>
      </c>
      <c r="UXP2" s="260" t="s">
        <v>17945</v>
      </c>
      <c r="UXQ2" s="260" t="s">
        <v>17946</v>
      </c>
      <c r="UXR2" s="260" t="s">
        <v>17947</v>
      </c>
      <c r="UXS2" s="260" t="s">
        <v>17948</v>
      </c>
      <c r="UXT2" s="260" t="s">
        <v>17949</v>
      </c>
      <c r="UXU2" s="260" t="s">
        <v>17950</v>
      </c>
      <c r="UXV2" s="260" t="s">
        <v>17951</v>
      </c>
      <c r="UXW2" s="260" t="s">
        <v>17952</v>
      </c>
      <c r="UXX2" s="260" t="s">
        <v>17953</v>
      </c>
      <c r="UXY2" s="260" t="s">
        <v>17954</v>
      </c>
      <c r="UXZ2" s="260" t="s">
        <v>17955</v>
      </c>
      <c r="UYA2" s="260" t="s">
        <v>17956</v>
      </c>
      <c r="UYB2" s="260" t="s">
        <v>17957</v>
      </c>
      <c r="UYC2" s="260" t="s">
        <v>17958</v>
      </c>
      <c r="UYD2" s="260" t="s">
        <v>17959</v>
      </c>
      <c r="UYE2" s="260" t="s">
        <v>17960</v>
      </c>
      <c r="UYF2" s="260" t="s">
        <v>17961</v>
      </c>
      <c r="UYG2" s="260" t="s">
        <v>17962</v>
      </c>
      <c r="UYH2" s="260" t="s">
        <v>17963</v>
      </c>
      <c r="UYI2" s="260" t="s">
        <v>17964</v>
      </c>
      <c r="UYJ2" s="260" t="s">
        <v>17965</v>
      </c>
      <c r="UYK2" s="260" t="s">
        <v>17966</v>
      </c>
      <c r="UYL2" s="260" t="s">
        <v>17967</v>
      </c>
      <c r="UYM2" s="260" t="s">
        <v>17968</v>
      </c>
      <c r="UYN2" s="260" t="s">
        <v>17969</v>
      </c>
      <c r="UYO2" s="260" t="s">
        <v>17970</v>
      </c>
      <c r="UYP2" s="260" t="s">
        <v>17971</v>
      </c>
      <c r="UYQ2" s="260" t="s">
        <v>17972</v>
      </c>
      <c r="UYR2" s="260" t="s">
        <v>17973</v>
      </c>
      <c r="UYS2" s="260" t="s">
        <v>17974</v>
      </c>
      <c r="UYT2" s="260" t="s">
        <v>17975</v>
      </c>
      <c r="UYU2" s="260" t="s">
        <v>17976</v>
      </c>
      <c r="UYV2" s="260" t="s">
        <v>17977</v>
      </c>
      <c r="UYW2" s="260" t="s">
        <v>17978</v>
      </c>
      <c r="UYX2" s="260" t="s">
        <v>17979</v>
      </c>
      <c r="UYY2" s="260" t="s">
        <v>17980</v>
      </c>
      <c r="UYZ2" s="260" t="s">
        <v>17981</v>
      </c>
      <c r="UZA2" s="260" t="s">
        <v>17982</v>
      </c>
      <c r="UZB2" s="260" t="s">
        <v>17983</v>
      </c>
      <c r="UZC2" s="260" t="s">
        <v>17984</v>
      </c>
      <c r="UZD2" s="260" t="s">
        <v>17985</v>
      </c>
      <c r="UZE2" s="260" t="s">
        <v>17986</v>
      </c>
      <c r="UZF2" s="260" t="s">
        <v>17987</v>
      </c>
      <c r="UZG2" s="260" t="s">
        <v>17988</v>
      </c>
      <c r="UZH2" s="260" t="s">
        <v>17989</v>
      </c>
      <c r="UZI2" s="260" t="s">
        <v>17990</v>
      </c>
      <c r="UZJ2" s="260" t="s">
        <v>17991</v>
      </c>
      <c r="UZK2" s="260" t="s">
        <v>17992</v>
      </c>
      <c r="UZL2" s="260" t="s">
        <v>17993</v>
      </c>
      <c r="UZM2" s="260" t="s">
        <v>17994</v>
      </c>
      <c r="UZN2" s="260" t="s">
        <v>17995</v>
      </c>
      <c r="UZO2" s="260" t="s">
        <v>17996</v>
      </c>
      <c r="UZP2" s="260" t="s">
        <v>17997</v>
      </c>
      <c r="UZQ2" s="260" t="s">
        <v>17998</v>
      </c>
      <c r="UZR2" s="260" t="s">
        <v>17999</v>
      </c>
      <c r="UZS2" s="260" t="s">
        <v>18000</v>
      </c>
      <c r="UZT2" s="260" t="s">
        <v>18001</v>
      </c>
      <c r="UZU2" s="260" t="s">
        <v>18002</v>
      </c>
      <c r="UZV2" s="260" t="s">
        <v>18003</v>
      </c>
      <c r="UZW2" s="260" t="s">
        <v>18004</v>
      </c>
      <c r="UZX2" s="260" t="s">
        <v>18005</v>
      </c>
      <c r="UZY2" s="260" t="s">
        <v>18006</v>
      </c>
      <c r="UZZ2" s="260" t="s">
        <v>18007</v>
      </c>
      <c r="VAA2" s="260" t="s">
        <v>18008</v>
      </c>
      <c r="VAB2" s="260" t="s">
        <v>18009</v>
      </c>
      <c r="VAC2" s="260" t="s">
        <v>18010</v>
      </c>
      <c r="VAD2" s="260" t="s">
        <v>18011</v>
      </c>
      <c r="VAE2" s="260" t="s">
        <v>18012</v>
      </c>
      <c r="VAF2" s="260" t="s">
        <v>18013</v>
      </c>
      <c r="VAG2" s="260" t="s">
        <v>18014</v>
      </c>
      <c r="VAH2" s="260" t="s">
        <v>18015</v>
      </c>
      <c r="VAI2" s="260" t="s">
        <v>18016</v>
      </c>
      <c r="VAJ2" s="260" t="s">
        <v>18017</v>
      </c>
      <c r="VAK2" s="260" t="s">
        <v>18018</v>
      </c>
      <c r="VAL2" s="260" t="s">
        <v>18019</v>
      </c>
      <c r="VAM2" s="260" t="s">
        <v>18020</v>
      </c>
      <c r="VAN2" s="260" t="s">
        <v>18021</v>
      </c>
      <c r="VAO2" s="260" t="s">
        <v>18022</v>
      </c>
      <c r="VAP2" s="260" t="s">
        <v>18023</v>
      </c>
      <c r="VAQ2" s="260" t="s">
        <v>18024</v>
      </c>
      <c r="VAR2" s="260" t="s">
        <v>18025</v>
      </c>
      <c r="VAS2" s="260" t="s">
        <v>18026</v>
      </c>
      <c r="VAT2" s="260" t="s">
        <v>18027</v>
      </c>
      <c r="VAU2" s="260" t="s">
        <v>18028</v>
      </c>
      <c r="VAV2" s="260" t="s">
        <v>18029</v>
      </c>
      <c r="VAW2" s="260" t="s">
        <v>18030</v>
      </c>
      <c r="VAX2" s="260" t="s">
        <v>18031</v>
      </c>
      <c r="VAY2" s="260" t="s">
        <v>18032</v>
      </c>
      <c r="VAZ2" s="260" t="s">
        <v>18033</v>
      </c>
      <c r="VBA2" s="260" t="s">
        <v>18034</v>
      </c>
      <c r="VBB2" s="260" t="s">
        <v>18035</v>
      </c>
      <c r="VBC2" s="260" t="s">
        <v>18036</v>
      </c>
      <c r="VBD2" s="260" t="s">
        <v>18037</v>
      </c>
      <c r="VBE2" s="260" t="s">
        <v>18038</v>
      </c>
      <c r="VBF2" s="260" t="s">
        <v>18039</v>
      </c>
      <c r="VBG2" s="260" t="s">
        <v>18040</v>
      </c>
      <c r="VBH2" s="260" t="s">
        <v>18041</v>
      </c>
      <c r="VBI2" s="260" t="s">
        <v>18042</v>
      </c>
      <c r="VBJ2" s="260" t="s">
        <v>18043</v>
      </c>
      <c r="VBK2" s="260" t="s">
        <v>18044</v>
      </c>
      <c r="VBL2" s="260" t="s">
        <v>18045</v>
      </c>
      <c r="VBM2" s="260" t="s">
        <v>18046</v>
      </c>
      <c r="VBN2" s="260" t="s">
        <v>18047</v>
      </c>
      <c r="VBO2" s="260" t="s">
        <v>18048</v>
      </c>
      <c r="VBP2" s="260" t="s">
        <v>18049</v>
      </c>
      <c r="VBQ2" s="260" t="s">
        <v>18050</v>
      </c>
      <c r="VBR2" s="260" t="s">
        <v>18051</v>
      </c>
      <c r="VBS2" s="260" t="s">
        <v>18052</v>
      </c>
      <c r="VBT2" s="260" t="s">
        <v>18053</v>
      </c>
      <c r="VBU2" s="260" t="s">
        <v>18054</v>
      </c>
      <c r="VBV2" s="260" t="s">
        <v>18055</v>
      </c>
      <c r="VBW2" s="260" t="s">
        <v>18056</v>
      </c>
      <c r="VBX2" s="260" t="s">
        <v>18057</v>
      </c>
      <c r="VBY2" s="260" t="s">
        <v>18058</v>
      </c>
      <c r="VBZ2" s="260" t="s">
        <v>18059</v>
      </c>
      <c r="VCA2" s="260" t="s">
        <v>18060</v>
      </c>
      <c r="VCB2" s="260" t="s">
        <v>18061</v>
      </c>
      <c r="VCC2" s="260" t="s">
        <v>18062</v>
      </c>
      <c r="VCD2" s="260" t="s">
        <v>18063</v>
      </c>
      <c r="VCE2" s="260" t="s">
        <v>18064</v>
      </c>
      <c r="VCF2" s="260" t="s">
        <v>18065</v>
      </c>
      <c r="VCG2" s="260" t="s">
        <v>18066</v>
      </c>
      <c r="VCH2" s="260" t="s">
        <v>18067</v>
      </c>
      <c r="VCI2" s="260" t="s">
        <v>18068</v>
      </c>
      <c r="VCJ2" s="260" t="s">
        <v>18069</v>
      </c>
      <c r="VCK2" s="260" t="s">
        <v>18070</v>
      </c>
      <c r="VCL2" s="260" t="s">
        <v>18071</v>
      </c>
      <c r="VCM2" s="260" t="s">
        <v>18072</v>
      </c>
      <c r="VCN2" s="260" t="s">
        <v>18073</v>
      </c>
      <c r="VCO2" s="260" t="s">
        <v>18074</v>
      </c>
      <c r="VCP2" s="260" t="s">
        <v>18075</v>
      </c>
      <c r="VCQ2" s="260" t="s">
        <v>18076</v>
      </c>
      <c r="VCR2" s="260" t="s">
        <v>18077</v>
      </c>
      <c r="VCS2" s="260" t="s">
        <v>18078</v>
      </c>
      <c r="VCT2" s="260" t="s">
        <v>18079</v>
      </c>
      <c r="VCU2" s="260" t="s">
        <v>18080</v>
      </c>
      <c r="VCV2" s="260" t="s">
        <v>18081</v>
      </c>
      <c r="VCW2" s="260" t="s">
        <v>18082</v>
      </c>
      <c r="VCX2" s="260" t="s">
        <v>18083</v>
      </c>
      <c r="VCY2" s="260" t="s">
        <v>18084</v>
      </c>
      <c r="VCZ2" s="260" t="s">
        <v>18085</v>
      </c>
      <c r="VDA2" s="260" t="s">
        <v>18086</v>
      </c>
      <c r="VDB2" s="260" t="s">
        <v>18087</v>
      </c>
      <c r="VDC2" s="260" t="s">
        <v>18088</v>
      </c>
      <c r="VDD2" s="260" t="s">
        <v>18089</v>
      </c>
      <c r="VDE2" s="260" t="s">
        <v>18090</v>
      </c>
      <c r="VDF2" s="260" t="s">
        <v>18091</v>
      </c>
      <c r="VDG2" s="260" t="s">
        <v>18092</v>
      </c>
      <c r="VDH2" s="260" t="s">
        <v>18093</v>
      </c>
      <c r="VDI2" s="260" t="s">
        <v>18094</v>
      </c>
      <c r="VDJ2" s="260" t="s">
        <v>18095</v>
      </c>
      <c r="VDK2" s="260" t="s">
        <v>18096</v>
      </c>
      <c r="VDL2" s="260" t="s">
        <v>18097</v>
      </c>
      <c r="VDM2" s="260" t="s">
        <v>18098</v>
      </c>
      <c r="VDN2" s="260" t="s">
        <v>18099</v>
      </c>
      <c r="VDO2" s="260" t="s">
        <v>18100</v>
      </c>
      <c r="VDP2" s="260" t="s">
        <v>18101</v>
      </c>
      <c r="VDQ2" s="260" t="s">
        <v>18102</v>
      </c>
      <c r="VDR2" s="260" t="s">
        <v>18103</v>
      </c>
      <c r="VDS2" s="260" t="s">
        <v>18104</v>
      </c>
      <c r="VDT2" s="260" t="s">
        <v>18105</v>
      </c>
      <c r="VDU2" s="260" t="s">
        <v>18106</v>
      </c>
      <c r="VDV2" s="260" t="s">
        <v>18107</v>
      </c>
      <c r="VDW2" s="260" t="s">
        <v>18108</v>
      </c>
      <c r="VDX2" s="260" t="s">
        <v>18109</v>
      </c>
      <c r="VDY2" s="260" t="s">
        <v>18110</v>
      </c>
      <c r="VDZ2" s="260" t="s">
        <v>18111</v>
      </c>
      <c r="VEA2" s="260" t="s">
        <v>18112</v>
      </c>
      <c r="VEB2" s="260" t="s">
        <v>18113</v>
      </c>
      <c r="VEC2" s="260" t="s">
        <v>18114</v>
      </c>
      <c r="VED2" s="260" t="s">
        <v>18115</v>
      </c>
      <c r="VEE2" s="260" t="s">
        <v>18116</v>
      </c>
      <c r="VEF2" s="260" t="s">
        <v>18117</v>
      </c>
      <c r="VEG2" s="260" t="s">
        <v>18118</v>
      </c>
      <c r="VEH2" s="260" t="s">
        <v>18119</v>
      </c>
      <c r="VEI2" s="260" t="s">
        <v>18120</v>
      </c>
      <c r="VEJ2" s="260" t="s">
        <v>18121</v>
      </c>
      <c r="VEK2" s="260" t="s">
        <v>18122</v>
      </c>
      <c r="VEL2" s="260" t="s">
        <v>18123</v>
      </c>
      <c r="VEM2" s="260" t="s">
        <v>18124</v>
      </c>
      <c r="VEN2" s="260" t="s">
        <v>18125</v>
      </c>
      <c r="VEO2" s="260" t="s">
        <v>18126</v>
      </c>
      <c r="VEP2" s="260" t="s">
        <v>18127</v>
      </c>
      <c r="VEQ2" s="260" t="s">
        <v>18128</v>
      </c>
      <c r="VER2" s="260" t="s">
        <v>18129</v>
      </c>
      <c r="VES2" s="260" t="s">
        <v>18130</v>
      </c>
      <c r="VET2" s="260" t="s">
        <v>18131</v>
      </c>
      <c r="VEU2" s="260" t="s">
        <v>18132</v>
      </c>
      <c r="VEV2" s="260" t="s">
        <v>18133</v>
      </c>
      <c r="VEW2" s="260" t="s">
        <v>18134</v>
      </c>
      <c r="VEX2" s="260" t="s">
        <v>18135</v>
      </c>
      <c r="VEY2" s="260" t="s">
        <v>18136</v>
      </c>
      <c r="VEZ2" s="260" t="s">
        <v>18137</v>
      </c>
      <c r="VFA2" s="260" t="s">
        <v>18138</v>
      </c>
      <c r="VFB2" s="260" t="s">
        <v>18139</v>
      </c>
      <c r="VFC2" s="260" t="s">
        <v>18140</v>
      </c>
      <c r="VFD2" s="260" t="s">
        <v>18141</v>
      </c>
      <c r="VFE2" s="260" t="s">
        <v>18142</v>
      </c>
      <c r="VFF2" s="260" t="s">
        <v>18143</v>
      </c>
      <c r="VFG2" s="260" t="s">
        <v>18144</v>
      </c>
      <c r="VFH2" s="260" t="s">
        <v>18145</v>
      </c>
      <c r="VFI2" s="260" t="s">
        <v>18146</v>
      </c>
      <c r="VFJ2" s="260" t="s">
        <v>18147</v>
      </c>
      <c r="VFK2" s="260" t="s">
        <v>18148</v>
      </c>
      <c r="VFL2" s="260" t="s">
        <v>18149</v>
      </c>
      <c r="VFM2" s="260" t="s">
        <v>18150</v>
      </c>
      <c r="VFN2" s="260" t="s">
        <v>18151</v>
      </c>
      <c r="VFO2" s="260" t="s">
        <v>18152</v>
      </c>
      <c r="VFP2" s="260" t="s">
        <v>18153</v>
      </c>
      <c r="VFQ2" s="260" t="s">
        <v>18154</v>
      </c>
      <c r="VFR2" s="260" t="s">
        <v>18155</v>
      </c>
      <c r="VFS2" s="260" t="s">
        <v>18156</v>
      </c>
      <c r="VFT2" s="260" t="s">
        <v>18157</v>
      </c>
      <c r="VFU2" s="260" t="s">
        <v>18158</v>
      </c>
      <c r="VFV2" s="260" t="s">
        <v>18159</v>
      </c>
      <c r="VFW2" s="260" t="s">
        <v>18160</v>
      </c>
      <c r="VFX2" s="260" t="s">
        <v>18161</v>
      </c>
      <c r="VFY2" s="260" t="s">
        <v>18162</v>
      </c>
      <c r="VFZ2" s="260" t="s">
        <v>18163</v>
      </c>
      <c r="VGA2" s="260" t="s">
        <v>18164</v>
      </c>
      <c r="VGB2" s="260" t="s">
        <v>18165</v>
      </c>
      <c r="VGC2" s="260" t="s">
        <v>18166</v>
      </c>
      <c r="VGD2" s="260" t="s">
        <v>18167</v>
      </c>
      <c r="VGE2" s="260" t="s">
        <v>18168</v>
      </c>
      <c r="VGF2" s="260" t="s">
        <v>18169</v>
      </c>
      <c r="VGG2" s="260" t="s">
        <v>18170</v>
      </c>
      <c r="VGH2" s="260" t="s">
        <v>18171</v>
      </c>
      <c r="VGI2" s="260" t="s">
        <v>18172</v>
      </c>
      <c r="VGJ2" s="260" t="s">
        <v>18173</v>
      </c>
      <c r="VGK2" s="260" t="s">
        <v>18174</v>
      </c>
      <c r="VGL2" s="260" t="s">
        <v>18175</v>
      </c>
      <c r="VGM2" s="260" t="s">
        <v>18176</v>
      </c>
      <c r="VGN2" s="260" t="s">
        <v>18177</v>
      </c>
      <c r="VGO2" s="260" t="s">
        <v>18178</v>
      </c>
      <c r="VGP2" s="260" t="s">
        <v>18179</v>
      </c>
      <c r="VGQ2" s="260" t="s">
        <v>18180</v>
      </c>
      <c r="VGR2" s="260" t="s">
        <v>18181</v>
      </c>
      <c r="VGS2" s="260" t="s">
        <v>18182</v>
      </c>
      <c r="VGT2" s="260" t="s">
        <v>18183</v>
      </c>
      <c r="VGU2" s="260" t="s">
        <v>18184</v>
      </c>
      <c r="VGV2" s="260" t="s">
        <v>18185</v>
      </c>
      <c r="VGW2" s="260" t="s">
        <v>18186</v>
      </c>
      <c r="VGX2" s="260" t="s">
        <v>18187</v>
      </c>
      <c r="VGY2" s="260" t="s">
        <v>18188</v>
      </c>
      <c r="VGZ2" s="260" t="s">
        <v>18189</v>
      </c>
      <c r="VHA2" s="260" t="s">
        <v>18190</v>
      </c>
      <c r="VHB2" s="260" t="s">
        <v>18191</v>
      </c>
      <c r="VHC2" s="260" t="s">
        <v>18192</v>
      </c>
      <c r="VHD2" s="260" t="s">
        <v>18193</v>
      </c>
      <c r="VHE2" s="260" t="s">
        <v>18194</v>
      </c>
      <c r="VHF2" s="260" t="s">
        <v>18195</v>
      </c>
      <c r="VHG2" s="260" t="s">
        <v>18196</v>
      </c>
      <c r="VHH2" s="260" t="s">
        <v>18197</v>
      </c>
      <c r="VHI2" s="260" t="s">
        <v>18198</v>
      </c>
      <c r="VHJ2" s="260" t="s">
        <v>18199</v>
      </c>
      <c r="VHK2" s="260" t="s">
        <v>18200</v>
      </c>
      <c r="VHL2" s="260" t="s">
        <v>18201</v>
      </c>
      <c r="VHM2" s="260" t="s">
        <v>18202</v>
      </c>
      <c r="VHN2" s="260" t="s">
        <v>18203</v>
      </c>
      <c r="VHO2" s="260" t="s">
        <v>18204</v>
      </c>
      <c r="VHP2" s="260" t="s">
        <v>18205</v>
      </c>
      <c r="VHQ2" s="260" t="s">
        <v>18206</v>
      </c>
      <c r="VHR2" s="260" t="s">
        <v>18207</v>
      </c>
      <c r="VHS2" s="260" t="s">
        <v>18208</v>
      </c>
      <c r="VHT2" s="260" t="s">
        <v>18209</v>
      </c>
      <c r="VHU2" s="260" t="s">
        <v>18210</v>
      </c>
      <c r="VHV2" s="260" t="s">
        <v>18211</v>
      </c>
      <c r="VHW2" s="260" t="s">
        <v>18212</v>
      </c>
      <c r="VHX2" s="260" t="s">
        <v>18213</v>
      </c>
      <c r="VHY2" s="260" t="s">
        <v>18214</v>
      </c>
      <c r="VHZ2" s="260" t="s">
        <v>18215</v>
      </c>
      <c r="VIA2" s="260" t="s">
        <v>18216</v>
      </c>
      <c r="VIB2" s="260" t="s">
        <v>18217</v>
      </c>
      <c r="VIC2" s="260" t="s">
        <v>18218</v>
      </c>
      <c r="VID2" s="260" t="s">
        <v>18219</v>
      </c>
      <c r="VIE2" s="260" t="s">
        <v>18220</v>
      </c>
      <c r="VIF2" s="260" t="s">
        <v>18221</v>
      </c>
      <c r="VIG2" s="260" t="s">
        <v>18222</v>
      </c>
      <c r="VIH2" s="260" t="s">
        <v>18223</v>
      </c>
      <c r="VII2" s="260" t="s">
        <v>18224</v>
      </c>
      <c r="VIJ2" s="260" t="s">
        <v>18225</v>
      </c>
      <c r="VIK2" s="260" t="s">
        <v>18226</v>
      </c>
      <c r="VIL2" s="260" t="s">
        <v>18227</v>
      </c>
      <c r="VIM2" s="260" t="s">
        <v>18228</v>
      </c>
      <c r="VIN2" s="260" t="s">
        <v>18229</v>
      </c>
      <c r="VIO2" s="260" t="s">
        <v>18230</v>
      </c>
      <c r="VIP2" s="260" t="s">
        <v>18231</v>
      </c>
      <c r="VIQ2" s="260" t="s">
        <v>18232</v>
      </c>
      <c r="VIR2" s="260" t="s">
        <v>18233</v>
      </c>
      <c r="VIS2" s="260" t="s">
        <v>18234</v>
      </c>
      <c r="VIT2" s="260" t="s">
        <v>18235</v>
      </c>
      <c r="VIU2" s="260" t="s">
        <v>18236</v>
      </c>
      <c r="VIV2" s="260" t="s">
        <v>18237</v>
      </c>
      <c r="VIW2" s="260" t="s">
        <v>18238</v>
      </c>
      <c r="VIX2" s="260" t="s">
        <v>18239</v>
      </c>
      <c r="VIY2" s="260" t="s">
        <v>18240</v>
      </c>
      <c r="VIZ2" s="260" t="s">
        <v>18241</v>
      </c>
      <c r="VJA2" s="260" t="s">
        <v>18242</v>
      </c>
      <c r="VJB2" s="260" t="s">
        <v>18243</v>
      </c>
      <c r="VJC2" s="260" t="s">
        <v>18244</v>
      </c>
      <c r="VJD2" s="260" t="s">
        <v>18245</v>
      </c>
      <c r="VJE2" s="260" t="s">
        <v>18246</v>
      </c>
      <c r="VJF2" s="260" t="s">
        <v>18247</v>
      </c>
      <c r="VJG2" s="260" t="s">
        <v>18248</v>
      </c>
      <c r="VJH2" s="260" t="s">
        <v>18249</v>
      </c>
      <c r="VJI2" s="260" t="s">
        <v>18250</v>
      </c>
      <c r="VJJ2" s="260" t="s">
        <v>18251</v>
      </c>
      <c r="VJK2" s="260" t="s">
        <v>18252</v>
      </c>
      <c r="VJL2" s="260" t="s">
        <v>18253</v>
      </c>
      <c r="VJM2" s="260" t="s">
        <v>18254</v>
      </c>
      <c r="VJN2" s="260" t="s">
        <v>18255</v>
      </c>
      <c r="VJO2" s="260" t="s">
        <v>18256</v>
      </c>
      <c r="VJP2" s="260" t="s">
        <v>18257</v>
      </c>
      <c r="VJQ2" s="260" t="s">
        <v>18258</v>
      </c>
      <c r="VJR2" s="260" t="s">
        <v>18259</v>
      </c>
      <c r="VJS2" s="260" t="s">
        <v>18260</v>
      </c>
      <c r="VJT2" s="260" t="s">
        <v>18261</v>
      </c>
      <c r="VJU2" s="260" t="s">
        <v>18262</v>
      </c>
      <c r="VJV2" s="260" t="s">
        <v>18263</v>
      </c>
      <c r="VJW2" s="260" t="s">
        <v>18264</v>
      </c>
      <c r="VJX2" s="260" t="s">
        <v>18265</v>
      </c>
      <c r="VJY2" s="260" t="s">
        <v>18266</v>
      </c>
      <c r="VJZ2" s="260" t="s">
        <v>18267</v>
      </c>
      <c r="VKA2" s="260" t="s">
        <v>18268</v>
      </c>
      <c r="VKB2" s="260" t="s">
        <v>18269</v>
      </c>
      <c r="VKC2" s="260" t="s">
        <v>18270</v>
      </c>
      <c r="VKD2" s="260" t="s">
        <v>18271</v>
      </c>
      <c r="VKE2" s="260" t="s">
        <v>18272</v>
      </c>
      <c r="VKF2" s="260" t="s">
        <v>18273</v>
      </c>
      <c r="VKG2" s="260" t="s">
        <v>18274</v>
      </c>
      <c r="VKH2" s="260" t="s">
        <v>18275</v>
      </c>
      <c r="VKI2" s="260" t="s">
        <v>18276</v>
      </c>
      <c r="VKJ2" s="260" t="s">
        <v>18277</v>
      </c>
      <c r="VKK2" s="260" t="s">
        <v>18278</v>
      </c>
      <c r="VKL2" s="260" t="s">
        <v>18279</v>
      </c>
      <c r="VKM2" s="260" t="s">
        <v>18280</v>
      </c>
      <c r="VKN2" s="260" t="s">
        <v>18281</v>
      </c>
      <c r="VKO2" s="260" t="s">
        <v>18282</v>
      </c>
      <c r="VKP2" s="260" t="s">
        <v>18283</v>
      </c>
      <c r="VKQ2" s="260" t="s">
        <v>18284</v>
      </c>
      <c r="VKR2" s="260" t="s">
        <v>18285</v>
      </c>
      <c r="VKS2" s="260" t="s">
        <v>18286</v>
      </c>
      <c r="VKT2" s="260" t="s">
        <v>18287</v>
      </c>
      <c r="VKU2" s="260" t="s">
        <v>18288</v>
      </c>
      <c r="VKV2" s="260" t="s">
        <v>18289</v>
      </c>
      <c r="VKW2" s="260" t="s">
        <v>18290</v>
      </c>
      <c r="VKX2" s="260" t="s">
        <v>18291</v>
      </c>
      <c r="VKY2" s="260" t="s">
        <v>18292</v>
      </c>
      <c r="VKZ2" s="260" t="s">
        <v>18293</v>
      </c>
      <c r="VLA2" s="260" t="s">
        <v>18294</v>
      </c>
      <c r="VLB2" s="260" t="s">
        <v>18295</v>
      </c>
      <c r="VLC2" s="260" t="s">
        <v>18296</v>
      </c>
      <c r="VLD2" s="260" t="s">
        <v>18297</v>
      </c>
      <c r="VLE2" s="260" t="s">
        <v>18298</v>
      </c>
      <c r="VLF2" s="260" t="s">
        <v>18299</v>
      </c>
      <c r="VLG2" s="260" t="s">
        <v>18300</v>
      </c>
      <c r="VLH2" s="260" t="s">
        <v>18301</v>
      </c>
      <c r="VLI2" s="260" t="s">
        <v>18302</v>
      </c>
      <c r="VLJ2" s="260" t="s">
        <v>18303</v>
      </c>
      <c r="VLK2" s="260" t="s">
        <v>18304</v>
      </c>
      <c r="VLL2" s="260" t="s">
        <v>18305</v>
      </c>
      <c r="VLM2" s="260" t="s">
        <v>18306</v>
      </c>
      <c r="VLN2" s="260" t="s">
        <v>18307</v>
      </c>
      <c r="VLO2" s="260" t="s">
        <v>18308</v>
      </c>
      <c r="VLP2" s="260" t="s">
        <v>18309</v>
      </c>
      <c r="VLQ2" s="260" t="s">
        <v>18310</v>
      </c>
      <c r="VLR2" s="260" t="s">
        <v>18311</v>
      </c>
      <c r="VLS2" s="260" t="s">
        <v>18312</v>
      </c>
      <c r="VLT2" s="260" t="s">
        <v>18313</v>
      </c>
      <c r="VLU2" s="260" t="s">
        <v>18314</v>
      </c>
      <c r="VLV2" s="260" t="s">
        <v>18315</v>
      </c>
      <c r="VLW2" s="260" t="s">
        <v>18316</v>
      </c>
      <c r="VLX2" s="260" t="s">
        <v>18317</v>
      </c>
      <c r="VLY2" s="260" t="s">
        <v>18318</v>
      </c>
      <c r="VLZ2" s="260" t="s">
        <v>18319</v>
      </c>
      <c r="VMA2" s="260" t="s">
        <v>18320</v>
      </c>
      <c r="VMB2" s="260" t="s">
        <v>18321</v>
      </c>
      <c r="VMC2" s="260" t="s">
        <v>18322</v>
      </c>
      <c r="VMD2" s="260" t="s">
        <v>18323</v>
      </c>
      <c r="VME2" s="260" t="s">
        <v>18324</v>
      </c>
      <c r="VMF2" s="260" t="s">
        <v>18325</v>
      </c>
      <c r="VMG2" s="260" t="s">
        <v>18326</v>
      </c>
      <c r="VMH2" s="260" t="s">
        <v>18327</v>
      </c>
      <c r="VMI2" s="260" t="s">
        <v>18328</v>
      </c>
      <c r="VMJ2" s="260" t="s">
        <v>18329</v>
      </c>
      <c r="VMK2" s="260" t="s">
        <v>18330</v>
      </c>
      <c r="VML2" s="260" t="s">
        <v>18331</v>
      </c>
      <c r="VMM2" s="260" t="s">
        <v>18332</v>
      </c>
      <c r="VMN2" s="260" t="s">
        <v>18333</v>
      </c>
      <c r="VMO2" s="260" t="s">
        <v>18334</v>
      </c>
      <c r="VMP2" s="260" t="s">
        <v>18335</v>
      </c>
      <c r="VMQ2" s="260" t="s">
        <v>18336</v>
      </c>
      <c r="VMR2" s="260" t="s">
        <v>18337</v>
      </c>
      <c r="VMS2" s="260" t="s">
        <v>18338</v>
      </c>
      <c r="VMT2" s="260" t="s">
        <v>18339</v>
      </c>
      <c r="VMU2" s="260" t="s">
        <v>18340</v>
      </c>
      <c r="VMV2" s="260" t="s">
        <v>18341</v>
      </c>
      <c r="VMW2" s="260" t="s">
        <v>18342</v>
      </c>
      <c r="VMX2" s="260" t="s">
        <v>18343</v>
      </c>
      <c r="VMY2" s="260" t="s">
        <v>18344</v>
      </c>
      <c r="VMZ2" s="260" t="s">
        <v>18345</v>
      </c>
      <c r="VNA2" s="260" t="s">
        <v>18346</v>
      </c>
      <c r="VNB2" s="260" t="s">
        <v>18347</v>
      </c>
      <c r="VNC2" s="260" t="s">
        <v>18348</v>
      </c>
      <c r="VND2" s="260" t="s">
        <v>18349</v>
      </c>
      <c r="VNE2" s="260" t="s">
        <v>18350</v>
      </c>
      <c r="VNF2" s="260" t="s">
        <v>18351</v>
      </c>
      <c r="VNG2" s="260" t="s">
        <v>18352</v>
      </c>
      <c r="VNH2" s="260" t="s">
        <v>18353</v>
      </c>
      <c r="VNI2" s="260" t="s">
        <v>18354</v>
      </c>
      <c r="VNJ2" s="260" t="s">
        <v>18355</v>
      </c>
      <c r="VNK2" s="260" t="s">
        <v>18356</v>
      </c>
      <c r="VNL2" s="260" t="s">
        <v>18357</v>
      </c>
      <c r="VNM2" s="260" t="s">
        <v>18358</v>
      </c>
      <c r="VNN2" s="260" t="s">
        <v>18359</v>
      </c>
      <c r="VNO2" s="260" t="s">
        <v>18360</v>
      </c>
      <c r="VNP2" s="260" t="s">
        <v>18361</v>
      </c>
      <c r="VNQ2" s="260" t="s">
        <v>18362</v>
      </c>
      <c r="VNR2" s="260" t="s">
        <v>18363</v>
      </c>
      <c r="VNS2" s="260" t="s">
        <v>18364</v>
      </c>
      <c r="VNT2" s="260" t="s">
        <v>18365</v>
      </c>
      <c r="VNU2" s="260" t="s">
        <v>18366</v>
      </c>
      <c r="VNV2" s="260" t="s">
        <v>18367</v>
      </c>
      <c r="VNW2" s="260" t="s">
        <v>18368</v>
      </c>
      <c r="VNX2" s="260" t="s">
        <v>18369</v>
      </c>
      <c r="VNY2" s="260" t="s">
        <v>18370</v>
      </c>
      <c r="VNZ2" s="260" t="s">
        <v>18371</v>
      </c>
      <c r="VOA2" s="260" t="s">
        <v>18372</v>
      </c>
      <c r="VOB2" s="260" t="s">
        <v>18373</v>
      </c>
      <c r="VOC2" s="260" t="s">
        <v>18374</v>
      </c>
      <c r="VOD2" s="260" t="s">
        <v>18375</v>
      </c>
      <c r="VOE2" s="260" t="s">
        <v>18376</v>
      </c>
      <c r="VOF2" s="260" t="s">
        <v>18377</v>
      </c>
      <c r="VOG2" s="260" t="s">
        <v>18378</v>
      </c>
      <c r="VOH2" s="260" t="s">
        <v>18379</v>
      </c>
      <c r="VOI2" s="260" t="s">
        <v>18380</v>
      </c>
      <c r="VOJ2" s="260" t="s">
        <v>18381</v>
      </c>
      <c r="VOK2" s="260" t="s">
        <v>18382</v>
      </c>
      <c r="VOL2" s="260" t="s">
        <v>18383</v>
      </c>
      <c r="VOM2" s="260" t="s">
        <v>18384</v>
      </c>
      <c r="VON2" s="260" t="s">
        <v>18385</v>
      </c>
      <c r="VOO2" s="260" t="s">
        <v>18386</v>
      </c>
      <c r="VOP2" s="260" t="s">
        <v>18387</v>
      </c>
      <c r="VOQ2" s="260" t="s">
        <v>18388</v>
      </c>
      <c r="VOR2" s="260" t="s">
        <v>18389</v>
      </c>
      <c r="VOS2" s="260" t="s">
        <v>18390</v>
      </c>
      <c r="VOT2" s="260" t="s">
        <v>18391</v>
      </c>
      <c r="VOU2" s="260" t="s">
        <v>18392</v>
      </c>
      <c r="VOV2" s="260" t="s">
        <v>18393</v>
      </c>
      <c r="VOW2" s="260" t="s">
        <v>18394</v>
      </c>
      <c r="VOX2" s="260" t="s">
        <v>18395</v>
      </c>
      <c r="VOY2" s="260" t="s">
        <v>18396</v>
      </c>
      <c r="VOZ2" s="260" t="s">
        <v>18397</v>
      </c>
      <c r="VPA2" s="260" t="s">
        <v>18398</v>
      </c>
      <c r="VPB2" s="260" t="s">
        <v>18399</v>
      </c>
      <c r="VPC2" s="260" t="s">
        <v>18400</v>
      </c>
      <c r="VPD2" s="260" t="s">
        <v>18401</v>
      </c>
      <c r="VPE2" s="260" t="s">
        <v>18402</v>
      </c>
      <c r="VPF2" s="260" t="s">
        <v>18403</v>
      </c>
      <c r="VPG2" s="260" t="s">
        <v>18404</v>
      </c>
      <c r="VPH2" s="260" t="s">
        <v>18405</v>
      </c>
      <c r="VPI2" s="260" t="s">
        <v>18406</v>
      </c>
      <c r="VPJ2" s="260" t="s">
        <v>18407</v>
      </c>
      <c r="VPK2" s="260" t="s">
        <v>18408</v>
      </c>
      <c r="VPL2" s="260" t="s">
        <v>18409</v>
      </c>
      <c r="VPM2" s="260" t="s">
        <v>18410</v>
      </c>
      <c r="VPN2" s="260" t="s">
        <v>18411</v>
      </c>
      <c r="VPO2" s="260" t="s">
        <v>18412</v>
      </c>
      <c r="VPP2" s="260" t="s">
        <v>18413</v>
      </c>
      <c r="VPQ2" s="260" t="s">
        <v>18414</v>
      </c>
      <c r="VPR2" s="260" t="s">
        <v>18415</v>
      </c>
      <c r="VPS2" s="260" t="s">
        <v>18416</v>
      </c>
      <c r="VPT2" s="260" t="s">
        <v>18417</v>
      </c>
      <c r="VPU2" s="260" t="s">
        <v>18418</v>
      </c>
      <c r="VPV2" s="260" t="s">
        <v>18419</v>
      </c>
      <c r="VPW2" s="260" t="s">
        <v>18420</v>
      </c>
      <c r="VPX2" s="260" t="s">
        <v>18421</v>
      </c>
      <c r="VPY2" s="260" t="s">
        <v>18422</v>
      </c>
      <c r="VPZ2" s="260" t="s">
        <v>18423</v>
      </c>
      <c r="VQA2" s="260" t="s">
        <v>18424</v>
      </c>
      <c r="VQB2" s="260" t="s">
        <v>18425</v>
      </c>
      <c r="VQC2" s="260" t="s">
        <v>18426</v>
      </c>
      <c r="VQD2" s="260" t="s">
        <v>18427</v>
      </c>
      <c r="VQE2" s="260" t="s">
        <v>18428</v>
      </c>
      <c r="VQF2" s="260" t="s">
        <v>18429</v>
      </c>
      <c r="VQG2" s="260" t="s">
        <v>18430</v>
      </c>
      <c r="VQH2" s="260" t="s">
        <v>18431</v>
      </c>
      <c r="VQI2" s="260" t="s">
        <v>18432</v>
      </c>
      <c r="VQJ2" s="260" t="s">
        <v>18433</v>
      </c>
      <c r="VQK2" s="260" t="s">
        <v>18434</v>
      </c>
      <c r="VQL2" s="260" t="s">
        <v>18435</v>
      </c>
      <c r="VQM2" s="260" t="s">
        <v>18436</v>
      </c>
      <c r="VQN2" s="260" t="s">
        <v>18437</v>
      </c>
      <c r="VQO2" s="260" t="s">
        <v>18438</v>
      </c>
      <c r="VQP2" s="260" t="s">
        <v>18439</v>
      </c>
      <c r="VQQ2" s="260" t="s">
        <v>18440</v>
      </c>
      <c r="VQR2" s="260" t="s">
        <v>18441</v>
      </c>
      <c r="VQS2" s="260" t="s">
        <v>18442</v>
      </c>
      <c r="VQT2" s="260" t="s">
        <v>18443</v>
      </c>
      <c r="VQU2" s="260" t="s">
        <v>18444</v>
      </c>
      <c r="VQV2" s="260" t="s">
        <v>18445</v>
      </c>
      <c r="VQW2" s="260" t="s">
        <v>18446</v>
      </c>
      <c r="VQX2" s="260" t="s">
        <v>18447</v>
      </c>
      <c r="VQY2" s="260" t="s">
        <v>18448</v>
      </c>
      <c r="VQZ2" s="260" t="s">
        <v>18449</v>
      </c>
      <c r="VRA2" s="260" t="s">
        <v>18450</v>
      </c>
      <c r="VRB2" s="260" t="s">
        <v>18451</v>
      </c>
      <c r="VRC2" s="260" t="s">
        <v>18452</v>
      </c>
      <c r="VRD2" s="260" t="s">
        <v>18453</v>
      </c>
      <c r="VRE2" s="260" t="s">
        <v>18454</v>
      </c>
      <c r="VRF2" s="260" t="s">
        <v>18455</v>
      </c>
      <c r="VRG2" s="260" t="s">
        <v>18456</v>
      </c>
      <c r="VRH2" s="260" t="s">
        <v>18457</v>
      </c>
      <c r="VRI2" s="260" t="s">
        <v>18458</v>
      </c>
      <c r="VRJ2" s="260" t="s">
        <v>18459</v>
      </c>
      <c r="VRK2" s="260" t="s">
        <v>18460</v>
      </c>
      <c r="VRL2" s="260" t="s">
        <v>18461</v>
      </c>
      <c r="VRM2" s="260" t="s">
        <v>18462</v>
      </c>
      <c r="VRN2" s="260" t="s">
        <v>18463</v>
      </c>
      <c r="VRO2" s="260" t="s">
        <v>18464</v>
      </c>
      <c r="VRP2" s="260" t="s">
        <v>18465</v>
      </c>
      <c r="VRQ2" s="260" t="s">
        <v>18466</v>
      </c>
      <c r="VRR2" s="260" t="s">
        <v>18467</v>
      </c>
      <c r="VRS2" s="260" t="s">
        <v>18468</v>
      </c>
      <c r="VRT2" s="260" t="s">
        <v>18469</v>
      </c>
      <c r="VRU2" s="260" t="s">
        <v>18470</v>
      </c>
      <c r="VRV2" s="260" t="s">
        <v>18471</v>
      </c>
      <c r="VRW2" s="260" t="s">
        <v>18472</v>
      </c>
      <c r="VRX2" s="260" t="s">
        <v>18473</v>
      </c>
      <c r="VRY2" s="260" t="s">
        <v>18474</v>
      </c>
      <c r="VRZ2" s="260" t="s">
        <v>18475</v>
      </c>
      <c r="VSA2" s="260" t="s">
        <v>18476</v>
      </c>
      <c r="VSB2" s="260" t="s">
        <v>18477</v>
      </c>
      <c r="VSC2" s="260" t="s">
        <v>18478</v>
      </c>
      <c r="VSD2" s="260" t="s">
        <v>18479</v>
      </c>
      <c r="VSE2" s="260" t="s">
        <v>18480</v>
      </c>
      <c r="VSF2" s="260" t="s">
        <v>18481</v>
      </c>
      <c r="VSG2" s="260" t="s">
        <v>18482</v>
      </c>
      <c r="VSH2" s="260" t="s">
        <v>18483</v>
      </c>
      <c r="VSI2" s="260" t="s">
        <v>18484</v>
      </c>
      <c r="VSJ2" s="260" t="s">
        <v>18485</v>
      </c>
      <c r="VSK2" s="260" t="s">
        <v>18486</v>
      </c>
      <c r="VSL2" s="260" t="s">
        <v>18487</v>
      </c>
      <c r="VSM2" s="260" t="s">
        <v>18488</v>
      </c>
      <c r="VSN2" s="260" t="s">
        <v>18489</v>
      </c>
      <c r="VSO2" s="260" t="s">
        <v>18490</v>
      </c>
      <c r="VSP2" s="260" t="s">
        <v>18491</v>
      </c>
      <c r="VSQ2" s="260" t="s">
        <v>18492</v>
      </c>
      <c r="VSR2" s="260" t="s">
        <v>18493</v>
      </c>
      <c r="VSS2" s="260" t="s">
        <v>18494</v>
      </c>
      <c r="VST2" s="260" t="s">
        <v>18495</v>
      </c>
      <c r="VSU2" s="260" t="s">
        <v>18496</v>
      </c>
      <c r="VSV2" s="260" t="s">
        <v>18497</v>
      </c>
      <c r="VSW2" s="260" t="s">
        <v>18498</v>
      </c>
      <c r="VSX2" s="260" t="s">
        <v>18499</v>
      </c>
      <c r="VSY2" s="260" t="s">
        <v>18500</v>
      </c>
      <c r="VSZ2" s="260" t="s">
        <v>18501</v>
      </c>
      <c r="VTA2" s="260" t="s">
        <v>18502</v>
      </c>
      <c r="VTB2" s="260" t="s">
        <v>18503</v>
      </c>
      <c r="VTC2" s="260" t="s">
        <v>18504</v>
      </c>
      <c r="VTD2" s="260" t="s">
        <v>18505</v>
      </c>
      <c r="VTE2" s="260" t="s">
        <v>18506</v>
      </c>
      <c r="VTF2" s="260" t="s">
        <v>18507</v>
      </c>
      <c r="VTG2" s="260" t="s">
        <v>18508</v>
      </c>
      <c r="VTH2" s="260" t="s">
        <v>18509</v>
      </c>
      <c r="VTI2" s="260" t="s">
        <v>18510</v>
      </c>
      <c r="VTJ2" s="260" t="s">
        <v>18511</v>
      </c>
      <c r="VTK2" s="260" t="s">
        <v>18512</v>
      </c>
      <c r="VTL2" s="260" t="s">
        <v>18513</v>
      </c>
      <c r="VTM2" s="260" t="s">
        <v>18514</v>
      </c>
      <c r="VTN2" s="260" t="s">
        <v>18515</v>
      </c>
      <c r="VTO2" s="260" t="s">
        <v>18516</v>
      </c>
      <c r="VTP2" s="260" t="s">
        <v>18517</v>
      </c>
      <c r="VTQ2" s="260" t="s">
        <v>18518</v>
      </c>
      <c r="VTR2" s="260" t="s">
        <v>18519</v>
      </c>
      <c r="VTS2" s="260" t="s">
        <v>18520</v>
      </c>
      <c r="VTT2" s="260" t="s">
        <v>18521</v>
      </c>
      <c r="VTU2" s="260" t="s">
        <v>18522</v>
      </c>
      <c r="VTV2" s="260" t="s">
        <v>18523</v>
      </c>
      <c r="VTW2" s="260" t="s">
        <v>18524</v>
      </c>
      <c r="VTX2" s="260" t="s">
        <v>18525</v>
      </c>
      <c r="VTY2" s="260" t="s">
        <v>18526</v>
      </c>
      <c r="VTZ2" s="260" t="s">
        <v>18527</v>
      </c>
      <c r="VUA2" s="260" t="s">
        <v>18528</v>
      </c>
      <c r="VUB2" s="260" t="s">
        <v>18529</v>
      </c>
      <c r="VUC2" s="260" t="s">
        <v>18530</v>
      </c>
      <c r="VUD2" s="260" t="s">
        <v>18531</v>
      </c>
      <c r="VUE2" s="260" t="s">
        <v>18532</v>
      </c>
      <c r="VUF2" s="260" t="s">
        <v>18533</v>
      </c>
      <c r="VUG2" s="260" t="s">
        <v>18534</v>
      </c>
      <c r="VUH2" s="260" t="s">
        <v>18535</v>
      </c>
      <c r="VUI2" s="260" t="s">
        <v>18536</v>
      </c>
      <c r="VUJ2" s="260" t="s">
        <v>18537</v>
      </c>
      <c r="VUK2" s="260" t="s">
        <v>18538</v>
      </c>
      <c r="VUL2" s="260" t="s">
        <v>18539</v>
      </c>
      <c r="VUM2" s="260" t="s">
        <v>18540</v>
      </c>
      <c r="VUN2" s="260" t="s">
        <v>18541</v>
      </c>
      <c r="VUO2" s="260" t="s">
        <v>18542</v>
      </c>
      <c r="VUP2" s="260" t="s">
        <v>18543</v>
      </c>
      <c r="VUQ2" s="260" t="s">
        <v>18544</v>
      </c>
      <c r="VUR2" s="260" t="s">
        <v>18545</v>
      </c>
      <c r="VUS2" s="260" t="s">
        <v>18546</v>
      </c>
      <c r="VUT2" s="260" t="s">
        <v>18547</v>
      </c>
      <c r="VUU2" s="260" t="s">
        <v>18548</v>
      </c>
      <c r="VUV2" s="260" t="s">
        <v>18549</v>
      </c>
      <c r="VUW2" s="260" t="s">
        <v>18550</v>
      </c>
      <c r="VUX2" s="260" t="s">
        <v>18551</v>
      </c>
      <c r="VUY2" s="260" t="s">
        <v>18552</v>
      </c>
      <c r="VUZ2" s="260" t="s">
        <v>18553</v>
      </c>
      <c r="VVA2" s="260" t="s">
        <v>18554</v>
      </c>
      <c r="VVB2" s="260" t="s">
        <v>18555</v>
      </c>
      <c r="VVC2" s="260" t="s">
        <v>18556</v>
      </c>
      <c r="VVD2" s="260" t="s">
        <v>18557</v>
      </c>
      <c r="VVE2" s="260" t="s">
        <v>18558</v>
      </c>
      <c r="VVF2" s="260" t="s">
        <v>18559</v>
      </c>
      <c r="VVG2" s="260" t="s">
        <v>18560</v>
      </c>
      <c r="VVH2" s="260" t="s">
        <v>18561</v>
      </c>
      <c r="VVI2" s="260" t="s">
        <v>18562</v>
      </c>
      <c r="VVJ2" s="260" t="s">
        <v>18563</v>
      </c>
      <c r="VVK2" s="260" t="s">
        <v>18564</v>
      </c>
      <c r="VVL2" s="260" t="s">
        <v>18565</v>
      </c>
      <c r="VVM2" s="260" t="s">
        <v>18566</v>
      </c>
      <c r="VVN2" s="260" t="s">
        <v>18567</v>
      </c>
      <c r="VVO2" s="260" t="s">
        <v>18568</v>
      </c>
      <c r="VVP2" s="260" t="s">
        <v>18569</v>
      </c>
      <c r="VVQ2" s="260" t="s">
        <v>18570</v>
      </c>
      <c r="VVR2" s="260" t="s">
        <v>18571</v>
      </c>
      <c r="VVS2" s="260" t="s">
        <v>18572</v>
      </c>
      <c r="VVT2" s="260" t="s">
        <v>18573</v>
      </c>
      <c r="VVU2" s="260" t="s">
        <v>18574</v>
      </c>
      <c r="VVV2" s="260" t="s">
        <v>18575</v>
      </c>
      <c r="VVW2" s="260" t="s">
        <v>18576</v>
      </c>
      <c r="VVX2" s="260" t="s">
        <v>18577</v>
      </c>
      <c r="VVY2" s="260" t="s">
        <v>18578</v>
      </c>
      <c r="VVZ2" s="260" t="s">
        <v>18579</v>
      </c>
      <c r="VWA2" s="260" t="s">
        <v>18580</v>
      </c>
      <c r="VWB2" s="260" t="s">
        <v>18581</v>
      </c>
      <c r="VWC2" s="260" t="s">
        <v>18582</v>
      </c>
      <c r="VWD2" s="260" t="s">
        <v>18583</v>
      </c>
      <c r="VWE2" s="260" t="s">
        <v>18584</v>
      </c>
      <c r="VWF2" s="260" t="s">
        <v>18585</v>
      </c>
      <c r="VWG2" s="260" t="s">
        <v>18586</v>
      </c>
      <c r="VWH2" s="260" t="s">
        <v>18587</v>
      </c>
      <c r="VWI2" s="260" t="s">
        <v>18588</v>
      </c>
      <c r="VWJ2" s="260" t="s">
        <v>18589</v>
      </c>
      <c r="VWK2" s="260" t="s">
        <v>18590</v>
      </c>
      <c r="VWL2" s="260" t="s">
        <v>18591</v>
      </c>
      <c r="VWM2" s="260" t="s">
        <v>18592</v>
      </c>
      <c r="VWN2" s="260" t="s">
        <v>18593</v>
      </c>
      <c r="VWO2" s="260" t="s">
        <v>18594</v>
      </c>
      <c r="VWP2" s="260" t="s">
        <v>18595</v>
      </c>
      <c r="VWQ2" s="260" t="s">
        <v>18596</v>
      </c>
      <c r="VWR2" s="260" t="s">
        <v>18597</v>
      </c>
      <c r="VWS2" s="260" t="s">
        <v>18598</v>
      </c>
      <c r="VWT2" s="260" t="s">
        <v>18599</v>
      </c>
      <c r="VWU2" s="260" t="s">
        <v>18600</v>
      </c>
      <c r="VWV2" s="260" t="s">
        <v>18601</v>
      </c>
      <c r="VWW2" s="260" t="s">
        <v>18602</v>
      </c>
      <c r="VWX2" s="260" t="s">
        <v>18603</v>
      </c>
      <c r="VWY2" s="260" t="s">
        <v>18604</v>
      </c>
      <c r="VWZ2" s="260" t="s">
        <v>18605</v>
      </c>
      <c r="VXA2" s="260" t="s">
        <v>18606</v>
      </c>
      <c r="VXB2" s="260" t="s">
        <v>18607</v>
      </c>
      <c r="VXC2" s="260" t="s">
        <v>18608</v>
      </c>
      <c r="VXD2" s="260" t="s">
        <v>18609</v>
      </c>
      <c r="VXE2" s="260" t="s">
        <v>18610</v>
      </c>
      <c r="VXF2" s="260" t="s">
        <v>18611</v>
      </c>
      <c r="VXG2" s="260" t="s">
        <v>18612</v>
      </c>
      <c r="VXH2" s="260" t="s">
        <v>18613</v>
      </c>
      <c r="VXI2" s="260" t="s">
        <v>18614</v>
      </c>
      <c r="VXJ2" s="260" t="s">
        <v>18615</v>
      </c>
      <c r="VXK2" s="260" t="s">
        <v>18616</v>
      </c>
      <c r="VXL2" s="260" t="s">
        <v>18617</v>
      </c>
      <c r="VXM2" s="260" t="s">
        <v>18618</v>
      </c>
      <c r="VXN2" s="260" t="s">
        <v>18619</v>
      </c>
      <c r="VXO2" s="260" t="s">
        <v>18620</v>
      </c>
      <c r="VXP2" s="260" t="s">
        <v>18621</v>
      </c>
      <c r="VXQ2" s="260" t="s">
        <v>18622</v>
      </c>
      <c r="VXR2" s="260" t="s">
        <v>18623</v>
      </c>
      <c r="VXS2" s="260" t="s">
        <v>18624</v>
      </c>
      <c r="VXT2" s="260" t="s">
        <v>18625</v>
      </c>
      <c r="VXU2" s="260" t="s">
        <v>18626</v>
      </c>
      <c r="VXV2" s="260" t="s">
        <v>18627</v>
      </c>
      <c r="VXW2" s="260" t="s">
        <v>18628</v>
      </c>
      <c r="VXX2" s="260" t="s">
        <v>18629</v>
      </c>
      <c r="VXY2" s="260" t="s">
        <v>18630</v>
      </c>
      <c r="VXZ2" s="260" t="s">
        <v>18631</v>
      </c>
      <c r="VYA2" s="260" t="s">
        <v>18632</v>
      </c>
      <c r="VYB2" s="260" t="s">
        <v>18633</v>
      </c>
      <c r="VYC2" s="260" t="s">
        <v>18634</v>
      </c>
      <c r="VYD2" s="260" t="s">
        <v>18635</v>
      </c>
      <c r="VYE2" s="260" t="s">
        <v>18636</v>
      </c>
      <c r="VYF2" s="260" t="s">
        <v>18637</v>
      </c>
      <c r="VYG2" s="260" t="s">
        <v>18638</v>
      </c>
      <c r="VYH2" s="260" t="s">
        <v>18639</v>
      </c>
      <c r="VYI2" s="260" t="s">
        <v>18640</v>
      </c>
      <c r="VYJ2" s="260" t="s">
        <v>18641</v>
      </c>
      <c r="VYK2" s="260" t="s">
        <v>18642</v>
      </c>
      <c r="VYL2" s="260" t="s">
        <v>18643</v>
      </c>
      <c r="VYM2" s="260" t="s">
        <v>18644</v>
      </c>
      <c r="VYN2" s="260" t="s">
        <v>18645</v>
      </c>
      <c r="VYO2" s="260" t="s">
        <v>18646</v>
      </c>
      <c r="VYP2" s="260" t="s">
        <v>18647</v>
      </c>
      <c r="VYQ2" s="260" t="s">
        <v>18648</v>
      </c>
      <c r="VYR2" s="260" t="s">
        <v>18649</v>
      </c>
      <c r="VYS2" s="260" t="s">
        <v>18650</v>
      </c>
      <c r="VYT2" s="260" t="s">
        <v>18651</v>
      </c>
      <c r="VYU2" s="260" t="s">
        <v>18652</v>
      </c>
      <c r="VYV2" s="260" t="s">
        <v>18653</v>
      </c>
      <c r="VYW2" s="260" t="s">
        <v>18654</v>
      </c>
      <c r="VYX2" s="260" t="s">
        <v>18655</v>
      </c>
      <c r="VYY2" s="260" t="s">
        <v>18656</v>
      </c>
      <c r="VYZ2" s="260" t="s">
        <v>18657</v>
      </c>
      <c r="VZA2" s="260" t="s">
        <v>18658</v>
      </c>
      <c r="VZB2" s="260" t="s">
        <v>18659</v>
      </c>
      <c r="VZC2" s="260" t="s">
        <v>18660</v>
      </c>
      <c r="VZD2" s="260" t="s">
        <v>18661</v>
      </c>
      <c r="VZE2" s="260" t="s">
        <v>18662</v>
      </c>
      <c r="VZF2" s="260" t="s">
        <v>18663</v>
      </c>
      <c r="VZG2" s="260" t="s">
        <v>18664</v>
      </c>
      <c r="VZH2" s="260" t="s">
        <v>18665</v>
      </c>
      <c r="VZI2" s="260" t="s">
        <v>18666</v>
      </c>
      <c r="VZJ2" s="260" t="s">
        <v>18667</v>
      </c>
      <c r="VZK2" s="260" t="s">
        <v>18668</v>
      </c>
      <c r="VZL2" s="260" t="s">
        <v>18669</v>
      </c>
      <c r="VZM2" s="260" t="s">
        <v>18670</v>
      </c>
      <c r="VZN2" s="260" t="s">
        <v>18671</v>
      </c>
      <c r="VZO2" s="260" t="s">
        <v>18672</v>
      </c>
      <c r="VZP2" s="260" t="s">
        <v>18673</v>
      </c>
      <c r="VZQ2" s="260" t="s">
        <v>18674</v>
      </c>
      <c r="VZR2" s="260" t="s">
        <v>18675</v>
      </c>
      <c r="VZS2" s="260" t="s">
        <v>18676</v>
      </c>
      <c r="VZT2" s="260" t="s">
        <v>18677</v>
      </c>
      <c r="VZU2" s="260" t="s">
        <v>18678</v>
      </c>
      <c r="VZV2" s="260" t="s">
        <v>18679</v>
      </c>
      <c r="VZW2" s="260" t="s">
        <v>18680</v>
      </c>
      <c r="VZX2" s="260" t="s">
        <v>18681</v>
      </c>
      <c r="VZY2" s="260" t="s">
        <v>18682</v>
      </c>
      <c r="VZZ2" s="260" t="s">
        <v>18683</v>
      </c>
      <c r="WAA2" s="260" t="s">
        <v>18684</v>
      </c>
      <c r="WAB2" s="260" t="s">
        <v>18685</v>
      </c>
      <c r="WAC2" s="260" t="s">
        <v>18686</v>
      </c>
      <c r="WAD2" s="260" t="s">
        <v>18687</v>
      </c>
      <c r="WAE2" s="260" t="s">
        <v>18688</v>
      </c>
      <c r="WAF2" s="260" t="s">
        <v>18689</v>
      </c>
      <c r="WAG2" s="260" t="s">
        <v>18690</v>
      </c>
      <c r="WAH2" s="260" t="s">
        <v>18691</v>
      </c>
      <c r="WAI2" s="260" t="s">
        <v>18692</v>
      </c>
      <c r="WAJ2" s="260" t="s">
        <v>18693</v>
      </c>
      <c r="WAK2" s="260" t="s">
        <v>18694</v>
      </c>
      <c r="WAL2" s="260" t="s">
        <v>18695</v>
      </c>
      <c r="WAM2" s="260" t="s">
        <v>18696</v>
      </c>
      <c r="WAN2" s="260" t="s">
        <v>18697</v>
      </c>
      <c r="WAO2" s="260" t="s">
        <v>18698</v>
      </c>
      <c r="WAP2" s="260" t="s">
        <v>18699</v>
      </c>
      <c r="WAQ2" s="260" t="s">
        <v>18700</v>
      </c>
      <c r="WAR2" s="260" t="s">
        <v>18701</v>
      </c>
      <c r="WAS2" s="260" t="s">
        <v>18702</v>
      </c>
      <c r="WAT2" s="260" t="s">
        <v>18703</v>
      </c>
      <c r="WAU2" s="260" t="s">
        <v>18704</v>
      </c>
      <c r="WAV2" s="260" t="s">
        <v>18705</v>
      </c>
      <c r="WAW2" s="260" t="s">
        <v>18706</v>
      </c>
      <c r="WAX2" s="260" t="s">
        <v>18707</v>
      </c>
      <c r="WAY2" s="260" t="s">
        <v>18708</v>
      </c>
      <c r="WAZ2" s="260" t="s">
        <v>18709</v>
      </c>
      <c r="WBA2" s="260" t="s">
        <v>18710</v>
      </c>
      <c r="WBB2" s="260" t="s">
        <v>18711</v>
      </c>
      <c r="WBC2" s="260" t="s">
        <v>18712</v>
      </c>
      <c r="WBD2" s="260" t="s">
        <v>18713</v>
      </c>
      <c r="WBE2" s="260" t="s">
        <v>18714</v>
      </c>
      <c r="WBF2" s="260" t="s">
        <v>18715</v>
      </c>
      <c r="WBG2" s="260" t="s">
        <v>18716</v>
      </c>
      <c r="WBH2" s="260" t="s">
        <v>18717</v>
      </c>
      <c r="WBI2" s="260" t="s">
        <v>18718</v>
      </c>
      <c r="WBJ2" s="260" t="s">
        <v>18719</v>
      </c>
      <c r="WBK2" s="260" t="s">
        <v>18720</v>
      </c>
      <c r="WBL2" s="260" t="s">
        <v>18721</v>
      </c>
      <c r="WBM2" s="260" t="s">
        <v>18722</v>
      </c>
      <c r="WBN2" s="260" t="s">
        <v>18723</v>
      </c>
      <c r="WBO2" s="260" t="s">
        <v>18724</v>
      </c>
      <c r="WBP2" s="260" t="s">
        <v>18725</v>
      </c>
      <c r="WBQ2" s="260" t="s">
        <v>18726</v>
      </c>
      <c r="WBR2" s="260" t="s">
        <v>18727</v>
      </c>
      <c r="WBS2" s="260" t="s">
        <v>18728</v>
      </c>
      <c r="WBT2" s="260" t="s">
        <v>18729</v>
      </c>
      <c r="WBU2" s="260" t="s">
        <v>18730</v>
      </c>
      <c r="WBV2" s="260" t="s">
        <v>18731</v>
      </c>
      <c r="WBW2" s="260" t="s">
        <v>18732</v>
      </c>
      <c r="WBX2" s="260" t="s">
        <v>18733</v>
      </c>
      <c r="WBY2" s="260" t="s">
        <v>18734</v>
      </c>
      <c r="WBZ2" s="260" t="s">
        <v>18735</v>
      </c>
      <c r="WCA2" s="260" t="s">
        <v>18736</v>
      </c>
      <c r="WCB2" s="260" t="s">
        <v>18737</v>
      </c>
      <c r="WCC2" s="260" t="s">
        <v>18738</v>
      </c>
      <c r="WCD2" s="260" t="s">
        <v>18739</v>
      </c>
      <c r="WCE2" s="260" t="s">
        <v>18740</v>
      </c>
      <c r="WCF2" s="260" t="s">
        <v>18741</v>
      </c>
      <c r="WCG2" s="260" t="s">
        <v>18742</v>
      </c>
      <c r="WCH2" s="260" t="s">
        <v>18743</v>
      </c>
      <c r="WCI2" s="260" t="s">
        <v>18744</v>
      </c>
      <c r="WCJ2" s="260" t="s">
        <v>18745</v>
      </c>
      <c r="WCK2" s="260" t="s">
        <v>18746</v>
      </c>
      <c r="WCL2" s="260" t="s">
        <v>18747</v>
      </c>
      <c r="WCM2" s="260" t="s">
        <v>18748</v>
      </c>
      <c r="WCN2" s="260" t="s">
        <v>18749</v>
      </c>
      <c r="WCO2" s="260" t="s">
        <v>18750</v>
      </c>
      <c r="WCP2" s="260" t="s">
        <v>18751</v>
      </c>
      <c r="WCQ2" s="260" t="s">
        <v>18752</v>
      </c>
      <c r="WCR2" s="260" t="s">
        <v>18753</v>
      </c>
      <c r="WCS2" s="260" t="s">
        <v>18754</v>
      </c>
      <c r="WCT2" s="260" t="s">
        <v>18755</v>
      </c>
      <c r="WCU2" s="260" t="s">
        <v>18756</v>
      </c>
      <c r="WCV2" s="260" t="s">
        <v>18757</v>
      </c>
      <c r="WCW2" s="260" t="s">
        <v>18758</v>
      </c>
      <c r="WCX2" s="260" t="s">
        <v>18759</v>
      </c>
      <c r="WCY2" s="260" t="s">
        <v>18760</v>
      </c>
      <c r="WCZ2" s="260" t="s">
        <v>18761</v>
      </c>
      <c r="WDA2" s="260" t="s">
        <v>18762</v>
      </c>
      <c r="WDB2" s="260" t="s">
        <v>18763</v>
      </c>
      <c r="WDC2" s="260" t="s">
        <v>18764</v>
      </c>
      <c r="WDD2" s="260" t="s">
        <v>18765</v>
      </c>
      <c r="WDE2" s="260" t="s">
        <v>18766</v>
      </c>
      <c r="WDF2" s="260" t="s">
        <v>18767</v>
      </c>
      <c r="WDG2" s="260" t="s">
        <v>18768</v>
      </c>
      <c r="WDH2" s="260" t="s">
        <v>18769</v>
      </c>
      <c r="WDI2" s="260" t="s">
        <v>18770</v>
      </c>
      <c r="WDJ2" s="260" t="s">
        <v>18771</v>
      </c>
      <c r="WDK2" s="260" t="s">
        <v>18772</v>
      </c>
      <c r="WDL2" s="260" t="s">
        <v>18773</v>
      </c>
      <c r="WDM2" s="260" t="s">
        <v>18774</v>
      </c>
      <c r="WDN2" s="260" t="s">
        <v>18775</v>
      </c>
      <c r="WDO2" s="260" t="s">
        <v>18776</v>
      </c>
      <c r="WDP2" s="260" t="s">
        <v>18777</v>
      </c>
      <c r="WDQ2" s="260" t="s">
        <v>18778</v>
      </c>
      <c r="WDR2" s="260" t="s">
        <v>18779</v>
      </c>
      <c r="WDS2" s="260" t="s">
        <v>18780</v>
      </c>
      <c r="WDT2" s="260" t="s">
        <v>18781</v>
      </c>
      <c r="WDU2" s="260" t="s">
        <v>18782</v>
      </c>
      <c r="WDV2" s="260" t="s">
        <v>18783</v>
      </c>
      <c r="WDW2" s="260" t="s">
        <v>18784</v>
      </c>
      <c r="WDX2" s="260" t="s">
        <v>18785</v>
      </c>
      <c r="WDY2" s="260" t="s">
        <v>18786</v>
      </c>
      <c r="WDZ2" s="260" t="s">
        <v>18787</v>
      </c>
      <c r="WEA2" s="260" t="s">
        <v>18788</v>
      </c>
      <c r="WEB2" s="260" t="s">
        <v>18789</v>
      </c>
      <c r="WEC2" s="260" t="s">
        <v>18790</v>
      </c>
      <c r="WED2" s="260" t="s">
        <v>18791</v>
      </c>
      <c r="WEE2" s="260" t="s">
        <v>18792</v>
      </c>
      <c r="WEF2" s="260" t="s">
        <v>18793</v>
      </c>
      <c r="WEG2" s="260" t="s">
        <v>18794</v>
      </c>
      <c r="WEH2" s="260" t="s">
        <v>18795</v>
      </c>
      <c r="WEI2" s="260" t="s">
        <v>18796</v>
      </c>
      <c r="WEJ2" s="260" t="s">
        <v>18797</v>
      </c>
      <c r="WEK2" s="260" t="s">
        <v>18798</v>
      </c>
      <c r="WEL2" s="260" t="s">
        <v>18799</v>
      </c>
      <c r="WEM2" s="260" t="s">
        <v>18800</v>
      </c>
      <c r="WEN2" s="260" t="s">
        <v>18801</v>
      </c>
      <c r="WEO2" s="260" t="s">
        <v>18802</v>
      </c>
      <c r="WEP2" s="260" t="s">
        <v>18803</v>
      </c>
      <c r="WEQ2" s="260" t="s">
        <v>18804</v>
      </c>
      <c r="WER2" s="260" t="s">
        <v>18805</v>
      </c>
      <c r="WES2" s="260" t="s">
        <v>18806</v>
      </c>
      <c r="WET2" s="260" t="s">
        <v>18807</v>
      </c>
      <c r="WEU2" s="260" t="s">
        <v>18808</v>
      </c>
      <c r="WEV2" s="260" t="s">
        <v>18809</v>
      </c>
      <c r="WEW2" s="260" t="s">
        <v>18810</v>
      </c>
      <c r="WEX2" s="260" t="s">
        <v>18811</v>
      </c>
      <c r="WEY2" s="260" t="s">
        <v>18812</v>
      </c>
      <c r="WEZ2" s="260" t="s">
        <v>18813</v>
      </c>
      <c r="WFA2" s="260" t="s">
        <v>18814</v>
      </c>
      <c r="WFB2" s="260" t="s">
        <v>18815</v>
      </c>
      <c r="WFC2" s="260" t="s">
        <v>18816</v>
      </c>
      <c r="WFD2" s="260" t="s">
        <v>18817</v>
      </c>
      <c r="WFE2" s="260" t="s">
        <v>18818</v>
      </c>
      <c r="WFF2" s="260" t="s">
        <v>18819</v>
      </c>
      <c r="WFG2" s="260" t="s">
        <v>18820</v>
      </c>
      <c r="WFH2" s="260" t="s">
        <v>18821</v>
      </c>
      <c r="WFI2" s="260" t="s">
        <v>18822</v>
      </c>
      <c r="WFJ2" s="260" t="s">
        <v>18823</v>
      </c>
      <c r="WFK2" s="260" t="s">
        <v>18824</v>
      </c>
      <c r="WFL2" s="260" t="s">
        <v>18825</v>
      </c>
      <c r="WFM2" s="260" t="s">
        <v>18826</v>
      </c>
      <c r="WFN2" s="260" t="s">
        <v>18827</v>
      </c>
      <c r="WFO2" s="260" t="s">
        <v>18828</v>
      </c>
      <c r="WFP2" s="260" t="s">
        <v>18829</v>
      </c>
      <c r="WFQ2" s="260" t="s">
        <v>18830</v>
      </c>
      <c r="WFR2" s="260" t="s">
        <v>18831</v>
      </c>
      <c r="WFS2" s="260" t="s">
        <v>18832</v>
      </c>
      <c r="WFT2" s="260" t="s">
        <v>18833</v>
      </c>
      <c r="WFU2" s="260" t="s">
        <v>18834</v>
      </c>
      <c r="WFV2" s="260" t="s">
        <v>18835</v>
      </c>
      <c r="WFW2" s="260" t="s">
        <v>18836</v>
      </c>
      <c r="WFX2" s="260" t="s">
        <v>18837</v>
      </c>
      <c r="WFY2" s="260" t="s">
        <v>18838</v>
      </c>
      <c r="WFZ2" s="260" t="s">
        <v>18839</v>
      </c>
      <c r="WGA2" s="260" t="s">
        <v>18840</v>
      </c>
      <c r="WGB2" s="260" t="s">
        <v>18841</v>
      </c>
      <c r="WGC2" s="260" t="s">
        <v>18842</v>
      </c>
      <c r="WGD2" s="260" t="s">
        <v>18843</v>
      </c>
      <c r="WGE2" s="260" t="s">
        <v>18844</v>
      </c>
      <c r="WGF2" s="260" t="s">
        <v>18845</v>
      </c>
      <c r="WGG2" s="260" t="s">
        <v>18846</v>
      </c>
      <c r="WGH2" s="260" t="s">
        <v>18847</v>
      </c>
      <c r="WGI2" s="260" t="s">
        <v>18848</v>
      </c>
      <c r="WGJ2" s="260" t="s">
        <v>18849</v>
      </c>
      <c r="WGK2" s="260" t="s">
        <v>18850</v>
      </c>
      <c r="WGL2" s="260" t="s">
        <v>18851</v>
      </c>
      <c r="WGM2" s="260" t="s">
        <v>18852</v>
      </c>
      <c r="WGN2" s="260" t="s">
        <v>18853</v>
      </c>
      <c r="WGO2" s="260" t="s">
        <v>18854</v>
      </c>
      <c r="WGP2" s="260" t="s">
        <v>18855</v>
      </c>
      <c r="WGQ2" s="260" t="s">
        <v>18856</v>
      </c>
      <c r="WGR2" s="260" t="s">
        <v>18857</v>
      </c>
      <c r="WGS2" s="260" t="s">
        <v>18858</v>
      </c>
      <c r="WGT2" s="260" t="s">
        <v>18859</v>
      </c>
      <c r="WGU2" s="260" t="s">
        <v>18860</v>
      </c>
      <c r="WGV2" s="260" t="s">
        <v>18861</v>
      </c>
      <c r="WGW2" s="260" t="s">
        <v>18862</v>
      </c>
      <c r="WGX2" s="260" t="s">
        <v>18863</v>
      </c>
      <c r="WGY2" s="260" t="s">
        <v>18864</v>
      </c>
      <c r="WGZ2" s="260" t="s">
        <v>18865</v>
      </c>
      <c r="WHA2" s="260" t="s">
        <v>18866</v>
      </c>
      <c r="WHB2" s="260" t="s">
        <v>18867</v>
      </c>
      <c r="WHC2" s="260" t="s">
        <v>18868</v>
      </c>
      <c r="WHD2" s="260" t="s">
        <v>18869</v>
      </c>
      <c r="WHE2" s="260" t="s">
        <v>18870</v>
      </c>
      <c r="WHF2" s="260" t="s">
        <v>18871</v>
      </c>
      <c r="WHG2" s="260" t="s">
        <v>18872</v>
      </c>
      <c r="WHH2" s="260" t="s">
        <v>18873</v>
      </c>
      <c r="WHI2" s="260" t="s">
        <v>18874</v>
      </c>
      <c r="WHJ2" s="260" t="s">
        <v>18875</v>
      </c>
      <c r="WHK2" s="260" t="s">
        <v>18876</v>
      </c>
      <c r="WHL2" s="260" t="s">
        <v>18877</v>
      </c>
      <c r="WHM2" s="260" t="s">
        <v>18878</v>
      </c>
      <c r="WHN2" s="260" t="s">
        <v>18879</v>
      </c>
      <c r="WHO2" s="260" t="s">
        <v>18880</v>
      </c>
      <c r="WHP2" s="260" t="s">
        <v>18881</v>
      </c>
      <c r="WHQ2" s="260" t="s">
        <v>18882</v>
      </c>
      <c r="WHR2" s="260" t="s">
        <v>18883</v>
      </c>
      <c r="WHS2" s="260" t="s">
        <v>18884</v>
      </c>
      <c r="WHT2" s="260" t="s">
        <v>18885</v>
      </c>
      <c r="WHU2" s="260" t="s">
        <v>18886</v>
      </c>
      <c r="WHV2" s="260" t="s">
        <v>18887</v>
      </c>
      <c r="WHW2" s="260" t="s">
        <v>18888</v>
      </c>
      <c r="WHX2" s="260" t="s">
        <v>18889</v>
      </c>
      <c r="WHY2" s="260" t="s">
        <v>18890</v>
      </c>
      <c r="WHZ2" s="260" t="s">
        <v>18891</v>
      </c>
      <c r="WIA2" s="260" t="s">
        <v>18892</v>
      </c>
      <c r="WIB2" s="260" t="s">
        <v>18893</v>
      </c>
      <c r="WIC2" s="260" t="s">
        <v>18894</v>
      </c>
      <c r="WID2" s="260" t="s">
        <v>18895</v>
      </c>
      <c r="WIE2" s="260" t="s">
        <v>18896</v>
      </c>
      <c r="WIF2" s="260" t="s">
        <v>18897</v>
      </c>
      <c r="WIG2" s="260" t="s">
        <v>18898</v>
      </c>
      <c r="WIH2" s="260" t="s">
        <v>18899</v>
      </c>
      <c r="WII2" s="260" t="s">
        <v>18900</v>
      </c>
      <c r="WIJ2" s="260" t="s">
        <v>18901</v>
      </c>
      <c r="WIK2" s="260" t="s">
        <v>18902</v>
      </c>
      <c r="WIL2" s="260" t="s">
        <v>18903</v>
      </c>
      <c r="WIM2" s="260" t="s">
        <v>18904</v>
      </c>
      <c r="WIN2" s="260" t="s">
        <v>18905</v>
      </c>
      <c r="WIO2" s="260" t="s">
        <v>18906</v>
      </c>
      <c r="WIP2" s="260" t="s">
        <v>18907</v>
      </c>
      <c r="WIQ2" s="260" t="s">
        <v>18908</v>
      </c>
      <c r="WIR2" s="260" t="s">
        <v>18909</v>
      </c>
      <c r="WIS2" s="260" t="s">
        <v>18910</v>
      </c>
      <c r="WIT2" s="260" t="s">
        <v>18911</v>
      </c>
      <c r="WIU2" s="260" t="s">
        <v>18912</v>
      </c>
      <c r="WIV2" s="260" t="s">
        <v>18913</v>
      </c>
      <c r="WIW2" s="260" t="s">
        <v>18914</v>
      </c>
      <c r="WIX2" s="260" t="s">
        <v>18915</v>
      </c>
      <c r="WIY2" s="260" t="s">
        <v>18916</v>
      </c>
      <c r="WIZ2" s="260" t="s">
        <v>18917</v>
      </c>
      <c r="WJA2" s="260" t="s">
        <v>18918</v>
      </c>
      <c r="WJB2" s="260" t="s">
        <v>18919</v>
      </c>
      <c r="WJC2" s="260" t="s">
        <v>18920</v>
      </c>
      <c r="WJD2" s="260" t="s">
        <v>18921</v>
      </c>
      <c r="WJE2" s="260" t="s">
        <v>18922</v>
      </c>
      <c r="WJF2" s="260" t="s">
        <v>18923</v>
      </c>
      <c r="WJG2" s="260" t="s">
        <v>18924</v>
      </c>
      <c r="WJH2" s="260" t="s">
        <v>18925</v>
      </c>
      <c r="WJI2" s="260" t="s">
        <v>18926</v>
      </c>
      <c r="WJJ2" s="260" t="s">
        <v>18927</v>
      </c>
      <c r="WJK2" s="260" t="s">
        <v>18928</v>
      </c>
      <c r="WJL2" s="260" t="s">
        <v>18929</v>
      </c>
      <c r="WJM2" s="260" t="s">
        <v>18930</v>
      </c>
      <c r="WJN2" s="260" t="s">
        <v>18931</v>
      </c>
      <c r="WJO2" s="260" t="s">
        <v>18932</v>
      </c>
      <c r="WJP2" s="260" t="s">
        <v>18933</v>
      </c>
      <c r="WJQ2" s="260" t="s">
        <v>18934</v>
      </c>
      <c r="WJR2" s="260" t="s">
        <v>18935</v>
      </c>
      <c r="WJS2" s="260" t="s">
        <v>18936</v>
      </c>
      <c r="WJT2" s="260" t="s">
        <v>18937</v>
      </c>
      <c r="WJU2" s="260" t="s">
        <v>18938</v>
      </c>
      <c r="WJV2" s="260" t="s">
        <v>18939</v>
      </c>
      <c r="WJW2" s="260" t="s">
        <v>18940</v>
      </c>
      <c r="WJX2" s="260" t="s">
        <v>18941</v>
      </c>
      <c r="WJY2" s="260" t="s">
        <v>18942</v>
      </c>
      <c r="WJZ2" s="260" t="s">
        <v>18943</v>
      </c>
      <c r="WKA2" s="260" t="s">
        <v>18944</v>
      </c>
      <c r="WKB2" s="260" t="s">
        <v>18945</v>
      </c>
      <c r="WKC2" s="260" t="s">
        <v>18946</v>
      </c>
      <c r="WKD2" s="260" t="s">
        <v>18947</v>
      </c>
      <c r="WKE2" s="260" t="s">
        <v>18948</v>
      </c>
      <c r="WKF2" s="260" t="s">
        <v>18949</v>
      </c>
      <c r="WKG2" s="260" t="s">
        <v>18950</v>
      </c>
      <c r="WKH2" s="260" t="s">
        <v>18951</v>
      </c>
      <c r="WKI2" s="260" t="s">
        <v>18952</v>
      </c>
      <c r="WKJ2" s="260" t="s">
        <v>18953</v>
      </c>
      <c r="WKK2" s="260" t="s">
        <v>18954</v>
      </c>
      <c r="WKL2" s="260" t="s">
        <v>18955</v>
      </c>
      <c r="WKM2" s="260" t="s">
        <v>18956</v>
      </c>
      <c r="WKN2" s="260" t="s">
        <v>18957</v>
      </c>
      <c r="WKO2" s="260" t="s">
        <v>18958</v>
      </c>
      <c r="WKP2" s="260" t="s">
        <v>18959</v>
      </c>
      <c r="WKQ2" s="260" t="s">
        <v>18960</v>
      </c>
      <c r="WKR2" s="260" t="s">
        <v>18961</v>
      </c>
      <c r="WKS2" s="260" t="s">
        <v>18962</v>
      </c>
      <c r="WKT2" s="260" t="s">
        <v>18963</v>
      </c>
      <c r="WKU2" s="260" t="s">
        <v>18964</v>
      </c>
      <c r="WKV2" s="260" t="s">
        <v>18965</v>
      </c>
      <c r="WKW2" s="260" t="s">
        <v>18966</v>
      </c>
      <c r="WKX2" s="260" t="s">
        <v>18967</v>
      </c>
      <c r="WKY2" s="260" t="s">
        <v>18968</v>
      </c>
      <c r="WKZ2" s="260" t="s">
        <v>18969</v>
      </c>
      <c r="WLA2" s="260" t="s">
        <v>18970</v>
      </c>
      <c r="WLB2" s="260" t="s">
        <v>18971</v>
      </c>
      <c r="WLC2" s="260" t="s">
        <v>18972</v>
      </c>
      <c r="WLD2" s="260" t="s">
        <v>18973</v>
      </c>
      <c r="WLE2" s="260" t="s">
        <v>18974</v>
      </c>
      <c r="WLF2" s="260" t="s">
        <v>18975</v>
      </c>
      <c r="WLG2" s="260" t="s">
        <v>18976</v>
      </c>
      <c r="WLH2" s="260" t="s">
        <v>18977</v>
      </c>
      <c r="WLI2" s="260" t="s">
        <v>18978</v>
      </c>
      <c r="WLJ2" s="260" t="s">
        <v>18979</v>
      </c>
      <c r="WLK2" s="260" t="s">
        <v>18980</v>
      </c>
      <c r="WLL2" s="260" t="s">
        <v>18981</v>
      </c>
      <c r="WLM2" s="260" t="s">
        <v>18982</v>
      </c>
      <c r="WLN2" s="260" t="s">
        <v>18983</v>
      </c>
      <c r="WLO2" s="260" t="s">
        <v>18984</v>
      </c>
      <c r="WLP2" s="260" t="s">
        <v>18985</v>
      </c>
      <c r="WLQ2" s="260" t="s">
        <v>18986</v>
      </c>
      <c r="WLR2" s="260" t="s">
        <v>18987</v>
      </c>
      <c r="WLS2" s="260" t="s">
        <v>18988</v>
      </c>
      <c r="WLT2" s="260" t="s">
        <v>18989</v>
      </c>
      <c r="WLU2" s="260" t="s">
        <v>18990</v>
      </c>
      <c r="WLV2" s="260" t="s">
        <v>18991</v>
      </c>
      <c r="WLW2" s="260" t="s">
        <v>18992</v>
      </c>
      <c r="WLX2" s="260" t="s">
        <v>18993</v>
      </c>
      <c r="WLY2" s="260" t="s">
        <v>18994</v>
      </c>
      <c r="WLZ2" s="260" t="s">
        <v>18995</v>
      </c>
      <c r="WMA2" s="260" t="s">
        <v>18996</v>
      </c>
      <c r="WMB2" s="260" t="s">
        <v>18997</v>
      </c>
      <c r="WMC2" s="260" t="s">
        <v>18998</v>
      </c>
      <c r="WMD2" s="260" t="s">
        <v>18999</v>
      </c>
      <c r="WME2" s="260" t="s">
        <v>19000</v>
      </c>
      <c r="WMF2" s="260" t="s">
        <v>19001</v>
      </c>
      <c r="WMG2" s="260" t="s">
        <v>19002</v>
      </c>
      <c r="WMH2" s="260" t="s">
        <v>19003</v>
      </c>
      <c r="WMI2" s="260" t="s">
        <v>19004</v>
      </c>
      <c r="WMJ2" s="260" t="s">
        <v>19005</v>
      </c>
      <c r="WMK2" s="260" t="s">
        <v>19006</v>
      </c>
      <c r="WML2" s="260" t="s">
        <v>19007</v>
      </c>
      <c r="WMM2" s="260" t="s">
        <v>19008</v>
      </c>
      <c r="WMN2" s="260" t="s">
        <v>19009</v>
      </c>
      <c r="WMO2" s="260" t="s">
        <v>19010</v>
      </c>
      <c r="WMP2" s="260" t="s">
        <v>19011</v>
      </c>
      <c r="WMQ2" s="260" t="s">
        <v>19012</v>
      </c>
      <c r="WMR2" s="260" t="s">
        <v>19013</v>
      </c>
      <c r="WMS2" s="260" t="s">
        <v>19014</v>
      </c>
      <c r="WMT2" s="260" t="s">
        <v>19015</v>
      </c>
      <c r="WMU2" s="260" t="s">
        <v>19016</v>
      </c>
      <c r="WMV2" s="260" t="s">
        <v>19017</v>
      </c>
      <c r="WMW2" s="260" t="s">
        <v>19018</v>
      </c>
      <c r="WMX2" s="260" t="s">
        <v>19019</v>
      </c>
      <c r="WMY2" s="260" t="s">
        <v>19020</v>
      </c>
      <c r="WMZ2" s="260" t="s">
        <v>19021</v>
      </c>
      <c r="WNA2" s="260" t="s">
        <v>19022</v>
      </c>
      <c r="WNB2" s="260" t="s">
        <v>19023</v>
      </c>
      <c r="WNC2" s="260" t="s">
        <v>19024</v>
      </c>
      <c r="WND2" s="260" t="s">
        <v>19025</v>
      </c>
      <c r="WNE2" s="260" t="s">
        <v>19026</v>
      </c>
      <c r="WNF2" s="260" t="s">
        <v>19027</v>
      </c>
      <c r="WNG2" s="260" t="s">
        <v>19028</v>
      </c>
      <c r="WNH2" s="260" t="s">
        <v>19029</v>
      </c>
      <c r="WNI2" s="260" t="s">
        <v>19030</v>
      </c>
      <c r="WNJ2" s="260" t="s">
        <v>19031</v>
      </c>
      <c r="WNK2" s="260" t="s">
        <v>19032</v>
      </c>
      <c r="WNL2" s="260" t="s">
        <v>19033</v>
      </c>
      <c r="WNM2" s="260" t="s">
        <v>19034</v>
      </c>
      <c r="WNN2" s="260" t="s">
        <v>19035</v>
      </c>
      <c r="WNO2" s="260" t="s">
        <v>19036</v>
      </c>
      <c r="WNP2" s="260" t="s">
        <v>19037</v>
      </c>
      <c r="WNQ2" s="260" t="s">
        <v>19038</v>
      </c>
      <c r="WNR2" s="260" t="s">
        <v>19039</v>
      </c>
      <c r="WNS2" s="260" t="s">
        <v>19040</v>
      </c>
      <c r="WNT2" s="260" t="s">
        <v>19041</v>
      </c>
      <c r="WNU2" s="260" t="s">
        <v>19042</v>
      </c>
      <c r="WNV2" s="260" t="s">
        <v>19043</v>
      </c>
      <c r="WNW2" s="260" t="s">
        <v>19044</v>
      </c>
      <c r="WNX2" s="260" t="s">
        <v>19045</v>
      </c>
      <c r="WNY2" s="260" t="s">
        <v>19046</v>
      </c>
      <c r="WNZ2" s="260" t="s">
        <v>19047</v>
      </c>
      <c r="WOA2" s="260" t="s">
        <v>19048</v>
      </c>
      <c r="WOB2" s="260" t="s">
        <v>19049</v>
      </c>
      <c r="WOC2" s="260" t="s">
        <v>19050</v>
      </c>
      <c r="WOD2" s="260" t="s">
        <v>19051</v>
      </c>
      <c r="WOE2" s="260" t="s">
        <v>19052</v>
      </c>
      <c r="WOF2" s="260" t="s">
        <v>19053</v>
      </c>
      <c r="WOG2" s="260" t="s">
        <v>19054</v>
      </c>
      <c r="WOH2" s="260" t="s">
        <v>19055</v>
      </c>
      <c r="WOI2" s="260" t="s">
        <v>19056</v>
      </c>
      <c r="WOJ2" s="260" t="s">
        <v>19057</v>
      </c>
      <c r="WOK2" s="260" t="s">
        <v>19058</v>
      </c>
      <c r="WOL2" s="260" t="s">
        <v>19059</v>
      </c>
      <c r="WOM2" s="260" t="s">
        <v>19060</v>
      </c>
      <c r="WON2" s="260" t="s">
        <v>19061</v>
      </c>
      <c r="WOO2" s="260" t="s">
        <v>19062</v>
      </c>
      <c r="WOP2" s="260" t="s">
        <v>19063</v>
      </c>
      <c r="WOQ2" s="260" t="s">
        <v>19064</v>
      </c>
      <c r="WOR2" s="260" t="s">
        <v>19065</v>
      </c>
      <c r="WOS2" s="260" t="s">
        <v>19066</v>
      </c>
      <c r="WOT2" s="260" t="s">
        <v>19067</v>
      </c>
      <c r="WOU2" s="260" t="s">
        <v>19068</v>
      </c>
      <c r="WOV2" s="260" t="s">
        <v>19069</v>
      </c>
      <c r="WOW2" s="260" t="s">
        <v>19070</v>
      </c>
      <c r="WOX2" s="260" t="s">
        <v>19071</v>
      </c>
      <c r="WOY2" s="260" t="s">
        <v>19072</v>
      </c>
      <c r="WOZ2" s="260" t="s">
        <v>19073</v>
      </c>
      <c r="WPA2" s="260" t="s">
        <v>19074</v>
      </c>
      <c r="WPB2" s="260" t="s">
        <v>19075</v>
      </c>
      <c r="WPC2" s="260" t="s">
        <v>19076</v>
      </c>
      <c r="WPD2" s="260" t="s">
        <v>19077</v>
      </c>
      <c r="WPE2" s="260" t="s">
        <v>19078</v>
      </c>
      <c r="WPF2" s="260" t="s">
        <v>19079</v>
      </c>
      <c r="WPG2" s="260" t="s">
        <v>19080</v>
      </c>
      <c r="WPH2" s="260" t="s">
        <v>19081</v>
      </c>
      <c r="WPI2" s="260" t="s">
        <v>19082</v>
      </c>
      <c r="WPJ2" s="260" t="s">
        <v>19083</v>
      </c>
      <c r="WPK2" s="260" t="s">
        <v>19084</v>
      </c>
      <c r="WPL2" s="260" t="s">
        <v>19085</v>
      </c>
      <c r="WPM2" s="260" t="s">
        <v>19086</v>
      </c>
      <c r="WPN2" s="260" t="s">
        <v>19087</v>
      </c>
      <c r="WPO2" s="260" t="s">
        <v>19088</v>
      </c>
      <c r="WPP2" s="260" t="s">
        <v>19089</v>
      </c>
      <c r="WPQ2" s="260" t="s">
        <v>19090</v>
      </c>
      <c r="WPR2" s="260" t="s">
        <v>19091</v>
      </c>
      <c r="WPS2" s="260" t="s">
        <v>19092</v>
      </c>
      <c r="WPT2" s="260" t="s">
        <v>19093</v>
      </c>
      <c r="WPU2" s="260" t="s">
        <v>19094</v>
      </c>
      <c r="WPV2" s="260" t="s">
        <v>19095</v>
      </c>
      <c r="WPW2" s="260" t="s">
        <v>19096</v>
      </c>
      <c r="WPX2" s="260" t="s">
        <v>19097</v>
      </c>
      <c r="WPY2" s="260" t="s">
        <v>19098</v>
      </c>
      <c r="WPZ2" s="260" t="s">
        <v>19099</v>
      </c>
      <c r="WQA2" s="260" t="s">
        <v>19100</v>
      </c>
      <c r="WQB2" s="260" t="s">
        <v>19101</v>
      </c>
      <c r="WQC2" s="260" t="s">
        <v>19102</v>
      </c>
      <c r="WQD2" s="260" t="s">
        <v>19103</v>
      </c>
      <c r="WQE2" s="260" t="s">
        <v>19104</v>
      </c>
      <c r="WQF2" s="260" t="s">
        <v>19105</v>
      </c>
      <c r="WQG2" s="260" t="s">
        <v>19106</v>
      </c>
      <c r="WQH2" s="260" t="s">
        <v>19107</v>
      </c>
      <c r="WQI2" s="260" t="s">
        <v>19108</v>
      </c>
      <c r="WQJ2" s="260" t="s">
        <v>19109</v>
      </c>
      <c r="WQK2" s="260" t="s">
        <v>19110</v>
      </c>
      <c r="WQL2" s="260" t="s">
        <v>19111</v>
      </c>
      <c r="WQM2" s="260" t="s">
        <v>19112</v>
      </c>
      <c r="WQN2" s="260" t="s">
        <v>19113</v>
      </c>
      <c r="WQO2" s="260" t="s">
        <v>19114</v>
      </c>
      <c r="WQP2" s="260" t="s">
        <v>19115</v>
      </c>
      <c r="WQQ2" s="260" t="s">
        <v>19116</v>
      </c>
      <c r="WQR2" s="260" t="s">
        <v>19117</v>
      </c>
      <c r="WQS2" s="260" t="s">
        <v>19118</v>
      </c>
      <c r="WQT2" s="260" t="s">
        <v>19119</v>
      </c>
      <c r="WQU2" s="260" t="s">
        <v>19120</v>
      </c>
      <c r="WQV2" s="260" t="s">
        <v>19121</v>
      </c>
      <c r="WQW2" s="260" t="s">
        <v>19122</v>
      </c>
      <c r="WQX2" s="260" t="s">
        <v>19123</v>
      </c>
      <c r="WQY2" s="260" t="s">
        <v>19124</v>
      </c>
      <c r="WQZ2" s="260" t="s">
        <v>19125</v>
      </c>
      <c r="WRA2" s="260" t="s">
        <v>19126</v>
      </c>
      <c r="WRB2" s="260" t="s">
        <v>19127</v>
      </c>
      <c r="WRC2" s="260" t="s">
        <v>19128</v>
      </c>
      <c r="WRD2" s="260" t="s">
        <v>19129</v>
      </c>
      <c r="WRE2" s="260" t="s">
        <v>19130</v>
      </c>
      <c r="WRF2" s="260" t="s">
        <v>19131</v>
      </c>
      <c r="WRG2" s="260" t="s">
        <v>19132</v>
      </c>
      <c r="WRH2" s="260" t="s">
        <v>19133</v>
      </c>
      <c r="WRI2" s="260" t="s">
        <v>19134</v>
      </c>
      <c r="WRJ2" s="260" t="s">
        <v>19135</v>
      </c>
      <c r="WRK2" s="260" t="s">
        <v>19136</v>
      </c>
      <c r="WRL2" s="260" t="s">
        <v>19137</v>
      </c>
      <c r="WRM2" s="260" t="s">
        <v>19138</v>
      </c>
      <c r="WRN2" s="260" t="s">
        <v>19139</v>
      </c>
      <c r="WRO2" s="260" t="s">
        <v>19140</v>
      </c>
      <c r="WRP2" s="260" t="s">
        <v>19141</v>
      </c>
      <c r="WRQ2" s="260" t="s">
        <v>19142</v>
      </c>
      <c r="WRR2" s="260" t="s">
        <v>19143</v>
      </c>
      <c r="WRS2" s="260" t="s">
        <v>19144</v>
      </c>
      <c r="WRT2" s="260" t="s">
        <v>19145</v>
      </c>
      <c r="WRU2" s="260" t="s">
        <v>19146</v>
      </c>
      <c r="WRV2" s="260" t="s">
        <v>19147</v>
      </c>
      <c r="WRW2" s="260" t="s">
        <v>19148</v>
      </c>
      <c r="WRX2" s="260" t="s">
        <v>19149</v>
      </c>
      <c r="WRY2" s="260" t="s">
        <v>19150</v>
      </c>
      <c r="WRZ2" s="260" t="s">
        <v>19151</v>
      </c>
      <c r="WSA2" s="260" t="s">
        <v>19152</v>
      </c>
      <c r="WSB2" s="260" t="s">
        <v>19153</v>
      </c>
      <c r="WSC2" s="260" t="s">
        <v>19154</v>
      </c>
      <c r="WSD2" s="260" t="s">
        <v>19155</v>
      </c>
      <c r="WSE2" s="260" t="s">
        <v>19156</v>
      </c>
      <c r="WSF2" s="260" t="s">
        <v>19157</v>
      </c>
      <c r="WSG2" s="260" t="s">
        <v>19158</v>
      </c>
      <c r="WSH2" s="260" t="s">
        <v>19159</v>
      </c>
      <c r="WSI2" s="260" t="s">
        <v>19160</v>
      </c>
      <c r="WSJ2" s="260" t="s">
        <v>19161</v>
      </c>
      <c r="WSK2" s="260" t="s">
        <v>19162</v>
      </c>
      <c r="WSL2" s="260" t="s">
        <v>19163</v>
      </c>
      <c r="WSM2" s="260" t="s">
        <v>19164</v>
      </c>
      <c r="WSN2" s="260" t="s">
        <v>19165</v>
      </c>
      <c r="WSO2" s="260" t="s">
        <v>19166</v>
      </c>
      <c r="WSP2" s="260" t="s">
        <v>19167</v>
      </c>
      <c r="WSQ2" s="260" t="s">
        <v>19168</v>
      </c>
      <c r="WSR2" s="260" t="s">
        <v>19169</v>
      </c>
      <c r="WSS2" s="260" t="s">
        <v>19170</v>
      </c>
      <c r="WST2" s="260" t="s">
        <v>19171</v>
      </c>
      <c r="WSU2" s="260" t="s">
        <v>19172</v>
      </c>
      <c r="WSV2" s="260" t="s">
        <v>19173</v>
      </c>
      <c r="WSW2" s="260" t="s">
        <v>19174</v>
      </c>
      <c r="WSX2" s="260" t="s">
        <v>19175</v>
      </c>
      <c r="WSY2" s="260" t="s">
        <v>19176</v>
      </c>
      <c r="WSZ2" s="260" t="s">
        <v>19177</v>
      </c>
      <c r="WTA2" s="260" t="s">
        <v>19178</v>
      </c>
      <c r="WTB2" s="260" t="s">
        <v>19179</v>
      </c>
      <c r="WTC2" s="260" t="s">
        <v>19180</v>
      </c>
      <c r="WTD2" s="260" t="s">
        <v>19181</v>
      </c>
      <c r="WTE2" s="260" t="s">
        <v>19182</v>
      </c>
      <c r="WTF2" s="260" t="s">
        <v>19183</v>
      </c>
      <c r="WTG2" s="260" t="s">
        <v>19184</v>
      </c>
      <c r="WTH2" s="260" t="s">
        <v>19185</v>
      </c>
      <c r="WTI2" s="260" t="s">
        <v>19186</v>
      </c>
      <c r="WTJ2" s="260" t="s">
        <v>19187</v>
      </c>
      <c r="WTK2" s="260" t="s">
        <v>19188</v>
      </c>
      <c r="WTL2" s="260" t="s">
        <v>19189</v>
      </c>
      <c r="WTM2" s="260" t="s">
        <v>19190</v>
      </c>
      <c r="WTN2" s="260" t="s">
        <v>19191</v>
      </c>
      <c r="WTO2" s="260" t="s">
        <v>19192</v>
      </c>
      <c r="WTP2" s="260" t="s">
        <v>19193</v>
      </c>
      <c r="WTQ2" s="260" t="s">
        <v>19194</v>
      </c>
      <c r="WTR2" s="260" t="s">
        <v>19195</v>
      </c>
      <c r="WTS2" s="260" t="s">
        <v>19196</v>
      </c>
      <c r="WTT2" s="260" t="s">
        <v>19197</v>
      </c>
      <c r="WTU2" s="260" t="s">
        <v>19198</v>
      </c>
      <c r="WTV2" s="260" t="s">
        <v>19199</v>
      </c>
      <c r="WTW2" s="260" t="s">
        <v>19200</v>
      </c>
      <c r="WTX2" s="260" t="s">
        <v>19201</v>
      </c>
      <c r="WTY2" s="260" t="s">
        <v>19202</v>
      </c>
      <c r="WTZ2" s="260" t="s">
        <v>19203</v>
      </c>
      <c r="WUA2" s="260" t="s">
        <v>19204</v>
      </c>
      <c r="WUB2" s="260" t="s">
        <v>19205</v>
      </c>
      <c r="WUC2" s="260" t="s">
        <v>19206</v>
      </c>
      <c r="WUD2" s="260" t="s">
        <v>19207</v>
      </c>
      <c r="WUE2" s="260" t="s">
        <v>19208</v>
      </c>
      <c r="WUF2" s="260" t="s">
        <v>19209</v>
      </c>
      <c r="WUG2" s="260" t="s">
        <v>19210</v>
      </c>
      <c r="WUH2" s="260" t="s">
        <v>19211</v>
      </c>
      <c r="WUI2" s="260" t="s">
        <v>19212</v>
      </c>
      <c r="WUJ2" s="260" t="s">
        <v>19213</v>
      </c>
      <c r="WUK2" s="260" t="s">
        <v>19214</v>
      </c>
      <c r="WUL2" s="260" t="s">
        <v>19215</v>
      </c>
      <c r="WUM2" s="260" t="s">
        <v>19216</v>
      </c>
      <c r="WUN2" s="260" t="s">
        <v>19217</v>
      </c>
      <c r="WUO2" s="260" t="s">
        <v>19218</v>
      </c>
      <c r="WUP2" s="260" t="s">
        <v>19219</v>
      </c>
      <c r="WUQ2" s="260" t="s">
        <v>19220</v>
      </c>
      <c r="WUR2" s="260" t="s">
        <v>19221</v>
      </c>
      <c r="WUS2" s="260" t="s">
        <v>19222</v>
      </c>
      <c r="WUT2" s="260" t="s">
        <v>19223</v>
      </c>
      <c r="WUU2" s="260" t="s">
        <v>19224</v>
      </c>
      <c r="WUV2" s="260" t="s">
        <v>19225</v>
      </c>
      <c r="WUW2" s="260" t="s">
        <v>19226</v>
      </c>
      <c r="WUX2" s="260" t="s">
        <v>19227</v>
      </c>
      <c r="WUY2" s="260" t="s">
        <v>19228</v>
      </c>
      <c r="WUZ2" s="260" t="s">
        <v>19229</v>
      </c>
      <c r="WVA2" s="260" t="s">
        <v>19230</v>
      </c>
      <c r="WVB2" s="260" t="s">
        <v>19231</v>
      </c>
      <c r="WVC2" s="260" t="s">
        <v>19232</v>
      </c>
      <c r="WVD2" s="260" t="s">
        <v>19233</v>
      </c>
      <c r="WVE2" s="260" t="s">
        <v>19234</v>
      </c>
      <c r="WVF2" s="260" t="s">
        <v>19235</v>
      </c>
      <c r="WVG2" s="260" t="s">
        <v>19236</v>
      </c>
      <c r="WVH2" s="260" t="s">
        <v>19237</v>
      </c>
      <c r="WVI2" s="260" t="s">
        <v>19238</v>
      </c>
      <c r="WVJ2" s="260" t="s">
        <v>19239</v>
      </c>
      <c r="WVK2" s="260" t="s">
        <v>19240</v>
      </c>
      <c r="WVL2" s="260" t="s">
        <v>19241</v>
      </c>
      <c r="WVM2" s="260" t="s">
        <v>19242</v>
      </c>
      <c r="WVN2" s="260" t="s">
        <v>19243</v>
      </c>
      <c r="WVO2" s="260" t="s">
        <v>19244</v>
      </c>
      <c r="WVP2" s="260" t="s">
        <v>19245</v>
      </c>
      <c r="WVQ2" s="260" t="s">
        <v>19246</v>
      </c>
      <c r="WVR2" s="260" t="s">
        <v>19247</v>
      </c>
      <c r="WVS2" s="260" t="s">
        <v>19248</v>
      </c>
      <c r="WVT2" s="260" t="s">
        <v>19249</v>
      </c>
      <c r="WVU2" s="260" t="s">
        <v>19250</v>
      </c>
      <c r="WVV2" s="260" t="s">
        <v>19251</v>
      </c>
      <c r="WVW2" s="260" t="s">
        <v>19252</v>
      </c>
      <c r="WVX2" s="260" t="s">
        <v>19253</v>
      </c>
      <c r="WVY2" s="260" t="s">
        <v>19254</v>
      </c>
      <c r="WVZ2" s="260" t="s">
        <v>19255</v>
      </c>
      <c r="WWA2" s="260" t="s">
        <v>19256</v>
      </c>
      <c r="WWB2" s="260" t="s">
        <v>19257</v>
      </c>
      <c r="WWC2" s="260" t="s">
        <v>19258</v>
      </c>
      <c r="WWD2" s="260" t="s">
        <v>19259</v>
      </c>
      <c r="WWE2" s="260" t="s">
        <v>19260</v>
      </c>
      <c r="WWF2" s="260" t="s">
        <v>19261</v>
      </c>
      <c r="WWG2" s="260" t="s">
        <v>19262</v>
      </c>
      <c r="WWH2" s="260" t="s">
        <v>19263</v>
      </c>
      <c r="WWI2" s="260" t="s">
        <v>19264</v>
      </c>
      <c r="WWJ2" s="260" t="s">
        <v>19265</v>
      </c>
      <c r="WWK2" s="260" t="s">
        <v>19266</v>
      </c>
      <c r="WWL2" s="260" t="s">
        <v>19267</v>
      </c>
      <c r="WWM2" s="260" t="s">
        <v>19268</v>
      </c>
      <c r="WWN2" s="260" t="s">
        <v>19269</v>
      </c>
      <c r="WWO2" s="260" t="s">
        <v>19270</v>
      </c>
      <c r="WWP2" s="260" t="s">
        <v>19271</v>
      </c>
      <c r="WWQ2" s="260" t="s">
        <v>19272</v>
      </c>
      <c r="WWR2" s="260" t="s">
        <v>19273</v>
      </c>
      <c r="WWS2" s="260" t="s">
        <v>19274</v>
      </c>
      <c r="WWT2" s="260" t="s">
        <v>19275</v>
      </c>
      <c r="WWU2" s="260" t="s">
        <v>19276</v>
      </c>
      <c r="WWV2" s="260" t="s">
        <v>19277</v>
      </c>
      <c r="WWW2" s="260" t="s">
        <v>19278</v>
      </c>
      <c r="WWX2" s="260" t="s">
        <v>19279</v>
      </c>
      <c r="WWY2" s="260" t="s">
        <v>19280</v>
      </c>
      <c r="WWZ2" s="260" t="s">
        <v>19281</v>
      </c>
      <c r="WXA2" s="260" t="s">
        <v>19282</v>
      </c>
      <c r="WXB2" s="260" t="s">
        <v>19283</v>
      </c>
      <c r="WXC2" s="260" t="s">
        <v>19284</v>
      </c>
      <c r="WXD2" s="260" t="s">
        <v>19285</v>
      </c>
      <c r="WXE2" s="260" t="s">
        <v>19286</v>
      </c>
      <c r="WXF2" s="260" t="s">
        <v>19287</v>
      </c>
      <c r="WXG2" s="260" t="s">
        <v>19288</v>
      </c>
      <c r="WXH2" s="260" t="s">
        <v>19289</v>
      </c>
      <c r="WXI2" s="260" t="s">
        <v>19290</v>
      </c>
      <c r="WXJ2" s="260" t="s">
        <v>19291</v>
      </c>
      <c r="WXK2" s="260" t="s">
        <v>19292</v>
      </c>
      <c r="WXL2" s="260" t="s">
        <v>19293</v>
      </c>
      <c r="WXM2" s="260" t="s">
        <v>19294</v>
      </c>
      <c r="WXN2" s="260" t="s">
        <v>19295</v>
      </c>
      <c r="WXO2" s="260" t="s">
        <v>19296</v>
      </c>
      <c r="WXP2" s="260" t="s">
        <v>19297</v>
      </c>
      <c r="WXQ2" s="260" t="s">
        <v>19298</v>
      </c>
      <c r="WXR2" s="260" t="s">
        <v>19299</v>
      </c>
      <c r="WXS2" s="260" t="s">
        <v>19300</v>
      </c>
      <c r="WXT2" s="260" t="s">
        <v>19301</v>
      </c>
      <c r="WXU2" s="260" t="s">
        <v>19302</v>
      </c>
      <c r="WXV2" s="260" t="s">
        <v>19303</v>
      </c>
      <c r="WXW2" s="260" t="s">
        <v>19304</v>
      </c>
      <c r="WXX2" s="260" t="s">
        <v>19305</v>
      </c>
      <c r="WXY2" s="260" t="s">
        <v>19306</v>
      </c>
      <c r="WXZ2" s="260" t="s">
        <v>19307</v>
      </c>
      <c r="WYA2" s="260" t="s">
        <v>19308</v>
      </c>
      <c r="WYB2" s="260" t="s">
        <v>19309</v>
      </c>
      <c r="WYC2" s="260" t="s">
        <v>19310</v>
      </c>
      <c r="WYD2" s="260" t="s">
        <v>19311</v>
      </c>
      <c r="WYE2" s="260" t="s">
        <v>19312</v>
      </c>
      <c r="WYF2" s="260" t="s">
        <v>19313</v>
      </c>
      <c r="WYG2" s="260" t="s">
        <v>19314</v>
      </c>
      <c r="WYH2" s="260" t="s">
        <v>19315</v>
      </c>
      <c r="WYI2" s="260" t="s">
        <v>19316</v>
      </c>
      <c r="WYJ2" s="260" t="s">
        <v>19317</v>
      </c>
      <c r="WYK2" s="260" t="s">
        <v>19318</v>
      </c>
      <c r="WYL2" s="260" t="s">
        <v>19319</v>
      </c>
      <c r="WYM2" s="260" t="s">
        <v>19320</v>
      </c>
      <c r="WYN2" s="260" t="s">
        <v>19321</v>
      </c>
      <c r="WYO2" s="260" t="s">
        <v>19322</v>
      </c>
      <c r="WYP2" s="260" t="s">
        <v>19323</v>
      </c>
      <c r="WYQ2" s="260" t="s">
        <v>19324</v>
      </c>
      <c r="WYR2" s="260" t="s">
        <v>19325</v>
      </c>
      <c r="WYS2" s="260" t="s">
        <v>19326</v>
      </c>
      <c r="WYT2" s="260" t="s">
        <v>19327</v>
      </c>
      <c r="WYU2" s="260" t="s">
        <v>19328</v>
      </c>
      <c r="WYV2" s="260" t="s">
        <v>19329</v>
      </c>
      <c r="WYW2" s="260" t="s">
        <v>19330</v>
      </c>
      <c r="WYX2" s="260" t="s">
        <v>19331</v>
      </c>
      <c r="WYY2" s="260" t="s">
        <v>19332</v>
      </c>
      <c r="WYZ2" s="260" t="s">
        <v>19333</v>
      </c>
      <c r="WZA2" s="260" t="s">
        <v>19334</v>
      </c>
      <c r="WZB2" s="260" t="s">
        <v>19335</v>
      </c>
      <c r="WZC2" s="260" t="s">
        <v>19336</v>
      </c>
      <c r="WZD2" s="260" t="s">
        <v>19337</v>
      </c>
      <c r="WZE2" s="260" t="s">
        <v>19338</v>
      </c>
      <c r="WZF2" s="260" t="s">
        <v>19339</v>
      </c>
      <c r="WZG2" s="260" t="s">
        <v>19340</v>
      </c>
      <c r="WZH2" s="260" t="s">
        <v>19341</v>
      </c>
      <c r="WZI2" s="260" t="s">
        <v>19342</v>
      </c>
      <c r="WZJ2" s="260" t="s">
        <v>19343</v>
      </c>
      <c r="WZK2" s="260" t="s">
        <v>19344</v>
      </c>
      <c r="WZL2" s="260" t="s">
        <v>19345</v>
      </c>
      <c r="WZM2" s="260" t="s">
        <v>19346</v>
      </c>
      <c r="WZN2" s="260" t="s">
        <v>19347</v>
      </c>
      <c r="WZO2" s="260" t="s">
        <v>19348</v>
      </c>
      <c r="WZP2" s="260" t="s">
        <v>19349</v>
      </c>
      <c r="WZQ2" s="260" t="s">
        <v>19350</v>
      </c>
      <c r="WZR2" s="260" t="s">
        <v>19351</v>
      </c>
      <c r="WZS2" s="260" t="s">
        <v>19352</v>
      </c>
      <c r="WZT2" s="260" t="s">
        <v>19353</v>
      </c>
      <c r="WZU2" s="260" t="s">
        <v>19354</v>
      </c>
      <c r="WZV2" s="260" t="s">
        <v>19355</v>
      </c>
      <c r="WZW2" s="260" t="s">
        <v>19356</v>
      </c>
      <c r="WZX2" s="260" t="s">
        <v>19357</v>
      </c>
      <c r="WZY2" s="260" t="s">
        <v>19358</v>
      </c>
      <c r="WZZ2" s="260" t="s">
        <v>19359</v>
      </c>
      <c r="XAA2" s="260" t="s">
        <v>19360</v>
      </c>
      <c r="XAB2" s="260" t="s">
        <v>19361</v>
      </c>
      <c r="XAC2" s="260" t="s">
        <v>19362</v>
      </c>
      <c r="XAD2" s="260" t="s">
        <v>19363</v>
      </c>
      <c r="XAE2" s="260" t="s">
        <v>19364</v>
      </c>
      <c r="XAF2" s="260" t="s">
        <v>19365</v>
      </c>
      <c r="XAG2" s="260" t="s">
        <v>19366</v>
      </c>
      <c r="XAH2" s="260" t="s">
        <v>19367</v>
      </c>
      <c r="XAI2" s="260" t="s">
        <v>19368</v>
      </c>
      <c r="XAJ2" s="260" t="s">
        <v>19369</v>
      </c>
      <c r="XAK2" s="260" t="s">
        <v>19370</v>
      </c>
      <c r="XAL2" s="260" t="s">
        <v>19371</v>
      </c>
      <c r="XAM2" s="260" t="s">
        <v>19372</v>
      </c>
      <c r="XAN2" s="260" t="s">
        <v>19373</v>
      </c>
      <c r="XAO2" s="260" t="s">
        <v>19374</v>
      </c>
      <c r="XAP2" s="260" t="s">
        <v>19375</v>
      </c>
      <c r="XAQ2" s="260" t="s">
        <v>19376</v>
      </c>
      <c r="XAR2" s="260" t="s">
        <v>19377</v>
      </c>
      <c r="XAS2" s="260" t="s">
        <v>19378</v>
      </c>
      <c r="XAT2" s="260" t="s">
        <v>19379</v>
      </c>
      <c r="XAU2" s="260" t="s">
        <v>19380</v>
      </c>
      <c r="XAV2" s="260" t="s">
        <v>19381</v>
      </c>
      <c r="XAW2" s="260" t="s">
        <v>19382</v>
      </c>
      <c r="XAX2" s="260" t="s">
        <v>19383</v>
      </c>
      <c r="XAY2" s="260" t="s">
        <v>19384</v>
      </c>
      <c r="XAZ2" s="260" t="s">
        <v>19385</v>
      </c>
      <c r="XBA2" s="260" t="s">
        <v>19386</v>
      </c>
      <c r="XBB2" s="260" t="s">
        <v>19387</v>
      </c>
      <c r="XBC2" s="260" t="s">
        <v>19388</v>
      </c>
      <c r="XBD2" s="260" t="s">
        <v>19389</v>
      </c>
      <c r="XBE2" s="260" t="s">
        <v>19390</v>
      </c>
      <c r="XBF2" s="260" t="s">
        <v>19391</v>
      </c>
      <c r="XBG2" s="260" t="s">
        <v>19392</v>
      </c>
      <c r="XBH2" s="260" t="s">
        <v>19393</v>
      </c>
      <c r="XBI2" s="260" t="s">
        <v>19394</v>
      </c>
      <c r="XBJ2" s="260" t="s">
        <v>19395</v>
      </c>
      <c r="XBK2" s="260" t="s">
        <v>19396</v>
      </c>
      <c r="XBL2" s="260" t="s">
        <v>19397</v>
      </c>
      <c r="XBM2" s="260" t="s">
        <v>19398</v>
      </c>
      <c r="XBN2" s="260" t="s">
        <v>19399</v>
      </c>
      <c r="XBO2" s="260" t="s">
        <v>19400</v>
      </c>
      <c r="XBP2" s="260" t="s">
        <v>19401</v>
      </c>
      <c r="XBQ2" s="260" t="s">
        <v>19402</v>
      </c>
      <c r="XBR2" s="260" t="s">
        <v>19403</v>
      </c>
      <c r="XBS2" s="260" t="s">
        <v>19404</v>
      </c>
      <c r="XBT2" s="260" t="s">
        <v>19405</v>
      </c>
      <c r="XBU2" s="260" t="s">
        <v>19406</v>
      </c>
      <c r="XBV2" s="260" t="s">
        <v>19407</v>
      </c>
      <c r="XBW2" s="260" t="s">
        <v>19408</v>
      </c>
      <c r="XBX2" s="260" t="s">
        <v>19409</v>
      </c>
      <c r="XBY2" s="260" t="s">
        <v>19410</v>
      </c>
      <c r="XBZ2" s="260" t="s">
        <v>19411</v>
      </c>
      <c r="XCA2" s="260" t="s">
        <v>19412</v>
      </c>
      <c r="XCB2" s="260" t="s">
        <v>19413</v>
      </c>
      <c r="XCC2" s="260" t="s">
        <v>19414</v>
      </c>
      <c r="XCD2" s="260" t="s">
        <v>19415</v>
      </c>
      <c r="XCE2" s="260" t="s">
        <v>19416</v>
      </c>
      <c r="XCF2" s="260" t="s">
        <v>19417</v>
      </c>
      <c r="XCG2" s="260" t="s">
        <v>19418</v>
      </c>
      <c r="XCH2" s="260" t="s">
        <v>19419</v>
      </c>
      <c r="XCI2" s="260" t="s">
        <v>19420</v>
      </c>
      <c r="XCJ2" s="260" t="s">
        <v>19421</v>
      </c>
      <c r="XCK2" s="260" t="s">
        <v>19422</v>
      </c>
      <c r="XCL2" s="260" t="s">
        <v>19423</v>
      </c>
      <c r="XCM2" s="260" t="s">
        <v>19424</v>
      </c>
      <c r="XCN2" s="260" t="s">
        <v>19425</v>
      </c>
      <c r="XCO2" s="260" t="s">
        <v>19426</v>
      </c>
      <c r="XCP2" s="260" t="s">
        <v>19427</v>
      </c>
      <c r="XCQ2" s="260" t="s">
        <v>19428</v>
      </c>
      <c r="XCR2" s="260" t="s">
        <v>19429</v>
      </c>
      <c r="XCS2" s="260" t="s">
        <v>19430</v>
      </c>
      <c r="XCT2" s="260" t="s">
        <v>19431</v>
      </c>
      <c r="XCU2" s="260" t="s">
        <v>19432</v>
      </c>
      <c r="XCV2" s="260" t="s">
        <v>19433</v>
      </c>
      <c r="XCW2" s="260" t="s">
        <v>19434</v>
      </c>
      <c r="XCX2" s="260" t="s">
        <v>19435</v>
      </c>
      <c r="XCY2" s="260" t="s">
        <v>19436</v>
      </c>
      <c r="XCZ2" s="260" t="s">
        <v>19437</v>
      </c>
      <c r="XDA2" s="260" t="s">
        <v>19438</v>
      </c>
      <c r="XDB2" s="260" t="s">
        <v>19439</v>
      </c>
      <c r="XDC2" s="260" t="s">
        <v>19440</v>
      </c>
      <c r="XDD2" s="260" t="s">
        <v>19441</v>
      </c>
      <c r="XDE2" s="260" t="s">
        <v>19442</v>
      </c>
      <c r="XDF2" s="260" t="s">
        <v>19443</v>
      </c>
      <c r="XDG2" s="260" t="s">
        <v>19444</v>
      </c>
      <c r="XDH2" s="260" t="s">
        <v>19445</v>
      </c>
      <c r="XDI2" s="260" t="s">
        <v>19446</v>
      </c>
      <c r="XDJ2" s="260" t="s">
        <v>19447</v>
      </c>
      <c r="XDK2" s="260" t="s">
        <v>19448</v>
      </c>
      <c r="XDL2" s="260" t="s">
        <v>19449</v>
      </c>
      <c r="XDM2" s="260" t="s">
        <v>19450</v>
      </c>
      <c r="XDN2" s="260" t="s">
        <v>19451</v>
      </c>
      <c r="XDO2" s="260" t="s">
        <v>19452</v>
      </c>
      <c r="XDP2" s="260" t="s">
        <v>19453</v>
      </c>
      <c r="XDQ2" s="260" t="s">
        <v>19454</v>
      </c>
      <c r="XDR2" s="260" t="s">
        <v>19455</v>
      </c>
      <c r="XDS2" s="260" t="s">
        <v>19456</v>
      </c>
      <c r="XDT2" s="260" t="s">
        <v>19457</v>
      </c>
      <c r="XDU2" s="260" t="s">
        <v>19458</v>
      </c>
      <c r="XDV2" s="260" t="s">
        <v>19459</v>
      </c>
      <c r="XDW2" s="260" t="s">
        <v>19460</v>
      </c>
      <c r="XDX2" s="260" t="s">
        <v>19461</v>
      </c>
      <c r="XDY2" s="260" t="s">
        <v>19462</v>
      </c>
      <c r="XDZ2" s="260" t="s">
        <v>19463</v>
      </c>
      <c r="XEA2" s="260" t="s">
        <v>19464</v>
      </c>
      <c r="XEB2" s="260" t="s">
        <v>19465</v>
      </c>
      <c r="XEC2" s="260" t="s">
        <v>19466</v>
      </c>
      <c r="XED2" s="260" t="s">
        <v>19467</v>
      </c>
      <c r="XEE2" s="260" t="s">
        <v>19468</v>
      </c>
      <c r="XEF2" s="260" t="s">
        <v>19469</v>
      </c>
      <c r="XEG2" s="260" t="s">
        <v>19470</v>
      </c>
      <c r="XEH2" s="260" t="s">
        <v>19471</v>
      </c>
      <c r="XEI2" s="260" t="s">
        <v>19472</v>
      </c>
      <c r="XEJ2" s="260" t="s">
        <v>19473</v>
      </c>
      <c r="XEK2" s="260" t="s">
        <v>19474</v>
      </c>
      <c r="XEL2" s="260" t="s">
        <v>19475</v>
      </c>
      <c r="XEM2" s="260" t="s">
        <v>19476</v>
      </c>
      <c r="XEN2" s="260" t="s">
        <v>19477</v>
      </c>
      <c r="XEO2" s="260" t="s">
        <v>19478</v>
      </c>
      <c r="XEP2" s="260" t="s">
        <v>19479</v>
      </c>
      <c r="XEQ2" s="260" t="s">
        <v>19480</v>
      </c>
      <c r="XER2" s="260" t="s">
        <v>19481</v>
      </c>
      <c r="XES2" s="260" t="s">
        <v>19482</v>
      </c>
      <c r="XET2" s="260" t="s">
        <v>19483</v>
      </c>
      <c r="XEU2" s="260" t="s">
        <v>19484</v>
      </c>
      <c r="XEV2" s="260" t="s">
        <v>19485</v>
      </c>
      <c r="XEW2" s="260" t="s">
        <v>19486</v>
      </c>
      <c r="XEX2" s="260" t="s">
        <v>19487</v>
      </c>
      <c r="XEY2" s="260" t="s">
        <v>19488</v>
      </c>
      <c r="XEZ2" s="260" t="s">
        <v>19489</v>
      </c>
      <c r="XFA2" s="260" t="s">
        <v>19490</v>
      </c>
      <c r="XFB2" s="260" t="s">
        <v>19491</v>
      </c>
      <c r="XFC2" s="260" t="s">
        <v>19492</v>
      </c>
      <c r="XFD2" s="260" t="s">
        <v>19493</v>
      </c>
    </row>
    <row r="3" spans="1:16384" s="261" customFormat="1" ht="30" hidden="1" x14ac:dyDescent="0.25">
      <c r="A3" s="139">
        <v>43795</v>
      </c>
      <c r="B3" s="140">
        <v>1571</v>
      </c>
      <c r="C3" s="140">
        <v>601</v>
      </c>
      <c r="D3" s="97" t="s">
        <v>2914</v>
      </c>
      <c r="E3" s="141" t="s">
        <v>1094</v>
      </c>
      <c r="F3" s="142"/>
      <c r="G3" s="142"/>
      <c r="H3" s="143" t="s">
        <v>1095</v>
      </c>
      <c r="I3" s="84"/>
      <c r="J3" s="107"/>
      <c r="K3" s="187" t="s">
        <v>1085</v>
      </c>
    </row>
    <row r="4" spans="1:16384" s="261" customFormat="1" ht="30" hidden="1" x14ac:dyDescent="0.25">
      <c r="A4" s="139">
        <v>43795</v>
      </c>
      <c r="B4" s="140">
        <v>1570</v>
      </c>
      <c r="C4" s="140">
        <v>601</v>
      </c>
      <c r="D4" s="97" t="s">
        <v>2915</v>
      </c>
      <c r="E4" s="141" t="s">
        <v>1665</v>
      </c>
      <c r="F4" s="142"/>
      <c r="G4" s="142"/>
      <c r="H4" s="143" t="s">
        <v>1095</v>
      </c>
      <c r="I4" s="84"/>
      <c r="J4" s="107"/>
      <c r="K4" s="187" t="s">
        <v>1259</v>
      </c>
    </row>
    <row r="5" spans="1:16384" s="261" customFormat="1" ht="48" hidden="1" x14ac:dyDescent="0.25">
      <c r="A5" s="139" t="s">
        <v>3</v>
      </c>
      <c r="B5" s="140">
        <v>1569</v>
      </c>
      <c r="C5" s="140">
        <v>901</v>
      </c>
      <c r="D5" s="97" t="s">
        <v>2916</v>
      </c>
      <c r="E5" s="141" t="s">
        <v>1094</v>
      </c>
      <c r="F5" s="142"/>
      <c r="G5" s="142"/>
      <c r="H5" s="143" t="s">
        <v>1095</v>
      </c>
      <c r="I5" s="84"/>
      <c r="J5" s="107"/>
      <c r="K5" s="187" t="s">
        <v>1100</v>
      </c>
    </row>
    <row r="6" spans="1:16384" s="261" customFormat="1" ht="105" hidden="1" x14ac:dyDescent="0.25">
      <c r="A6" s="139">
        <v>43795</v>
      </c>
      <c r="B6" s="140">
        <v>1568</v>
      </c>
      <c r="C6" s="140">
        <v>901</v>
      </c>
      <c r="D6" s="97" t="s">
        <v>2917</v>
      </c>
      <c r="E6" s="141" t="s">
        <v>1110</v>
      </c>
      <c r="F6" s="142"/>
      <c r="G6" s="142"/>
      <c r="H6" s="143" t="s">
        <v>1095</v>
      </c>
      <c r="I6" s="84"/>
      <c r="J6" s="107"/>
      <c r="K6" s="187" t="s">
        <v>44</v>
      </c>
    </row>
    <row r="7" spans="1:16384" s="261" customFormat="1" ht="60" hidden="1" x14ac:dyDescent="0.25">
      <c r="A7" s="139">
        <v>43819</v>
      </c>
      <c r="B7" s="140">
        <v>1567</v>
      </c>
      <c r="C7" s="140">
        <v>612</v>
      </c>
      <c r="D7" s="97" t="s">
        <v>2919</v>
      </c>
      <c r="E7" s="141" t="s">
        <v>1129</v>
      </c>
      <c r="F7" s="142"/>
      <c r="G7" s="142"/>
      <c r="H7" s="143" t="s">
        <v>1095</v>
      </c>
      <c r="I7" s="84"/>
      <c r="J7" s="107"/>
      <c r="K7" s="187" t="s">
        <v>1149</v>
      </c>
    </row>
    <row r="8" spans="1:16384" s="261" customFormat="1" ht="15" hidden="1" x14ac:dyDescent="0.25">
      <c r="A8" s="139" t="e">
        <v>#N/A</v>
      </c>
      <c r="B8" s="140">
        <v>1668</v>
      </c>
      <c r="C8" s="140" t="e">
        <v>#N/A</v>
      </c>
      <c r="D8" s="97" t="e">
        <v>#N/A</v>
      </c>
      <c r="E8" s="141"/>
      <c r="F8" s="142"/>
      <c r="G8" s="142"/>
      <c r="H8" s="143"/>
      <c r="I8" s="84"/>
      <c r="J8" s="107"/>
      <c r="K8" s="187" t="e">
        <v>#N/A</v>
      </c>
    </row>
    <row r="9" spans="1:16384" s="261" customFormat="1" ht="195" hidden="1" x14ac:dyDescent="0.25">
      <c r="A9" s="139">
        <v>43792</v>
      </c>
      <c r="B9" s="140">
        <v>1566</v>
      </c>
      <c r="C9" s="140">
        <v>704</v>
      </c>
      <c r="D9" s="97" t="s">
        <v>2920</v>
      </c>
      <c r="E9" s="141" t="s">
        <v>1665</v>
      </c>
      <c r="F9" s="142"/>
      <c r="G9" s="142"/>
      <c r="H9" s="143" t="s">
        <v>1095</v>
      </c>
      <c r="I9" s="84"/>
      <c r="J9" s="107"/>
      <c r="K9" s="187" t="s">
        <v>101</v>
      </c>
    </row>
    <row r="10" spans="1:16384" s="261" customFormat="1" ht="15" hidden="1" x14ac:dyDescent="0.25">
      <c r="A10" s="139" t="e">
        <v>#N/A</v>
      </c>
      <c r="B10" s="140">
        <v>1666</v>
      </c>
      <c r="C10" s="140" t="e">
        <v>#N/A</v>
      </c>
      <c r="D10" s="97" t="e">
        <v>#N/A</v>
      </c>
      <c r="E10" s="141"/>
      <c r="F10" s="142"/>
      <c r="G10" s="142"/>
      <c r="H10" s="143"/>
      <c r="I10" s="84"/>
      <c r="J10" s="107"/>
      <c r="K10" s="187" t="e">
        <v>#N/A</v>
      </c>
    </row>
    <row r="11" spans="1:16384" ht="75" hidden="1" x14ac:dyDescent="0.25">
      <c r="A11" s="139">
        <v>43786</v>
      </c>
      <c r="B11" s="140">
        <v>1565</v>
      </c>
      <c r="C11" s="140">
        <v>707</v>
      </c>
      <c r="D11" s="97" t="s">
        <v>2923</v>
      </c>
      <c r="E11" s="141" t="s">
        <v>1190</v>
      </c>
      <c r="F11" s="142"/>
      <c r="G11" s="142"/>
      <c r="H11" s="143" t="s">
        <v>1095</v>
      </c>
      <c r="I11" s="84"/>
      <c r="J11" s="107"/>
      <c r="K11" s="187" t="s">
        <v>1416</v>
      </c>
    </row>
    <row r="12" spans="1:16384" ht="15" hidden="1" x14ac:dyDescent="0.25">
      <c r="A12" s="139" t="e">
        <v>#N/A</v>
      </c>
      <c r="B12" s="140">
        <v>1664</v>
      </c>
      <c r="C12" s="140" t="e">
        <v>#N/A</v>
      </c>
      <c r="D12" s="97" t="e">
        <v>#N/A</v>
      </c>
      <c r="E12" s="141"/>
      <c r="F12" s="142"/>
      <c r="G12" s="142"/>
      <c r="H12" s="143"/>
      <c r="I12" s="84"/>
      <c r="J12" s="107"/>
      <c r="K12" s="187" t="e">
        <v>#N/A</v>
      </c>
    </row>
    <row r="13" spans="1:16384" ht="15" hidden="1" x14ac:dyDescent="0.25">
      <c r="A13" s="139">
        <v>43782</v>
      </c>
      <c r="B13" s="140">
        <v>1563</v>
      </c>
      <c r="C13" s="140">
        <v>201</v>
      </c>
      <c r="D13" s="97" t="s">
        <v>2928</v>
      </c>
      <c r="E13" s="141" t="s">
        <v>46</v>
      </c>
      <c r="F13" s="142"/>
      <c r="G13" s="142"/>
      <c r="H13" s="143" t="s">
        <v>46</v>
      </c>
      <c r="I13" s="84"/>
      <c r="J13" s="107"/>
      <c r="K13" s="187" t="s">
        <v>46</v>
      </c>
    </row>
    <row r="14" spans="1:16384" ht="15" hidden="1" x14ac:dyDescent="0.25">
      <c r="A14" s="139" t="e">
        <v>#N/A</v>
      </c>
      <c r="B14" s="140">
        <v>1662</v>
      </c>
      <c r="C14" s="140" t="e">
        <v>#N/A</v>
      </c>
      <c r="D14" s="97" t="e">
        <v>#N/A</v>
      </c>
      <c r="E14" s="141"/>
      <c r="F14" s="142"/>
      <c r="G14" s="142"/>
      <c r="H14" s="143"/>
      <c r="I14" s="84"/>
      <c r="J14" s="107"/>
      <c r="K14" s="187" t="e">
        <v>#N/A</v>
      </c>
    </row>
    <row r="15" spans="1:16384" ht="30" hidden="1" x14ac:dyDescent="0.25">
      <c r="A15" s="139">
        <v>43779</v>
      </c>
      <c r="B15" s="140">
        <v>1561</v>
      </c>
      <c r="C15" s="140">
        <v>607</v>
      </c>
      <c r="D15" s="97" t="s">
        <v>2934</v>
      </c>
      <c r="E15" s="141" t="s">
        <v>1094</v>
      </c>
      <c r="F15" s="142"/>
      <c r="G15" s="142"/>
      <c r="H15" s="143" t="s">
        <v>1095</v>
      </c>
      <c r="I15" s="84"/>
      <c r="J15" s="107"/>
      <c r="K15" s="187" t="s">
        <v>1168</v>
      </c>
    </row>
    <row r="16" spans="1:16384" ht="15" hidden="1" x14ac:dyDescent="0.25">
      <c r="A16" s="139" t="e">
        <v>#N/A</v>
      </c>
      <c r="B16" s="140">
        <v>1660</v>
      </c>
      <c r="C16" s="140" t="e">
        <v>#N/A</v>
      </c>
      <c r="D16" s="97" t="e">
        <v>#N/A</v>
      </c>
      <c r="E16" s="141"/>
      <c r="F16" s="142"/>
      <c r="G16" s="142"/>
      <c r="H16" s="143"/>
      <c r="I16" s="84"/>
      <c r="J16" s="107"/>
      <c r="K16" s="187" t="e">
        <v>#N/A</v>
      </c>
    </row>
    <row r="17" spans="1:11" ht="105" hidden="1" x14ac:dyDescent="0.25">
      <c r="A17" s="139">
        <v>43773</v>
      </c>
      <c r="B17" s="140">
        <v>1559</v>
      </c>
      <c r="C17" s="140">
        <v>908</v>
      </c>
      <c r="D17" s="97" t="s">
        <v>2936</v>
      </c>
      <c r="E17" s="141" t="s">
        <v>1665</v>
      </c>
      <c r="F17" s="142"/>
      <c r="G17" s="142"/>
      <c r="H17" s="143" t="s">
        <v>1095</v>
      </c>
      <c r="I17" s="84"/>
      <c r="J17" s="107"/>
      <c r="K17" s="187" t="s">
        <v>44</v>
      </c>
    </row>
    <row r="18" spans="1:11" ht="15" hidden="1" x14ac:dyDescent="0.25">
      <c r="A18" s="139" t="e">
        <v>#N/A</v>
      </c>
      <c r="B18" s="140">
        <v>1658</v>
      </c>
      <c r="C18" s="140" t="e">
        <v>#N/A</v>
      </c>
      <c r="D18" s="97" t="e">
        <v>#N/A</v>
      </c>
      <c r="E18" s="141"/>
      <c r="F18" s="142"/>
      <c r="G18" s="142"/>
      <c r="H18" s="143"/>
      <c r="I18" s="84"/>
      <c r="J18" s="107"/>
      <c r="K18" s="187" t="e">
        <v>#N/A</v>
      </c>
    </row>
    <row r="19" spans="1:11" ht="75" hidden="1" x14ac:dyDescent="0.25">
      <c r="A19" s="139" t="s">
        <v>3</v>
      </c>
      <c r="B19" s="140">
        <v>1557</v>
      </c>
      <c r="C19" s="140">
        <v>407</v>
      </c>
      <c r="D19" s="97" t="s">
        <v>2938</v>
      </c>
      <c r="E19" s="141" t="s">
        <v>1129</v>
      </c>
      <c r="F19" s="142"/>
      <c r="G19" s="158" t="s">
        <v>19495</v>
      </c>
      <c r="H19" s="143" t="s">
        <v>1118</v>
      </c>
      <c r="I19" s="84"/>
      <c r="J19" s="107"/>
      <c r="K19" s="187" t="s">
        <v>1146</v>
      </c>
    </row>
    <row r="20" spans="1:11" ht="15" hidden="1" x14ac:dyDescent="0.25">
      <c r="A20" s="139" t="e">
        <v>#N/A</v>
      </c>
      <c r="B20" s="140">
        <v>1656</v>
      </c>
      <c r="C20" s="140" t="e">
        <v>#N/A</v>
      </c>
      <c r="D20" s="97" t="e">
        <v>#N/A</v>
      </c>
      <c r="E20" s="141"/>
      <c r="F20" s="142"/>
      <c r="G20" s="142"/>
      <c r="H20" s="143"/>
      <c r="I20" s="84"/>
      <c r="J20" s="107"/>
      <c r="K20" s="187" t="e">
        <v>#N/A</v>
      </c>
    </row>
    <row r="21" spans="1:11" ht="60" hidden="1" x14ac:dyDescent="0.25">
      <c r="A21" s="139">
        <v>43778</v>
      </c>
      <c r="B21" s="140">
        <v>1555</v>
      </c>
      <c r="C21" s="140">
        <v>414</v>
      </c>
      <c r="D21" s="97" t="s">
        <v>2942</v>
      </c>
      <c r="E21" s="141" t="s">
        <v>1129</v>
      </c>
      <c r="F21" s="142"/>
      <c r="G21" s="158" t="s">
        <v>19496</v>
      </c>
      <c r="H21" s="143" t="s">
        <v>1118</v>
      </c>
      <c r="I21" s="84"/>
      <c r="J21" s="107"/>
      <c r="K21" s="187" t="s">
        <v>1155</v>
      </c>
    </row>
    <row r="22" spans="1:11" ht="15" hidden="1" x14ac:dyDescent="0.25">
      <c r="A22" s="139" t="e">
        <v>#N/A</v>
      </c>
      <c r="B22" s="140">
        <v>1654</v>
      </c>
      <c r="C22" s="140" t="e">
        <v>#N/A</v>
      </c>
      <c r="D22" s="97" t="e">
        <v>#N/A</v>
      </c>
      <c r="E22" s="141"/>
      <c r="F22" s="142"/>
      <c r="G22" s="142"/>
      <c r="H22" s="143"/>
      <c r="I22" s="84"/>
      <c r="J22" s="107"/>
      <c r="K22" s="187" t="e">
        <v>#N/A</v>
      </c>
    </row>
    <row r="23" spans="1:11" ht="60" hidden="1" x14ac:dyDescent="0.25">
      <c r="A23" s="139">
        <v>43776</v>
      </c>
      <c r="B23" s="140">
        <v>1553</v>
      </c>
      <c r="C23" s="140">
        <v>407</v>
      </c>
      <c r="D23" s="97" t="s">
        <v>2946</v>
      </c>
      <c r="E23" s="141" t="s">
        <v>1129</v>
      </c>
      <c r="F23" s="142"/>
      <c r="G23" s="158" t="s">
        <v>19548</v>
      </c>
      <c r="H23" s="143" t="s">
        <v>1084</v>
      </c>
      <c r="I23" s="84"/>
      <c r="J23" s="107"/>
      <c r="K23" s="187" t="s">
        <v>1146</v>
      </c>
    </row>
    <row r="24" spans="1:11" ht="15" hidden="1" x14ac:dyDescent="0.25">
      <c r="A24" s="139" t="e">
        <v>#N/A</v>
      </c>
      <c r="B24" s="140">
        <v>1652</v>
      </c>
      <c r="C24" s="140" t="e">
        <v>#N/A</v>
      </c>
      <c r="D24" s="97" t="e">
        <v>#N/A</v>
      </c>
      <c r="E24" s="141"/>
      <c r="F24" s="142"/>
      <c r="G24" s="142"/>
      <c r="H24" s="143"/>
      <c r="I24" s="84"/>
      <c r="J24" s="107"/>
      <c r="K24" s="187" t="e">
        <v>#N/A</v>
      </c>
    </row>
    <row r="25" spans="1:11" ht="45" hidden="1" x14ac:dyDescent="0.25">
      <c r="A25" s="139">
        <v>43775</v>
      </c>
      <c r="B25" s="140">
        <v>1551</v>
      </c>
      <c r="C25" s="140">
        <v>104</v>
      </c>
      <c r="D25" s="97" t="s">
        <v>2952</v>
      </c>
      <c r="E25" s="141" t="s">
        <v>1110</v>
      </c>
      <c r="F25" s="142"/>
      <c r="G25" s="158" t="s">
        <v>19497</v>
      </c>
      <c r="H25" s="143" t="s">
        <v>1118</v>
      </c>
      <c r="I25" s="84"/>
      <c r="J25" s="107"/>
      <c r="K25" s="187" t="s">
        <v>1172</v>
      </c>
    </row>
    <row r="26" spans="1:11" ht="15" hidden="1" x14ac:dyDescent="0.25">
      <c r="A26" s="139" t="e">
        <v>#N/A</v>
      </c>
      <c r="B26" s="140">
        <v>1650</v>
      </c>
      <c r="C26" s="140" t="e">
        <v>#N/A</v>
      </c>
      <c r="D26" s="97" t="e">
        <v>#N/A</v>
      </c>
      <c r="E26" s="141"/>
      <c r="F26" s="142"/>
      <c r="G26" s="142"/>
      <c r="H26" s="143"/>
      <c r="I26" s="84"/>
      <c r="J26" s="107"/>
      <c r="K26" s="187" t="e">
        <v>#N/A</v>
      </c>
    </row>
    <row r="27" spans="1:11" ht="165" hidden="1" x14ac:dyDescent="0.25">
      <c r="A27" s="139">
        <v>43774</v>
      </c>
      <c r="B27" s="140">
        <v>1549</v>
      </c>
      <c r="C27" s="140">
        <v>201</v>
      </c>
      <c r="D27" s="97" t="s">
        <v>2958</v>
      </c>
      <c r="E27" s="141" t="s">
        <v>1110</v>
      </c>
      <c r="F27" s="142"/>
      <c r="G27" s="158" t="s">
        <v>19498</v>
      </c>
      <c r="H27" s="143" t="s">
        <v>1082</v>
      </c>
      <c r="I27" s="84"/>
      <c r="J27" s="107"/>
      <c r="K27" s="187" t="s">
        <v>44</v>
      </c>
    </row>
    <row r="28" spans="1:11" ht="15" hidden="1" x14ac:dyDescent="0.25">
      <c r="A28" s="139" t="e">
        <v>#N/A</v>
      </c>
      <c r="B28" s="140">
        <v>1648</v>
      </c>
      <c r="C28" s="140" t="e">
        <v>#N/A</v>
      </c>
      <c r="D28" s="97" t="e">
        <v>#N/A</v>
      </c>
      <c r="E28" s="141"/>
      <c r="F28" s="142"/>
      <c r="G28" s="142"/>
      <c r="H28" s="143"/>
      <c r="I28" s="84"/>
      <c r="J28" s="107"/>
      <c r="K28" s="187" t="e">
        <v>#N/A</v>
      </c>
    </row>
    <row r="29" spans="1:11" ht="60" hidden="1" x14ac:dyDescent="0.25">
      <c r="A29" s="139">
        <v>43774</v>
      </c>
      <c r="B29" s="140">
        <v>1547</v>
      </c>
      <c r="C29" s="140">
        <v>704</v>
      </c>
      <c r="D29" s="97" t="s">
        <v>2964</v>
      </c>
      <c r="E29" s="141" t="s">
        <v>1110</v>
      </c>
      <c r="F29" s="142"/>
      <c r="G29" s="158" t="s">
        <v>19499</v>
      </c>
      <c r="H29" s="143" t="s">
        <v>1082</v>
      </c>
      <c r="I29" s="84"/>
      <c r="J29" s="107"/>
      <c r="K29" s="187" t="s">
        <v>1157</v>
      </c>
    </row>
    <row r="30" spans="1:11" ht="15" hidden="1" x14ac:dyDescent="0.25">
      <c r="A30" s="139" t="e">
        <v>#N/A</v>
      </c>
      <c r="B30" s="140">
        <v>1646</v>
      </c>
      <c r="C30" s="140" t="e">
        <v>#N/A</v>
      </c>
      <c r="D30" s="97" t="e">
        <v>#N/A</v>
      </c>
      <c r="E30" s="141"/>
      <c r="F30" s="142"/>
      <c r="G30" s="142"/>
      <c r="H30" s="143"/>
      <c r="I30" s="84"/>
      <c r="J30" s="107"/>
      <c r="K30" s="187" t="e">
        <v>#N/A</v>
      </c>
    </row>
    <row r="31" spans="1:11" ht="60" hidden="1" x14ac:dyDescent="0.25">
      <c r="A31" s="139">
        <v>43774</v>
      </c>
      <c r="B31" s="140">
        <v>1545</v>
      </c>
      <c r="C31" s="140">
        <v>414</v>
      </c>
      <c r="D31" s="97" t="s">
        <v>2970</v>
      </c>
      <c r="E31" s="141" t="s">
        <v>1110</v>
      </c>
      <c r="F31" s="142"/>
      <c r="G31" s="158" t="s">
        <v>19500</v>
      </c>
      <c r="H31" s="143" t="s">
        <v>1082</v>
      </c>
      <c r="I31" s="84"/>
      <c r="J31" s="107"/>
      <c r="K31" s="187" t="s">
        <v>44</v>
      </c>
    </row>
    <row r="32" spans="1:11" ht="15" hidden="1" x14ac:dyDescent="0.25">
      <c r="A32" s="139" t="e">
        <v>#N/A</v>
      </c>
      <c r="B32" s="140">
        <v>1644</v>
      </c>
      <c r="C32" s="140" t="e">
        <v>#N/A</v>
      </c>
      <c r="D32" s="97" t="e">
        <v>#N/A</v>
      </c>
      <c r="E32" s="141"/>
      <c r="F32" s="142"/>
      <c r="G32" s="142"/>
      <c r="H32" s="143"/>
      <c r="I32" s="84"/>
      <c r="J32" s="107"/>
      <c r="K32" s="187" t="e">
        <v>#N/A</v>
      </c>
    </row>
    <row r="33" spans="1:11" ht="75" hidden="1" x14ac:dyDescent="0.25">
      <c r="A33" s="139">
        <v>43772</v>
      </c>
      <c r="B33" s="140">
        <v>1543</v>
      </c>
      <c r="C33" s="140">
        <v>111</v>
      </c>
      <c r="D33" s="97" t="s">
        <v>2973</v>
      </c>
      <c r="E33" s="141" t="s">
        <v>1129</v>
      </c>
      <c r="F33" s="142"/>
      <c r="G33" s="142"/>
      <c r="H33" s="143" t="s">
        <v>46</v>
      </c>
      <c r="I33" s="84"/>
      <c r="J33" s="107"/>
      <c r="K33" s="187" t="s">
        <v>46</v>
      </c>
    </row>
    <row r="34" spans="1:11" ht="15" hidden="1" x14ac:dyDescent="0.25">
      <c r="A34" s="139" t="e">
        <v>#N/A</v>
      </c>
      <c r="B34" s="140">
        <v>1642</v>
      </c>
      <c r="C34" s="140" t="e">
        <v>#N/A</v>
      </c>
      <c r="D34" s="97" t="e">
        <v>#N/A</v>
      </c>
      <c r="E34" s="141"/>
      <c r="F34" s="142"/>
      <c r="G34" s="142"/>
      <c r="H34" s="143"/>
      <c r="I34" s="84"/>
      <c r="J34" s="107"/>
      <c r="K34" s="187" t="e">
        <v>#N/A</v>
      </c>
    </row>
    <row r="35" spans="1:11" ht="225" hidden="1" x14ac:dyDescent="0.25">
      <c r="A35" s="139">
        <v>43773</v>
      </c>
      <c r="B35" s="140">
        <v>1541</v>
      </c>
      <c r="C35" s="140">
        <v>202</v>
      </c>
      <c r="D35" s="97" t="s">
        <v>2978</v>
      </c>
      <c r="E35" s="141" t="s">
        <v>1129</v>
      </c>
      <c r="F35" s="142"/>
      <c r="G35" s="158" t="s">
        <v>19501</v>
      </c>
      <c r="H35" s="143" t="s">
        <v>1082</v>
      </c>
      <c r="I35" s="84"/>
      <c r="J35" s="107"/>
      <c r="K35" s="187" t="s">
        <v>1121</v>
      </c>
    </row>
    <row r="36" spans="1:11" ht="15" hidden="1" x14ac:dyDescent="0.25">
      <c r="A36" s="139" t="e">
        <v>#N/A</v>
      </c>
      <c r="B36" s="140">
        <v>1640</v>
      </c>
      <c r="C36" s="140" t="e">
        <v>#N/A</v>
      </c>
      <c r="D36" s="97" t="e">
        <v>#N/A</v>
      </c>
      <c r="E36" s="141"/>
      <c r="F36" s="142"/>
      <c r="G36" s="142"/>
      <c r="H36" s="143"/>
      <c r="I36" s="84"/>
      <c r="J36" s="107"/>
      <c r="K36" s="187" t="e">
        <v>#N/A</v>
      </c>
    </row>
    <row r="37" spans="1:11" ht="225" hidden="1" x14ac:dyDescent="0.25">
      <c r="A37" s="139">
        <v>43770</v>
      </c>
      <c r="B37" s="140">
        <v>1539</v>
      </c>
      <c r="C37" s="140">
        <v>211</v>
      </c>
      <c r="D37" s="97" t="s">
        <v>2984</v>
      </c>
      <c r="E37" s="141" t="s">
        <v>1110</v>
      </c>
      <c r="F37" s="142"/>
      <c r="G37" s="158" t="s">
        <v>19502</v>
      </c>
      <c r="H37" s="143" t="s">
        <v>1131</v>
      </c>
      <c r="I37" s="84"/>
      <c r="J37" s="107"/>
      <c r="K37" s="187" t="s">
        <v>1853</v>
      </c>
    </row>
    <row r="38" spans="1:11" ht="15" hidden="1" x14ac:dyDescent="0.25">
      <c r="A38" s="139" t="e">
        <v>#N/A</v>
      </c>
      <c r="B38" s="140">
        <v>1638</v>
      </c>
      <c r="C38" s="140" t="e">
        <v>#N/A</v>
      </c>
      <c r="D38" s="97" t="e">
        <v>#N/A</v>
      </c>
      <c r="E38" s="141"/>
      <c r="F38" s="142"/>
      <c r="G38" s="142"/>
      <c r="H38" s="143"/>
      <c r="I38" s="84"/>
      <c r="J38" s="107"/>
      <c r="K38" s="187" t="e">
        <v>#N/A</v>
      </c>
    </row>
    <row r="39" spans="1:11" ht="48" hidden="1" x14ac:dyDescent="0.25">
      <c r="A39" s="139" t="s">
        <v>3</v>
      </c>
      <c r="B39" s="140">
        <v>1537</v>
      </c>
      <c r="C39" s="140">
        <v>102</v>
      </c>
      <c r="D39" s="97" t="s">
        <v>2990</v>
      </c>
      <c r="E39" s="141" t="s">
        <v>1110</v>
      </c>
      <c r="F39" s="142"/>
      <c r="G39" s="158" t="s">
        <v>19503</v>
      </c>
      <c r="H39" s="143" t="s">
        <v>1082</v>
      </c>
      <c r="I39" s="84"/>
      <c r="J39" s="107"/>
      <c r="K39" s="187" t="s">
        <v>44</v>
      </c>
    </row>
    <row r="40" spans="1:11" ht="15" hidden="1" x14ac:dyDescent="0.25">
      <c r="A40" s="139" t="e">
        <v>#N/A</v>
      </c>
      <c r="B40" s="140">
        <v>1636</v>
      </c>
      <c r="C40" s="140" t="e">
        <v>#N/A</v>
      </c>
      <c r="D40" s="97" t="e">
        <v>#N/A</v>
      </c>
      <c r="E40" s="141"/>
      <c r="F40" s="142"/>
      <c r="G40" s="142"/>
      <c r="H40" s="143"/>
      <c r="I40" s="84"/>
      <c r="J40" s="107"/>
      <c r="K40" s="187" t="e">
        <v>#N/A</v>
      </c>
    </row>
    <row r="41" spans="1:11" ht="60" hidden="1" x14ac:dyDescent="0.25">
      <c r="A41" s="139">
        <v>43768</v>
      </c>
      <c r="B41" s="140">
        <v>1535</v>
      </c>
      <c r="C41" s="140">
        <v>603</v>
      </c>
      <c r="D41" s="97" t="s">
        <v>2993</v>
      </c>
      <c r="E41" s="141" t="s">
        <v>1094</v>
      </c>
      <c r="F41" s="142"/>
      <c r="G41" s="158" t="s">
        <v>19504</v>
      </c>
      <c r="H41" s="143">
        <v>43810</v>
      </c>
      <c r="I41" s="84"/>
      <c r="J41" s="107"/>
      <c r="K41" s="187" t="s">
        <v>1105</v>
      </c>
    </row>
    <row r="42" spans="1:11" ht="15" hidden="1" x14ac:dyDescent="0.25">
      <c r="A42" s="139" t="e">
        <v>#N/A</v>
      </c>
      <c r="B42" s="140">
        <v>1634</v>
      </c>
      <c r="C42" s="140" t="e">
        <v>#N/A</v>
      </c>
      <c r="D42" s="97" t="e">
        <v>#N/A</v>
      </c>
      <c r="E42" s="141"/>
      <c r="F42" s="142"/>
      <c r="G42" s="142"/>
      <c r="H42" s="143"/>
      <c r="I42" s="84"/>
      <c r="J42" s="107"/>
      <c r="K42" s="187" t="e">
        <v>#N/A</v>
      </c>
    </row>
    <row r="43" spans="1:11" ht="150" hidden="1" x14ac:dyDescent="0.25">
      <c r="A43" s="139">
        <v>43768</v>
      </c>
      <c r="B43" s="140">
        <v>1533</v>
      </c>
      <c r="C43" s="140">
        <v>106</v>
      </c>
      <c r="D43" s="97" t="s">
        <v>2995</v>
      </c>
      <c r="E43" s="141" t="s">
        <v>1135</v>
      </c>
      <c r="F43" s="142"/>
      <c r="G43" s="142"/>
      <c r="H43" s="143" t="s">
        <v>1082</v>
      </c>
      <c r="I43" s="84"/>
      <c r="J43" s="107"/>
      <c r="K43" s="187" t="s">
        <v>1136</v>
      </c>
    </row>
    <row r="44" spans="1:11" ht="15" hidden="1" x14ac:dyDescent="0.25">
      <c r="A44" s="139" t="e">
        <v>#N/A</v>
      </c>
      <c r="B44" s="140">
        <v>1632</v>
      </c>
      <c r="C44" s="140" t="e">
        <v>#N/A</v>
      </c>
      <c r="D44" s="97" t="e">
        <v>#N/A</v>
      </c>
      <c r="E44" s="141"/>
      <c r="F44" s="142"/>
      <c r="G44" s="142"/>
      <c r="H44" s="143"/>
      <c r="I44" s="84"/>
      <c r="J44" s="107"/>
      <c r="K44" s="187" t="e">
        <v>#N/A</v>
      </c>
    </row>
    <row r="45" spans="1:11" ht="30" hidden="1" x14ac:dyDescent="0.25">
      <c r="A45" s="139">
        <v>43765</v>
      </c>
      <c r="B45" s="140">
        <v>1531</v>
      </c>
      <c r="C45" s="140">
        <v>601</v>
      </c>
      <c r="D45" s="97" t="s">
        <v>2999</v>
      </c>
      <c r="E45" s="141" t="s">
        <v>1665</v>
      </c>
      <c r="F45" s="142"/>
      <c r="G45" s="142"/>
      <c r="H45" s="143" t="s">
        <v>1217</v>
      </c>
      <c r="I45" s="84"/>
      <c r="J45" s="107"/>
      <c r="K45" s="187" t="s">
        <v>1119</v>
      </c>
    </row>
    <row r="46" spans="1:11" ht="15" hidden="1" x14ac:dyDescent="0.25">
      <c r="A46" s="139" t="e">
        <v>#N/A</v>
      </c>
      <c r="B46" s="140">
        <v>1630</v>
      </c>
      <c r="C46" s="140" t="e">
        <v>#N/A</v>
      </c>
      <c r="D46" s="97" t="e">
        <v>#N/A</v>
      </c>
      <c r="E46" s="141"/>
      <c r="F46" s="142"/>
      <c r="G46" s="142"/>
      <c r="H46" s="143"/>
      <c r="I46" s="84"/>
      <c r="J46" s="107"/>
      <c r="K46" s="187" t="e">
        <v>#N/A</v>
      </c>
    </row>
    <row r="47" spans="1:11" ht="75" x14ac:dyDescent="0.25">
      <c r="A47" s="139">
        <v>43765</v>
      </c>
      <c r="B47" s="140">
        <v>1529</v>
      </c>
      <c r="C47" s="140">
        <v>515</v>
      </c>
      <c r="D47" s="97" t="s">
        <v>3001</v>
      </c>
      <c r="E47" s="141" t="s">
        <v>1951</v>
      </c>
      <c r="F47" s="142"/>
      <c r="G47" s="142"/>
      <c r="H47" s="143">
        <v>43810</v>
      </c>
      <c r="I47" s="84"/>
      <c r="J47" s="107"/>
      <c r="K47" s="187" t="s">
        <v>44</v>
      </c>
    </row>
    <row r="48" spans="1:11" ht="15" hidden="1" x14ac:dyDescent="0.25">
      <c r="A48" s="139" t="e">
        <v>#N/A</v>
      </c>
      <c r="B48" s="140">
        <v>1628</v>
      </c>
      <c r="C48" s="140" t="e">
        <v>#N/A</v>
      </c>
      <c r="D48" s="97" t="e">
        <v>#N/A</v>
      </c>
      <c r="E48" s="141"/>
      <c r="F48" s="142"/>
      <c r="G48" s="142"/>
      <c r="H48" s="143"/>
      <c r="I48" s="84"/>
      <c r="J48" s="107"/>
      <c r="K48" s="187" t="e">
        <v>#N/A</v>
      </c>
    </row>
    <row r="49" spans="1:11" ht="120" hidden="1" x14ac:dyDescent="0.25">
      <c r="A49" s="139">
        <v>43763</v>
      </c>
      <c r="B49" s="140">
        <v>1527</v>
      </c>
      <c r="C49" s="140">
        <v>906</v>
      </c>
      <c r="D49" s="97" t="s">
        <v>3007</v>
      </c>
      <c r="E49" s="141" t="s">
        <v>1129</v>
      </c>
      <c r="F49" s="142"/>
      <c r="G49" s="158" t="s">
        <v>19505</v>
      </c>
      <c r="H49" s="143" t="s">
        <v>1082</v>
      </c>
      <c r="I49" s="84"/>
      <c r="J49" s="107"/>
      <c r="K49" s="187" t="s">
        <v>44</v>
      </c>
    </row>
    <row r="50" spans="1:11" ht="15" hidden="1" x14ac:dyDescent="0.25">
      <c r="A50" s="139" t="e">
        <v>#N/A</v>
      </c>
      <c r="B50" s="140">
        <v>1626</v>
      </c>
      <c r="C50" s="140" t="e">
        <v>#N/A</v>
      </c>
      <c r="D50" s="97" t="e">
        <v>#N/A</v>
      </c>
      <c r="E50" s="141"/>
      <c r="F50" s="142"/>
      <c r="G50" s="142"/>
      <c r="H50" s="143"/>
      <c r="I50" s="84"/>
      <c r="J50" s="107"/>
      <c r="K50" s="187" t="e">
        <v>#N/A</v>
      </c>
    </row>
    <row r="51" spans="1:11" ht="135" hidden="1" x14ac:dyDescent="0.25">
      <c r="A51" s="139">
        <v>43764</v>
      </c>
      <c r="B51" s="140">
        <v>1525</v>
      </c>
      <c r="C51" s="140">
        <v>305</v>
      </c>
      <c r="D51" s="97" t="s">
        <v>3013</v>
      </c>
      <c r="E51" s="141" t="s">
        <v>1110</v>
      </c>
      <c r="F51" s="142"/>
      <c r="G51" s="158" t="s">
        <v>19506</v>
      </c>
      <c r="H51" s="143" t="s">
        <v>1082</v>
      </c>
      <c r="I51" s="84"/>
      <c r="J51" s="107"/>
      <c r="K51" s="187" t="s">
        <v>1098</v>
      </c>
    </row>
    <row r="52" spans="1:11" ht="195" hidden="1" x14ac:dyDescent="0.25">
      <c r="A52" s="139">
        <v>43763</v>
      </c>
      <c r="B52" s="140">
        <v>1524</v>
      </c>
      <c r="C52" s="140">
        <v>515</v>
      </c>
      <c r="D52" s="97" t="s">
        <v>3016</v>
      </c>
      <c r="E52" s="141" t="s">
        <v>1129</v>
      </c>
      <c r="F52" s="142"/>
      <c r="G52" s="142"/>
      <c r="H52" s="143" t="s">
        <v>1118</v>
      </c>
      <c r="I52" s="84"/>
      <c r="J52" s="107"/>
      <c r="K52" s="187" t="s">
        <v>1230</v>
      </c>
    </row>
    <row r="53" spans="1:11" ht="165" hidden="1" x14ac:dyDescent="0.25">
      <c r="A53" s="139">
        <v>43763</v>
      </c>
      <c r="B53" s="140">
        <v>1523</v>
      </c>
      <c r="C53" s="140">
        <v>515</v>
      </c>
      <c r="D53" s="97" t="s">
        <v>3018</v>
      </c>
      <c r="E53" s="141" t="s">
        <v>1665</v>
      </c>
      <c r="F53" s="142"/>
      <c r="G53" s="142"/>
      <c r="H53" s="143" t="s">
        <v>1217</v>
      </c>
      <c r="I53" s="84"/>
      <c r="J53" s="107"/>
      <c r="K53" s="187" t="s">
        <v>1233</v>
      </c>
    </row>
    <row r="54" spans="1:11" ht="75" hidden="1" x14ac:dyDescent="0.25">
      <c r="A54" s="139">
        <v>43761</v>
      </c>
      <c r="B54" s="140">
        <v>1522</v>
      </c>
      <c r="C54" s="140">
        <v>909</v>
      </c>
      <c r="D54" s="97" t="s">
        <v>3020</v>
      </c>
      <c r="E54" s="141" t="s">
        <v>1110</v>
      </c>
      <c r="F54" s="142"/>
      <c r="G54" s="142"/>
      <c r="H54" s="143" t="s">
        <v>1084</v>
      </c>
      <c r="I54" s="84"/>
      <c r="J54" s="107"/>
      <c r="K54" s="187" t="s">
        <v>1172</v>
      </c>
    </row>
    <row r="55" spans="1:11" ht="45" hidden="1" x14ac:dyDescent="0.25">
      <c r="A55" s="139">
        <v>43758</v>
      </c>
      <c r="B55" s="140">
        <v>1521</v>
      </c>
      <c r="C55" s="140">
        <v>401</v>
      </c>
      <c r="D55" s="97" t="s">
        <v>3022</v>
      </c>
      <c r="E55" s="141" t="s">
        <v>2279</v>
      </c>
      <c r="F55" s="142"/>
      <c r="G55" s="158" t="s">
        <v>19507</v>
      </c>
      <c r="H55" s="143" t="s">
        <v>1082</v>
      </c>
      <c r="I55" s="84"/>
      <c r="J55" s="107"/>
      <c r="K55" s="187" t="s">
        <v>1168</v>
      </c>
    </row>
    <row r="56" spans="1:11" ht="30" hidden="1" x14ac:dyDescent="0.25">
      <c r="A56" s="139">
        <v>43757</v>
      </c>
      <c r="B56" s="140">
        <v>1520</v>
      </c>
      <c r="C56" s="140">
        <v>706</v>
      </c>
      <c r="D56" s="97" t="s">
        <v>3023</v>
      </c>
      <c r="E56" s="141" t="s">
        <v>1094</v>
      </c>
      <c r="F56" s="142"/>
      <c r="G56" s="158" t="s">
        <v>19508</v>
      </c>
      <c r="H56" s="143" t="s">
        <v>1118</v>
      </c>
      <c r="I56" s="84"/>
      <c r="J56" s="107"/>
      <c r="K56" s="187" t="s">
        <v>1092</v>
      </c>
    </row>
    <row r="57" spans="1:11" ht="45" hidden="1" x14ac:dyDescent="0.25">
      <c r="A57" s="139">
        <v>43757</v>
      </c>
      <c r="B57" s="140">
        <v>1519</v>
      </c>
      <c r="C57" s="140">
        <v>212</v>
      </c>
      <c r="D57" s="97" t="s">
        <v>3024</v>
      </c>
      <c r="E57" s="141" t="s">
        <v>2279</v>
      </c>
      <c r="F57" s="142"/>
      <c r="G57" s="142"/>
      <c r="H57" s="143" t="s">
        <v>1082</v>
      </c>
      <c r="I57" s="84"/>
      <c r="J57" s="107"/>
      <c r="K57" s="187" t="s">
        <v>1168</v>
      </c>
    </row>
    <row r="58" spans="1:11" ht="45" hidden="1" x14ac:dyDescent="0.25">
      <c r="A58" s="139">
        <v>43758</v>
      </c>
      <c r="B58" s="140">
        <v>1518</v>
      </c>
      <c r="C58" s="140">
        <v>612</v>
      </c>
      <c r="D58" s="97" t="s">
        <v>3026</v>
      </c>
      <c r="E58" s="141" t="s">
        <v>2279</v>
      </c>
      <c r="F58" s="142"/>
      <c r="G58" s="158" t="s">
        <v>19507</v>
      </c>
      <c r="H58" s="143" t="s">
        <v>1131</v>
      </c>
      <c r="I58" s="84"/>
      <c r="J58" s="107"/>
      <c r="K58" s="187" t="s">
        <v>1407</v>
      </c>
    </row>
    <row r="59" spans="1:11" ht="60" hidden="1" x14ac:dyDescent="0.25">
      <c r="A59" s="139">
        <v>43757</v>
      </c>
      <c r="B59" s="140">
        <v>1517</v>
      </c>
      <c r="C59" s="140">
        <v>705</v>
      </c>
      <c r="D59" s="97" t="s">
        <v>3028</v>
      </c>
      <c r="E59" s="141" t="s">
        <v>1094</v>
      </c>
      <c r="F59" s="158" t="s">
        <v>19509</v>
      </c>
      <c r="G59" s="158" t="s">
        <v>19510</v>
      </c>
      <c r="H59" s="143" t="s">
        <v>1118</v>
      </c>
      <c r="I59" s="84"/>
      <c r="J59" s="107"/>
      <c r="K59" s="187" t="s">
        <v>1101</v>
      </c>
    </row>
    <row r="60" spans="1:11" ht="30" hidden="1" x14ac:dyDescent="0.25">
      <c r="A60" s="139">
        <v>43758</v>
      </c>
      <c r="B60" s="140">
        <v>1516</v>
      </c>
      <c r="C60" s="140">
        <v>505</v>
      </c>
      <c r="D60" s="97" t="s">
        <v>3029</v>
      </c>
      <c r="E60" s="141" t="s">
        <v>1094</v>
      </c>
      <c r="F60" s="142"/>
      <c r="G60" s="158" t="s">
        <v>19508</v>
      </c>
      <c r="H60" s="143" t="s">
        <v>1118</v>
      </c>
      <c r="I60" s="84"/>
      <c r="J60" s="107"/>
      <c r="K60" s="187" t="s">
        <v>1092</v>
      </c>
    </row>
    <row r="61" spans="1:11" ht="60" hidden="1" x14ac:dyDescent="0.25">
      <c r="A61" s="139">
        <v>43757</v>
      </c>
      <c r="B61" s="140">
        <v>1515</v>
      </c>
      <c r="C61" s="140">
        <v>610</v>
      </c>
      <c r="D61" s="97" t="s">
        <v>3030</v>
      </c>
      <c r="E61" s="141" t="s">
        <v>1129</v>
      </c>
      <c r="F61" s="142"/>
      <c r="G61" s="158" t="s">
        <v>19511</v>
      </c>
      <c r="H61" s="143" t="s">
        <v>1095</v>
      </c>
      <c r="I61" s="84"/>
      <c r="J61" s="107"/>
      <c r="K61" s="187" t="s">
        <v>1204</v>
      </c>
    </row>
    <row r="62" spans="1:11" ht="90" hidden="1" x14ac:dyDescent="0.25">
      <c r="A62" s="139">
        <v>43758</v>
      </c>
      <c r="B62" s="140">
        <v>1514</v>
      </c>
      <c r="C62" s="140">
        <v>308</v>
      </c>
      <c r="D62" s="97" t="s">
        <v>3031</v>
      </c>
      <c r="E62" s="141" t="s">
        <v>1110</v>
      </c>
      <c r="F62" s="142"/>
      <c r="G62" s="158" t="s">
        <v>19512</v>
      </c>
      <c r="H62" s="143" t="s">
        <v>1131</v>
      </c>
      <c r="I62" s="84"/>
      <c r="J62" s="107"/>
      <c r="K62" s="187" t="s">
        <v>1239</v>
      </c>
    </row>
    <row r="63" spans="1:11" ht="60" hidden="1" x14ac:dyDescent="0.25">
      <c r="A63" s="139" t="s">
        <v>3</v>
      </c>
      <c r="B63" s="140">
        <v>1513</v>
      </c>
      <c r="C63" s="140">
        <v>303</v>
      </c>
      <c r="D63" s="97" t="s">
        <v>3034</v>
      </c>
      <c r="E63" s="141" t="s">
        <v>1129</v>
      </c>
      <c r="F63" s="142"/>
      <c r="G63" s="158" t="s">
        <v>19513</v>
      </c>
      <c r="H63" s="143" t="s">
        <v>1095</v>
      </c>
      <c r="I63" s="84"/>
      <c r="J63" s="107"/>
      <c r="K63" s="187" t="s">
        <v>1140</v>
      </c>
    </row>
    <row r="64" spans="1:11" ht="409.5" hidden="1" x14ac:dyDescent="0.25">
      <c r="A64" s="139">
        <v>43743</v>
      </c>
      <c r="B64" s="140">
        <v>1512</v>
      </c>
      <c r="C64" s="140">
        <v>905</v>
      </c>
      <c r="D64" s="97" t="s">
        <v>3037</v>
      </c>
      <c r="E64" s="141" t="s">
        <v>1110</v>
      </c>
      <c r="F64" s="142"/>
      <c r="G64" s="158" t="s">
        <v>19514</v>
      </c>
      <c r="H64" s="143" t="s">
        <v>1118</v>
      </c>
      <c r="I64" s="84"/>
      <c r="J64" s="107"/>
      <c r="K64" s="187" t="s">
        <v>1089</v>
      </c>
    </row>
    <row r="65" spans="1:11" ht="165" hidden="1" x14ac:dyDescent="0.25">
      <c r="A65" s="139">
        <v>43744</v>
      </c>
      <c r="B65" s="140">
        <v>1511</v>
      </c>
      <c r="C65" s="140">
        <v>606</v>
      </c>
      <c r="D65" s="97" t="s">
        <v>3040</v>
      </c>
      <c r="E65" s="141" t="s">
        <v>1129</v>
      </c>
      <c r="F65" s="142"/>
      <c r="G65" s="142"/>
      <c r="H65" s="143" t="s">
        <v>46</v>
      </c>
      <c r="I65" s="84"/>
      <c r="J65" s="107"/>
      <c r="K65" s="187" t="s">
        <v>44</v>
      </c>
    </row>
    <row r="66" spans="1:11" ht="60" hidden="1" x14ac:dyDescent="0.25">
      <c r="A66" s="139">
        <v>43731</v>
      </c>
      <c r="B66" s="140">
        <v>1510</v>
      </c>
      <c r="C66" s="140">
        <v>405</v>
      </c>
      <c r="D66" s="97" t="s">
        <v>3041</v>
      </c>
      <c r="E66" s="141" t="s">
        <v>1129</v>
      </c>
      <c r="F66" s="142"/>
      <c r="G66" s="158" t="s">
        <v>19515</v>
      </c>
      <c r="H66" s="143" t="s">
        <v>1118</v>
      </c>
      <c r="I66" s="84"/>
      <c r="J66" s="107"/>
      <c r="K66" s="187" t="s">
        <v>1165</v>
      </c>
    </row>
    <row r="67" spans="1:11" ht="165" hidden="1" x14ac:dyDescent="0.25">
      <c r="A67" s="139">
        <v>43730</v>
      </c>
      <c r="B67" s="140">
        <v>1509</v>
      </c>
      <c r="C67" s="140">
        <v>206</v>
      </c>
      <c r="D67" s="97" t="s">
        <v>3042</v>
      </c>
      <c r="E67" s="141" t="s">
        <v>1665</v>
      </c>
      <c r="F67" s="142"/>
      <c r="G67" s="158" t="s">
        <v>19516</v>
      </c>
      <c r="H67" s="143" t="s">
        <v>1131</v>
      </c>
      <c r="I67" s="84"/>
      <c r="J67" s="107"/>
      <c r="K67" s="187" t="s">
        <v>1274</v>
      </c>
    </row>
    <row r="68" spans="1:11" ht="75" hidden="1" x14ac:dyDescent="0.25">
      <c r="A68" s="139">
        <v>43730</v>
      </c>
      <c r="B68" s="140">
        <v>1508</v>
      </c>
      <c r="C68" s="140">
        <v>206</v>
      </c>
      <c r="D68" s="97" t="s">
        <v>3045</v>
      </c>
      <c r="E68" s="141" t="s">
        <v>1110</v>
      </c>
      <c r="F68" s="142"/>
      <c r="G68" s="158" t="s">
        <v>19517</v>
      </c>
      <c r="H68" s="143" t="s">
        <v>1118</v>
      </c>
      <c r="I68" s="84"/>
      <c r="J68" s="107"/>
      <c r="K68" s="187" t="s">
        <v>1403</v>
      </c>
    </row>
    <row r="69" spans="1:11" ht="270" hidden="1" x14ac:dyDescent="0.25">
      <c r="A69" s="139">
        <v>43730</v>
      </c>
      <c r="B69" s="140">
        <v>1507</v>
      </c>
      <c r="C69" s="140">
        <v>209</v>
      </c>
      <c r="D69" s="97" t="s">
        <v>3047</v>
      </c>
      <c r="E69" s="141" t="s">
        <v>2279</v>
      </c>
      <c r="F69" s="142"/>
      <c r="G69" s="142"/>
      <c r="H69" s="143" t="s">
        <v>1118</v>
      </c>
      <c r="I69" s="84"/>
      <c r="J69" s="107"/>
      <c r="K69" s="187" t="s">
        <v>1141</v>
      </c>
    </row>
    <row r="70" spans="1:11" ht="45" hidden="1" x14ac:dyDescent="0.25">
      <c r="A70" s="139">
        <v>43729</v>
      </c>
      <c r="B70" s="140">
        <v>1506</v>
      </c>
      <c r="C70" s="140">
        <v>203</v>
      </c>
      <c r="D70" s="97" t="s">
        <v>3049</v>
      </c>
      <c r="E70" s="141" t="s">
        <v>1110</v>
      </c>
      <c r="F70" s="142"/>
      <c r="G70" s="158" t="s">
        <v>19518</v>
      </c>
      <c r="H70" s="143" t="s">
        <v>1118</v>
      </c>
      <c r="I70" s="84"/>
      <c r="J70" s="107"/>
      <c r="K70" s="187" t="s">
        <v>1089</v>
      </c>
    </row>
    <row r="71" spans="1:11" ht="90" hidden="1" x14ac:dyDescent="0.25">
      <c r="A71" s="139">
        <v>43729</v>
      </c>
      <c r="B71" s="140">
        <v>1505</v>
      </c>
      <c r="C71" s="140">
        <v>312</v>
      </c>
      <c r="D71" s="97" t="s">
        <v>3051</v>
      </c>
      <c r="E71" s="141" t="s">
        <v>1110</v>
      </c>
      <c r="F71" s="142"/>
      <c r="G71" s="158" t="s">
        <v>19519</v>
      </c>
      <c r="H71" s="143" t="s">
        <v>1118</v>
      </c>
      <c r="I71" s="84"/>
      <c r="J71" s="107"/>
      <c r="K71" s="187" t="s">
        <v>1156</v>
      </c>
    </row>
    <row r="72" spans="1:11" ht="75" hidden="1" x14ac:dyDescent="0.25">
      <c r="A72" s="139">
        <v>43723</v>
      </c>
      <c r="B72" s="140">
        <v>1504</v>
      </c>
      <c r="C72" s="140">
        <v>306</v>
      </c>
      <c r="D72" s="97" t="s">
        <v>3054</v>
      </c>
      <c r="E72" s="141" t="s">
        <v>1129</v>
      </c>
      <c r="F72" s="142"/>
      <c r="G72" s="142"/>
      <c r="H72" s="143" t="s">
        <v>1131</v>
      </c>
      <c r="I72" s="84"/>
      <c r="J72" s="107"/>
      <c r="K72" s="187" t="s">
        <v>1224</v>
      </c>
    </row>
    <row r="73" spans="1:11" ht="120" hidden="1" x14ac:dyDescent="0.25">
      <c r="A73" s="139">
        <v>43723</v>
      </c>
      <c r="B73" s="140">
        <v>1503</v>
      </c>
      <c r="C73" s="140">
        <v>306</v>
      </c>
      <c r="D73" s="97" t="s">
        <v>3055</v>
      </c>
      <c r="E73" s="141" t="s">
        <v>1129</v>
      </c>
      <c r="F73" s="142"/>
      <c r="G73" s="142"/>
      <c r="H73" s="143" t="s">
        <v>1118</v>
      </c>
      <c r="I73" s="84"/>
      <c r="J73" s="107"/>
      <c r="K73" s="187" t="s">
        <v>1274</v>
      </c>
    </row>
    <row r="74" spans="1:11" ht="60" hidden="1" x14ac:dyDescent="0.25">
      <c r="A74" s="139">
        <v>43714</v>
      </c>
      <c r="B74" s="140">
        <v>1502</v>
      </c>
      <c r="C74" s="140">
        <v>104</v>
      </c>
      <c r="D74" s="97" t="s">
        <v>3056</v>
      </c>
      <c r="E74" s="141" t="s">
        <v>1110</v>
      </c>
      <c r="F74" s="142"/>
      <c r="G74" s="158" t="s">
        <v>19520</v>
      </c>
      <c r="H74" s="143">
        <v>43796</v>
      </c>
      <c r="I74" s="84"/>
      <c r="J74" s="107"/>
      <c r="K74" s="187" t="s">
        <v>44</v>
      </c>
    </row>
    <row r="75" spans="1:11" ht="60" hidden="1" x14ac:dyDescent="0.25">
      <c r="A75" s="139">
        <v>43707</v>
      </c>
      <c r="B75" s="140">
        <v>1501</v>
      </c>
      <c r="C75" s="140">
        <v>901</v>
      </c>
      <c r="D75" s="97" t="s">
        <v>3057</v>
      </c>
      <c r="E75" s="141" t="s">
        <v>1665</v>
      </c>
      <c r="F75" s="142"/>
      <c r="G75" s="158" t="s">
        <v>19521</v>
      </c>
      <c r="H75" s="143" t="s">
        <v>1131</v>
      </c>
      <c r="I75" s="84"/>
      <c r="J75" s="107"/>
      <c r="K75" s="187" t="s">
        <v>1198</v>
      </c>
    </row>
    <row r="76" spans="1:11" ht="45" hidden="1" x14ac:dyDescent="0.25">
      <c r="A76" s="139">
        <v>43707</v>
      </c>
      <c r="B76" s="140">
        <v>1500</v>
      </c>
      <c r="C76" s="140">
        <v>901</v>
      </c>
      <c r="D76" s="97" t="s">
        <v>3058</v>
      </c>
      <c r="E76" s="141" t="s">
        <v>1151</v>
      </c>
      <c r="F76" s="142"/>
      <c r="G76" s="158" t="s">
        <v>19522</v>
      </c>
      <c r="H76" s="143" t="s">
        <v>1131</v>
      </c>
      <c r="I76" s="84"/>
      <c r="J76" s="107"/>
      <c r="K76" s="187" t="s">
        <v>1152</v>
      </c>
    </row>
    <row r="77" spans="1:11" ht="90" hidden="1" x14ac:dyDescent="0.25">
      <c r="A77" s="139">
        <v>43711</v>
      </c>
      <c r="B77" s="140">
        <v>1499</v>
      </c>
      <c r="C77" s="140">
        <v>208</v>
      </c>
      <c r="D77" s="97" t="s">
        <v>3059</v>
      </c>
      <c r="E77" s="141" t="s">
        <v>1665</v>
      </c>
      <c r="F77" s="142"/>
      <c r="G77" s="158" t="s">
        <v>19521</v>
      </c>
      <c r="H77" s="143" t="s">
        <v>1131</v>
      </c>
      <c r="I77" s="84"/>
      <c r="J77" s="107"/>
      <c r="K77" s="187" t="s">
        <v>1198</v>
      </c>
    </row>
    <row r="78" spans="1:11" ht="60" hidden="1" x14ac:dyDescent="0.25">
      <c r="A78" s="139">
        <v>43709</v>
      </c>
      <c r="B78" s="140">
        <v>1498</v>
      </c>
      <c r="C78" s="140">
        <v>109</v>
      </c>
      <c r="D78" s="97" t="s">
        <v>3060</v>
      </c>
      <c r="E78" s="141" t="s">
        <v>1110</v>
      </c>
      <c r="F78" s="142"/>
      <c r="G78" s="158" t="s">
        <v>19523</v>
      </c>
      <c r="H78" s="143" t="s">
        <v>1118</v>
      </c>
      <c r="I78" s="84"/>
      <c r="J78" s="107"/>
      <c r="K78" s="187" t="s">
        <v>2792</v>
      </c>
    </row>
    <row r="79" spans="1:11" ht="75" hidden="1" x14ac:dyDescent="0.25">
      <c r="A79" s="139">
        <v>43706</v>
      </c>
      <c r="B79" s="140">
        <v>1497</v>
      </c>
      <c r="C79" s="140">
        <v>501</v>
      </c>
      <c r="D79" s="97" t="s">
        <v>3061</v>
      </c>
      <c r="E79" s="141" t="s">
        <v>1665</v>
      </c>
      <c r="F79" s="142"/>
      <c r="G79" s="158" t="s">
        <v>19521</v>
      </c>
      <c r="H79" s="143" t="s">
        <v>1131</v>
      </c>
      <c r="I79" s="84"/>
      <c r="J79" s="107"/>
      <c r="K79" s="187" t="s">
        <v>1198</v>
      </c>
    </row>
    <row r="80" spans="1:11" ht="60" hidden="1" x14ac:dyDescent="0.25">
      <c r="A80" s="139" t="s">
        <v>3</v>
      </c>
      <c r="B80" s="140">
        <v>1496</v>
      </c>
      <c r="C80" s="140">
        <v>204</v>
      </c>
      <c r="D80" s="97" t="s">
        <v>3064</v>
      </c>
      <c r="E80" s="141" t="s">
        <v>1665</v>
      </c>
      <c r="F80" s="142"/>
      <c r="G80" s="158" t="s">
        <v>19524</v>
      </c>
      <c r="H80" s="143" t="s">
        <v>1118</v>
      </c>
      <c r="I80" s="84"/>
      <c r="J80" s="107"/>
      <c r="K80" s="187" t="e">
        <v>#N/A</v>
      </c>
    </row>
    <row r="81" spans="1:11" ht="105" hidden="1" x14ac:dyDescent="0.25">
      <c r="A81" s="139">
        <v>43698</v>
      </c>
      <c r="B81" s="140">
        <v>1495</v>
      </c>
      <c r="C81" s="140">
        <v>712</v>
      </c>
      <c r="D81" s="97" t="s">
        <v>3067</v>
      </c>
      <c r="E81" s="141" t="s">
        <v>1665</v>
      </c>
      <c r="F81" s="142"/>
      <c r="G81" s="158" t="s">
        <v>19525</v>
      </c>
      <c r="H81" s="143" t="s">
        <v>1118</v>
      </c>
      <c r="I81" s="84"/>
      <c r="J81" s="107"/>
      <c r="K81" s="187" t="s">
        <v>1233</v>
      </c>
    </row>
    <row r="82" spans="1:11" ht="120" hidden="1" x14ac:dyDescent="0.25">
      <c r="A82" s="139">
        <v>43698</v>
      </c>
      <c r="B82" s="140">
        <v>1494</v>
      </c>
      <c r="C82" s="140">
        <v>712</v>
      </c>
      <c r="D82" s="97" t="s">
        <v>3070</v>
      </c>
      <c r="E82" s="141" t="s">
        <v>1129</v>
      </c>
      <c r="F82" s="142"/>
      <c r="G82" s="158" t="s">
        <v>19526</v>
      </c>
      <c r="H82" s="143" t="s">
        <v>1118</v>
      </c>
      <c r="I82" s="84"/>
      <c r="J82" s="107"/>
      <c r="K82" s="187" t="s">
        <v>1224</v>
      </c>
    </row>
    <row r="83" spans="1:11" ht="135" hidden="1" x14ac:dyDescent="0.25">
      <c r="A83" s="139">
        <v>43696</v>
      </c>
      <c r="B83" s="140">
        <v>1493</v>
      </c>
      <c r="C83" s="140">
        <v>205</v>
      </c>
      <c r="D83" s="97" t="s">
        <v>3073</v>
      </c>
      <c r="E83" s="141" t="s">
        <v>46</v>
      </c>
      <c r="F83" s="142"/>
      <c r="G83" s="142"/>
      <c r="H83" s="143" t="s">
        <v>46</v>
      </c>
      <c r="I83" s="84"/>
      <c r="J83" s="107"/>
      <c r="K83" s="187" t="s">
        <v>46</v>
      </c>
    </row>
    <row r="84" spans="1:11" ht="135" hidden="1" x14ac:dyDescent="0.25">
      <c r="A84" s="139">
        <v>43692</v>
      </c>
      <c r="B84" s="140">
        <v>1492</v>
      </c>
      <c r="C84" s="140">
        <v>304</v>
      </c>
      <c r="D84" s="97" t="s">
        <v>3076</v>
      </c>
      <c r="E84" s="141" t="s">
        <v>1129</v>
      </c>
      <c r="F84" s="142"/>
      <c r="G84" s="158" t="s">
        <v>19527</v>
      </c>
      <c r="H84" s="143" t="s">
        <v>1082</v>
      </c>
      <c r="I84" s="84"/>
      <c r="J84" s="107"/>
      <c r="K84" s="187" t="s">
        <v>1224</v>
      </c>
    </row>
    <row r="85" spans="1:11" ht="90" hidden="1" x14ac:dyDescent="0.25">
      <c r="A85" s="139" t="s">
        <v>3</v>
      </c>
      <c r="B85" s="140">
        <v>1491</v>
      </c>
      <c r="C85" s="140">
        <v>904</v>
      </c>
      <c r="D85" s="97" t="s">
        <v>3079</v>
      </c>
      <c r="E85" s="141" t="s">
        <v>1110</v>
      </c>
      <c r="F85" s="142"/>
      <c r="G85" s="158" t="s">
        <v>19528</v>
      </c>
      <c r="H85" s="143" t="s">
        <v>1131</v>
      </c>
      <c r="I85" s="84"/>
      <c r="J85" s="107"/>
      <c r="K85" s="187" t="s">
        <v>1155</v>
      </c>
    </row>
    <row r="86" spans="1:11" ht="105" hidden="1" x14ac:dyDescent="0.25">
      <c r="A86" s="139">
        <v>43679</v>
      </c>
      <c r="B86" s="140">
        <v>1490</v>
      </c>
      <c r="C86" s="140" t="s">
        <v>46</v>
      </c>
      <c r="D86" s="97" t="s">
        <v>3081</v>
      </c>
      <c r="E86" s="141" t="s">
        <v>1665</v>
      </c>
      <c r="F86" s="142"/>
      <c r="G86" s="158" t="s">
        <v>19529</v>
      </c>
      <c r="H86" s="143">
        <v>43815</v>
      </c>
      <c r="I86" s="84"/>
      <c r="J86" s="107"/>
      <c r="K86" s="187" t="s">
        <v>1163</v>
      </c>
    </row>
    <row r="87" spans="1:11" ht="75" hidden="1" x14ac:dyDescent="0.25">
      <c r="A87" s="139">
        <v>43684</v>
      </c>
      <c r="B87" s="140">
        <v>1489</v>
      </c>
      <c r="C87" s="140" t="s">
        <v>46</v>
      </c>
      <c r="D87" s="97" t="s">
        <v>3082</v>
      </c>
      <c r="E87" s="141" t="s">
        <v>1094</v>
      </c>
      <c r="F87" s="142"/>
      <c r="G87" s="158" t="s">
        <v>19530</v>
      </c>
      <c r="H87" s="143" t="s">
        <v>1082</v>
      </c>
      <c r="I87" s="84"/>
      <c r="J87" s="107"/>
      <c r="K87" s="187" t="s">
        <v>1104</v>
      </c>
    </row>
    <row r="88" spans="1:11" ht="45" hidden="1" x14ac:dyDescent="0.25">
      <c r="A88" s="139">
        <v>43695</v>
      </c>
      <c r="B88" s="140">
        <v>1488</v>
      </c>
      <c r="C88" s="140">
        <v>405</v>
      </c>
      <c r="D88" s="97" t="s">
        <v>3083</v>
      </c>
      <c r="E88" s="141" t="s">
        <v>1094</v>
      </c>
      <c r="F88" s="142"/>
      <c r="G88" s="158" t="s">
        <v>19531</v>
      </c>
      <c r="H88" s="143" t="s">
        <v>1082</v>
      </c>
      <c r="I88" s="84"/>
      <c r="J88" s="107"/>
      <c r="K88" s="187" t="s">
        <v>1186</v>
      </c>
    </row>
    <row r="89" spans="1:11" ht="210" hidden="1" x14ac:dyDescent="0.25">
      <c r="A89" s="139">
        <v>43692</v>
      </c>
      <c r="B89" s="140">
        <v>1487</v>
      </c>
      <c r="C89" s="140" t="s">
        <v>46</v>
      </c>
      <c r="D89" s="97" t="s">
        <v>3084</v>
      </c>
      <c r="E89" s="141" t="s">
        <v>2279</v>
      </c>
      <c r="F89" s="142"/>
      <c r="G89" s="158" t="s">
        <v>19532</v>
      </c>
      <c r="H89" s="143" t="s">
        <v>1118</v>
      </c>
      <c r="I89" s="84"/>
      <c r="J89" s="107"/>
      <c r="K89" s="187" t="s">
        <v>1141</v>
      </c>
    </row>
    <row r="90" spans="1:11" ht="60" hidden="1" x14ac:dyDescent="0.25">
      <c r="A90" s="139">
        <v>43693</v>
      </c>
      <c r="B90" s="140">
        <v>1486</v>
      </c>
      <c r="C90" s="140">
        <v>415</v>
      </c>
      <c r="D90" s="97" t="s">
        <v>3085</v>
      </c>
      <c r="E90" s="141" t="s">
        <v>1110</v>
      </c>
      <c r="F90" s="142"/>
      <c r="G90" s="158" t="s">
        <v>19533</v>
      </c>
      <c r="H90" s="143" t="s">
        <v>1118</v>
      </c>
      <c r="I90" s="84"/>
      <c r="J90" s="107"/>
      <c r="K90" s="187" t="s">
        <v>1172</v>
      </c>
    </row>
    <row r="91" spans="1:11" ht="105" hidden="1" x14ac:dyDescent="0.25">
      <c r="A91" s="139">
        <v>43693</v>
      </c>
      <c r="B91" s="140">
        <v>1485</v>
      </c>
      <c r="C91" s="140">
        <v>906</v>
      </c>
      <c r="D91" s="97" t="s">
        <v>3088</v>
      </c>
      <c r="E91" s="141" t="s">
        <v>2564</v>
      </c>
      <c r="F91" s="142"/>
      <c r="G91" s="158" t="s">
        <v>19534</v>
      </c>
      <c r="H91" s="143" t="s">
        <v>1082</v>
      </c>
      <c r="I91" s="84"/>
      <c r="J91" s="107"/>
      <c r="K91" s="187" t="s">
        <v>1119</v>
      </c>
    </row>
    <row r="92" spans="1:11" ht="195" hidden="1" x14ac:dyDescent="0.25">
      <c r="A92" s="139">
        <v>43692</v>
      </c>
      <c r="B92" s="140">
        <v>1484</v>
      </c>
      <c r="C92" s="140">
        <v>303</v>
      </c>
      <c r="D92" s="97" t="s">
        <v>3091</v>
      </c>
      <c r="E92" s="141" t="s">
        <v>1129</v>
      </c>
      <c r="F92" s="142"/>
      <c r="G92" s="158" t="s">
        <v>19535</v>
      </c>
      <c r="H92" s="143" t="s">
        <v>1082</v>
      </c>
      <c r="I92" s="84"/>
      <c r="J92" s="107"/>
      <c r="K92" s="187" t="s">
        <v>1224</v>
      </c>
    </row>
    <row r="93" spans="1:11" ht="270" hidden="1" x14ac:dyDescent="0.25">
      <c r="A93" s="139">
        <v>43688</v>
      </c>
      <c r="B93" s="140">
        <v>1483</v>
      </c>
      <c r="C93" s="140">
        <v>201</v>
      </c>
      <c r="D93" s="97" t="s">
        <v>3093</v>
      </c>
      <c r="E93" s="141" t="s">
        <v>1110</v>
      </c>
      <c r="F93" s="142"/>
      <c r="G93" s="158" t="s">
        <v>19536</v>
      </c>
      <c r="H93" s="143">
        <v>43796</v>
      </c>
      <c r="I93" s="84"/>
      <c r="J93" s="107"/>
      <c r="K93" s="187" t="s">
        <v>1426</v>
      </c>
    </row>
    <row r="94" spans="1:11" ht="195" hidden="1" x14ac:dyDescent="0.25">
      <c r="A94" s="139">
        <v>43690</v>
      </c>
      <c r="B94" s="140">
        <v>1482</v>
      </c>
      <c r="C94" s="140">
        <v>0</v>
      </c>
      <c r="D94" s="97" t="s">
        <v>3095</v>
      </c>
      <c r="E94" s="141" t="s">
        <v>46</v>
      </c>
      <c r="F94" s="142"/>
      <c r="G94" s="142"/>
      <c r="H94" s="143" t="s">
        <v>46</v>
      </c>
      <c r="I94" s="84"/>
      <c r="J94" s="107"/>
      <c r="K94" s="187" t="s">
        <v>46</v>
      </c>
    </row>
    <row r="95" spans="1:11" ht="48" hidden="1" x14ac:dyDescent="0.25">
      <c r="A95" s="139" t="s">
        <v>3</v>
      </c>
      <c r="B95" s="140">
        <v>1481</v>
      </c>
      <c r="C95" s="140">
        <v>804</v>
      </c>
      <c r="D95" s="97" t="s">
        <v>3096</v>
      </c>
      <c r="E95" s="141" t="s">
        <v>1129</v>
      </c>
      <c r="F95" s="142"/>
      <c r="G95" s="158" t="s">
        <v>19537</v>
      </c>
      <c r="H95" s="143" t="s">
        <v>1082</v>
      </c>
      <c r="I95" s="84"/>
      <c r="J95" s="107"/>
      <c r="K95" s="187" t="s">
        <v>1119</v>
      </c>
    </row>
    <row r="96" spans="1:11" ht="90" hidden="1" x14ac:dyDescent="0.25">
      <c r="A96" s="139">
        <v>43679</v>
      </c>
      <c r="B96" s="140">
        <v>1480</v>
      </c>
      <c r="C96" s="140">
        <v>404</v>
      </c>
      <c r="D96" s="97" t="s">
        <v>3098</v>
      </c>
      <c r="E96" s="141" t="s">
        <v>1129</v>
      </c>
      <c r="F96" s="142"/>
      <c r="G96" s="158" t="s">
        <v>19538</v>
      </c>
      <c r="H96" s="143" t="s">
        <v>1082</v>
      </c>
      <c r="I96" s="84"/>
      <c r="J96" s="107"/>
      <c r="K96" s="187" t="s">
        <v>1146</v>
      </c>
    </row>
    <row r="97" spans="1:11" ht="120" hidden="1" x14ac:dyDescent="0.25">
      <c r="A97" s="139">
        <v>43678</v>
      </c>
      <c r="B97" s="140">
        <v>1479</v>
      </c>
      <c r="C97" s="140">
        <v>906</v>
      </c>
      <c r="D97" s="97" t="s">
        <v>3100</v>
      </c>
      <c r="E97" s="141" t="s">
        <v>1110</v>
      </c>
      <c r="F97" s="142"/>
      <c r="G97" s="158" t="s">
        <v>19539</v>
      </c>
      <c r="H97" s="143" t="s">
        <v>1131</v>
      </c>
      <c r="I97" s="84"/>
      <c r="J97" s="107"/>
      <c r="K97" s="187" t="s">
        <v>1172</v>
      </c>
    </row>
    <row r="98" spans="1:11" ht="60" hidden="1" x14ac:dyDescent="0.25">
      <c r="A98" s="139">
        <v>43680</v>
      </c>
      <c r="B98" s="140">
        <v>1478</v>
      </c>
      <c r="C98" s="140">
        <v>707</v>
      </c>
      <c r="D98" s="97" t="s">
        <v>3102</v>
      </c>
      <c r="E98" s="141" t="s">
        <v>1094</v>
      </c>
      <c r="F98" s="142"/>
      <c r="G98" s="158" t="s">
        <v>19540</v>
      </c>
      <c r="H98" s="143" t="s">
        <v>1131</v>
      </c>
      <c r="I98" s="84"/>
      <c r="J98" s="107"/>
      <c r="K98" s="187" t="s">
        <v>1141</v>
      </c>
    </row>
    <row r="99" spans="1:11" ht="30" hidden="1" x14ac:dyDescent="0.25">
      <c r="A99" s="139">
        <v>43679</v>
      </c>
      <c r="B99" s="140">
        <v>1477</v>
      </c>
      <c r="C99" s="140">
        <v>603</v>
      </c>
      <c r="D99" s="97" t="s">
        <v>3104</v>
      </c>
      <c r="E99" s="141" t="s">
        <v>1665</v>
      </c>
      <c r="F99" s="142"/>
      <c r="G99" s="158" t="s">
        <v>19541</v>
      </c>
      <c r="H99" s="143" t="s">
        <v>1131</v>
      </c>
      <c r="I99" s="84"/>
      <c r="J99" s="107"/>
      <c r="K99" s="187" t="s">
        <v>1158</v>
      </c>
    </row>
    <row r="100" spans="1:11" ht="30" hidden="1" x14ac:dyDescent="0.25">
      <c r="A100" s="139">
        <v>43681</v>
      </c>
      <c r="B100" s="140">
        <v>1476</v>
      </c>
      <c r="C100" s="140">
        <v>602</v>
      </c>
      <c r="D100" s="97" t="s">
        <v>3106</v>
      </c>
      <c r="E100" s="141" t="s">
        <v>1665</v>
      </c>
      <c r="F100" s="142"/>
      <c r="G100" s="158" t="s">
        <v>1086</v>
      </c>
      <c r="H100" s="143" t="s">
        <v>1131</v>
      </c>
      <c r="I100" s="84"/>
      <c r="J100" s="107"/>
      <c r="K100" s="187" t="s">
        <v>2817</v>
      </c>
    </row>
    <row r="101" spans="1:11" ht="105" hidden="1" x14ac:dyDescent="0.25">
      <c r="A101" s="139">
        <v>43679</v>
      </c>
      <c r="B101" s="140">
        <v>1475</v>
      </c>
      <c r="C101" s="140">
        <v>705</v>
      </c>
      <c r="D101" s="97" t="s">
        <v>3108</v>
      </c>
      <c r="E101" s="141" t="s">
        <v>1110</v>
      </c>
      <c r="F101" s="142"/>
      <c r="G101" s="158" t="s">
        <v>2796</v>
      </c>
      <c r="H101" s="143" t="s">
        <v>1131</v>
      </c>
      <c r="I101" s="84"/>
      <c r="J101" s="107"/>
      <c r="K101" s="187" t="s">
        <v>1128</v>
      </c>
    </row>
    <row r="102" spans="1:11" ht="45" hidden="1" x14ac:dyDescent="0.25">
      <c r="A102" s="139">
        <v>43677</v>
      </c>
      <c r="B102" s="140">
        <v>1474</v>
      </c>
      <c r="C102" s="140">
        <v>123</v>
      </c>
      <c r="D102" s="97" t="s">
        <v>3109</v>
      </c>
      <c r="E102" s="141" t="s">
        <v>19494</v>
      </c>
      <c r="F102" s="142"/>
      <c r="G102" s="158" t="s">
        <v>19542</v>
      </c>
      <c r="H102" s="143" t="s">
        <v>1082</v>
      </c>
      <c r="I102" s="84"/>
      <c r="J102" s="107"/>
      <c r="K102" s="187" t="s">
        <v>1089</v>
      </c>
    </row>
    <row r="103" spans="1:11" ht="45" hidden="1" x14ac:dyDescent="0.25">
      <c r="A103" s="139">
        <v>43665</v>
      </c>
      <c r="B103" s="140">
        <v>1473</v>
      </c>
      <c r="C103" s="140">
        <v>909</v>
      </c>
      <c r="D103" s="97" t="s">
        <v>2912</v>
      </c>
      <c r="E103" s="141" t="s">
        <v>1110</v>
      </c>
      <c r="F103" s="142"/>
      <c r="G103" s="158" t="s">
        <v>19543</v>
      </c>
      <c r="H103" s="143" t="s">
        <v>1131</v>
      </c>
      <c r="I103" s="84"/>
      <c r="J103" s="107"/>
      <c r="K103" s="187" t="s">
        <v>1122</v>
      </c>
    </row>
    <row r="104" spans="1:11" ht="105" hidden="1" x14ac:dyDescent="0.25">
      <c r="A104" s="139">
        <v>43676</v>
      </c>
      <c r="B104" s="140">
        <v>1472</v>
      </c>
      <c r="C104" s="140">
        <v>304</v>
      </c>
      <c r="D104" s="97" t="s">
        <v>3111</v>
      </c>
      <c r="E104" s="141" t="s">
        <v>1665</v>
      </c>
      <c r="F104" s="142"/>
      <c r="G104" s="158" t="s">
        <v>19544</v>
      </c>
      <c r="H104" s="143" t="s">
        <v>1118</v>
      </c>
      <c r="I104" s="84"/>
      <c r="J104" s="107"/>
      <c r="K104" s="187" t="s">
        <v>1153</v>
      </c>
    </row>
    <row r="105" spans="1:11" ht="210" hidden="1" x14ac:dyDescent="0.25">
      <c r="A105" s="139">
        <v>43666</v>
      </c>
      <c r="B105" s="140">
        <v>1471</v>
      </c>
      <c r="C105" s="140">
        <v>123</v>
      </c>
      <c r="D105" s="97" t="s">
        <v>3114</v>
      </c>
      <c r="E105" s="141" t="s">
        <v>1110</v>
      </c>
      <c r="F105" s="142"/>
      <c r="G105" s="158" t="s">
        <v>19545</v>
      </c>
      <c r="H105" s="143" t="s">
        <v>1118</v>
      </c>
      <c r="I105" s="84"/>
      <c r="J105" s="107"/>
      <c r="K105" s="187" t="s">
        <v>1098</v>
      </c>
    </row>
    <row r="106" spans="1:11" ht="135" hidden="1" x14ac:dyDescent="0.25">
      <c r="A106" s="139">
        <v>43672</v>
      </c>
      <c r="B106" s="140">
        <v>1470</v>
      </c>
      <c r="C106" s="140">
        <v>309</v>
      </c>
      <c r="D106" s="97" t="s">
        <v>3116</v>
      </c>
      <c r="E106" s="141" t="s">
        <v>1129</v>
      </c>
      <c r="F106" s="142"/>
      <c r="G106" s="158" t="s">
        <v>19546</v>
      </c>
      <c r="H106" s="143" t="s">
        <v>1225</v>
      </c>
      <c r="I106" s="84"/>
      <c r="J106" s="107"/>
      <c r="K106" s="187" t="s">
        <v>1224</v>
      </c>
    </row>
    <row r="107" spans="1:11" ht="300" hidden="1" x14ac:dyDescent="0.25">
      <c r="A107" s="139">
        <v>43667</v>
      </c>
      <c r="B107" s="140">
        <v>1469</v>
      </c>
      <c r="C107" s="140">
        <v>909</v>
      </c>
      <c r="D107" s="97" t="s">
        <v>3119</v>
      </c>
      <c r="E107" s="141" t="s">
        <v>1110</v>
      </c>
      <c r="F107" s="142"/>
      <c r="G107" s="158" t="s">
        <v>19547</v>
      </c>
      <c r="H107" s="143" t="s">
        <v>1131</v>
      </c>
      <c r="I107" s="84"/>
      <c r="J107" s="107"/>
      <c r="K107" s="187" t="s">
        <v>1122</v>
      </c>
    </row>
    <row r="108" spans="1:11" s="174" customFormat="1" ht="255" hidden="1" x14ac:dyDescent="0.25">
      <c r="A108" s="139">
        <v>43662</v>
      </c>
      <c r="B108" s="140">
        <v>1468</v>
      </c>
      <c r="C108" s="140">
        <v>807</v>
      </c>
      <c r="D108" s="97" t="s">
        <v>2900</v>
      </c>
      <c r="E108" s="141" t="s">
        <v>1110</v>
      </c>
      <c r="F108" s="142"/>
      <c r="G108" s="142"/>
      <c r="H108" s="143" t="s">
        <v>1095</v>
      </c>
      <c r="I108" s="84"/>
      <c r="J108" s="107"/>
      <c r="K108" s="187" t="s">
        <v>1122</v>
      </c>
    </row>
    <row r="109" spans="1:11" s="174" customFormat="1" ht="30" hidden="1" x14ac:dyDescent="0.25">
      <c r="A109" s="139">
        <v>43662</v>
      </c>
      <c r="B109" s="140">
        <v>1467</v>
      </c>
      <c r="C109" s="140" t="s">
        <v>46</v>
      </c>
      <c r="D109" s="97" t="s">
        <v>2897</v>
      </c>
      <c r="E109" s="141" t="s">
        <v>46</v>
      </c>
      <c r="F109" s="142"/>
      <c r="G109" s="142"/>
      <c r="H109" s="143" t="s">
        <v>46</v>
      </c>
      <c r="I109" s="84"/>
      <c r="J109" s="107"/>
      <c r="K109" s="187" t="s">
        <v>46</v>
      </c>
    </row>
    <row r="110" spans="1:11" s="174" customFormat="1" ht="48" hidden="1" x14ac:dyDescent="0.25">
      <c r="A110" s="139" t="s">
        <v>3</v>
      </c>
      <c r="B110" s="140">
        <v>1466</v>
      </c>
      <c r="C110" s="140">
        <v>0</v>
      </c>
      <c r="D110" s="97">
        <v>0</v>
      </c>
      <c r="E110" s="141" t="s">
        <v>46</v>
      </c>
      <c r="F110" s="142"/>
      <c r="G110" s="142"/>
      <c r="H110" s="143" t="s">
        <v>46</v>
      </c>
      <c r="I110" s="84"/>
      <c r="J110" s="107"/>
      <c r="K110" s="187" t="s">
        <v>46</v>
      </c>
    </row>
    <row r="111" spans="1:11" s="174" customFormat="1" ht="30" hidden="1" x14ac:dyDescent="0.25">
      <c r="A111" s="139">
        <v>43662</v>
      </c>
      <c r="B111" s="140">
        <v>1465</v>
      </c>
      <c r="C111" s="140" t="s">
        <v>46</v>
      </c>
      <c r="D111" s="97" t="s">
        <v>2896</v>
      </c>
      <c r="E111" s="141" t="s">
        <v>2279</v>
      </c>
      <c r="F111" s="142"/>
      <c r="G111" s="142"/>
      <c r="H111" s="143" t="s">
        <v>1095</v>
      </c>
      <c r="I111" s="84"/>
      <c r="J111" s="107"/>
      <c r="K111" s="187" t="s">
        <v>1126</v>
      </c>
    </row>
    <row r="112" spans="1:11" s="174" customFormat="1" ht="135" hidden="1" x14ac:dyDescent="0.25">
      <c r="A112" s="139">
        <v>43659</v>
      </c>
      <c r="B112" s="140">
        <v>1464</v>
      </c>
      <c r="C112" s="140">
        <v>121</v>
      </c>
      <c r="D112" s="97" t="s">
        <v>2895</v>
      </c>
      <c r="E112" s="141" t="s">
        <v>2279</v>
      </c>
      <c r="F112" s="142"/>
      <c r="G112" s="142"/>
      <c r="H112" s="143" t="s">
        <v>1095</v>
      </c>
      <c r="I112" s="84"/>
      <c r="J112" s="107"/>
      <c r="K112" s="187" t="s">
        <v>1141</v>
      </c>
    </row>
    <row r="113" spans="1:11" s="174" customFormat="1" ht="30" hidden="1" x14ac:dyDescent="0.25">
      <c r="A113" s="139">
        <v>43660</v>
      </c>
      <c r="B113" s="140">
        <v>1463</v>
      </c>
      <c r="C113" s="140">
        <v>401</v>
      </c>
      <c r="D113" s="97" t="s">
        <v>2894</v>
      </c>
      <c r="E113" s="141" t="s">
        <v>1094</v>
      </c>
      <c r="F113" s="142"/>
      <c r="G113" s="142"/>
      <c r="H113" s="143" t="s">
        <v>1095</v>
      </c>
      <c r="I113" s="84"/>
      <c r="J113" s="107"/>
      <c r="K113" s="187" t="s">
        <v>1104</v>
      </c>
    </row>
    <row r="114" spans="1:11" s="174" customFormat="1" ht="30" hidden="1" x14ac:dyDescent="0.25">
      <c r="A114" s="139">
        <v>43662</v>
      </c>
      <c r="B114" s="140">
        <v>1462</v>
      </c>
      <c r="C114" s="140">
        <v>410</v>
      </c>
      <c r="D114" s="97" t="s">
        <v>2893</v>
      </c>
      <c r="E114" s="141" t="s">
        <v>2279</v>
      </c>
      <c r="F114" s="142"/>
      <c r="G114" s="142"/>
      <c r="H114" s="143" t="s">
        <v>1095</v>
      </c>
      <c r="I114" s="84"/>
      <c r="J114" s="107"/>
      <c r="K114" s="187" t="s">
        <v>1105</v>
      </c>
    </row>
    <row r="115" spans="1:11" s="174" customFormat="1" ht="15" hidden="1" x14ac:dyDescent="0.25">
      <c r="A115" s="139">
        <v>43662</v>
      </c>
      <c r="B115" s="140">
        <v>1461</v>
      </c>
      <c r="C115" s="140">
        <v>0</v>
      </c>
      <c r="D115" s="97">
        <v>0</v>
      </c>
      <c r="E115" s="141" t="s">
        <v>46</v>
      </c>
      <c r="F115" s="142"/>
      <c r="G115" s="142"/>
      <c r="H115" s="143" t="s">
        <v>46</v>
      </c>
      <c r="I115" s="84"/>
      <c r="J115" s="107"/>
      <c r="K115" s="187" t="s">
        <v>46</v>
      </c>
    </row>
    <row r="116" spans="1:11" s="174" customFormat="1" ht="45" hidden="1" x14ac:dyDescent="0.25">
      <c r="A116" s="139">
        <v>43662</v>
      </c>
      <c r="B116" s="140">
        <v>1460</v>
      </c>
      <c r="C116" s="140">
        <v>410</v>
      </c>
      <c r="D116" s="97" t="s">
        <v>2892</v>
      </c>
      <c r="E116" s="141" t="s">
        <v>1665</v>
      </c>
      <c r="F116" s="142"/>
      <c r="G116" s="142"/>
      <c r="H116" s="143" t="s">
        <v>1095</v>
      </c>
      <c r="I116" s="84"/>
      <c r="J116" s="107"/>
      <c r="K116" s="187" t="s">
        <v>703</v>
      </c>
    </row>
    <row r="117" spans="1:11" s="174" customFormat="1" ht="240" hidden="1" x14ac:dyDescent="0.25">
      <c r="A117" s="139">
        <v>43662</v>
      </c>
      <c r="B117" s="140">
        <v>1459</v>
      </c>
      <c r="C117" s="140">
        <v>310</v>
      </c>
      <c r="D117" s="97" t="s">
        <v>2889</v>
      </c>
      <c r="E117" s="141" t="s">
        <v>1110</v>
      </c>
      <c r="F117" s="142"/>
      <c r="G117" s="142"/>
      <c r="H117" s="143" t="s">
        <v>1095</v>
      </c>
      <c r="I117" s="84"/>
      <c r="J117" s="107"/>
      <c r="K117" s="187" t="s">
        <v>1128</v>
      </c>
    </row>
    <row r="118" spans="1:11" s="174" customFormat="1" ht="45" hidden="1" x14ac:dyDescent="0.25">
      <c r="A118" s="139">
        <v>43661</v>
      </c>
      <c r="B118" s="140">
        <v>1458</v>
      </c>
      <c r="C118" s="140">
        <v>504</v>
      </c>
      <c r="D118" s="97" t="s">
        <v>2886</v>
      </c>
      <c r="E118" s="141" t="s">
        <v>1110</v>
      </c>
      <c r="F118" s="142"/>
      <c r="G118" s="142"/>
      <c r="H118" s="143" t="s">
        <v>1095</v>
      </c>
      <c r="I118" s="84"/>
      <c r="J118" s="107"/>
      <c r="K118" s="187" t="s">
        <v>2792</v>
      </c>
    </row>
    <row r="119" spans="1:11" s="174" customFormat="1" ht="60" hidden="1" x14ac:dyDescent="0.25">
      <c r="A119" s="139">
        <v>43659</v>
      </c>
      <c r="B119" s="140">
        <v>1457</v>
      </c>
      <c r="C119" s="140">
        <v>106</v>
      </c>
      <c r="D119" s="97" t="s">
        <v>2884</v>
      </c>
      <c r="E119" s="141" t="s">
        <v>2279</v>
      </c>
      <c r="F119" s="142"/>
      <c r="G119" s="142"/>
      <c r="H119" s="143" t="s">
        <v>1095</v>
      </c>
      <c r="I119" s="84"/>
      <c r="J119" s="107"/>
      <c r="K119" s="187" t="s">
        <v>1141</v>
      </c>
    </row>
    <row r="120" spans="1:11" s="174" customFormat="1" ht="75" hidden="1" x14ac:dyDescent="0.25">
      <c r="A120" s="139">
        <v>43659</v>
      </c>
      <c r="B120" s="140">
        <v>1456</v>
      </c>
      <c r="C120" s="140">
        <v>611</v>
      </c>
      <c r="D120" s="97" t="s">
        <v>2881</v>
      </c>
      <c r="E120" s="141" t="s">
        <v>1110</v>
      </c>
      <c r="F120" s="142"/>
      <c r="G120" s="142"/>
      <c r="H120" s="143" t="s">
        <v>1095</v>
      </c>
      <c r="I120" s="84"/>
      <c r="J120" s="107"/>
      <c r="K120" s="187" t="s">
        <v>555</v>
      </c>
    </row>
    <row r="121" spans="1:11" s="174" customFormat="1" ht="165" hidden="1" x14ac:dyDescent="0.25">
      <c r="A121" s="139">
        <v>43659</v>
      </c>
      <c r="B121" s="140">
        <v>1455</v>
      </c>
      <c r="C121" s="140">
        <v>507</v>
      </c>
      <c r="D121" s="97" t="s">
        <v>2878</v>
      </c>
      <c r="E121" s="141" t="s">
        <v>1135</v>
      </c>
      <c r="F121" s="142"/>
      <c r="G121" s="142"/>
      <c r="H121" s="143" t="s">
        <v>1095</v>
      </c>
      <c r="I121" s="84"/>
      <c r="J121" s="107"/>
      <c r="K121" s="187" t="s">
        <v>1136</v>
      </c>
    </row>
    <row r="122" spans="1:11" s="174" customFormat="1" ht="90" hidden="1" x14ac:dyDescent="0.25">
      <c r="A122" s="139">
        <v>43659</v>
      </c>
      <c r="B122" s="140">
        <v>1454</v>
      </c>
      <c r="C122" s="140">
        <v>708</v>
      </c>
      <c r="D122" s="97" t="s">
        <v>2877</v>
      </c>
      <c r="E122" s="141" t="s">
        <v>1665</v>
      </c>
      <c r="F122" s="142"/>
      <c r="G122" s="142"/>
      <c r="H122" s="143" t="s">
        <v>1095</v>
      </c>
      <c r="I122" s="84"/>
      <c r="J122" s="107"/>
      <c r="K122" s="187" t="s">
        <v>1274</v>
      </c>
    </row>
    <row r="123" spans="1:11" s="174" customFormat="1" ht="90" hidden="1" x14ac:dyDescent="0.25">
      <c r="A123" s="139">
        <v>43659</v>
      </c>
      <c r="B123" s="140">
        <v>1453</v>
      </c>
      <c r="C123" s="140">
        <v>806</v>
      </c>
      <c r="D123" s="97" t="s">
        <v>2876</v>
      </c>
      <c r="E123" s="141" t="s">
        <v>1110</v>
      </c>
      <c r="F123" s="142"/>
      <c r="G123" s="142"/>
      <c r="H123" s="143" t="s">
        <v>1095</v>
      </c>
      <c r="I123" s="84"/>
      <c r="J123" s="107"/>
      <c r="K123" s="187" t="s">
        <v>555</v>
      </c>
    </row>
    <row r="124" spans="1:11" s="174" customFormat="1" ht="195" hidden="1" x14ac:dyDescent="0.25">
      <c r="A124" s="139">
        <v>43655</v>
      </c>
      <c r="B124" s="140">
        <v>1452</v>
      </c>
      <c r="C124" s="140">
        <v>804</v>
      </c>
      <c r="D124" s="97" t="s">
        <v>2842</v>
      </c>
      <c r="E124" s="141" t="s">
        <v>1110</v>
      </c>
      <c r="F124" s="142"/>
      <c r="G124" s="158" t="s">
        <v>2907</v>
      </c>
      <c r="H124" s="143" t="s">
        <v>1095</v>
      </c>
      <c r="I124" s="84"/>
      <c r="J124" s="107"/>
      <c r="K124" s="187" t="s">
        <v>1172</v>
      </c>
    </row>
    <row r="125" spans="1:11" s="174" customFormat="1" ht="285" hidden="1" x14ac:dyDescent="0.25">
      <c r="A125" s="139">
        <v>43655</v>
      </c>
      <c r="B125" s="140">
        <v>1451</v>
      </c>
      <c r="C125" s="140">
        <v>510</v>
      </c>
      <c r="D125" s="97" t="s">
        <v>2840</v>
      </c>
      <c r="E125" s="141" t="s">
        <v>1129</v>
      </c>
      <c r="F125" s="142"/>
      <c r="G125" s="158" t="s">
        <v>2904</v>
      </c>
      <c r="H125" s="143" t="s">
        <v>1095</v>
      </c>
      <c r="I125" s="84"/>
      <c r="J125" s="107"/>
      <c r="K125" s="187" t="s">
        <v>44</v>
      </c>
    </row>
    <row r="126" spans="1:11" s="174" customFormat="1" ht="225" hidden="1" x14ac:dyDescent="0.25">
      <c r="A126" s="139">
        <v>43654</v>
      </c>
      <c r="B126" s="140">
        <v>1450</v>
      </c>
      <c r="C126" s="140">
        <v>804</v>
      </c>
      <c r="D126" s="97" t="s">
        <v>2837</v>
      </c>
      <c r="E126" s="141" t="s">
        <v>1665</v>
      </c>
      <c r="F126" s="142"/>
      <c r="G126" s="142"/>
      <c r="H126" s="143" t="s">
        <v>1095</v>
      </c>
      <c r="I126" s="84"/>
      <c r="J126" s="107"/>
      <c r="K126" s="187" t="s">
        <v>44</v>
      </c>
    </row>
    <row r="127" spans="1:11" s="174" customFormat="1" ht="60" hidden="1" x14ac:dyDescent="0.25">
      <c r="A127" s="139">
        <v>43655</v>
      </c>
      <c r="B127" s="140">
        <v>1449</v>
      </c>
      <c r="C127" s="140">
        <v>208</v>
      </c>
      <c r="D127" s="97" t="s">
        <v>2835</v>
      </c>
      <c r="E127" s="141" t="s">
        <v>1129</v>
      </c>
      <c r="F127" s="142"/>
      <c r="G127" s="158" t="s">
        <v>2905</v>
      </c>
      <c r="H127" s="143" t="s">
        <v>1118</v>
      </c>
      <c r="I127" s="84"/>
      <c r="J127" s="107"/>
      <c r="K127" s="187" t="s">
        <v>1204</v>
      </c>
    </row>
    <row r="128" spans="1:11" s="174" customFormat="1" ht="150" hidden="1" x14ac:dyDescent="0.25">
      <c r="A128" s="139">
        <v>43654</v>
      </c>
      <c r="B128" s="140">
        <v>1448</v>
      </c>
      <c r="C128" s="140">
        <v>611</v>
      </c>
      <c r="D128" s="97" t="s">
        <v>2832</v>
      </c>
      <c r="E128" s="141" t="s">
        <v>2279</v>
      </c>
      <c r="F128" s="142"/>
      <c r="G128" s="158" t="s">
        <v>2903</v>
      </c>
      <c r="H128" s="143" t="s">
        <v>1118</v>
      </c>
      <c r="I128" s="84"/>
      <c r="J128" s="107"/>
      <c r="K128" s="187" t="s">
        <v>1141</v>
      </c>
    </row>
    <row r="129" spans="1:11" s="174" customFormat="1" ht="60" hidden="1" x14ac:dyDescent="0.25">
      <c r="A129" s="139">
        <v>43654</v>
      </c>
      <c r="B129" s="140">
        <v>1447</v>
      </c>
      <c r="C129" s="140">
        <v>410</v>
      </c>
      <c r="D129" s="97" t="s">
        <v>2830</v>
      </c>
      <c r="E129" s="141" t="s">
        <v>1094</v>
      </c>
      <c r="F129" s="142"/>
      <c r="G129" s="158" t="s">
        <v>2901</v>
      </c>
      <c r="H129" s="143" t="s">
        <v>1095</v>
      </c>
      <c r="I129" s="84"/>
      <c r="J129" s="107"/>
      <c r="K129" s="187" t="s">
        <v>1126</v>
      </c>
    </row>
    <row r="130" spans="1:11" s="174" customFormat="1" ht="105" hidden="1" x14ac:dyDescent="0.25">
      <c r="A130" s="139">
        <v>43654</v>
      </c>
      <c r="B130" s="140">
        <v>1446</v>
      </c>
      <c r="C130" s="140">
        <v>410</v>
      </c>
      <c r="D130" s="97" t="s">
        <v>2828</v>
      </c>
      <c r="E130" s="141" t="s">
        <v>1094</v>
      </c>
      <c r="F130" s="142"/>
      <c r="G130" s="158" t="s">
        <v>2902</v>
      </c>
      <c r="H130" s="143" t="s">
        <v>1095</v>
      </c>
      <c r="I130" s="84"/>
      <c r="J130" s="107"/>
      <c r="K130" s="187" t="s">
        <v>1185</v>
      </c>
    </row>
    <row r="131" spans="1:11" s="174" customFormat="1" ht="15" hidden="1" x14ac:dyDescent="0.25">
      <c r="A131" s="139">
        <v>43654</v>
      </c>
      <c r="B131" s="140">
        <v>1445</v>
      </c>
      <c r="C131" s="140">
        <v>0</v>
      </c>
      <c r="D131" s="97">
        <v>0</v>
      </c>
      <c r="E131" s="141"/>
      <c r="F131" s="142"/>
      <c r="G131" s="142"/>
      <c r="H131" s="143"/>
      <c r="I131" s="84"/>
      <c r="J131" s="107"/>
      <c r="K131" s="187" t="e">
        <v>#N/A</v>
      </c>
    </row>
    <row r="132" spans="1:11" s="174" customFormat="1" ht="120" hidden="1" x14ac:dyDescent="0.25">
      <c r="A132" s="139">
        <v>43654</v>
      </c>
      <c r="B132" s="140">
        <v>1444</v>
      </c>
      <c r="C132" s="140">
        <v>706</v>
      </c>
      <c r="D132" s="97" t="s">
        <v>2825</v>
      </c>
      <c r="E132" s="141" t="s">
        <v>1665</v>
      </c>
      <c r="F132" s="142"/>
      <c r="G132" s="158" t="s">
        <v>2845</v>
      </c>
      <c r="H132" s="143" t="s">
        <v>1095</v>
      </c>
      <c r="I132" s="84"/>
      <c r="J132" s="107"/>
      <c r="K132" s="187" t="s">
        <v>1143</v>
      </c>
    </row>
    <row r="133" spans="1:11" s="174" customFormat="1" ht="255" hidden="1" x14ac:dyDescent="0.25">
      <c r="A133" s="139">
        <v>43653</v>
      </c>
      <c r="B133" s="140">
        <v>1443</v>
      </c>
      <c r="C133" s="140">
        <v>105</v>
      </c>
      <c r="D133" s="97" t="s">
        <v>2824</v>
      </c>
      <c r="E133" s="141" t="s">
        <v>1665</v>
      </c>
      <c r="F133" s="142"/>
      <c r="G133" s="142"/>
      <c r="H133" s="143" t="s">
        <v>1095</v>
      </c>
      <c r="I133" s="84"/>
      <c r="J133" s="107"/>
      <c r="K133" s="187" t="e">
        <v>#N/A</v>
      </c>
    </row>
    <row r="134" spans="1:11" s="174" customFormat="1" ht="90" hidden="1" x14ac:dyDescent="0.25">
      <c r="A134" s="139">
        <v>43653</v>
      </c>
      <c r="B134" s="140">
        <v>1442</v>
      </c>
      <c r="C134" s="140">
        <v>308</v>
      </c>
      <c r="D134" s="97" t="s">
        <v>2821</v>
      </c>
      <c r="E134" s="141" t="s">
        <v>1110</v>
      </c>
      <c r="F134" s="142"/>
      <c r="G134" s="158" t="s">
        <v>2908</v>
      </c>
      <c r="H134" s="143" t="s">
        <v>1118</v>
      </c>
      <c r="I134" s="84"/>
      <c r="J134" s="107"/>
      <c r="K134" s="187" t="s">
        <v>1191</v>
      </c>
    </row>
    <row r="135" spans="1:11" s="174" customFormat="1" ht="75" hidden="1" x14ac:dyDescent="0.25">
      <c r="A135" s="139">
        <v>43653</v>
      </c>
      <c r="B135" s="140">
        <v>1441</v>
      </c>
      <c r="C135" s="140">
        <v>712</v>
      </c>
      <c r="D135" s="97" t="s">
        <v>2818</v>
      </c>
      <c r="E135" s="141" t="s">
        <v>1129</v>
      </c>
      <c r="F135" s="142"/>
      <c r="G135" s="158" t="s">
        <v>2844</v>
      </c>
      <c r="H135" s="143" t="s">
        <v>1095</v>
      </c>
      <c r="I135" s="84"/>
      <c r="J135" s="107"/>
      <c r="K135" s="187" t="s">
        <v>44</v>
      </c>
    </row>
    <row r="136" spans="1:11" s="174" customFormat="1" ht="105" hidden="1" x14ac:dyDescent="0.25">
      <c r="A136" s="139">
        <v>43646</v>
      </c>
      <c r="B136" s="140">
        <v>1440</v>
      </c>
      <c r="C136" s="140">
        <v>602</v>
      </c>
      <c r="D136" s="97" t="s">
        <v>2814</v>
      </c>
      <c r="E136" s="141" t="s">
        <v>1110</v>
      </c>
      <c r="F136" s="142"/>
      <c r="G136" s="158" t="s">
        <v>2872</v>
      </c>
      <c r="H136" s="143" t="s">
        <v>1118</v>
      </c>
      <c r="I136" s="84"/>
      <c r="J136" s="107"/>
      <c r="K136" s="187" t="s">
        <v>1128</v>
      </c>
    </row>
    <row r="137" spans="1:11" s="174" customFormat="1" ht="409.5" hidden="1" x14ac:dyDescent="0.25">
      <c r="A137" s="139">
        <v>43646</v>
      </c>
      <c r="B137" s="140">
        <v>1439</v>
      </c>
      <c r="C137" s="140">
        <v>609</v>
      </c>
      <c r="D137" s="97" t="s">
        <v>2812</v>
      </c>
      <c r="E137" s="141" t="s">
        <v>2279</v>
      </c>
      <c r="F137" s="142"/>
      <c r="G137" s="158" t="s">
        <v>2867</v>
      </c>
      <c r="H137" s="143" t="s">
        <v>1118</v>
      </c>
      <c r="I137" s="84"/>
      <c r="J137" s="107"/>
      <c r="K137" s="187" t="s">
        <v>1141</v>
      </c>
    </row>
    <row r="138" spans="1:11" s="174" customFormat="1" ht="30" hidden="1" x14ac:dyDescent="0.25">
      <c r="A138" s="139">
        <v>43645</v>
      </c>
      <c r="B138" s="140">
        <v>1438</v>
      </c>
      <c r="C138" s="140">
        <v>403</v>
      </c>
      <c r="D138" s="97" t="s">
        <v>2810</v>
      </c>
      <c r="E138" s="141" t="s">
        <v>1094</v>
      </c>
      <c r="F138" s="142"/>
      <c r="G138" s="158" t="s">
        <v>2859</v>
      </c>
      <c r="H138" s="143" t="s">
        <v>1118</v>
      </c>
      <c r="I138" s="84"/>
      <c r="J138" s="107"/>
      <c r="K138" s="187" t="s">
        <v>1152</v>
      </c>
    </row>
    <row r="139" spans="1:11" s="174" customFormat="1" ht="105" hidden="1" x14ac:dyDescent="0.25">
      <c r="A139" s="139">
        <v>43644</v>
      </c>
      <c r="B139" s="140">
        <v>1437</v>
      </c>
      <c r="C139" s="140">
        <v>212</v>
      </c>
      <c r="D139" s="97" t="s">
        <v>2807</v>
      </c>
      <c r="E139" s="141" t="s">
        <v>1110</v>
      </c>
      <c r="F139" s="142"/>
      <c r="G139" s="158" t="s">
        <v>2873</v>
      </c>
      <c r="H139" s="143" t="s">
        <v>1118</v>
      </c>
      <c r="I139" s="84"/>
      <c r="J139" s="107"/>
      <c r="K139" s="187" t="s">
        <v>1157</v>
      </c>
    </row>
    <row r="140" spans="1:11" s="174" customFormat="1" ht="210" hidden="1" x14ac:dyDescent="0.25">
      <c r="A140" s="139">
        <v>43644</v>
      </c>
      <c r="B140" s="140">
        <v>1436</v>
      </c>
      <c r="C140" s="140">
        <v>109</v>
      </c>
      <c r="D140" s="97" t="s">
        <v>2805</v>
      </c>
      <c r="E140" s="141" t="s">
        <v>1665</v>
      </c>
      <c r="F140" s="142"/>
      <c r="G140" s="158" t="s">
        <v>2846</v>
      </c>
      <c r="H140" s="143" t="s">
        <v>1084</v>
      </c>
      <c r="I140" s="84"/>
      <c r="J140" s="107"/>
      <c r="K140" s="187" t="s">
        <v>2817</v>
      </c>
    </row>
    <row r="141" spans="1:11" s="174" customFormat="1" ht="60" hidden="1" x14ac:dyDescent="0.25">
      <c r="A141" s="139">
        <v>43641</v>
      </c>
      <c r="B141" s="140">
        <v>1435</v>
      </c>
      <c r="C141" s="140">
        <v>107</v>
      </c>
      <c r="D141" s="97" t="s">
        <v>2803</v>
      </c>
      <c r="E141" s="141" t="s">
        <v>1110</v>
      </c>
      <c r="F141" s="142"/>
      <c r="G141" s="142"/>
      <c r="H141" s="143">
        <v>43670</v>
      </c>
      <c r="I141" s="84"/>
      <c r="J141" s="107"/>
      <c r="K141" s="187" t="s">
        <v>1113</v>
      </c>
    </row>
    <row r="142" spans="1:11" s="174" customFormat="1" ht="150" hidden="1" x14ac:dyDescent="0.25">
      <c r="A142" s="139">
        <v>43642</v>
      </c>
      <c r="B142" s="140">
        <v>1434</v>
      </c>
      <c r="C142" s="140">
        <v>801</v>
      </c>
      <c r="D142" s="97" t="s">
        <v>2800</v>
      </c>
      <c r="E142" s="141" t="s">
        <v>1129</v>
      </c>
      <c r="F142" s="142"/>
      <c r="G142" s="142"/>
      <c r="H142" s="143" t="s">
        <v>1084</v>
      </c>
      <c r="I142" s="84"/>
      <c r="J142" s="107"/>
      <c r="K142" s="187" t="s">
        <v>1233</v>
      </c>
    </row>
    <row r="143" spans="1:11" s="174" customFormat="1" ht="30" hidden="1" x14ac:dyDescent="0.25">
      <c r="A143" s="139">
        <v>43640</v>
      </c>
      <c r="B143" s="140">
        <v>1433</v>
      </c>
      <c r="C143" s="140">
        <v>612</v>
      </c>
      <c r="D143" s="97" t="s">
        <v>2790</v>
      </c>
      <c r="E143" s="141" t="s">
        <v>1110</v>
      </c>
      <c r="F143" s="142"/>
      <c r="G143" s="158" t="s">
        <v>2909</v>
      </c>
      <c r="H143" s="143" t="s">
        <v>1118</v>
      </c>
      <c r="I143" s="84"/>
      <c r="J143" s="107"/>
      <c r="K143" s="187" t="s">
        <v>44</v>
      </c>
    </row>
    <row r="144" spans="1:11" s="174" customFormat="1" ht="45" hidden="1" x14ac:dyDescent="0.25">
      <c r="A144" s="139">
        <v>43639</v>
      </c>
      <c r="B144" s="140">
        <v>1432</v>
      </c>
      <c r="C144" s="140">
        <v>712</v>
      </c>
      <c r="D144" s="97" t="s">
        <v>2788</v>
      </c>
      <c r="E144" s="141" t="s">
        <v>1094</v>
      </c>
      <c r="F144" s="142"/>
      <c r="G144" s="158" t="s">
        <v>2860</v>
      </c>
      <c r="H144" s="143">
        <v>43663</v>
      </c>
      <c r="I144" s="84"/>
      <c r="J144" s="107"/>
      <c r="K144" s="187" t="s">
        <v>1186</v>
      </c>
    </row>
    <row r="145" spans="1:11" s="174" customFormat="1" ht="60" hidden="1" x14ac:dyDescent="0.25">
      <c r="A145" s="139" t="s">
        <v>2786</v>
      </c>
      <c r="B145" s="140">
        <v>1431</v>
      </c>
      <c r="C145" s="140">
        <v>609</v>
      </c>
      <c r="D145" s="97" t="s">
        <v>2787</v>
      </c>
      <c r="E145" s="141" t="s">
        <v>1094</v>
      </c>
      <c r="F145" s="142"/>
      <c r="G145" s="158" t="s">
        <v>2861</v>
      </c>
      <c r="H145" s="143">
        <v>43663</v>
      </c>
      <c r="I145" s="84"/>
      <c r="J145" s="107"/>
      <c r="K145" s="187" t="s">
        <v>1274</v>
      </c>
    </row>
    <row r="146" spans="1:11" s="174" customFormat="1" ht="90" hidden="1" x14ac:dyDescent="0.25">
      <c r="A146" s="139">
        <v>43641</v>
      </c>
      <c r="B146" s="140">
        <v>1430</v>
      </c>
      <c r="C146" s="140">
        <v>107</v>
      </c>
      <c r="D146" s="97" t="s">
        <v>2784</v>
      </c>
      <c r="E146" s="141" t="s">
        <v>1665</v>
      </c>
      <c r="F146" s="142"/>
      <c r="G146" s="158" t="s">
        <v>2847</v>
      </c>
      <c r="H146" s="143">
        <v>43670</v>
      </c>
      <c r="I146" s="84"/>
      <c r="J146" s="107"/>
      <c r="K146" s="187" t="s">
        <v>1113</v>
      </c>
    </row>
    <row r="147" spans="1:11" s="174" customFormat="1" ht="45" hidden="1" x14ac:dyDescent="0.25">
      <c r="A147" s="139">
        <v>43641</v>
      </c>
      <c r="B147" s="140">
        <v>1429</v>
      </c>
      <c r="C147" s="140">
        <v>106</v>
      </c>
      <c r="D147" s="97" t="s">
        <v>2783</v>
      </c>
      <c r="E147" s="141" t="s">
        <v>46</v>
      </c>
      <c r="F147" s="142"/>
      <c r="G147" s="142"/>
      <c r="H147" s="143" t="s">
        <v>46</v>
      </c>
      <c r="I147" s="84"/>
      <c r="J147" s="107"/>
      <c r="K147" s="187" t="e">
        <v>#N/A</v>
      </c>
    </row>
    <row r="148" spans="1:11" s="174" customFormat="1" ht="60" hidden="1" x14ac:dyDescent="0.25">
      <c r="A148" s="139">
        <v>43641</v>
      </c>
      <c r="B148" s="140">
        <v>1428</v>
      </c>
      <c r="C148" s="140">
        <v>106</v>
      </c>
      <c r="D148" s="97" t="s">
        <v>2782</v>
      </c>
      <c r="E148" s="141" t="s">
        <v>1665</v>
      </c>
      <c r="F148" s="142"/>
      <c r="G148" s="142" t="s">
        <v>2847</v>
      </c>
      <c r="H148" s="143">
        <v>43670</v>
      </c>
      <c r="I148" s="84"/>
      <c r="J148" s="107"/>
      <c r="K148" s="187" t="s">
        <v>1113</v>
      </c>
    </row>
    <row r="149" spans="1:11" s="174" customFormat="1" ht="30" hidden="1" x14ac:dyDescent="0.25">
      <c r="A149" s="139">
        <v>43640</v>
      </c>
      <c r="B149" s="140">
        <v>1427</v>
      </c>
      <c r="C149" s="140">
        <v>408</v>
      </c>
      <c r="D149" s="97" t="s">
        <v>2781</v>
      </c>
      <c r="E149" s="141" t="s">
        <v>1665</v>
      </c>
      <c r="F149" s="142"/>
      <c r="G149" s="158" t="s">
        <v>2848</v>
      </c>
      <c r="H149" s="143">
        <v>43670</v>
      </c>
      <c r="I149" s="84"/>
      <c r="J149" s="107"/>
      <c r="K149" s="187" t="s">
        <v>703</v>
      </c>
    </row>
    <row r="150" spans="1:11" s="174" customFormat="1" ht="120" hidden="1" x14ac:dyDescent="0.25">
      <c r="A150" s="139">
        <v>43641</v>
      </c>
      <c r="B150" s="140">
        <v>1426</v>
      </c>
      <c r="C150" s="140">
        <v>309</v>
      </c>
      <c r="D150" s="97" t="s">
        <v>2778</v>
      </c>
      <c r="E150" s="141" t="s">
        <v>1129</v>
      </c>
      <c r="F150" s="142"/>
      <c r="G150" s="158" t="s">
        <v>2856</v>
      </c>
      <c r="H150" s="143" t="s">
        <v>1217</v>
      </c>
      <c r="I150" s="84"/>
      <c r="J150" s="107"/>
      <c r="K150" s="187" t="s">
        <v>1224</v>
      </c>
    </row>
    <row r="151" spans="1:11" s="174" customFormat="1" ht="90" hidden="1" x14ac:dyDescent="0.25">
      <c r="A151" s="139">
        <v>43636</v>
      </c>
      <c r="B151" s="140">
        <v>1425</v>
      </c>
      <c r="C151" s="140" t="s">
        <v>46</v>
      </c>
      <c r="D151" s="97" t="s">
        <v>2776</v>
      </c>
      <c r="E151" s="141" t="s">
        <v>1129</v>
      </c>
      <c r="F151" s="142"/>
      <c r="G151" s="158" t="s">
        <v>2857</v>
      </c>
      <c r="H151" s="143" t="s">
        <v>1118</v>
      </c>
      <c r="I151" s="84"/>
      <c r="J151" s="107"/>
      <c r="K151" s="187" t="s">
        <v>1607</v>
      </c>
    </row>
    <row r="152" spans="1:11" s="174" customFormat="1" ht="315" hidden="1" x14ac:dyDescent="0.25">
      <c r="A152" s="139">
        <v>43636</v>
      </c>
      <c r="B152" s="140">
        <v>1424</v>
      </c>
      <c r="C152" s="140" t="s">
        <v>46</v>
      </c>
      <c r="D152" s="97" t="s">
        <v>2775</v>
      </c>
      <c r="E152" s="141" t="s">
        <v>2279</v>
      </c>
      <c r="F152" s="142"/>
      <c r="G152" s="158" t="s">
        <v>2866</v>
      </c>
      <c r="H152" s="143" t="s">
        <v>1118</v>
      </c>
      <c r="I152" s="84"/>
      <c r="J152" s="107"/>
      <c r="K152" s="187" t="s">
        <v>1141</v>
      </c>
    </row>
    <row r="153" spans="1:11" s="174" customFormat="1" ht="60" hidden="1" x14ac:dyDescent="0.25">
      <c r="A153" s="139">
        <v>43639</v>
      </c>
      <c r="B153" s="140">
        <v>1423</v>
      </c>
      <c r="C153" s="140">
        <v>505</v>
      </c>
      <c r="D153" s="97" t="s">
        <v>2773</v>
      </c>
      <c r="E153" s="141" t="s">
        <v>1129</v>
      </c>
      <c r="F153" s="142"/>
      <c r="G153" s="142" t="s">
        <v>2857</v>
      </c>
      <c r="H153" s="143" t="s">
        <v>1118</v>
      </c>
      <c r="I153" s="84"/>
      <c r="J153" s="107"/>
      <c r="K153" s="187" t="s">
        <v>1607</v>
      </c>
    </row>
    <row r="154" spans="1:11" s="174" customFormat="1" ht="225" hidden="1" x14ac:dyDescent="0.25">
      <c r="A154" s="139">
        <v>43641</v>
      </c>
      <c r="B154" s="140">
        <v>1422</v>
      </c>
      <c r="C154" s="140">
        <v>505</v>
      </c>
      <c r="D154" s="97" t="s">
        <v>2772</v>
      </c>
      <c r="E154" s="141" t="s">
        <v>2279</v>
      </c>
      <c r="F154" s="142"/>
      <c r="G154" s="158" t="s">
        <v>2864</v>
      </c>
      <c r="H154" s="143" t="s">
        <v>1118</v>
      </c>
      <c r="I154" s="84"/>
      <c r="J154" s="107"/>
      <c r="K154" s="187" t="s">
        <v>1141</v>
      </c>
    </row>
    <row r="155" spans="1:11" s="174" customFormat="1" ht="165" hidden="1" x14ac:dyDescent="0.25">
      <c r="A155" s="139">
        <v>43641</v>
      </c>
      <c r="B155" s="140">
        <v>1421</v>
      </c>
      <c r="C155" s="140">
        <v>801</v>
      </c>
      <c r="D155" s="97" t="s">
        <v>2771</v>
      </c>
      <c r="E155" s="141" t="s">
        <v>1110</v>
      </c>
      <c r="F155" s="142"/>
      <c r="G155" s="158" t="s">
        <v>2874</v>
      </c>
      <c r="H155" s="143" t="s">
        <v>1118</v>
      </c>
      <c r="I155" s="84"/>
      <c r="J155" s="107"/>
      <c r="K155" s="187" t="s">
        <v>1172</v>
      </c>
    </row>
    <row r="156" spans="1:11" s="174" customFormat="1" ht="150" hidden="1" x14ac:dyDescent="0.25">
      <c r="A156" s="139">
        <v>43640</v>
      </c>
      <c r="B156" s="140">
        <v>1420</v>
      </c>
      <c r="C156" s="140">
        <v>310</v>
      </c>
      <c r="D156" s="97" t="s">
        <v>2768</v>
      </c>
      <c r="E156" s="141" t="s">
        <v>1107</v>
      </c>
      <c r="F156" s="142"/>
      <c r="G156" s="142"/>
      <c r="H156" s="143">
        <v>43673</v>
      </c>
      <c r="I156" s="84"/>
      <c r="J156" s="107"/>
      <c r="K156" s="187" t="s">
        <v>1352</v>
      </c>
    </row>
    <row r="157" spans="1:11" s="174" customFormat="1" ht="120" hidden="1" x14ac:dyDescent="0.25">
      <c r="A157" s="139">
        <v>43639</v>
      </c>
      <c r="B157" s="140">
        <v>1419</v>
      </c>
      <c r="C157" s="140">
        <v>310</v>
      </c>
      <c r="D157" s="97" t="s">
        <v>2767</v>
      </c>
      <c r="E157" s="141" t="s">
        <v>2279</v>
      </c>
      <c r="F157" s="142"/>
      <c r="G157" s="158" t="s">
        <v>2865</v>
      </c>
      <c r="H157" s="143" t="s">
        <v>1118</v>
      </c>
      <c r="I157" s="84"/>
      <c r="J157" s="107"/>
      <c r="K157" s="187" t="s">
        <v>1141</v>
      </c>
    </row>
    <row r="158" spans="1:11" s="174" customFormat="1" ht="165" hidden="1" x14ac:dyDescent="0.25">
      <c r="A158" s="139">
        <v>43640</v>
      </c>
      <c r="B158" s="140">
        <v>1418</v>
      </c>
      <c r="C158" s="140">
        <v>806</v>
      </c>
      <c r="D158" s="97" t="s">
        <v>2765</v>
      </c>
      <c r="E158" s="141" t="s">
        <v>1110</v>
      </c>
      <c r="F158" s="142"/>
      <c r="G158" s="158" t="s">
        <v>2910</v>
      </c>
      <c r="H158" s="143" t="s">
        <v>1118</v>
      </c>
      <c r="I158" s="84"/>
      <c r="J158" s="107"/>
      <c r="K158" s="187" t="s">
        <v>2792</v>
      </c>
    </row>
    <row r="159" spans="1:11" s="174" customFormat="1" ht="90" hidden="1" x14ac:dyDescent="0.25">
      <c r="A159" s="139">
        <v>43637</v>
      </c>
      <c r="B159" s="140">
        <v>1417</v>
      </c>
      <c r="C159" s="140">
        <v>308</v>
      </c>
      <c r="D159" s="97" t="s">
        <v>2764</v>
      </c>
      <c r="E159" s="141" t="s">
        <v>1665</v>
      </c>
      <c r="F159" s="142"/>
      <c r="G159" s="158" t="s">
        <v>2849</v>
      </c>
      <c r="H159" s="143">
        <v>43723</v>
      </c>
      <c r="I159" s="84"/>
      <c r="J159" s="107"/>
      <c r="K159" s="187" t="s">
        <v>1119</v>
      </c>
    </row>
    <row r="160" spans="1:11" s="174" customFormat="1" ht="60" hidden="1" x14ac:dyDescent="0.25">
      <c r="A160" s="139">
        <v>43637</v>
      </c>
      <c r="B160" s="140">
        <v>1416</v>
      </c>
      <c r="C160" s="140">
        <v>308</v>
      </c>
      <c r="D160" s="97" t="s">
        <v>2762</v>
      </c>
      <c r="E160" s="141" t="s">
        <v>1107</v>
      </c>
      <c r="F160" s="142"/>
      <c r="G160" s="158" t="s">
        <v>2853</v>
      </c>
      <c r="H160" s="143" t="s">
        <v>1118</v>
      </c>
      <c r="I160" s="84"/>
      <c r="J160" s="107"/>
      <c r="K160" s="187"/>
    </row>
    <row r="161" spans="1:11" s="174" customFormat="1" ht="45" hidden="1" x14ac:dyDescent="0.25">
      <c r="A161" s="139">
        <v>43635</v>
      </c>
      <c r="B161" s="140">
        <v>1415</v>
      </c>
      <c r="C161" s="140">
        <v>607</v>
      </c>
      <c r="D161" s="97" t="s">
        <v>2760</v>
      </c>
      <c r="E161" s="141" t="s">
        <v>1107</v>
      </c>
      <c r="F161" s="142"/>
      <c r="G161" s="142"/>
      <c r="H161" s="143" t="s">
        <v>2854</v>
      </c>
      <c r="I161" s="84"/>
      <c r="J161" s="107"/>
      <c r="K161" s="187"/>
    </row>
    <row r="162" spans="1:11" s="174" customFormat="1" ht="409.5" hidden="1" x14ac:dyDescent="0.25">
      <c r="A162" s="139">
        <v>43639</v>
      </c>
      <c r="B162" s="140">
        <v>1414</v>
      </c>
      <c r="C162" s="140">
        <v>905</v>
      </c>
      <c r="D162" s="97" t="s">
        <v>2757</v>
      </c>
      <c r="E162" s="141" t="s">
        <v>1107</v>
      </c>
      <c r="F162" s="142"/>
      <c r="G162" s="158" t="s">
        <v>2852</v>
      </c>
      <c r="H162" s="143">
        <v>43663</v>
      </c>
      <c r="I162" s="84"/>
      <c r="J162" s="107"/>
      <c r="K162" s="187"/>
    </row>
    <row r="163" spans="1:11" s="174" customFormat="1" ht="60" hidden="1" x14ac:dyDescent="0.25">
      <c r="A163" s="139">
        <v>43639</v>
      </c>
      <c r="B163" s="140">
        <v>1413</v>
      </c>
      <c r="C163" s="140">
        <v>905</v>
      </c>
      <c r="D163" s="97" t="s">
        <v>2755</v>
      </c>
      <c r="E163" s="141" t="s">
        <v>1107</v>
      </c>
      <c r="F163" s="142"/>
      <c r="G163" s="158" t="s">
        <v>2852</v>
      </c>
      <c r="H163" s="143">
        <v>43663</v>
      </c>
      <c r="I163" s="84"/>
      <c r="J163" s="107"/>
      <c r="K163" s="187"/>
    </row>
    <row r="164" spans="1:11" s="174" customFormat="1" ht="30" hidden="1" x14ac:dyDescent="0.25">
      <c r="A164" s="139">
        <v>43640</v>
      </c>
      <c r="B164" s="140">
        <v>1412</v>
      </c>
      <c r="C164" s="140">
        <v>905</v>
      </c>
      <c r="D164" s="97" t="s">
        <v>2753</v>
      </c>
      <c r="E164" s="141" t="s">
        <v>1665</v>
      </c>
      <c r="F164" s="142"/>
      <c r="G164" s="158" t="s">
        <v>2850</v>
      </c>
      <c r="H164" s="143" t="s">
        <v>1118</v>
      </c>
      <c r="I164" s="84"/>
      <c r="J164" s="107"/>
      <c r="K164" s="187"/>
    </row>
    <row r="165" spans="1:11" s="174" customFormat="1" ht="90" hidden="1" x14ac:dyDescent="0.25">
      <c r="A165" s="139">
        <v>43639</v>
      </c>
      <c r="B165" s="140">
        <v>1411</v>
      </c>
      <c r="C165" s="140">
        <v>906</v>
      </c>
      <c r="D165" s="97" t="s">
        <v>2752</v>
      </c>
      <c r="E165" s="141" t="s">
        <v>1107</v>
      </c>
      <c r="F165" s="142"/>
      <c r="G165" s="158" t="s">
        <v>2852</v>
      </c>
      <c r="H165" s="143">
        <v>43663</v>
      </c>
      <c r="I165" s="84"/>
      <c r="J165" s="107"/>
      <c r="K165" s="187" t="s">
        <v>2791</v>
      </c>
    </row>
    <row r="166" spans="1:11" s="174" customFormat="1" ht="120" hidden="1" x14ac:dyDescent="0.25">
      <c r="A166" s="139">
        <v>43639</v>
      </c>
      <c r="B166" s="140">
        <v>1410</v>
      </c>
      <c r="C166" s="140">
        <v>803</v>
      </c>
      <c r="D166" s="97" t="s">
        <v>2748</v>
      </c>
      <c r="E166" s="141" t="s">
        <v>1107</v>
      </c>
      <c r="F166" s="142"/>
      <c r="G166" s="158" t="s">
        <v>2852</v>
      </c>
      <c r="H166" s="143">
        <v>43663</v>
      </c>
      <c r="I166" s="84"/>
      <c r="J166" s="107"/>
      <c r="K166" s="187" t="s">
        <v>2791</v>
      </c>
    </row>
    <row r="167" spans="1:11" s="174" customFormat="1" ht="60" hidden="1" x14ac:dyDescent="0.25">
      <c r="A167" s="139">
        <v>43639</v>
      </c>
      <c r="B167" s="140">
        <v>1409</v>
      </c>
      <c r="C167" s="140">
        <v>807</v>
      </c>
      <c r="D167" s="97" t="s">
        <v>2745</v>
      </c>
      <c r="E167" s="141" t="s">
        <v>1110</v>
      </c>
      <c r="F167" s="142"/>
      <c r="G167" s="158" t="s">
        <v>2911</v>
      </c>
      <c r="H167" s="143" t="s">
        <v>1118</v>
      </c>
      <c r="I167" s="84"/>
      <c r="J167" s="107"/>
      <c r="K167" s="187" t="s">
        <v>44</v>
      </c>
    </row>
    <row r="168" spans="1:11" s="174" customFormat="1" ht="225" x14ac:dyDescent="0.25">
      <c r="A168" s="139">
        <v>43638</v>
      </c>
      <c r="B168" s="140">
        <v>1408</v>
      </c>
      <c r="C168" s="140">
        <v>102</v>
      </c>
      <c r="D168" s="97" t="s">
        <v>2744</v>
      </c>
      <c r="E168" s="141" t="s">
        <v>1951</v>
      </c>
      <c r="F168" s="142"/>
      <c r="G168" s="158" t="s">
        <v>2906</v>
      </c>
      <c r="H168" s="143" t="s">
        <v>1118</v>
      </c>
      <c r="I168" s="84"/>
      <c r="J168" s="107"/>
      <c r="K168" s="187" t="s">
        <v>1319</v>
      </c>
    </row>
    <row r="169" spans="1:11" s="174" customFormat="1" ht="409.5" hidden="1" x14ac:dyDescent="0.25">
      <c r="A169" s="139">
        <v>43637</v>
      </c>
      <c r="B169" s="140">
        <v>1407</v>
      </c>
      <c r="C169" s="140">
        <v>101</v>
      </c>
      <c r="D169" s="97" t="s">
        <v>2741</v>
      </c>
      <c r="E169" s="141" t="s">
        <v>1110</v>
      </c>
      <c r="F169" s="142"/>
      <c r="G169" s="158" t="s">
        <v>2871</v>
      </c>
      <c r="H169" s="143" t="s">
        <v>1118</v>
      </c>
      <c r="I169" s="84"/>
      <c r="J169" s="107"/>
      <c r="K169" s="187" t="s">
        <v>1172</v>
      </c>
    </row>
    <row r="170" spans="1:11" s="174" customFormat="1" ht="135" hidden="1" x14ac:dyDescent="0.25">
      <c r="A170" s="139" t="s">
        <v>3</v>
      </c>
      <c r="B170" s="140">
        <v>1406</v>
      </c>
      <c r="C170" s="140">
        <v>202</v>
      </c>
      <c r="D170" s="97" t="s">
        <v>2739</v>
      </c>
      <c r="E170" s="141" t="s">
        <v>1110</v>
      </c>
      <c r="F170" s="142"/>
      <c r="G170" s="158" t="s">
        <v>2868</v>
      </c>
      <c r="H170" s="143" t="s">
        <v>1118</v>
      </c>
      <c r="I170" s="84"/>
      <c r="J170" s="107"/>
      <c r="K170" s="187" t="s">
        <v>44</v>
      </c>
    </row>
    <row r="171" spans="1:11" s="174" customFormat="1" ht="225" hidden="1" x14ac:dyDescent="0.25">
      <c r="A171" s="139">
        <v>39984</v>
      </c>
      <c r="B171" s="140">
        <v>1405</v>
      </c>
      <c r="C171" s="140" t="s">
        <v>46</v>
      </c>
      <c r="D171" s="97" t="s">
        <v>2737</v>
      </c>
      <c r="E171" s="141" t="s">
        <v>46</v>
      </c>
      <c r="F171" s="142"/>
      <c r="G171" s="142"/>
      <c r="H171" s="143" t="s">
        <v>46</v>
      </c>
      <c r="I171" s="84"/>
      <c r="J171" s="107"/>
      <c r="K171" s="187" t="s">
        <v>46</v>
      </c>
    </row>
    <row r="172" spans="1:11" s="174" customFormat="1" ht="105" hidden="1" x14ac:dyDescent="0.25">
      <c r="A172" s="139">
        <v>43636</v>
      </c>
      <c r="B172" s="140">
        <v>1404</v>
      </c>
      <c r="C172" s="140">
        <v>124</v>
      </c>
      <c r="D172" s="97" t="s">
        <v>2733</v>
      </c>
      <c r="E172" s="141" t="s">
        <v>1110</v>
      </c>
      <c r="F172" s="142"/>
      <c r="G172" s="158" t="s">
        <v>2869</v>
      </c>
      <c r="H172" s="143" t="s">
        <v>1118</v>
      </c>
      <c r="I172" s="84"/>
      <c r="J172" s="107"/>
      <c r="K172" s="187" t="s">
        <v>1426</v>
      </c>
    </row>
    <row r="173" spans="1:11" s="174" customFormat="1" ht="409.5" hidden="1" x14ac:dyDescent="0.25">
      <c r="A173" s="139">
        <v>43633</v>
      </c>
      <c r="B173" s="140">
        <v>1403</v>
      </c>
      <c r="C173" s="140">
        <v>905</v>
      </c>
      <c r="D173" s="141" t="s">
        <v>2729</v>
      </c>
      <c r="E173" s="141" t="s">
        <v>1665</v>
      </c>
      <c r="F173" s="142"/>
      <c r="G173" s="158" t="s">
        <v>2798</v>
      </c>
      <c r="H173" s="143" t="s">
        <v>1131</v>
      </c>
      <c r="I173" s="84"/>
      <c r="J173" s="107"/>
      <c r="K173" s="187" t="s">
        <v>1155</v>
      </c>
    </row>
    <row r="174" spans="1:11" s="174" customFormat="1" ht="225" hidden="1" x14ac:dyDescent="0.25">
      <c r="A174" s="139">
        <v>43632</v>
      </c>
      <c r="B174" s="140">
        <v>1402</v>
      </c>
      <c r="C174" s="140">
        <v>905</v>
      </c>
      <c r="D174" s="97" t="s">
        <v>2727</v>
      </c>
      <c r="E174" s="141" t="s">
        <v>1129</v>
      </c>
      <c r="F174" s="142"/>
      <c r="G174" s="158" t="s">
        <v>2858</v>
      </c>
      <c r="H174" s="143">
        <v>43687</v>
      </c>
      <c r="I174" s="84"/>
      <c r="J174" s="107"/>
      <c r="K174" s="187" t="s">
        <v>1181</v>
      </c>
    </row>
    <row r="175" spans="1:11" s="174" customFormat="1" ht="45" hidden="1" x14ac:dyDescent="0.25">
      <c r="A175" s="139">
        <v>43632</v>
      </c>
      <c r="B175" s="140">
        <v>1401</v>
      </c>
      <c r="C175" s="140">
        <v>404</v>
      </c>
      <c r="D175" s="97" t="s">
        <v>2725</v>
      </c>
      <c r="E175" s="141" t="s">
        <v>1094</v>
      </c>
      <c r="F175" s="142"/>
      <c r="G175" s="158" t="s">
        <v>2862</v>
      </c>
      <c r="H175" s="143" t="s">
        <v>1118</v>
      </c>
      <c r="I175" s="84"/>
      <c r="J175" s="107"/>
      <c r="K175" s="187" t="s">
        <v>1994</v>
      </c>
    </row>
    <row r="176" spans="1:11" s="174" customFormat="1" ht="120" hidden="1" x14ac:dyDescent="0.25">
      <c r="A176" s="139">
        <v>43632</v>
      </c>
      <c r="B176" s="140">
        <v>1400</v>
      </c>
      <c r="C176" s="140">
        <v>609</v>
      </c>
      <c r="D176" s="97" t="s">
        <v>2723</v>
      </c>
      <c r="E176" s="141" t="s">
        <v>1110</v>
      </c>
      <c r="F176" s="142"/>
      <c r="G176" s="158" t="s">
        <v>2794</v>
      </c>
      <c r="H176" s="143" t="s">
        <v>1131</v>
      </c>
      <c r="I176" s="84"/>
      <c r="J176" s="107"/>
      <c r="K176" s="187" t="s">
        <v>44</v>
      </c>
    </row>
    <row r="177" spans="1:11" s="174" customFormat="1" ht="75" hidden="1" x14ac:dyDescent="0.25">
      <c r="A177" s="251">
        <v>43632</v>
      </c>
      <c r="B177" s="252">
        <v>1399</v>
      </c>
      <c r="C177" s="252">
        <v>807</v>
      </c>
      <c r="D177" s="253" t="s">
        <v>2722</v>
      </c>
      <c r="E177" s="253" t="s">
        <v>1665</v>
      </c>
      <c r="F177" s="254"/>
      <c r="G177" s="257" t="s">
        <v>2850</v>
      </c>
      <c r="H177" s="255" t="s">
        <v>1118</v>
      </c>
      <c r="I177" s="84"/>
      <c r="J177" s="256"/>
      <c r="K177" s="187" t="s">
        <v>1155</v>
      </c>
    </row>
    <row r="178" spans="1:11" s="174" customFormat="1" ht="75" hidden="1" x14ac:dyDescent="0.25">
      <c r="A178" s="139">
        <v>43631</v>
      </c>
      <c r="B178" s="140">
        <v>1398</v>
      </c>
      <c r="C178" s="140">
        <v>803</v>
      </c>
      <c r="D178" s="97" t="s">
        <v>2721</v>
      </c>
      <c r="E178" s="141" t="s">
        <v>1110</v>
      </c>
      <c r="F178" s="142"/>
      <c r="G178" s="158" t="s">
        <v>2795</v>
      </c>
      <c r="H178" s="143" t="s">
        <v>1131</v>
      </c>
      <c r="I178" s="84"/>
      <c r="J178" s="107"/>
      <c r="K178" s="187" t="s">
        <v>1239</v>
      </c>
    </row>
    <row r="179" spans="1:11" s="174" customFormat="1" ht="120" hidden="1" x14ac:dyDescent="0.25">
      <c r="A179" s="139">
        <v>43631</v>
      </c>
      <c r="B179" s="140">
        <v>1397</v>
      </c>
      <c r="C179" s="140">
        <v>110</v>
      </c>
      <c r="D179" s="97" t="s">
        <v>2720</v>
      </c>
      <c r="E179" s="141" t="s">
        <v>1107</v>
      </c>
      <c r="F179" s="142"/>
      <c r="G179" s="142"/>
      <c r="H179" s="143">
        <v>43677</v>
      </c>
      <c r="I179" s="84"/>
      <c r="J179" s="107"/>
      <c r="K179" s="187" t="s">
        <v>555</v>
      </c>
    </row>
    <row r="180" spans="1:11" s="174" customFormat="1" ht="45" hidden="1" x14ac:dyDescent="0.25">
      <c r="A180" s="139">
        <v>43630</v>
      </c>
      <c r="B180" s="140">
        <v>1396</v>
      </c>
      <c r="C180" s="140">
        <v>406</v>
      </c>
      <c r="D180" s="97" t="s">
        <v>2715</v>
      </c>
      <c r="E180" s="141" t="s">
        <v>1110</v>
      </c>
      <c r="F180" s="142"/>
      <c r="G180" s="158" t="s">
        <v>2796</v>
      </c>
      <c r="H180" s="143" t="s">
        <v>1131</v>
      </c>
      <c r="I180" s="84"/>
      <c r="J180" s="107"/>
      <c r="K180" s="187" t="s">
        <v>1128</v>
      </c>
    </row>
    <row r="181" spans="1:11" s="174" customFormat="1" ht="60" hidden="1" x14ac:dyDescent="0.25">
      <c r="A181" s="139">
        <v>43629</v>
      </c>
      <c r="B181" s="140">
        <v>1395</v>
      </c>
      <c r="C181" s="140">
        <v>405</v>
      </c>
      <c r="D181" s="97" t="s">
        <v>2711</v>
      </c>
      <c r="E181" s="141" t="s">
        <v>1110</v>
      </c>
      <c r="F181" s="142"/>
      <c r="G181" s="158" t="s">
        <v>2796</v>
      </c>
      <c r="H181" s="143" t="s">
        <v>1131</v>
      </c>
      <c r="I181" s="84"/>
      <c r="J181" s="107"/>
      <c r="K181" s="187" t="s">
        <v>1128</v>
      </c>
    </row>
    <row r="182" spans="1:11" s="174" customFormat="1" ht="45" hidden="1" x14ac:dyDescent="0.25">
      <c r="A182" s="139">
        <v>43623</v>
      </c>
      <c r="B182" s="140">
        <v>1394</v>
      </c>
      <c r="C182" s="140">
        <v>401</v>
      </c>
      <c r="D182" s="97" t="s">
        <v>2693</v>
      </c>
      <c r="E182" s="141" t="s">
        <v>1094</v>
      </c>
      <c r="F182" s="142"/>
      <c r="G182" s="158" t="s">
        <v>2732</v>
      </c>
      <c r="H182" s="143" t="s">
        <v>1082</v>
      </c>
      <c r="I182" s="84"/>
      <c r="J182" s="107"/>
      <c r="K182" s="187" t="s">
        <v>1085</v>
      </c>
    </row>
    <row r="183" spans="1:11" s="174" customFormat="1" ht="409.5" hidden="1" x14ac:dyDescent="0.25">
      <c r="A183" s="139">
        <v>43625</v>
      </c>
      <c r="B183" s="140">
        <v>1393</v>
      </c>
      <c r="C183" s="140">
        <v>806</v>
      </c>
      <c r="D183" s="97" t="s">
        <v>2690</v>
      </c>
      <c r="E183" s="141" t="s">
        <v>1665</v>
      </c>
      <c r="F183" s="142"/>
      <c r="G183" s="158" t="s">
        <v>2850</v>
      </c>
      <c r="H183" s="143" t="s">
        <v>1118</v>
      </c>
      <c r="I183" s="84"/>
      <c r="J183" s="107"/>
      <c r="K183" s="187" t="s">
        <v>1155</v>
      </c>
    </row>
    <row r="184" spans="1:11" s="174" customFormat="1" ht="48" hidden="1" x14ac:dyDescent="0.25">
      <c r="A184" s="139" t="s">
        <v>3</v>
      </c>
      <c r="B184" s="140">
        <v>1392</v>
      </c>
      <c r="C184" s="140">
        <v>0</v>
      </c>
      <c r="D184" s="97">
        <v>0</v>
      </c>
      <c r="E184" s="141" t="s">
        <v>46</v>
      </c>
      <c r="F184" s="142"/>
      <c r="G184" s="142"/>
      <c r="H184" s="143" t="s">
        <v>46</v>
      </c>
      <c r="I184" s="84"/>
      <c r="J184" s="107"/>
      <c r="K184" s="187" t="s">
        <v>46</v>
      </c>
    </row>
    <row r="185" spans="1:11" s="174" customFormat="1" ht="60" hidden="1" x14ac:dyDescent="0.25">
      <c r="A185" s="139">
        <v>43625</v>
      </c>
      <c r="B185" s="140">
        <v>1391</v>
      </c>
      <c r="C185" s="140">
        <v>204</v>
      </c>
      <c r="D185" s="97" t="s">
        <v>2687</v>
      </c>
      <c r="E185" s="141" t="s">
        <v>1110</v>
      </c>
      <c r="F185" s="142"/>
      <c r="G185" s="142"/>
      <c r="H185" s="143" t="s">
        <v>1082</v>
      </c>
      <c r="I185" s="84"/>
      <c r="J185" s="107"/>
      <c r="K185" s="187" t="s">
        <v>1157</v>
      </c>
    </row>
    <row r="186" spans="1:11" s="174" customFormat="1" ht="60" hidden="1" x14ac:dyDescent="0.25">
      <c r="A186" s="139">
        <v>43624</v>
      </c>
      <c r="B186" s="140">
        <v>1390</v>
      </c>
      <c r="C186" s="140">
        <v>310</v>
      </c>
      <c r="D186" s="97" t="s">
        <v>2684</v>
      </c>
      <c r="E186" s="141" t="s">
        <v>1110</v>
      </c>
      <c r="F186" s="142"/>
      <c r="G186" s="142"/>
      <c r="H186" s="143" t="s">
        <v>1082</v>
      </c>
      <c r="I186" s="84"/>
      <c r="J186" s="107"/>
      <c r="K186" s="187" t="s">
        <v>1157</v>
      </c>
    </row>
    <row r="187" spans="1:11" s="174" customFormat="1" ht="330" hidden="1" x14ac:dyDescent="0.25">
      <c r="A187" s="139">
        <v>43624</v>
      </c>
      <c r="B187" s="140">
        <v>1389</v>
      </c>
      <c r="C187" s="140">
        <v>611</v>
      </c>
      <c r="D187" s="97" t="s">
        <v>2682</v>
      </c>
      <c r="E187" s="141" t="s">
        <v>1665</v>
      </c>
      <c r="F187" s="142"/>
      <c r="G187" s="158" t="s">
        <v>2797</v>
      </c>
      <c r="H187" s="143" t="s">
        <v>1131</v>
      </c>
      <c r="I187" s="84"/>
      <c r="J187" s="107"/>
      <c r="K187" s="187" t="s">
        <v>1233</v>
      </c>
    </row>
    <row r="188" spans="1:11" s="174" customFormat="1" ht="405" hidden="1" x14ac:dyDescent="0.25">
      <c r="A188" s="139">
        <v>43624</v>
      </c>
      <c r="B188" s="140">
        <v>1388</v>
      </c>
      <c r="C188" s="140">
        <v>902</v>
      </c>
      <c r="D188" s="97" t="s">
        <v>2679</v>
      </c>
      <c r="E188" s="141" t="s">
        <v>1665</v>
      </c>
      <c r="F188" s="142"/>
      <c r="G188" s="142"/>
      <c r="H188" s="143" t="s">
        <v>1082</v>
      </c>
      <c r="I188" s="84"/>
      <c r="J188" s="107"/>
      <c r="K188" s="187" t="s">
        <v>1233</v>
      </c>
    </row>
    <row r="189" spans="1:11" s="174" customFormat="1" ht="30" hidden="1" x14ac:dyDescent="0.25">
      <c r="A189" s="139">
        <v>43615</v>
      </c>
      <c r="B189" s="140">
        <v>1387</v>
      </c>
      <c r="C189" s="140">
        <v>604</v>
      </c>
      <c r="D189" s="97" t="s">
        <v>2670</v>
      </c>
      <c r="E189" s="141" t="s">
        <v>1665</v>
      </c>
      <c r="F189" s="142"/>
      <c r="G189" s="142"/>
      <c r="H189" s="143" t="s">
        <v>1131</v>
      </c>
      <c r="I189" s="84"/>
      <c r="J189" s="107"/>
      <c r="K189" s="187" t="s">
        <v>1119</v>
      </c>
    </row>
    <row r="190" spans="1:11" s="174" customFormat="1" ht="30" hidden="1" x14ac:dyDescent="0.25">
      <c r="A190" s="139">
        <v>43620</v>
      </c>
      <c r="B190" s="140">
        <v>1386</v>
      </c>
      <c r="C190" s="140">
        <v>510</v>
      </c>
      <c r="D190" s="97" t="s">
        <v>2669</v>
      </c>
      <c r="E190" s="141" t="s">
        <v>1665</v>
      </c>
      <c r="F190" s="142"/>
      <c r="G190" s="142"/>
      <c r="H190" s="143" t="s">
        <v>1082</v>
      </c>
      <c r="I190" s="84"/>
      <c r="J190" s="107"/>
      <c r="K190" s="187" t="s">
        <v>1352</v>
      </c>
    </row>
    <row r="191" spans="1:11" s="174" customFormat="1" ht="30" hidden="1" x14ac:dyDescent="0.25">
      <c r="A191" s="139">
        <v>43618</v>
      </c>
      <c r="B191" s="140">
        <v>1385</v>
      </c>
      <c r="C191" s="140">
        <v>904</v>
      </c>
      <c r="D191" s="97" t="s">
        <v>2667</v>
      </c>
      <c r="E191" s="141" t="s">
        <v>1110</v>
      </c>
      <c r="F191" s="142"/>
      <c r="G191" s="142"/>
      <c r="H191" s="143" t="s">
        <v>1082</v>
      </c>
      <c r="I191" s="84"/>
      <c r="J191" s="107"/>
      <c r="K191" s="187" t="s">
        <v>1089</v>
      </c>
    </row>
    <row r="192" spans="1:11" s="174" customFormat="1" ht="45" hidden="1" x14ac:dyDescent="0.25">
      <c r="A192" s="139">
        <v>43618</v>
      </c>
      <c r="B192" s="140">
        <v>1384</v>
      </c>
      <c r="C192" s="140">
        <v>124</v>
      </c>
      <c r="D192" s="97" t="s">
        <v>2664</v>
      </c>
      <c r="E192" s="141" t="s">
        <v>1110</v>
      </c>
      <c r="F192" s="142"/>
      <c r="G192" s="158" t="s">
        <v>2702</v>
      </c>
      <c r="H192" s="143" t="s">
        <v>1118</v>
      </c>
      <c r="I192" s="84"/>
      <c r="J192" s="107"/>
      <c r="K192" s="187" t="s">
        <v>1089</v>
      </c>
    </row>
    <row r="193" spans="1:11" s="174" customFormat="1" ht="165" hidden="1" x14ac:dyDescent="0.25">
      <c r="A193" s="139">
        <v>43620</v>
      </c>
      <c r="B193" s="140">
        <v>1383</v>
      </c>
      <c r="C193" s="140">
        <v>203</v>
      </c>
      <c r="D193" s="97" t="s">
        <v>2661</v>
      </c>
      <c r="E193" s="141" t="s">
        <v>1094</v>
      </c>
      <c r="F193" s="142"/>
      <c r="G193" s="158" t="s">
        <v>2698</v>
      </c>
      <c r="H193" s="143" t="s">
        <v>1118</v>
      </c>
      <c r="I193" s="84"/>
      <c r="J193" s="107"/>
      <c r="K193" s="187" t="s">
        <v>1085</v>
      </c>
    </row>
    <row r="194" spans="1:11" s="174" customFormat="1" ht="270" hidden="1" x14ac:dyDescent="0.25">
      <c r="A194" s="139" t="s">
        <v>3</v>
      </c>
      <c r="B194" s="140">
        <v>1382</v>
      </c>
      <c r="C194" s="140">
        <v>515</v>
      </c>
      <c r="D194" s="97" t="s">
        <v>2659</v>
      </c>
      <c r="E194" s="141" t="s">
        <v>1129</v>
      </c>
      <c r="F194" s="142"/>
      <c r="G194" s="163" t="s">
        <v>2707</v>
      </c>
      <c r="H194" s="143" t="s">
        <v>1118</v>
      </c>
      <c r="I194" s="84"/>
      <c r="J194" s="107"/>
      <c r="K194" s="187" t="s">
        <v>44</v>
      </c>
    </row>
    <row r="195" spans="1:11" s="174" customFormat="1" ht="210" hidden="1" x14ac:dyDescent="0.25">
      <c r="A195" s="139">
        <v>43615</v>
      </c>
      <c r="B195" s="140">
        <v>1381</v>
      </c>
      <c r="C195" s="140">
        <v>908</v>
      </c>
      <c r="D195" s="97" t="s">
        <v>2657</v>
      </c>
      <c r="E195" s="141" t="s">
        <v>1094</v>
      </c>
      <c r="F195" s="142"/>
      <c r="G195" s="158" t="s">
        <v>2699</v>
      </c>
      <c r="H195" s="143" t="s">
        <v>1131</v>
      </c>
      <c r="I195" s="84"/>
      <c r="J195" s="107"/>
      <c r="K195" s="187" t="s">
        <v>1111</v>
      </c>
    </row>
    <row r="196" spans="1:11" s="174" customFormat="1" ht="60" hidden="1" x14ac:dyDescent="0.25">
      <c r="A196" s="139">
        <v>43618</v>
      </c>
      <c r="B196" s="140">
        <v>1380</v>
      </c>
      <c r="C196" s="140">
        <v>804</v>
      </c>
      <c r="D196" s="97" t="s">
        <v>2654</v>
      </c>
      <c r="E196" s="141" t="s">
        <v>1110</v>
      </c>
      <c r="F196" s="142"/>
      <c r="G196" s="158" t="s">
        <v>2703</v>
      </c>
      <c r="H196" s="143" t="s">
        <v>1118</v>
      </c>
      <c r="I196" s="84"/>
      <c r="J196" s="107"/>
      <c r="K196" s="187" t="s">
        <v>1172</v>
      </c>
    </row>
    <row r="197" spans="1:11" s="174" customFormat="1" ht="15" hidden="1" x14ac:dyDescent="0.25">
      <c r="A197" s="139">
        <v>43618</v>
      </c>
      <c r="B197" s="140">
        <v>1379</v>
      </c>
      <c r="C197" s="140">
        <v>0</v>
      </c>
      <c r="D197" s="97">
        <v>0</v>
      </c>
      <c r="E197" s="141" t="s">
        <v>46</v>
      </c>
      <c r="F197" s="142"/>
      <c r="G197" s="142"/>
      <c r="H197" s="143" t="s">
        <v>46</v>
      </c>
      <c r="I197" s="84"/>
      <c r="J197" s="107"/>
      <c r="K197" s="187" t="s">
        <v>46</v>
      </c>
    </row>
    <row r="198" spans="1:11" s="174" customFormat="1" ht="30" hidden="1" x14ac:dyDescent="0.25">
      <c r="A198" s="139">
        <v>43617</v>
      </c>
      <c r="B198" s="140">
        <v>1378</v>
      </c>
      <c r="C198" s="140">
        <v>906</v>
      </c>
      <c r="D198" s="97" t="s">
        <v>2651</v>
      </c>
      <c r="E198" s="141" t="s">
        <v>1129</v>
      </c>
      <c r="F198" s="142"/>
      <c r="G198" s="158" t="s">
        <v>2708</v>
      </c>
      <c r="H198" s="143" t="s">
        <v>1118</v>
      </c>
      <c r="I198" s="84"/>
      <c r="J198" s="107"/>
      <c r="K198" s="187" t="s">
        <v>1121</v>
      </c>
    </row>
    <row r="199" spans="1:11" s="174" customFormat="1" ht="30" hidden="1" x14ac:dyDescent="0.25">
      <c r="A199" s="139">
        <v>43617</v>
      </c>
      <c r="B199" s="140">
        <v>1377</v>
      </c>
      <c r="C199" s="140">
        <v>906</v>
      </c>
      <c r="D199" s="97" t="s">
        <v>2650</v>
      </c>
      <c r="E199" s="141" t="s">
        <v>1129</v>
      </c>
      <c r="F199" s="142"/>
      <c r="G199" s="158" t="s">
        <v>2708</v>
      </c>
      <c r="H199" s="143" t="s">
        <v>1118</v>
      </c>
      <c r="I199" s="84"/>
      <c r="J199" s="107"/>
      <c r="K199" s="187" t="s">
        <v>1121</v>
      </c>
    </row>
    <row r="200" spans="1:11" s="174" customFormat="1" ht="120" hidden="1" x14ac:dyDescent="0.25">
      <c r="A200" s="139">
        <v>43617</v>
      </c>
      <c r="B200" s="140">
        <v>1376</v>
      </c>
      <c r="C200" s="140">
        <v>303</v>
      </c>
      <c r="D200" s="97" t="s">
        <v>2648</v>
      </c>
      <c r="E200" s="141" t="s">
        <v>1129</v>
      </c>
      <c r="F200" s="142"/>
      <c r="G200" s="158" t="s">
        <v>2709</v>
      </c>
      <c r="H200" s="143" t="s">
        <v>1118</v>
      </c>
      <c r="I200" s="84"/>
      <c r="J200" s="107"/>
      <c r="K200" s="187" t="s">
        <v>1121</v>
      </c>
    </row>
    <row r="201" spans="1:11" s="174" customFormat="1" ht="75" hidden="1" x14ac:dyDescent="0.25">
      <c r="A201" s="139">
        <v>43616</v>
      </c>
      <c r="B201" s="140">
        <v>1375</v>
      </c>
      <c r="C201" s="140">
        <v>109</v>
      </c>
      <c r="D201" s="97" t="s">
        <v>2646</v>
      </c>
      <c r="E201" s="141" t="s">
        <v>1129</v>
      </c>
      <c r="F201" s="142"/>
      <c r="G201" s="158" t="s">
        <v>2710</v>
      </c>
      <c r="H201" s="143" t="s">
        <v>1118</v>
      </c>
      <c r="I201" s="84"/>
      <c r="J201" s="107"/>
      <c r="K201" s="187" t="s">
        <v>1121</v>
      </c>
    </row>
    <row r="202" spans="1:11" s="174" customFormat="1" ht="60" hidden="1" x14ac:dyDescent="0.25">
      <c r="A202" s="139" t="s">
        <v>3</v>
      </c>
      <c r="B202" s="140">
        <v>1374</v>
      </c>
      <c r="C202" s="140">
        <v>907</v>
      </c>
      <c r="D202" s="97" t="s">
        <v>2645</v>
      </c>
      <c r="E202" s="141" t="s">
        <v>1107</v>
      </c>
      <c r="F202" s="142"/>
      <c r="G202" s="158" t="s">
        <v>2706</v>
      </c>
      <c r="H202" s="143" t="s">
        <v>1118</v>
      </c>
      <c r="I202" s="84"/>
      <c r="J202" s="107"/>
      <c r="K202" s="187" t="s">
        <v>1253</v>
      </c>
    </row>
    <row r="203" spans="1:11" s="174" customFormat="1" ht="120" hidden="1" x14ac:dyDescent="0.25">
      <c r="A203" s="139">
        <v>43614</v>
      </c>
      <c r="B203" s="140">
        <v>1373</v>
      </c>
      <c r="C203" s="140">
        <v>906</v>
      </c>
      <c r="D203" s="97" t="s">
        <v>2644</v>
      </c>
      <c r="E203" s="141" t="s">
        <v>1129</v>
      </c>
      <c r="F203" s="142"/>
      <c r="G203" s="142"/>
      <c r="H203" s="143" t="s">
        <v>1118</v>
      </c>
      <c r="I203" s="84"/>
      <c r="J203" s="107"/>
      <c r="K203" s="187" t="s">
        <v>1121</v>
      </c>
    </row>
    <row r="204" spans="1:11" s="174" customFormat="1" ht="45" hidden="1" x14ac:dyDescent="0.25">
      <c r="A204" s="139">
        <v>43611</v>
      </c>
      <c r="B204" s="140">
        <v>1372</v>
      </c>
      <c r="C204" s="140">
        <v>309</v>
      </c>
      <c r="D204" s="97" t="s">
        <v>2637</v>
      </c>
      <c r="E204" s="141" t="s">
        <v>1110</v>
      </c>
      <c r="F204" s="142"/>
      <c r="G204" s="158" t="s">
        <v>2704</v>
      </c>
      <c r="H204" s="143" t="s">
        <v>1118</v>
      </c>
      <c r="I204" s="84"/>
      <c r="J204" s="107"/>
      <c r="K204" s="187" t="s">
        <v>1191</v>
      </c>
    </row>
    <row r="205" spans="1:11" s="174" customFormat="1" ht="165" hidden="1" x14ac:dyDescent="0.25">
      <c r="A205" s="139">
        <v>43610</v>
      </c>
      <c r="B205" s="140">
        <v>1371</v>
      </c>
      <c r="C205" s="140">
        <v>210</v>
      </c>
      <c r="D205" s="97" t="s">
        <v>2635</v>
      </c>
      <c r="E205" s="141" t="s">
        <v>1110</v>
      </c>
      <c r="F205" s="142"/>
      <c r="G205" s="158" t="s">
        <v>2705</v>
      </c>
      <c r="H205" s="143" t="s">
        <v>1118</v>
      </c>
      <c r="I205" s="84"/>
      <c r="J205" s="107"/>
      <c r="K205" s="187" t="s">
        <v>555</v>
      </c>
    </row>
    <row r="206" spans="1:11" s="174" customFormat="1" ht="165" hidden="1" x14ac:dyDescent="0.25">
      <c r="A206" s="139">
        <v>43610</v>
      </c>
      <c r="B206" s="140">
        <v>1370</v>
      </c>
      <c r="C206" s="140">
        <v>606</v>
      </c>
      <c r="D206" s="97" t="s">
        <v>2634</v>
      </c>
      <c r="E206" s="141" t="s">
        <v>1110</v>
      </c>
      <c r="F206" s="142"/>
      <c r="G206" s="158" t="s">
        <v>2700</v>
      </c>
      <c r="H206" s="143" t="s">
        <v>1131</v>
      </c>
      <c r="I206" s="84"/>
      <c r="J206" s="107"/>
      <c r="K206" s="187" t="s">
        <v>1426</v>
      </c>
    </row>
    <row r="207" spans="1:11" s="174" customFormat="1" ht="135" hidden="1" x14ac:dyDescent="0.25">
      <c r="A207" s="139">
        <v>43608</v>
      </c>
      <c r="B207" s="140">
        <v>1369</v>
      </c>
      <c r="C207" s="140">
        <v>806</v>
      </c>
      <c r="D207" s="97" t="s">
        <v>2631</v>
      </c>
      <c r="E207" s="141" t="s">
        <v>1094</v>
      </c>
      <c r="F207" s="142"/>
      <c r="G207" s="158" t="s">
        <v>2672</v>
      </c>
      <c r="H207" s="143" t="s">
        <v>1082</v>
      </c>
      <c r="I207" s="84"/>
      <c r="J207" s="107"/>
      <c r="K207" s="187" t="s">
        <v>1134</v>
      </c>
    </row>
    <row r="208" spans="1:11" s="174" customFormat="1" ht="45" hidden="1" x14ac:dyDescent="0.25">
      <c r="A208" s="139">
        <v>43609</v>
      </c>
      <c r="B208" s="140">
        <v>1368</v>
      </c>
      <c r="C208" s="140">
        <v>401</v>
      </c>
      <c r="D208" s="97" t="s">
        <v>2628</v>
      </c>
      <c r="E208" s="141" t="s">
        <v>1110</v>
      </c>
      <c r="F208" s="158" t="s">
        <v>2640</v>
      </c>
      <c r="G208" s="158" t="s">
        <v>2701</v>
      </c>
      <c r="H208" s="143" t="s">
        <v>1118</v>
      </c>
      <c r="I208" s="84"/>
      <c r="J208" s="107"/>
      <c r="K208" s="187" t="s">
        <v>1172</v>
      </c>
    </row>
    <row r="209" spans="1:11" s="174" customFormat="1" ht="90" hidden="1" x14ac:dyDescent="0.25">
      <c r="A209" s="139">
        <v>43604</v>
      </c>
      <c r="B209" s="140">
        <v>1367</v>
      </c>
      <c r="C209" s="140">
        <v>305</v>
      </c>
      <c r="D209" s="97" t="s">
        <v>2614</v>
      </c>
      <c r="E209" s="141" t="s">
        <v>1094</v>
      </c>
      <c r="F209" s="142"/>
      <c r="G209" s="158" t="s">
        <v>2673</v>
      </c>
      <c r="H209" s="143" t="s">
        <v>1082</v>
      </c>
      <c r="I209" s="84"/>
      <c r="J209" s="107"/>
      <c r="K209" s="187" t="s">
        <v>1126</v>
      </c>
    </row>
    <row r="210" spans="1:11" s="174" customFormat="1" ht="105" hidden="1" x14ac:dyDescent="0.25">
      <c r="A210" s="139">
        <v>43602</v>
      </c>
      <c r="B210" s="140">
        <v>1366</v>
      </c>
      <c r="C210" s="140">
        <v>701</v>
      </c>
      <c r="D210" s="97" t="s">
        <v>2613</v>
      </c>
      <c r="E210" s="141" t="s">
        <v>46</v>
      </c>
      <c r="F210" s="142"/>
      <c r="G210" s="142"/>
      <c r="H210" s="143" t="s">
        <v>46</v>
      </c>
      <c r="I210" s="84"/>
      <c r="J210" s="107"/>
      <c r="K210" s="187" t="s">
        <v>46</v>
      </c>
    </row>
    <row r="211" spans="1:11" s="174" customFormat="1" ht="90" hidden="1" x14ac:dyDescent="0.25">
      <c r="A211" s="139">
        <v>43604</v>
      </c>
      <c r="B211" s="140">
        <v>1365</v>
      </c>
      <c r="C211" s="140">
        <v>110</v>
      </c>
      <c r="D211" s="97" t="s">
        <v>2611</v>
      </c>
      <c r="E211" s="141" t="s">
        <v>1110</v>
      </c>
      <c r="F211" s="142"/>
      <c r="G211" s="158" t="s">
        <v>2731</v>
      </c>
      <c r="H211" s="143" t="s">
        <v>1082</v>
      </c>
      <c r="I211" s="84"/>
      <c r="J211" s="107"/>
      <c r="K211" s="187" t="s">
        <v>1179</v>
      </c>
    </row>
    <row r="212" spans="1:11" s="174" customFormat="1" ht="150" hidden="1" x14ac:dyDescent="0.25">
      <c r="A212" s="139">
        <v>43601</v>
      </c>
      <c r="B212" s="140">
        <v>1364</v>
      </c>
      <c r="C212" s="140">
        <v>306</v>
      </c>
      <c r="D212" s="97" t="s">
        <v>2608</v>
      </c>
      <c r="E212" s="141" t="s">
        <v>1129</v>
      </c>
      <c r="F212" s="142"/>
      <c r="G212" s="158" t="s">
        <v>2671</v>
      </c>
      <c r="H212" s="143" t="s">
        <v>1131</v>
      </c>
      <c r="I212" s="84"/>
      <c r="J212" s="107"/>
      <c r="K212" s="187" t="s">
        <v>1121</v>
      </c>
    </row>
    <row r="213" spans="1:11" s="174" customFormat="1" ht="15" hidden="1" x14ac:dyDescent="0.25">
      <c r="A213" s="139">
        <v>43601</v>
      </c>
      <c r="B213" s="140">
        <v>1363</v>
      </c>
      <c r="C213" s="140">
        <v>0</v>
      </c>
      <c r="D213" s="97">
        <v>0</v>
      </c>
      <c r="E213" s="141" t="s">
        <v>46</v>
      </c>
      <c r="F213" s="142"/>
      <c r="G213" s="142"/>
      <c r="H213" s="143" t="s">
        <v>46</v>
      </c>
      <c r="I213" s="84"/>
      <c r="J213" s="107"/>
      <c r="K213" s="187" t="s">
        <v>46</v>
      </c>
    </row>
    <row r="214" spans="1:11" s="174" customFormat="1" ht="45" hidden="1" x14ac:dyDescent="0.25">
      <c r="A214" s="139">
        <v>43591</v>
      </c>
      <c r="B214" s="140">
        <v>1362</v>
      </c>
      <c r="C214" s="140">
        <v>104</v>
      </c>
      <c r="D214" s="97" t="s">
        <v>2594</v>
      </c>
      <c r="E214" s="141" t="s">
        <v>2279</v>
      </c>
      <c r="F214" s="158" t="s">
        <v>2615</v>
      </c>
      <c r="G214" s="158" t="s">
        <v>2616</v>
      </c>
      <c r="H214" s="143" t="s">
        <v>1131</v>
      </c>
      <c r="I214" s="84"/>
      <c r="J214" s="107"/>
      <c r="K214" s="187" t="s">
        <v>1124</v>
      </c>
    </row>
    <row r="215" spans="1:11" s="174" customFormat="1" ht="75" hidden="1" x14ac:dyDescent="0.25">
      <c r="A215" s="139">
        <v>43595</v>
      </c>
      <c r="B215" s="140">
        <v>1361</v>
      </c>
      <c r="C215" s="140">
        <v>806</v>
      </c>
      <c r="D215" s="97" t="s">
        <v>2592</v>
      </c>
      <c r="E215" s="141" t="s">
        <v>1110</v>
      </c>
      <c r="F215" s="142"/>
      <c r="G215" s="158" t="s">
        <v>2674</v>
      </c>
      <c r="H215" s="143">
        <v>43677</v>
      </c>
      <c r="I215" s="84"/>
      <c r="J215" s="107"/>
      <c r="K215" s="187" t="s">
        <v>44</v>
      </c>
    </row>
    <row r="216" spans="1:11" s="174" customFormat="1" ht="75" hidden="1" x14ac:dyDescent="0.25">
      <c r="A216" s="139">
        <v>43594</v>
      </c>
      <c r="B216" s="140">
        <v>1360</v>
      </c>
      <c r="C216" s="140">
        <v>210</v>
      </c>
      <c r="D216" s="97" t="s">
        <v>2590</v>
      </c>
      <c r="E216" s="141" t="s">
        <v>46</v>
      </c>
      <c r="F216" s="142"/>
      <c r="G216" s="142"/>
      <c r="H216" s="143" t="s">
        <v>46</v>
      </c>
      <c r="I216" s="84"/>
      <c r="J216" s="107"/>
      <c r="K216" s="187" t="e">
        <v>#N/A</v>
      </c>
    </row>
    <row r="217" spans="1:11" s="174" customFormat="1" ht="210" hidden="1" x14ac:dyDescent="0.25">
      <c r="A217" s="139">
        <v>43598</v>
      </c>
      <c r="B217" s="140">
        <v>1359</v>
      </c>
      <c r="C217" s="140">
        <v>902</v>
      </c>
      <c r="D217" s="97" t="s">
        <v>2589</v>
      </c>
      <c r="E217" s="141" t="s">
        <v>1107</v>
      </c>
      <c r="F217" s="142"/>
      <c r="G217" s="158" t="s">
        <v>2624</v>
      </c>
      <c r="H217" s="143">
        <v>43699</v>
      </c>
      <c r="I217" s="84"/>
      <c r="J217" s="107"/>
      <c r="K217" s="187" t="s">
        <v>1237</v>
      </c>
    </row>
    <row r="218" spans="1:11" s="174" customFormat="1" ht="105" hidden="1" x14ac:dyDescent="0.25">
      <c r="A218" s="139">
        <v>43594</v>
      </c>
      <c r="B218" s="140">
        <v>1358</v>
      </c>
      <c r="C218" s="140">
        <v>205</v>
      </c>
      <c r="D218" s="97" t="s">
        <v>2584</v>
      </c>
      <c r="E218" s="141" t="s">
        <v>1135</v>
      </c>
      <c r="F218" s="142"/>
      <c r="G218" s="158" t="s">
        <v>2619</v>
      </c>
      <c r="H218" s="143" t="s">
        <v>1131</v>
      </c>
      <c r="I218" s="84"/>
      <c r="J218" s="107"/>
      <c r="K218" s="187" t="s">
        <v>44</v>
      </c>
    </row>
    <row r="219" spans="1:11" s="174" customFormat="1" ht="30" hidden="1" x14ac:dyDescent="0.25">
      <c r="A219" s="139">
        <v>43589</v>
      </c>
      <c r="B219" s="140">
        <v>1357</v>
      </c>
      <c r="C219" s="140">
        <v>702</v>
      </c>
      <c r="D219" s="97" t="s">
        <v>2559</v>
      </c>
      <c r="E219" s="141" t="s">
        <v>1129</v>
      </c>
      <c r="F219" s="142"/>
      <c r="G219" s="158" t="s">
        <v>2598</v>
      </c>
      <c r="H219" s="143" t="s">
        <v>1118</v>
      </c>
      <c r="I219" s="84"/>
      <c r="J219" s="107"/>
      <c r="K219" s="187" t="s">
        <v>44</v>
      </c>
    </row>
    <row r="220" spans="1:11" s="174" customFormat="1" ht="270" x14ac:dyDescent="0.25">
      <c r="A220" s="139">
        <v>43592</v>
      </c>
      <c r="B220" s="140">
        <v>1356</v>
      </c>
      <c r="C220" s="140">
        <v>502</v>
      </c>
      <c r="D220" s="97" t="s">
        <v>2558</v>
      </c>
      <c r="E220" s="141" t="s">
        <v>1951</v>
      </c>
      <c r="F220" s="142"/>
      <c r="G220" s="158"/>
      <c r="H220" s="143" t="s">
        <v>1118</v>
      </c>
      <c r="I220" s="84"/>
      <c r="J220" s="107"/>
      <c r="K220" s="187" t="s">
        <v>1319</v>
      </c>
    </row>
    <row r="221" spans="1:11" s="174" customFormat="1" ht="150" hidden="1" x14ac:dyDescent="0.25">
      <c r="A221" s="139">
        <v>43591</v>
      </c>
      <c r="B221" s="140">
        <v>1355</v>
      </c>
      <c r="C221" s="140">
        <v>601</v>
      </c>
      <c r="D221" s="97" t="s">
        <v>2556</v>
      </c>
      <c r="E221" s="141" t="s">
        <v>2564</v>
      </c>
      <c r="F221" s="142"/>
      <c r="G221" s="158" t="s">
        <v>2597</v>
      </c>
      <c r="H221" s="143" t="s">
        <v>1118</v>
      </c>
      <c r="I221" s="84"/>
      <c r="J221" s="107"/>
      <c r="K221" s="187" t="s">
        <v>1274</v>
      </c>
    </row>
    <row r="222" spans="1:11" s="174" customFormat="1" ht="135" hidden="1" x14ac:dyDescent="0.25">
      <c r="A222" s="139">
        <v>43590</v>
      </c>
      <c r="B222" s="140">
        <v>1354</v>
      </c>
      <c r="C222" s="140">
        <v>709</v>
      </c>
      <c r="D222" s="97" t="s">
        <v>2555</v>
      </c>
      <c r="E222" s="141" t="s">
        <v>1665</v>
      </c>
      <c r="F222" s="142"/>
      <c r="G222" s="158" t="s">
        <v>2695</v>
      </c>
      <c r="H222" s="143" t="s">
        <v>1118</v>
      </c>
      <c r="I222" s="84"/>
      <c r="J222" s="107"/>
      <c r="K222" s="187" t="s">
        <v>1193</v>
      </c>
    </row>
    <row r="223" spans="1:11" s="174" customFormat="1" ht="60" hidden="1" x14ac:dyDescent="0.25">
      <c r="A223" s="139">
        <v>43586</v>
      </c>
      <c r="B223" s="140">
        <v>1353</v>
      </c>
      <c r="C223" s="140">
        <v>602</v>
      </c>
      <c r="D223" s="97" t="s">
        <v>2552</v>
      </c>
      <c r="E223" s="141" t="s">
        <v>1142</v>
      </c>
      <c r="F223" s="142"/>
      <c r="G223" s="158" t="s">
        <v>2617</v>
      </c>
      <c r="H223" s="143" t="s">
        <v>1131</v>
      </c>
      <c r="I223" s="84"/>
      <c r="J223" s="107"/>
      <c r="K223" s="187" t="s">
        <v>1119</v>
      </c>
    </row>
    <row r="224" spans="1:11" s="174" customFormat="1" ht="30" hidden="1" x14ac:dyDescent="0.25">
      <c r="A224" s="139">
        <v>43583</v>
      </c>
      <c r="B224" s="140">
        <v>1352</v>
      </c>
      <c r="C224" s="140">
        <v>906</v>
      </c>
      <c r="D224" s="97" t="s">
        <v>2548</v>
      </c>
      <c r="E224" s="141" t="s">
        <v>1107</v>
      </c>
      <c r="F224" s="142"/>
      <c r="G224" s="158" t="s">
        <v>2620</v>
      </c>
      <c r="H224" s="143" t="s">
        <v>1118</v>
      </c>
      <c r="I224" s="84"/>
      <c r="J224" s="107"/>
      <c r="K224" s="187" t="s">
        <v>1253</v>
      </c>
    </row>
    <row r="225" spans="1:11" s="174" customFormat="1" ht="60" hidden="1" x14ac:dyDescent="0.25">
      <c r="A225" s="139">
        <v>43578</v>
      </c>
      <c r="B225" s="140">
        <v>1351</v>
      </c>
      <c r="C225" s="140">
        <v>705</v>
      </c>
      <c r="D225" s="97" t="s">
        <v>2544</v>
      </c>
      <c r="E225" s="141" t="s">
        <v>1107</v>
      </c>
      <c r="F225" s="142"/>
      <c r="G225" s="158" t="s">
        <v>2606</v>
      </c>
      <c r="H225" s="143" t="s">
        <v>1118</v>
      </c>
      <c r="I225" s="84"/>
      <c r="J225" s="107"/>
      <c r="K225" s="187" t="s">
        <v>44</v>
      </c>
    </row>
    <row r="226" spans="1:11" s="174" customFormat="1" ht="30" hidden="1" x14ac:dyDescent="0.25">
      <c r="A226" s="139">
        <v>43584</v>
      </c>
      <c r="B226" s="140">
        <v>1350</v>
      </c>
      <c r="C226" s="140">
        <v>101</v>
      </c>
      <c r="D226" s="97" t="s">
        <v>2541</v>
      </c>
      <c r="E226" s="141" t="s">
        <v>1665</v>
      </c>
      <c r="F226" s="142"/>
      <c r="G226" s="142"/>
      <c r="H226" s="143">
        <v>43723</v>
      </c>
      <c r="I226" s="84"/>
      <c r="J226" s="107"/>
      <c r="K226" s="187" t="s">
        <v>1119</v>
      </c>
    </row>
    <row r="227" spans="1:11" s="174" customFormat="1" ht="30" hidden="1" x14ac:dyDescent="0.25">
      <c r="A227" s="139">
        <v>43581</v>
      </c>
      <c r="B227" s="140">
        <v>1349</v>
      </c>
      <c r="C227" s="140">
        <v>110</v>
      </c>
      <c r="D227" s="97" t="s">
        <v>2539</v>
      </c>
      <c r="E227" s="141" t="s">
        <v>1094</v>
      </c>
      <c r="F227" s="142"/>
      <c r="G227" s="142" t="s">
        <v>2561</v>
      </c>
      <c r="H227" s="143" t="s">
        <v>1131</v>
      </c>
      <c r="I227" s="84"/>
      <c r="J227" s="107"/>
      <c r="K227" s="187" t="s">
        <v>1184</v>
      </c>
    </row>
    <row r="228" spans="1:11" s="174" customFormat="1" ht="30" hidden="1" x14ac:dyDescent="0.25">
      <c r="A228" s="139">
        <v>43581</v>
      </c>
      <c r="B228" s="140">
        <v>1348</v>
      </c>
      <c r="C228" s="140">
        <v>103</v>
      </c>
      <c r="D228" s="97" t="s">
        <v>2535</v>
      </c>
      <c r="E228" s="141" t="s">
        <v>1110</v>
      </c>
      <c r="F228" s="142"/>
      <c r="G228" s="158" t="s">
        <v>2621</v>
      </c>
      <c r="H228" s="143" t="s">
        <v>1131</v>
      </c>
      <c r="I228" s="84"/>
      <c r="J228" s="107"/>
      <c r="K228" s="187" t="s">
        <v>1098</v>
      </c>
    </row>
    <row r="229" spans="1:11" s="174" customFormat="1" ht="90" hidden="1" x14ac:dyDescent="0.25">
      <c r="A229" s="139">
        <v>43585</v>
      </c>
      <c r="B229" s="140">
        <v>1347</v>
      </c>
      <c r="C229" s="140">
        <v>611</v>
      </c>
      <c r="D229" s="97" t="s">
        <v>2533</v>
      </c>
      <c r="E229" s="141" t="s">
        <v>1110</v>
      </c>
      <c r="F229" s="142"/>
      <c r="G229" s="158" t="s">
        <v>2602</v>
      </c>
      <c r="H229" s="143" t="s">
        <v>1118</v>
      </c>
      <c r="I229" s="84"/>
      <c r="J229" s="107"/>
      <c r="K229" s="187" t="s">
        <v>44</v>
      </c>
    </row>
    <row r="230" spans="1:11" s="174" customFormat="1" ht="195" hidden="1" x14ac:dyDescent="0.25">
      <c r="A230" s="139">
        <v>43583</v>
      </c>
      <c r="B230" s="140">
        <v>1346</v>
      </c>
      <c r="C230" s="140">
        <v>909</v>
      </c>
      <c r="D230" s="97" t="s">
        <v>2532</v>
      </c>
      <c r="E230" s="141" t="s">
        <v>1129</v>
      </c>
      <c r="F230" s="142"/>
      <c r="G230" s="158" t="s">
        <v>2599</v>
      </c>
      <c r="H230" s="143" t="s">
        <v>1118</v>
      </c>
      <c r="I230" s="84"/>
      <c r="J230" s="107"/>
      <c r="K230" s="187" t="s">
        <v>1253</v>
      </c>
    </row>
    <row r="231" spans="1:11" s="174" customFormat="1" ht="90" hidden="1" x14ac:dyDescent="0.25">
      <c r="A231" s="139" t="s">
        <v>3</v>
      </c>
      <c r="B231" s="140">
        <v>1345</v>
      </c>
      <c r="C231" s="140">
        <v>805</v>
      </c>
      <c r="D231" s="97" t="s">
        <v>2530</v>
      </c>
      <c r="E231" s="141" t="s">
        <v>1110</v>
      </c>
      <c r="F231" s="142"/>
      <c r="G231" s="158" t="s">
        <v>2603</v>
      </c>
      <c r="H231" s="143" t="s">
        <v>1118</v>
      </c>
      <c r="I231" s="84"/>
      <c r="J231" s="107"/>
      <c r="K231" s="187" t="s">
        <v>44</v>
      </c>
    </row>
    <row r="232" spans="1:11" s="174" customFormat="1" ht="30" hidden="1" x14ac:dyDescent="0.25">
      <c r="A232" s="139">
        <v>43580</v>
      </c>
      <c r="B232" s="140">
        <v>1344</v>
      </c>
      <c r="C232" s="140">
        <v>804</v>
      </c>
      <c r="D232" s="97" t="s">
        <v>2527</v>
      </c>
      <c r="E232" s="141" t="s">
        <v>1110</v>
      </c>
      <c r="F232" s="142"/>
      <c r="G232" s="158" t="s">
        <v>2622</v>
      </c>
      <c r="H232" s="143" t="s">
        <v>1082</v>
      </c>
      <c r="I232" s="84"/>
      <c r="J232" s="107"/>
      <c r="K232" s="187" t="s">
        <v>1128</v>
      </c>
    </row>
    <row r="233" spans="1:11" s="174" customFormat="1" ht="225" hidden="1" x14ac:dyDescent="0.25">
      <c r="A233" s="139">
        <v>43580</v>
      </c>
      <c r="B233" s="140">
        <v>1343</v>
      </c>
      <c r="C233" s="140">
        <v>515</v>
      </c>
      <c r="D233" s="97" t="s">
        <v>2526</v>
      </c>
      <c r="E233" s="141" t="s">
        <v>1110</v>
      </c>
      <c r="F233" s="142"/>
      <c r="G233" s="158" t="s">
        <v>2604</v>
      </c>
      <c r="H233" s="143" t="s">
        <v>1082</v>
      </c>
      <c r="I233" s="84"/>
      <c r="J233" s="107"/>
      <c r="K233" s="187" t="s">
        <v>1274</v>
      </c>
    </row>
    <row r="234" spans="1:11" s="174" customFormat="1" ht="60" hidden="1" x14ac:dyDescent="0.25">
      <c r="A234" s="139">
        <v>43578</v>
      </c>
      <c r="B234" s="140">
        <v>1342</v>
      </c>
      <c r="C234" s="140">
        <v>0</v>
      </c>
      <c r="D234" s="97" t="s">
        <v>2491</v>
      </c>
      <c r="E234" s="141" t="s">
        <v>1107</v>
      </c>
      <c r="F234" s="142"/>
      <c r="G234" s="142"/>
      <c r="H234" s="143" t="s">
        <v>1082</v>
      </c>
      <c r="I234" s="84"/>
      <c r="J234" s="107"/>
      <c r="K234" s="187" t="s">
        <v>46</v>
      </c>
    </row>
    <row r="235" spans="1:11" s="174" customFormat="1" ht="75" hidden="1" x14ac:dyDescent="0.25">
      <c r="A235" s="139">
        <v>43571</v>
      </c>
      <c r="B235" s="140">
        <v>1341</v>
      </c>
      <c r="C235" s="140">
        <v>801</v>
      </c>
      <c r="D235" s="97" t="s">
        <v>2490</v>
      </c>
      <c r="E235" s="141" t="s">
        <v>1094</v>
      </c>
      <c r="F235" s="142"/>
      <c r="G235" s="158" t="s">
        <v>2566</v>
      </c>
      <c r="H235" s="143" t="s">
        <v>1131</v>
      </c>
      <c r="I235" s="84"/>
      <c r="J235" s="107"/>
      <c r="K235" s="187" t="s">
        <v>1101</v>
      </c>
    </row>
    <row r="236" spans="1:11" s="174" customFormat="1" ht="105" hidden="1" x14ac:dyDescent="0.25">
      <c r="A236" s="139">
        <v>43571</v>
      </c>
      <c r="B236" s="140">
        <v>1340</v>
      </c>
      <c r="C236" s="140">
        <v>415</v>
      </c>
      <c r="D236" s="97" t="s">
        <v>2489</v>
      </c>
      <c r="E236" s="141" t="s">
        <v>1129</v>
      </c>
      <c r="F236" s="142"/>
      <c r="G236" s="158" t="s">
        <v>2678</v>
      </c>
      <c r="H236" s="143" t="s">
        <v>1082</v>
      </c>
      <c r="I236" s="84"/>
      <c r="J236" s="107"/>
      <c r="K236" s="187" t="s">
        <v>44</v>
      </c>
    </row>
    <row r="237" spans="1:11" s="174" customFormat="1" ht="90" hidden="1" x14ac:dyDescent="0.25">
      <c r="A237" s="139">
        <v>43573</v>
      </c>
      <c r="B237" s="140">
        <v>1339</v>
      </c>
      <c r="C237" s="140">
        <v>801</v>
      </c>
      <c r="D237" s="97" t="s">
        <v>2486</v>
      </c>
      <c r="E237" s="141" t="s">
        <v>1665</v>
      </c>
      <c r="F237" s="142"/>
      <c r="G237" s="158" t="s">
        <v>2571</v>
      </c>
      <c r="H237" s="143" t="s">
        <v>1082</v>
      </c>
      <c r="I237" s="84"/>
      <c r="J237" s="107"/>
      <c r="K237" s="187" t="s">
        <v>46</v>
      </c>
    </row>
    <row r="238" spans="1:11" s="174" customFormat="1" ht="120" hidden="1" x14ac:dyDescent="0.25">
      <c r="A238" s="139">
        <v>43575</v>
      </c>
      <c r="B238" s="140">
        <v>1338</v>
      </c>
      <c r="C238" s="140">
        <v>310</v>
      </c>
      <c r="D238" s="97" t="s">
        <v>2483</v>
      </c>
      <c r="E238" s="141" t="s">
        <v>1110</v>
      </c>
      <c r="F238" s="142"/>
      <c r="G238" s="158" t="s">
        <v>2568</v>
      </c>
      <c r="H238" s="143" t="s">
        <v>1131</v>
      </c>
      <c r="I238" s="84"/>
      <c r="J238" s="107"/>
      <c r="K238" s="187" t="s">
        <v>44</v>
      </c>
    </row>
    <row r="239" spans="1:11" s="174" customFormat="1" ht="75" hidden="1" x14ac:dyDescent="0.25">
      <c r="A239" s="139">
        <v>43575</v>
      </c>
      <c r="B239" s="140">
        <v>1337</v>
      </c>
      <c r="C239" s="140">
        <v>305</v>
      </c>
      <c r="D239" s="97" t="s">
        <v>2481</v>
      </c>
      <c r="E239" s="141" t="s">
        <v>1110</v>
      </c>
      <c r="F239" s="142"/>
      <c r="G239" s="158" t="s">
        <v>2569</v>
      </c>
      <c r="H239" s="143" t="s">
        <v>1118</v>
      </c>
      <c r="I239" s="84"/>
      <c r="J239" s="107"/>
      <c r="K239" s="187" t="s">
        <v>44</v>
      </c>
    </row>
    <row r="240" spans="1:11" s="174" customFormat="1" ht="180" hidden="1" x14ac:dyDescent="0.25">
      <c r="A240" s="139">
        <v>43574</v>
      </c>
      <c r="B240" s="140">
        <v>1336</v>
      </c>
      <c r="C240" s="140">
        <v>807</v>
      </c>
      <c r="D240" s="97" t="s">
        <v>2479</v>
      </c>
      <c r="E240" s="141" t="s">
        <v>1142</v>
      </c>
      <c r="F240" s="142"/>
      <c r="G240" s="158" t="s">
        <v>2582</v>
      </c>
      <c r="H240" s="143" t="s">
        <v>1082</v>
      </c>
      <c r="I240" s="84"/>
      <c r="J240" s="107"/>
      <c r="K240" s="187" t="s">
        <v>1366</v>
      </c>
    </row>
    <row r="241" spans="1:11" s="174" customFormat="1" ht="240" hidden="1" x14ac:dyDescent="0.25">
      <c r="A241" s="139">
        <v>43574</v>
      </c>
      <c r="B241" s="140">
        <v>1335</v>
      </c>
      <c r="C241" s="140">
        <v>205</v>
      </c>
      <c r="D241" s="97" t="s">
        <v>2478</v>
      </c>
      <c r="E241" s="141" t="s">
        <v>1129</v>
      </c>
      <c r="F241" s="142"/>
      <c r="G241" s="158" t="s">
        <v>2577</v>
      </c>
      <c r="H241" s="143" t="s">
        <v>1082</v>
      </c>
      <c r="I241" s="84"/>
      <c r="J241" s="107"/>
      <c r="K241" s="187" t="s">
        <v>1230</v>
      </c>
    </row>
    <row r="242" spans="1:11" s="174" customFormat="1" ht="270" hidden="1" x14ac:dyDescent="0.25">
      <c r="A242" s="139">
        <v>43573</v>
      </c>
      <c r="B242" s="140">
        <v>1334</v>
      </c>
      <c r="C242" s="140">
        <v>410</v>
      </c>
      <c r="D242" s="97" t="s">
        <v>2474</v>
      </c>
      <c r="E242" s="141" t="s">
        <v>1190</v>
      </c>
      <c r="F242" s="142"/>
      <c r="G242" s="158" t="s">
        <v>2580</v>
      </c>
      <c r="H242" s="143" t="s">
        <v>1082</v>
      </c>
      <c r="I242" s="84"/>
      <c r="J242" s="107"/>
      <c r="K242" s="187" t="s">
        <v>1416</v>
      </c>
    </row>
    <row r="243" spans="1:11" s="174" customFormat="1" ht="75" hidden="1" x14ac:dyDescent="0.25">
      <c r="A243" s="139">
        <v>43571</v>
      </c>
      <c r="B243" s="140">
        <v>1333</v>
      </c>
      <c r="C243" s="140">
        <v>607</v>
      </c>
      <c r="D243" s="97" t="s">
        <v>2457</v>
      </c>
      <c r="E243" s="141" t="s">
        <v>1110</v>
      </c>
      <c r="F243" s="142"/>
      <c r="G243" s="158" t="s">
        <v>2499</v>
      </c>
      <c r="H243" s="143" t="s">
        <v>1118</v>
      </c>
      <c r="I243" s="84"/>
      <c r="J243" s="107"/>
      <c r="K243" s="187" t="s">
        <v>1089</v>
      </c>
    </row>
    <row r="244" spans="1:11" s="174" customFormat="1" ht="285" hidden="1" x14ac:dyDescent="0.25">
      <c r="A244" s="139">
        <v>43571</v>
      </c>
      <c r="B244" s="140">
        <v>1332</v>
      </c>
      <c r="C244" s="140">
        <v>510</v>
      </c>
      <c r="D244" s="97" t="s">
        <v>2454</v>
      </c>
      <c r="E244" s="141" t="s">
        <v>1665</v>
      </c>
      <c r="F244" s="142"/>
      <c r="G244" s="158" t="s">
        <v>2572</v>
      </c>
      <c r="H244" s="143" t="s">
        <v>1082</v>
      </c>
      <c r="I244" s="84"/>
      <c r="J244" s="107"/>
      <c r="K244" s="187" t="s">
        <v>1233</v>
      </c>
    </row>
    <row r="245" spans="1:11" s="174" customFormat="1" ht="60" hidden="1" x14ac:dyDescent="0.25">
      <c r="A245" s="139" t="s">
        <v>2450</v>
      </c>
      <c r="B245" s="140">
        <v>1331</v>
      </c>
      <c r="C245" s="140">
        <v>612</v>
      </c>
      <c r="D245" s="97" t="s">
        <v>2451</v>
      </c>
      <c r="E245" s="141" t="s">
        <v>1135</v>
      </c>
      <c r="F245" s="142"/>
      <c r="G245" s="158" t="s">
        <v>2581</v>
      </c>
      <c r="H245" s="143" t="s">
        <v>1082</v>
      </c>
      <c r="I245" s="84"/>
      <c r="J245" s="107"/>
      <c r="K245" s="187" t="s">
        <v>44</v>
      </c>
    </row>
    <row r="246" spans="1:11" s="174" customFormat="1" ht="45" hidden="1" x14ac:dyDescent="0.25">
      <c r="A246" s="139">
        <v>43567</v>
      </c>
      <c r="B246" s="140">
        <v>1330</v>
      </c>
      <c r="C246" s="140">
        <v>310</v>
      </c>
      <c r="D246" s="97" t="s">
        <v>2449</v>
      </c>
      <c r="E246" s="141" t="s">
        <v>1665</v>
      </c>
      <c r="F246" s="142"/>
      <c r="G246" s="142"/>
      <c r="H246" s="143">
        <v>43723</v>
      </c>
      <c r="I246" s="84"/>
      <c r="J246" s="107"/>
      <c r="K246" s="187" t="s">
        <v>1259</v>
      </c>
    </row>
    <row r="247" spans="1:11" s="174" customFormat="1" ht="120" hidden="1" x14ac:dyDescent="0.25">
      <c r="A247" s="139">
        <v>43570</v>
      </c>
      <c r="B247" s="140">
        <v>1329</v>
      </c>
      <c r="C247" s="140">
        <v>908</v>
      </c>
      <c r="D247" s="97" t="s">
        <v>2448</v>
      </c>
      <c r="E247" s="141" t="s">
        <v>1151</v>
      </c>
      <c r="F247" s="142"/>
      <c r="G247" s="158" t="s">
        <v>2498</v>
      </c>
      <c r="H247" s="143" t="s">
        <v>1118</v>
      </c>
      <c r="I247" s="84"/>
      <c r="J247" s="107"/>
      <c r="K247" s="187" t="s">
        <v>1152</v>
      </c>
    </row>
    <row r="248" spans="1:11" s="174" customFormat="1" ht="30" hidden="1" x14ac:dyDescent="0.25">
      <c r="A248" s="139">
        <v>43563</v>
      </c>
      <c r="B248" s="140">
        <v>1328</v>
      </c>
      <c r="C248" s="140">
        <v>107</v>
      </c>
      <c r="D248" s="97" t="s">
        <v>2446</v>
      </c>
      <c r="E248" s="141" t="s">
        <v>1190</v>
      </c>
      <c r="F248" s="142"/>
      <c r="G248" s="158" t="s">
        <v>2494</v>
      </c>
      <c r="H248" s="143" t="s">
        <v>1082</v>
      </c>
      <c r="I248" s="84"/>
      <c r="J248" s="107"/>
      <c r="K248" s="187" t="s">
        <v>518</v>
      </c>
    </row>
    <row r="249" spans="1:11" s="174" customFormat="1" ht="60" hidden="1" x14ac:dyDescent="0.25">
      <c r="A249" s="139">
        <v>43561</v>
      </c>
      <c r="B249" s="140">
        <v>1327</v>
      </c>
      <c r="C249" s="140">
        <v>506</v>
      </c>
      <c r="D249" s="97" t="s">
        <v>2445</v>
      </c>
      <c r="E249" s="141" t="s">
        <v>1665</v>
      </c>
      <c r="F249" s="142"/>
      <c r="G249" s="158" t="s">
        <v>2851</v>
      </c>
      <c r="H249" s="143">
        <v>43689</v>
      </c>
      <c r="I249" s="84"/>
      <c r="J249" s="107"/>
      <c r="K249" s="187" t="s">
        <v>1136</v>
      </c>
    </row>
    <row r="250" spans="1:11" s="174" customFormat="1" ht="48" hidden="1" x14ac:dyDescent="0.25">
      <c r="A250" s="139" t="s">
        <v>3</v>
      </c>
      <c r="B250" s="140">
        <v>1326</v>
      </c>
      <c r="C250" s="140">
        <v>906</v>
      </c>
      <c r="D250" s="97" t="s">
        <v>2442</v>
      </c>
      <c r="E250" s="141" t="s">
        <v>1151</v>
      </c>
      <c r="F250" s="142"/>
      <c r="G250" s="158" t="s">
        <v>2498</v>
      </c>
      <c r="H250" s="143" t="s">
        <v>1118</v>
      </c>
      <c r="I250" s="84"/>
      <c r="J250" s="107"/>
      <c r="K250" s="187" t="s">
        <v>1152</v>
      </c>
    </row>
    <row r="251" spans="1:11" s="174" customFormat="1" ht="105" hidden="1" x14ac:dyDescent="0.25">
      <c r="A251" s="139">
        <v>43569</v>
      </c>
      <c r="B251" s="140">
        <v>1325</v>
      </c>
      <c r="C251" s="140">
        <v>804</v>
      </c>
      <c r="D251" s="97" t="s">
        <v>2447</v>
      </c>
      <c r="E251" s="141" t="s">
        <v>1129</v>
      </c>
      <c r="F251" s="142"/>
      <c r="G251" s="158" t="s">
        <v>2507</v>
      </c>
      <c r="H251" s="143" t="s">
        <v>1131</v>
      </c>
      <c r="I251" s="84"/>
      <c r="J251" s="107"/>
      <c r="K251" s="187" t="s">
        <v>44</v>
      </c>
    </row>
    <row r="252" spans="1:11" s="174" customFormat="1" ht="48" hidden="1" x14ac:dyDescent="0.25">
      <c r="A252" s="139" t="s">
        <v>3</v>
      </c>
      <c r="B252" s="140">
        <v>1324</v>
      </c>
      <c r="C252" s="140">
        <v>909</v>
      </c>
      <c r="D252" s="97" t="s">
        <v>2439</v>
      </c>
      <c r="E252" s="141" t="s">
        <v>1151</v>
      </c>
      <c r="F252" s="142"/>
      <c r="G252" s="158" t="s">
        <v>2498</v>
      </c>
      <c r="H252" s="143" t="s">
        <v>1118</v>
      </c>
      <c r="I252" s="84"/>
      <c r="J252" s="107"/>
      <c r="K252" s="187" t="s">
        <v>1152</v>
      </c>
    </row>
    <row r="253" spans="1:11" s="174" customFormat="1" ht="105" hidden="1" x14ac:dyDescent="0.25">
      <c r="A253" s="139">
        <v>43567</v>
      </c>
      <c r="B253" s="140">
        <v>1323</v>
      </c>
      <c r="C253" s="140">
        <v>906</v>
      </c>
      <c r="D253" s="97" t="s">
        <v>2438</v>
      </c>
      <c r="E253" s="141" t="s">
        <v>1151</v>
      </c>
      <c r="F253" s="142"/>
      <c r="G253" s="158" t="s">
        <v>2498</v>
      </c>
      <c r="H253" s="143" t="s">
        <v>1118</v>
      </c>
      <c r="I253" s="84"/>
      <c r="J253" s="107"/>
      <c r="K253" s="187" t="s">
        <v>1198</v>
      </c>
    </row>
    <row r="254" spans="1:11" s="174" customFormat="1" ht="210" hidden="1" x14ac:dyDescent="0.25">
      <c r="A254" s="139">
        <v>43566</v>
      </c>
      <c r="B254" s="140">
        <v>1322</v>
      </c>
      <c r="C254" s="140">
        <v>210</v>
      </c>
      <c r="D254" s="97" t="s">
        <v>2435</v>
      </c>
      <c r="E254" s="141" t="s">
        <v>1129</v>
      </c>
      <c r="F254" s="142"/>
      <c r="G254" s="158" t="s">
        <v>2508</v>
      </c>
      <c r="H254" s="143" t="s">
        <v>1118</v>
      </c>
      <c r="I254" s="84"/>
      <c r="J254" s="107"/>
      <c r="K254" s="187" t="s">
        <v>1224</v>
      </c>
    </row>
    <row r="255" spans="1:11" s="174" customFormat="1" ht="345" hidden="1" x14ac:dyDescent="0.25">
      <c r="A255" s="139">
        <v>43564</v>
      </c>
      <c r="B255" s="140">
        <v>1321</v>
      </c>
      <c r="C255" s="140">
        <v>309</v>
      </c>
      <c r="D255" s="97" t="s">
        <v>2434</v>
      </c>
      <c r="E255" s="141" t="s">
        <v>1110</v>
      </c>
      <c r="F255" s="142"/>
      <c r="G255" s="163" t="s">
        <v>2605</v>
      </c>
      <c r="H255" s="143" t="s">
        <v>1118</v>
      </c>
      <c r="I255" s="84"/>
      <c r="J255" s="107"/>
      <c r="K255" s="187">
        <v>0</v>
      </c>
    </row>
    <row r="256" spans="1:11" s="174" customFormat="1" ht="75" hidden="1" x14ac:dyDescent="0.25">
      <c r="A256" s="139" t="s">
        <v>3</v>
      </c>
      <c r="B256" s="140">
        <v>1320</v>
      </c>
      <c r="C256" s="140">
        <v>105</v>
      </c>
      <c r="D256" s="97" t="s">
        <v>2431</v>
      </c>
      <c r="E256" s="141" t="s">
        <v>1665</v>
      </c>
      <c r="F256" s="142"/>
      <c r="G256" s="158" t="s">
        <v>2573</v>
      </c>
      <c r="H256" s="143" t="s">
        <v>1082</v>
      </c>
      <c r="I256" s="84"/>
      <c r="J256" s="107"/>
      <c r="K256" s="187" t="s">
        <v>44</v>
      </c>
    </row>
    <row r="257" spans="1:11" s="174" customFormat="1" ht="90" hidden="1" x14ac:dyDescent="0.25">
      <c r="A257" s="139">
        <v>43558</v>
      </c>
      <c r="B257" s="140">
        <v>1319</v>
      </c>
      <c r="C257" s="140">
        <v>805</v>
      </c>
      <c r="D257" s="97" t="s">
        <v>2430</v>
      </c>
      <c r="E257" s="141" t="s">
        <v>1665</v>
      </c>
      <c r="F257" s="142"/>
      <c r="G257" s="158" t="s">
        <v>2574</v>
      </c>
      <c r="H257" s="143" t="s">
        <v>1118</v>
      </c>
      <c r="I257" s="84"/>
      <c r="J257" s="107"/>
      <c r="K257" s="187" t="s">
        <v>1119</v>
      </c>
    </row>
    <row r="258" spans="1:11" s="174" customFormat="1" ht="75" hidden="1" x14ac:dyDescent="0.25">
      <c r="A258" s="139">
        <v>43558</v>
      </c>
      <c r="B258" s="140">
        <v>1318</v>
      </c>
      <c r="C258" s="140">
        <v>804</v>
      </c>
      <c r="D258" s="97" t="s">
        <v>2429</v>
      </c>
      <c r="E258" s="141" t="s">
        <v>1665</v>
      </c>
      <c r="F258" s="142"/>
      <c r="G258" s="158" t="s">
        <v>2574</v>
      </c>
      <c r="H258" s="143" t="s">
        <v>1118</v>
      </c>
      <c r="I258" s="84"/>
      <c r="J258" s="107"/>
      <c r="K258" s="187" t="s">
        <v>1119</v>
      </c>
    </row>
    <row r="259" spans="1:11" s="174" customFormat="1" ht="75" hidden="1" x14ac:dyDescent="0.25">
      <c r="A259" s="139" t="s">
        <v>46</v>
      </c>
      <c r="B259" s="140">
        <v>1317</v>
      </c>
      <c r="C259" s="140">
        <v>502</v>
      </c>
      <c r="D259" s="97" t="s">
        <v>2428</v>
      </c>
      <c r="E259" s="141" t="s">
        <v>1094</v>
      </c>
      <c r="F259" s="142"/>
      <c r="G259" s="158" t="s">
        <v>2496</v>
      </c>
      <c r="H259" s="143" t="s">
        <v>1118</v>
      </c>
      <c r="I259" s="84"/>
      <c r="J259" s="107"/>
      <c r="K259" s="187" t="s">
        <v>1099</v>
      </c>
    </row>
    <row r="260" spans="1:11" s="174" customFormat="1" ht="45" hidden="1" x14ac:dyDescent="0.25">
      <c r="A260" s="139">
        <v>43558</v>
      </c>
      <c r="B260" s="140">
        <v>1316</v>
      </c>
      <c r="C260" s="140">
        <v>111</v>
      </c>
      <c r="D260" s="97" t="s">
        <v>2427</v>
      </c>
      <c r="E260" s="141" t="s">
        <v>1110</v>
      </c>
      <c r="F260" s="142"/>
      <c r="G260" s="158" t="s">
        <v>2500</v>
      </c>
      <c r="H260" s="143" t="s">
        <v>1118</v>
      </c>
      <c r="I260" s="84"/>
      <c r="J260" s="107"/>
      <c r="K260" s="187" t="s">
        <v>1172</v>
      </c>
    </row>
    <row r="261" spans="1:11" s="174" customFormat="1" ht="135" hidden="1" x14ac:dyDescent="0.25">
      <c r="A261" s="139">
        <v>76433</v>
      </c>
      <c r="B261" s="140">
        <v>1315</v>
      </c>
      <c r="C261" s="140">
        <v>504</v>
      </c>
      <c r="D261" s="97" t="s">
        <v>2425</v>
      </c>
      <c r="E261" s="141" t="s">
        <v>1110</v>
      </c>
      <c r="F261" s="142"/>
      <c r="G261" s="158" t="s">
        <v>2501</v>
      </c>
      <c r="H261" s="143" t="s">
        <v>1118</v>
      </c>
      <c r="I261" s="84"/>
      <c r="J261" s="107"/>
      <c r="K261" s="187" t="s">
        <v>1089</v>
      </c>
    </row>
    <row r="262" spans="1:11" s="174" customFormat="1" ht="195" hidden="1" x14ac:dyDescent="0.25">
      <c r="A262" s="139">
        <v>43560</v>
      </c>
      <c r="B262" s="140">
        <v>1314</v>
      </c>
      <c r="C262" s="140">
        <v>903</v>
      </c>
      <c r="D262" s="97" t="s">
        <v>2423</v>
      </c>
      <c r="E262" s="141" t="s">
        <v>1094</v>
      </c>
      <c r="F262" s="142"/>
      <c r="G262" s="158" t="s">
        <v>2497</v>
      </c>
      <c r="H262" s="143" t="s">
        <v>1131</v>
      </c>
      <c r="I262" s="84"/>
      <c r="J262" s="107"/>
      <c r="K262" s="187" t="s">
        <v>1141</v>
      </c>
    </row>
    <row r="263" spans="1:11" s="174" customFormat="1" ht="48" hidden="1" x14ac:dyDescent="0.25">
      <c r="A263" s="139" t="s">
        <v>3</v>
      </c>
      <c r="B263" s="140">
        <v>1313</v>
      </c>
      <c r="C263" s="140">
        <v>202</v>
      </c>
      <c r="D263" s="97" t="s">
        <v>2421</v>
      </c>
      <c r="E263" s="141" t="s">
        <v>1110</v>
      </c>
      <c r="F263" s="142"/>
      <c r="G263" s="158" t="s">
        <v>2502</v>
      </c>
      <c r="H263" s="143" t="s">
        <v>1118</v>
      </c>
      <c r="I263" s="84"/>
      <c r="J263" s="107"/>
      <c r="K263" s="187" t="s">
        <v>1089</v>
      </c>
    </row>
    <row r="264" spans="1:11" s="174" customFormat="1" ht="75" hidden="1" x14ac:dyDescent="0.25">
      <c r="A264" s="139">
        <v>43554</v>
      </c>
      <c r="B264" s="140">
        <v>1312</v>
      </c>
      <c r="C264" s="140">
        <v>209</v>
      </c>
      <c r="D264" s="97" t="s">
        <v>2391</v>
      </c>
      <c r="E264" s="141" t="s">
        <v>1665</v>
      </c>
      <c r="F264" s="142"/>
      <c r="G264" s="158" t="s">
        <v>2463</v>
      </c>
      <c r="H264" s="143">
        <v>43709</v>
      </c>
      <c r="I264" s="84"/>
      <c r="J264" s="107"/>
      <c r="K264" s="187" t="s">
        <v>46</v>
      </c>
    </row>
    <row r="265" spans="1:11" s="174" customFormat="1" ht="60" hidden="1" x14ac:dyDescent="0.25">
      <c r="A265" s="139">
        <v>43555</v>
      </c>
      <c r="B265" s="140">
        <v>1311</v>
      </c>
      <c r="C265" s="140">
        <v>112</v>
      </c>
      <c r="D265" s="97" t="s">
        <v>2390</v>
      </c>
      <c r="E265" s="141" t="s">
        <v>1110</v>
      </c>
      <c r="F265" s="142"/>
      <c r="G265" s="158" t="s">
        <v>2503</v>
      </c>
      <c r="H265" s="143" t="s">
        <v>1118</v>
      </c>
      <c r="I265" s="84"/>
      <c r="J265" s="107"/>
      <c r="K265" s="187" t="s">
        <v>46</v>
      </c>
    </row>
    <row r="266" spans="1:11" s="174" customFormat="1" ht="30" hidden="1" x14ac:dyDescent="0.25">
      <c r="A266" s="139">
        <v>43551</v>
      </c>
      <c r="B266" s="140">
        <v>1310</v>
      </c>
      <c r="C266" s="140">
        <v>201</v>
      </c>
      <c r="D266" s="97" t="s">
        <v>2389</v>
      </c>
      <c r="E266" s="141" t="s">
        <v>2279</v>
      </c>
      <c r="F266" s="142"/>
      <c r="G266" s="158" t="s">
        <v>2467</v>
      </c>
      <c r="H266" s="143" t="s">
        <v>1131</v>
      </c>
      <c r="I266" s="84"/>
      <c r="J266" s="107"/>
      <c r="K266" s="187" t="s">
        <v>46</v>
      </c>
    </row>
    <row r="267" spans="1:11" s="174" customFormat="1" ht="210" hidden="1" x14ac:dyDescent="0.25">
      <c r="A267" s="139">
        <v>43556</v>
      </c>
      <c r="B267" s="140">
        <v>1309</v>
      </c>
      <c r="C267" s="140">
        <v>904</v>
      </c>
      <c r="D267" s="97" t="s">
        <v>2386</v>
      </c>
      <c r="E267" s="141" t="s">
        <v>1110</v>
      </c>
      <c r="F267" s="142"/>
      <c r="G267" s="158" t="s">
        <v>2504</v>
      </c>
      <c r="H267" s="143" t="s">
        <v>1118</v>
      </c>
      <c r="I267" s="84"/>
      <c r="J267" s="107"/>
      <c r="K267" s="187" t="s">
        <v>46</v>
      </c>
    </row>
    <row r="268" spans="1:11" s="174" customFormat="1" ht="135" hidden="1" x14ac:dyDescent="0.25">
      <c r="A268" s="139">
        <v>43554</v>
      </c>
      <c r="B268" s="140">
        <v>1308</v>
      </c>
      <c r="C268" s="140">
        <v>205</v>
      </c>
      <c r="D268" s="97" t="s">
        <v>2383</v>
      </c>
      <c r="E268" s="141" t="s">
        <v>1129</v>
      </c>
      <c r="F268" s="142"/>
      <c r="G268" s="158" t="s">
        <v>2600</v>
      </c>
      <c r="H268" s="143" t="s">
        <v>1118</v>
      </c>
      <c r="I268" s="84"/>
      <c r="J268" s="107"/>
      <c r="K268" s="187" t="s">
        <v>46</v>
      </c>
    </row>
    <row r="269" spans="1:11" s="174" customFormat="1" ht="15" hidden="1" x14ac:dyDescent="0.25">
      <c r="A269" s="139">
        <v>30032019</v>
      </c>
      <c r="B269" s="140">
        <v>1307</v>
      </c>
      <c r="C269" s="140">
        <v>0</v>
      </c>
      <c r="D269" s="97">
        <v>0</v>
      </c>
      <c r="E269" s="141" t="s">
        <v>46</v>
      </c>
      <c r="F269" s="142"/>
      <c r="G269" s="142"/>
      <c r="H269" s="143" t="s">
        <v>46</v>
      </c>
      <c r="I269" s="84"/>
      <c r="J269" s="107"/>
      <c r="K269" s="187" t="s">
        <v>46</v>
      </c>
    </row>
    <row r="270" spans="1:11" s="174" customFormat="1" ht="180" hidden="1" x14ac:dyDescent="0.25">
      <c r="A270" s="139">
        <v>43553</v>
      </c>
      <c r="B270" s="140">
        <v>1306</v>
      </c>
      <c r="C270" s="140">
        <v>122</v>
      </c>
      <c r="D270" s="97" t="s">
        <v>2382</v>
      </c>
      <c r="E270" s="141" t="s">
        <v>1094</v>
      </c>
      <c r="F270" s="142"/>
      <c r="G270" s="158" t="s">
        <v>2469</v>
      </c>
      <c r="H270" s="143" t="s">
        <v>1082</v>
      </c>
      <c r="I270" s="84"/>
      <c r="J270" s="107"/>
      <c r="K270" s="187" t="s">
        <v>1141</v>
      </c>
    </row>
    <row r="271" spans="1:11" s="174" customFormat="1" ht="210" hidden="1" x14ac:dyDescent="0.25">
      <c r="A271" s="139">
        <v>43553</v>
      </c>
      <c r="B271" s="140">
        <v>1305</v>
      </c>
      <c r="C271" s="140">
        <v>304</v>
      </c>
      <c r="D271" s="97" t="s">
        <v>2381</v>
      </c>
      <c r="E271" s="141" t="s">
        <v>1665</v>
      </c>
      <c r="F271" s="142"/>
      <c r="G271" s="158" t="s">
        <v>2464</v>
      </c>
      <c r="H271" s="143" t="s">
        <v>1118</v>
      </c>
      <c r="I271" s="84"/>
      <c r="J271" s="107"/>
      <c r="K271" s="187" t="s">
        <v>1288</v>
      </c>
    </row>
    <row r="272" spans="1:11" s="174" customFormat="1" ht="120" hidden="1" x14ac:dyDescent="0.25">
      <c r="A272" s="139">
        <v>43552</v>
      </c>
      <c r="B272" s="140">
        <v>1304</v>
      </c>
      <c r="C272" s="140">
        <v>904</v>
      </c>
      <c r="D272" s="97" t="s">
        <v>2379</v>
      </c>
      <c r="E272" s="141" t="s">
        <v>1129</v>
      </c>
      <c r="F272" s="142"/>
      <c r="G272" s="158" t="s">
        <v>2601</v>
      </c>
      <c r="H272" s="143" t="s">
        <v>1118</v>
      </c>
      <c r="I272" s="84"/>
      <c r="J272" s="107"/>
      <c r="K272" s="187" t="s">
        <v>1224</v>
      </c>
    </row>
    <row r="273" spans="1:11" s="174" customFormat="1" ht="180" hidden="1" x14ac:dyDescent="0.25">
      <c r="A273" s="139">
        <v>43545</v>
      </c>
      <c r="B273" s="140">
        <v>1303</v>
      </c>
      <c r="C273" s="140" t="s">
        <v>46</v>
      </c>
      <c r="D273" s="97" t="s">
        <v>2364</v>
      </c>
      <c r="E273" s="141" t="s">
        <v>1094</v>
      </c>
      <c r="F273" s="142"/>
      <c r="G273" s="158" t="s">
        <v>2376</v>
      </c>
      <c r="H273" s="143" t="s">
        <v>1082</v>
      </c>
      <c r="I273" s="84"/>
      <c r="J273" s="107"/>
      <c r="K273" s="187" t="s">
        <v>1104</v>
      </c>
    </row>
    <row r="274" spans="1:11" s="174" customFormat="1" ht="255" hidden="1" x14ac:dyDescent="0.25">
      <c r="A274" s="139">
        <v>43544</v>
      </c>
      <c r="B274" s="140">
        <v>1302</v>
      </c>
      <c r="C274" s="140" t="s">
        <v>46</v>
      </c>
      <c r="D274" s="97" t="s">
        <v>2363</v>
      </c>
      <c r="E274" s="141" t="s">
        <v>1094</v>
      </c>
      <c r="F274" s="142"/>
      <c r="G274" s="158" t="s">
        <v>2376</v>
      </c>
      <c r="H274" s="143" t="s">
        <v>1118</v>
      </c>
      <c r="I274" s="84"/>
      <c r="J274" s="107"/>
      <c r="K274" s="187" t="s">
        <v>1105</v>
      </c>
    </row>
    <row r="275" spans="1:11" s="174" customFormat="1" ht="195" hidden="1" x14ac:dyDescent="0.25">
      <c r="A275" s="139">
        <v>43550</v>
      </c>
      <c r="B275" s="140">
        <v>1301</v>
      </c>
      <c r="C275" s="140">
        <v>806</v>
      </c>
      <c r="D275" s="97" t="s">
        <v>2360</v>
      </c>
      <c r="E275" s="141" t="s">
        <v>1110</v>
      </c>
      <c r="F275" s="142"/>
      <c r="G275" s="158" t="s">
        <v>2414</v>
      </c>
      <c r="H275" s="143" t="s">
        <v>1082</v>
      </c>
      <c r="I275" s="84"/>
      <c r="J275" s="107"/>
      <c r="K275" s="187" t="s">
        <v>1239</v>
      </c>
    </row>
    <row r="276" spans="1:11" s="174" customFormat="1" ht="150" hidden="1" x14ac:dyDescent="0.25">
      <c r="A276" s="139">
        <v>43550</v>
      </c>
      <c r="B276" s="140">
        <v>1300</v>
      </c>
      <c r="C276" s="140">
        <v>710</v>
      </c>
      <c r="D276" s="97" t="s">
        <v>2358</v>
      </c>
      <c r="E276" s="141" t="s">
        <v>1129</v>
      </c>
      <c r="F276" s="142"/>
      <c r="G276" s="158" t="s">
        <v>2466</v>
      </c>
      <c r="H276" s="143" t="s">
        <v>1118</v>
      </c>
      <c r="I276" s="84"/>
      <c r="J276" s="107"/>
      <c r="K276" s="187" t="s">
        <v>1403</v>
      </c>
    </row>
    <row r="277" spans="1:11" s="174" customFormat="1" ht="75" hidden="1" x14ac:dyDescent="0.25">
      <c r="A277" s="139">
        <v>43550</v>
      </c>
      <c r="B277" s="140">
        <v>1299</v>
      </c>
      <c r="C277" s="140">
        <v>309</v>
      </c>
      <c r="D277" s="97" t="s">
        <v>2355</v>
      </c>
      <c r="E277" s="141" t="s">
        <v>1110</v>
      </c>
      <c r="F277" s="142"/>
      <c r="G277" s="158" t="s">
        <v>2623</v>
      </c>
      <c r="H277" s="143" t="s">
        <v>1131</v>
      </c>
      <c r="I277" s="84"/>
      <c r="J277" s="107"/>
      <c r="K277" s="187" t="s">
        <v>555</v>
      </c>
    </row>
    <row r="278" spans="1:11" s="174" customFormat="1" ht="90" hidden="1" x14ac:dyDescent="0.25">
      <c r="A278" s="139">
        <v>43528</v>
      </c>
      <c r="B278" s="140">
        <v>1298</v>
      </c>
      <c r="C278" s="140" t="s">
        <v>46</v>
      </c>
      <c r="D278" s="97" t="s">
        <v>2354</v>
      </c>
      <c r="E278" s="141" t="s">
        <v>46</v>
      </c>
      <c r="F278" s="142"/>
      <c r="G278" s="142"/>
      <c r="H278" s="143" t="s">
        <v>2367</v>
      </c>
      <c r="I278" s="84"/>
      <c r="J278" s="107"/>
      <c r="K278" s="187" t="s">
        <v>46</v>
      </c>
    </row>
    <row r="279" spans="1:11" s="174" customFormat="1" ht="90" hidden="1" x14ac:dyDescent="0.25">
      <c r="A279" s="139">
        <v>43531</v>
      </c>
      <c r="B279" s="140">
        <v>1297</v>
      </c>
      <c r="C279" s="140" t="s">
        <v>46</v>
      </c>
      <c r="D279" s="97" t="s">
        <v>2295</v>
      </c>
      <c r="E279" s="141" t="s">
        <v>46</v>
      </c>
      <c r="F279" s="142"/>
      <c r="G279" s="142"/>
      <c r="H279" s="143" t="s">
        <v>2366</v>
      </c>
      <c r="I279" s="84"/>
      <c r="J279" s="107"/>
      <c r="K279" s="187" t="s">
        <v>46</v>
      </c>
    </row>
    <row r="280" spans="1:11" s="174" customFormat="1" ht="75" hidden="1" x14ac:dyDescent="0.25">
      <c r="A280" s="139">
        <v>43531</v>
      </c>
      <c r="B280" s="140">
        <v>1296</v>
      </c>
      <c r="C280" s="140" t="s">
        <v>46</v>
      </c>
      <c r="D280" s="97" t="s">
        <v>2296</v>
      </c>
      <c r="E280" s="141" t="s">
        <v>1665</v>
      </c>
      <c r="F280" s="142"/>
      <c r="G280" s="158" t="s">
        <v>2393</v>
      </c>
      <c r="H280" s="143" t="s">
        <v>1082</v>
      </c>
      <c r="I280" s="84"/>
      <c r="J280" s="107"/>
      <c r="K280" s="187" t="s">
        <v>1193</v>
      </c>
    </row>
    <row r="281" spans="1:11" s="174" customFormat="1" ht="105" hidden="1" x14ac:dyDescent="0.25">
      <c r="A281" s="139">
        <v>43536</v>
      </c>
      <c r="B281" s="140">
        <v>1295</v>
      </c>
      <c r="C281" s="140">
        <v>112</v>
      </c>
      <c r="D281" s="97" t="s">
        <v>2351</v>
      </c>
      <c r="E281" s="141" t="s">
        <v>46</v>
      </c>
      <c r="F281" s="142"/>
      <c r="G281" s="142"/>
      <c r="H281" s="143" t="s">
        <v>2365</v>
      </c>
      <c r="I281" s="84"/>
      <c r="J281" s="107"/>
      <c r="K281" s="187" t="s">
        <v>1403</v>
      </c>
    </row>
    <row r="282" spans="1:11" s="174" customFormat="1" ht="409.5" hidden="1" x14ac:dyDescent="0.25">
      <c r="A282" s="139" t="s">
        <v>3</v>
      </c>
      <c r="B282" s="140">
        <v>1294</v>
      </c>
      <c r="C282" s="140">
        <v>307</v>
      </c>
      <c r="D282" s="97" t="s">
        <v>2350</v>
      </c>
      <c r="E282" s="141" t="s">
        <v>1110</v>
      </c>
      <c r="F282" s="142"/>
      <c r="G282" s="158" t="s">
        <v>2676</v>
      </c>
      <c r="H282" s="143" t="s">
        <v>1082</v>
      </c>
      <c r="I282" s="84"/>
      <c r="J282" s="107"/>
      <c r="K282" s="187" t="s">
        <v>1098</v>
      </c>
    </row>
    <row r="283" spans="1:11" s="174" customFormat="1" ht="75" hidden="1" x14ac:dyDescent="0.25">
      <c r="A283" s="139">
        <v>43548</v>
      </c>
      <c r="B283" s="140">
        <v>1293</v>
      </c>
      <c r="C283" s="140">
        <v>121</v>
      </c>
      <c r="D283" s="97" t="s">
        <v>2348</v>
      </c>
      <c r="E283" s="141" t="s">
        <v>1129</v>
      </c>
      <c r="F283" s="142"/>
      <c r="G283" s="158" t="s">
        <v>2398</v>
      </c>
      <c r="H283" s="143" t="s">
        <v>1082</v>
      </c>
      <c r="I283" s="84"/>
      <c r="J283" s="107"/>
      <c r="K283" s="187" t="s">
        <v>1128</v>
      </c>
    </row>
    <row r="284" spans="1:11" s="174" customFormat="1" ht="75" hidden="1" x14ac:dyDescent="0.25">
      <c r="A284" s="139">
        <v>43548</v>
      </c>
      <c r="B284" s="140">
        <v>1292</v>
      </c>
      <c r="C284" s="140">
        <v>204</v>
      </c>
      <c r="D284" s="97" t="s">
        <v>2346</v>
      </c>
      <c r="E284" s="141" t="s">
        <v>1110</v>
      </c>
      <c r="F284" s="142"/>
      <c r="G284" s="158" t="s">
        <v>2416</v>
      </c>
      <c r="H284" s="143" t="s">
        <v>1082</v>
      </c>
      <c r="I284" s="84"/>
      <c r="J284" s="107"/>
      <c r="K284" s="187" t="s">
        <v>1089</v>
      </c>
    </row>
    <row r="285" spans="1:11" s="174" customFormat="1" ht="75" hidden="1" x14ac:dyDescent="0.25">
      <c r="A285" s="139" t="s">
        <v>3</v>
      </c>
      <c r="B285" s="140">
        <v>1291</v>
      </c>
      <c r="C285" s="140">
        <v>711</v>
      </c>
      <c r="D285" s="97" t="s">
        <v>2345</v>
      </c>
      <c r="E285" s="141" t="s">
        <v>1110</v>
      </c>
      <c r="F285" s="142"/>
      <c r="G285" s="158" t="s">
        <v>2506</v>
      </c>
      <c r="H285" s="143" t="s">
        <v>1118</v>
      </c>
      <c r="I285" s="84"/>
      <c r="J285" s="107"/>
      <c r="K285" s="187" t="s">
        <v>1172</v>
      </c>
    </row>
    <row r="286" spans="1:11" s="174" customFormat="1" ht="180" hidden="1" x14ac:dyDescent="0.25">
      <c r="A286" s="139">
        <v>43544</v>
      </c>
      <c r="B286" s="140">
        <v>1290</v>
      </c>
      <c r="C286" s="140" t="s">
        <v>46</v>
      </c>
      <c r="D286" s="97" t="s">
        <v>2344</v>
      </c>
      <c r="E286" s="141" t="s">
        <v>1110</v>
      </c>
      <c r="F286" s="142"/>
      <c r="G286" s="158" t="s">
        <v>2417</v>
      </c>
      <c r="H286" s="143" t="s">
        <v>1082</v>
      </c>
      <c r="I286" s="84"/>
      <c r="J286" s="107"/>
      <c r="K286" s="187" t="s">
        <v>1172</v>
      </c>
    </row>
    <row r="287" spans="1:11" s="174" customFormat="1" ht="135" hidden="1" x14ac:dyDescent="0.25">
      <c r="A287" s="139">
        <v>43545</v>
      </c>
      <c r="B287" s="140">
        <v>1289</v>
      </c>
      <c r="C287" s="140">
        <v>406</v>
      </c>
      <c r="D287" s="97" t="s">
        <v>2343</v>
      </c>
      <c r="E287" s="141" t="s">
        <v>1094</v>
      </c>
      <c r="F287" s="142"/>
      <c r="G287" s="158" t="s">
        <v>2376</v>
      </c>
      <c r="H287" s="143" t="s">
        <v>1118</v>
      </c>
      <c r="I287" s="84"/>
      <c r="J287" s="107"/>
      <c r="K287" s="187" t="s">
        <v>1101</v>
      </c>
    </row>
    <row r="288" spans="1:11" s="174" customFormat="1" ht="30" hidden="1" x14ac:dyDescent="0.25">
      <c r="A288" s="139">
        <v>43541</v>
      </c>
      <c r="B288" s="140">
        <v>1288</v>
      </c>
      <c r="C288" s="140">
        <v>212</v>
      </c>
      <c r="D288" s="97" t="s">
        <v>2342</v>
      </c>
      <c r="E288" s="141" t="s">
        <v>1129</v>
      </c>
      <c r="F288" s="142"/>
      <c r="G288" s="158" t="s">
        <v>2399</v>
      </c>
      <c r="H288" s="143" t="s">
        <v>1082</v>
      </c>
      <c r="I288" s="84"/>
      <c r="J288" s="107"/>
      <c r="K288" s="187" t="s">
        <v>1403</v>
      </c>
    </row>
    <row r="289" spans="1:11" s="174" customFormat="1" ht="45" hidden="1" x14ac:dyDescent="0.25">
      <c r="A289" s="139">
        <v>43547</v>
      </c>
      <c r="B289" s="140">
        <v>1287</v>
      </c>
      <c r="C289" s="140">
        <v>308</v>
      </c>
      <c r="D289" s="97" t="s">
        <v>2341</v>
      </c>
      <c r="E289" s="141" t="s">
        <v>1129</v>
      </c>
      <c r="F289" s="142"/>
      <c r="G289" s="158" t="s">
        <v>2400</v>
      </c>
      <c r="H289" s="143" t="s">
        <v>1082</v>
      </c>
      <c r="I289" s="84"/>
      <c r="J289" s="107"/>
      <c r="K289" s="187" t="s">
        <v>44</v>
      </c>
    </row>
    <row r="290" spans="1:11" s="174" customFormat="1" ht="48" hidden="1" x14ac:dyDescent="0.25">
      <c r="A290" s="139" t="s">
        <v>3</v>
      </c>
      <c r="B290" s="140">
        <v>1286</v>
      </c>
      <c r="C290" s="140">
        <v>308</v>
      </c>
      <c r="D290" s="97" t="s">
        <v>2339</v>
      </c>
      <c r="E290" s="141" t="s">
        <v>1094</v>
      </c>
      <c r="F290" s="142"/>
      <c r="G290" s="158" t="s">
        <v>2470</v>
      </c>
      <c r="H290" s="143" t="s">
        <v>1131</v>
      </c>
      <c r="I290" s="84"/>
      <c r="J290" s="107"/>
      <c r="K290" s="187" t="s">
        <v>1126</v>
      </c>
    </row>
    <row r="291" spans="1:11" s="174" customFormat="1" ht="45" hidden="1" x14ac:dyDescent="0.25">
      <c r="A291" s="139">
        <v>43541</v>
      </c>
      <c r="B291" s="140">
        <v>1285</v>
      </c>
      <c r="C291" s="140">
        <v>909</v>
      </c>
      <c r="D291" s="97" t="s">
        <v>2340</v>
      </c>
      <c r="E291" s="141" t="s">
        <v>1129</v>
      </c>
      <c r="F291" s="142"/>
      <c r="G291" s="158" t="s">
        <v>2401</v>
      </c>
      <c r="H291" s="143" t="s">
        <v>1118</v>
      </c>
      <c r="I291" s="84"/>
      <c r="J291" s="107"/>
      <c r="K291" s="187" t="s">
        <v>44</v>
      </c>
    </row>
    <row r="292" spans="1:11" s="174" customFormat="1" ht="60" hidden="1" x14ac:dyDescent="0.25">
      <c r="A292" s="139">
        <v>43547</v>
      </c>
      <c r="B292" s="140">
        <v>1284</v>
      </c>
      <c r="C292" s="140">
        <v>121</v>
      </c>
      <c r="D292" s="97" t="s">
        <v>2338</v>
      </c>
      <c r="E292" s="141" t="s">
        <v>1110</v>
      </c>
      <c r="F292" s="142"/>
      <c r="G292" s="158" t="s">
        <v>1500</v>
      </c>
      <c r="H292" s="143" t="s">
        <v>1082</v>
      </c>
      <c r="I292" s="84"/>
      <c r="J292" s="107"/>
      <c r="K292" s="187" t="s">
        <v>1128</v>
      </c>
    </row>
    <row r="293" spans="1:11" s="174" customFormat="1" ht="195" hidden="1" x14ac:dyDescent="0.25">
      <c r="A293" s="139">
        <v>43546</v>
      </c>
      <c r="B293" s="140">
        <v>1283</v>
      </c>
      <c r="C293" s="140">
        <v>604</v>
      </c>
      <c r="D293" s="97" t="s">
        <v>2335</v>
      </c>
      <c r="E293" s="141" t="s">
        <v>1094</v>
      </c>
      <c r="F293" s="142"/>
      <c r="G293" s="158" t="s">
        <v>2403</v>
      </c>
      <c r="H293" s="143" t="s">
        <v>1082</v>
      </c>
      <c r="I293" s="84"/>
      <c r="J293" s="107"/>
      <c r="K293" s="187" t="s">
        <v>1168</v>
      </c>
    </row>
    <row r="294" spans="1:11" s="174" customFormat="1" ht="30" hidden="1" x14ac:dyDescent="0.25">
      <c r="A294" s="139">
        <v>43544</v>
      </c>
      <c r="B294" s="140">
        <v>1282</v>
      </c>
      <c r="C294" s="140">
        <v>901</v>
      </c>
      <c r="D294" s="97" t="s">
        <v>2332</v>
      </c>
      <c r="E294" s="141" t="s">
        <v>1151</v>
      </c>
      <c r="F294" s="142"/>
      <c r="G294" s="142"/>
      <c r="H294" s="143" t="s">
        <v>1118</v>
      </c>
      <c r="I294" s="84"/>
      <c r="J294" s="107"/>
      <c r="K294" s="187" t="s">
        <v>1152</v>
      </c>
    </row>
    <row r="295" spans="1:11" s="174" customFormat="1" ht="75" hidden="1" x14ac:dyDescent="0.25">
      <c r="A295" s="139">
        <v>43543</v>
      </c>
      <c r="B295" s="140">
        <v>1281</v>
      </c>
      <c r="C295" s="140">
        <v>505</v>
      </c>
      <c r="D295" s="97" t="s">
        <v>2330</v>
      </c>
      <c r="E295" s="141" t="s">
        <v>1110</v>
      </c>
      <c r="F295" s="142"/>
      <c r="G295" s="158" t="s">
        <v>2418</v>
      </c>
      <c r="H295" s="143" t="s">
        <v>1082</v>
      </c>
      <c r="I295" s="84"/>
      <c r="J295" s="107"/>
      <c r="K295" s="187" t="s">
        <v>1119</v>
      </c>
    </row>
    <row r="296" spans="1:11" s="174" customFormat="1" ht="90" hidden="1" x14ac:dyDescent="0.25">
      <c r="A296" s="139">
        <v>43543</v>
      </c>
      <c r="B296" s="140">
        <v>1280</v>
      </c>
      <c r="C296" s="140">
        <v>909</v>
      </c>
      <c r="D296" s="97" t="s">
        <v>2328</v>
      </c>
      <c r="E296" s="141" t="s">
        <v>1129</v>
      </c>
      <c r="F296" s="142"/>
      <c r="G296" s="158" t="s">
        <v>2401</v>
      </c>
      <c r="H296" s="143" t="s">
        <v>1131</v>
      </c>
      <c r="I296" s="84"/>
      <c r="J296" s="107"/>
      <c r="K296" s="187" t="s">
        <v>44</v>
      </c>
    </row>
    <row r="297" spans="1:11" s="174" customFormat="1" ht="60" hidden="1" x14ac:dyDescent="0.25">
      <c r="A297" s="139">
        <v>43540</v>
      </c>
      <c r="B297" s="140">
        <v>1279</v>
      </c>
      <c r="C297" s="140">
        <v>403</v>
      </c>
      <c r="D297" s="97" t="s">
        <v>2326</v>
      </c>
      <c r="E297" s="141" t="s">
        <v>2279</v>
      </c>
      <c r="F297" s="142"/>
      <c r="G297" s="158" t="s">
        <v>2467</v>
      </c>
      <c r="H297" s="143" t="s">
        <v>1131</v>
      </c>
      <c r="I297" s="84"/>
      <c r="J297" s="107"/>
      <c r="K297" s="187" t="s">
        <v>1141</v>
      </c>
    </row>
    <row r="298" spans="1:11" s="174" customFormat="1" ht="330" hidden="1" x14ac:dyDescent="0.25">
      <c r="A298" s="139">
        <v>43537</v>
      </c>
      <c r="B298" s="140">
        <v>1278</v>
      </c>
      <c r="C298" s="140" t="s">
        <v>46</v>
      </c>
      <c r="D298" s="141" t="s">
        <v>2325</v>
      </c>
      <c r="E298" s="141" t="s">
        <v>1094</v>
      </c>
      <c r="F298" s="142"/>
      <c r="G298" s="158" t="s">
        <v>2404</v>
      </c>
      <c r="H298" s="143" t="s">
        <v>1118</v>
      </c>
      <c r="I298" s="84"/>
      <c r="J298" s="107"/>
      <c r="K298" s="187" t="s">
        <v>1141</v>
      </c>
    </row>
    <row r="299" spans="1:11" s="174" customFormat="1" ht="60" hidden="1" x14ac:dyDescent="0.25">
      <c r="A299" s="139">
        <v>43531</v>
      </c>
      <c r="B299" s="140">
        <v>1277</v>
      </c>
      <c r="C299" s="140">
        <v>308</v>
      </c>
      <c r="D299" s="97" t="s">
        <v>2324</v>
      </c>
      <c r="E299" s="141" t="s">
        <v>1110</v>
      </c>
      <c r="F299" s="142"/>
      <c r="G299" s="158" t="s">
        <v>2419</v>
      </c>
      <c r="H299" s="143" t="s">
        <v>1082</v>
      </c>
      <c r="I299" s="84"/>
      <c r="J299" s="107"/>
      <c r="K299" s="187" t="s">
        <v>1356</v>
      </c>
    </row>
    <row r="300" spans="1:11" s="174" customFormat="1" ht="45" hidden="1" x14ac:dyDescent="0.25">
      <c r="A300" s="139">
        <v>43542</v>
      </c>
      <c r="B300" s="140">
        <v>1276</v>
      </c>
      <c r="C300" s="140">
        <v>902</v>
      </c>
      <c r="D300" s="97" t="s">
        <v>2323</v>
      </c>
      <c r="E300" s="141" t="s">
        <v>2279</v>
      </c>
      <c r="F300" s="142"/>
      <c r="G300" s="158" t="s">
        <v>2467</v>
      </c>
      <c r="H300" s="143" t="s">
        <v>1131</v>
      </c>
      <c r="I300" s="84"/>
      <c r="J300" s="107"/>
      <c r="K300" s="187" t="s">
        <v>1141</v>
      </c>
    </row>
    <row r="301" spans="1:11" s="174" customFormat="1" ht="90" hidden="1" x14ac:dyDescent="0.25">
      <c r="A301" s="139" t="s">
        <v>3</v>
      </c>
      <c r="B301" s="140">
        <v>1275</v>
      </c>
      <c r="C301" s="140">
        <v>508</v>
      </c>
      <c r="D301" s="97" t="s">
        <v>2322</v>
      </c>
      <c r="E301" s="141" t="s">
        <v>2279</v>
      </c>
      <c r="F301" s="142"/>
      <c r="G301" s="158" t="s">
        <v>2467</v>
      </c>
      <c r="H301" s="143" t="s">
        <v>1131</v>
      </c>
      <c r="I301" s="84"/>
      <c r="J301" s="107"/>
      <c r="K301" s="187" t="s">
        <v>1141</v>
      </c>
    </row>
    <row r="302" spans="1:11" s="174" customFormat="1" ht="105" hidden="1" x14ac:dyDescent="0.25">
      <c r="A302" s="139">
        <v>43540</v>
      </c>
      <c r="B302" s="140">
        <v>1274</v>
      </c>
      <c r="C302" s="140">
        <v>515</v>
      </c>
      <c r="D302" s="97" t="s">
        <v>2321</v>
      </c>
      <c r="E302" s="141" t="s">
        <v>1129</v>
      </c>
      <c r="F302" s="142"/>
      <c r="G302" s="158" t="s">
        <v>2402</v>
      </c>
      <c r="H302" s="143" t="s">
        <v>1082</v>
      </c>
      <c r="I302" s="84"/>
      <c r="J302" s="107"/>
      <c r="K302" s="187" t="s">
        <v>44</v>
      </c>
    </row>
    <row r="303" spans="1:11" s="174" customFormat="1" ht="60" hidden="1" x14ac:dyDescent="0.25">
      <c r="A303" s="139">
        <v>43540</v>
      </c>
      <c r="B303" s="140">
        <v>1273</v>
      </c>
      <c r="C303" s="140">
        <v>704</v>
      </c>
      <c r="D303" s="97" t="s">
        <v>2320</v>
      </c>
      <c r="E303" s="141" t="s">
        <v>1110</v>
      </c>
      <c r="F303" s="142"/>
      <c r="G303" s="158" t="s">
        <v>2420</v>
      </c>
      <c r="H303" s="143" t="s">
        <v>1082</v>
      </c>
      <c r="I303" s="84"/>
      <c r="J303" s="107"/>
      <c r="K303" s="187" t="s">
        <v>44</v>
      </c>
    </row>
    <row r="304" spans="1:11" s="174" customFormat="1" ht="30" hidden="1" x14ac:dyDescent="0.25">
      <c r="A304" s="139">
        <v>43538</v>
      </c>
      <c r="B304" s="140">
        <v>1272</v>
      </c>
      <c r="C304" s="140">
        <v>514</v>
      </c>
      <c r="D304" s="97" t="s">
        <v>2319</v>
      </c>
      <c r="E304" s="141" t="s">
        <v>1110</v>
      </c>
      <c r="F304" s="142"/>
      <c r="G304" s="158" t="s">
        <v>2411</v>
      </c>
      <c r="H304" s="143" t="s">
        <v>1082</v>
      </c>
      <c r="I304" s="84"/>
      <c r="J304" s="107"/>
      <c r="K304" s="187" t="s">
        <v>1316</v>
      </c>
    </row>
    <row r="305" spans="1:11" s="174" customFormat="1" ht="60" hidden="1" x14ac:dyDescent="0.25">
      <c r="A305" s="139">
        <v>43534</v>
      </c>
      <c r="B305" s="140">
        <v>1271</v>
      </c>
      <c r="C305" s="140">
        <v>407</v>
      </c>
      <c r="D305" s="97" t="s">
        <v>2303</v>
      </c>
      <c r="E305" s="141" t="s">
        <v>1110</v>
      </c>
      <c r="F305" s="142"/>
      <c r="G305" s="158" t="s">
        <v>2412</v>
      </c>
      <c r="H305" s="143" t="s">
        <v>1131</v>
      </c>
      <c r="I305" s="84"/>
      <c r="J305" s="107"/>
      <c r="K305" s="187" t="s">
        <v>1426</v>
      </c>
    </row>
    <row r="306" spans="1:11" s="174" customFormat="1" ht="45" hidden="1" x14ac:dyDescent="0.25">
      <c r="A306" s="139">
        <v>43536</v>
      </c>
      <c r="B306" s="140">
        <v>1270</v>
      </c>
      <c r="C306" s="140">
        <v>105</v>
      </c>
      <c r="D306" s="97" t="s">
        <v>2300</v>
      </c>
      <c r="E306" s="141" t="s">
        <v>1110</v>
      </c>
      <c r="F306" s="142"/>
      <c r="G306" s="158" t="s">
        <v>2413</v>
      </c>
      <c r="H306" s="143" t="s">
        <v>1082</v>
      </c>
      <c r="I306" s="84"/>
      <c r="J306" s="107"/>
      <c r="K306" s="187" t="s">
        <v>1152</v>
      </c>
    </row>
    <row r="307" spans="1:11" s="174" customFormat="1" ht="45" hidden="1" x14ac:dyDescent="0.25">
      <c r="A307" s="139">
        <v>43536</v>
      </c>
      <c r="B307" s="140">
        <v>1269</v>
      </c>
      <c r="C307" s="140">
        <v>109</v>
      </c>
      <c r="D307" s="97" t="s">
        <v>2297</v>
      </c>
      <c r="E307" s="141" t="s">
        <v>1110</v>
      </c>
      <c r="F307" s="142"/>
      <c r="G307" s="158" t="s">
        <v>2413</v>
      </c>
      <c r="H307" s="143" t="s">
        <v>1082</v>
      </c>
      <c r="I307" s="84"/>
      <c r="J307" s="107"/>
      <c r="K307" s="187" t="s">
        <v>1152</v>
      </c>
    </row>
    <row r="308" spans="1:11" s="174" customFormat="1" ht="75" hidden="1" x14ac:dyDescent="0.25">
      <c r="A308" s="139">
        <v>43531</v>
      </c>
      <c r="B308" s="140">
        <v>1268</v>
      </c>
      <c r="C308" s="140" t="s">
        <v>46</v>
      </c>
      <c r="D308" s="97" t="s">
        <v>2296</v>
      </c>
      <c r="E308" s="141" t="s">
        <v>1665</v>
      </c>
      <c r="F308" s="142"/>
      <c r="G308" s="158" t="s">
        <v>2394</v>
      </c>
      <c r="H308" s="143" t="s">
        <v>1082</v>
      </c>
      <c r="I308" s="84"/>
      <c r="J308" s="107"/>
      <c r="K308" s="187" t="s">
        <v>44</v>
      </c>
    </row>
    <row r="309" spans="1:11" s="174" customFormat="1" ht="90" hidden="1" x14ac:dyDescent="0.25">
      <c r="A309" s="139">
        <v>43531</v>
      </c>
      <c r="B309" s="140">
        <v>1267</v>
      </c>
      <c r="C309" s="140" t="s">
        <v>46</v>
      </c>
      <c r="D309" s="97" t="s">
        <v>2295</v>
      </c>
      <c r="E309" s="141" t="s">
        <v>2279</v>
      </c>
      <c r="F309" s="142"/>
      <c r="G309" s="158" t="s">
        <v>2468</v>
      </c>
      <c r="H309" s="143" t="s">
        <v>1082</v>
      </c>
      <c r="I309" s="84"/>
      <c r="J309" s="107"/>
      <c r="K309" s="187" t="s">
        <v>1274</v>
      </c>
    </row>
    <row r="310" spans="1:11" s="174" customFormat="1" ht="90" hidden="1" x14ac:dyDescent="0.25">
      <c r="A310" s="139">
        <v>43528</v>
      </c>
      <c r="B310" s="140">
        <v>1266</v>
      </c>
      <c r="C310" s="140" t="s">
        <v>46</v>
      </c>
      <c r="D310" s="97" t="s">
        <v>2294</v>
      </c>
      <c r="E310" s="141" t="s">
        <v>1094</v>
      </c>
      <c r="F310" s="142"/>
      <c r="G310" s="158" t="s">
        <v>2376</v>
      </c>
      <c r="H310" s="143" t="s">
        <v>1118</v>
      </c>
      <c r="I310" s="84"/>
      <c r="J310" s="107"/>
      <c r="K310" s="187" t="s">
        <v>1092</v>
      </c>
    </row>
    <row r="311" spans="1:11" s="174" customFormat="1" ht="120" hidden="1" x14ac:dyDescent="0.25">
      <c r="A311" s="139">
        <v>43528</v>
      </c>
      <c r="B311" s="140">
        <v>1265</v>
      </c>
      <c r="C311" s="140" t="s">
        <v>46</v>
      </c>
      <c r="D311" s="97" t="s">
        <v>2293</v>
      </c>
      <c r="E311" s="141" t="s">
        <v>1094</v>
      </c>
      <c r="F311" s="142"/>
      <c r="G311" s="158" t="s">
        <v>2567</v>
      </c>
      <c r="H311" s="143" t="s">
        <v>1131</v>
      </c>
      <c r="I311" s="84"/>
      <c r="J311" s="107"/>
      <c r="K311" s="187" t="s">
        <v>1099</v>
      </c>
    </row>
    <row r="312" spans="1:11" s="174" customFormat="1" ht="255" hidden="1" x14ac:dyDescent="0.25">
      <c r="A312" s="139">
        <v>43527</v>
      </c>
      <c r="B312" s="140">
        <v>1264</v>
      </c>
      <c r="C312" s="140" t="s">
        <v>46</v>
      </c>
      <c r="D312" s="97" t="s">
        <v>2292</v>
      </c>
      <c r="E312" s="141" t="s">
        <v>2279</v>
      </c>
      <c r="F312" s="142"/>
      <c r="G312" s="158" t="s">
        <v>2467</v>
      </c>
      <c r="H312" s="143" t="s">
        <v>1131</v>
      </c>
      <c r="I312" s="84"/>
      <c r="J312" s="107"/>
      <c r="K312" s="187" t="s">
        <v>1141</v>
      </c>
    </row>
    <row r="313" spans="1:11" s="174" customFormat="1" ht="60" hidden="1" x14ac:dyDescent="0.25">
      <c r="A313" s="139">
        <v>43524</v>
      </c>
      <c r="B313" s="140">
        <v>1263</v>
      </c>
      <c r="C313" s="140" t="s">
        <v>46</v>
      </c>
      <c r="D313" s="97" t="s">
        <v>2277</v>
      </c>
      <c r="E313" s="141" t="s">
        <v>2279</v>
      </c>
      <c r="F313" s="142"/>
      <c r="G313" s="158" t="s">
        <v>2376</v>
      </c>
      <c r="H313" s="143" t="s">
        <v>1118</v>
      </c>
      <c r="I313" s="84"/>
      <c r="J313" s="107"/>
      <c r="K313" s="187" t="s">
        <v>1092</v>
      </c>
    </row>
    <row r="314" spans="1:11" s="174" customFormat="1" ht="90" hidden="1" x14ac:dyDescent="0.25">
      <c r="A314" s="139">
        <v>43529</v>
      </c>
      <c r="B314" s="140">
        <v>1262</v>
      </c>
      <c r="C314" s="140">
        <v>109</v>
      </c>
      <c r="D314" s="97" t="s">
        <v>2276</v>
      </c>
      <c r="E314" s="141" t="s">
        <v>1110</v>
      </c>
      <c r="F314" s="142"/>
      <c r="G314" s="158" t="s">
        <v>2314</v>
      </c>
      <c r="H314" s="143" t="s">
        <v>1118</v>
      </c>
      <c r="I314" s="84"/>
      <c r="J314" s="107"/>
      <c r="K314" s="187" t="s">
        <v>1356</v>
      </c>
    </row>
    <row r="315" spans="1:11" s="174" customFormat="1" ht="75" hidden="1" x14ac:dyDescent="0.25">
      <c r="A315" s="139">
        <v>43529</v>
      </c>
      <c r="B315" s="140">
        <v>1261</v>
      </c>
      <c r="C315" s="140">
        <v>803</v>
      </c>
      <c r="D315" s="97" t="s">
        <v>2275</v>
      </c>
      <c r="E315" s="141" t="s">
        <v>1110</v>
      </c>
      <c r="F315" s="142"/>
      <c r="G315" s="158" t="s">
        <v>2314</v>
      </c>
      <c r="H315" s="143" t="s">
        <v>1118</v>
      </c>
      <c r="I315" s="84"/>
      <c r="J315" s="107"/>
      <c r="K315" s="187" t="s">
        <v>1356</v>
      </c>
    </row>
    <row r="316" spans="1:11" s="174" customFormat="1" ht="75" hidden="1" x14ac:dyDescent="0.25">
      <c r="A316" s="139">
        <v>43529</v>
      </c>
      <c r="B316" s="140">
        <v>1260</v>
      </c>
      <c r="C316" s="140">
        <v>405</v>
      </c>
      <c r="D316" s="97" t="s">
        <v>2274</v>
      </c>
      <c r="E316" s="141" t="s">
        <v>1110</v>
      </c>
      <c r="F316" s="142"/>
      <c r="G316" s="158" t="s">
        <v>2314</v>
      </c>
      <c r="H316" s="143" t="s">
        <v>1118</v>
      </c>
      <c r="I316" s="84"/>
      <c r="J316" s="107"/>
      <c r="K316" s="187" t="s">
        <v>1356</v>
      </c>
    </row>
    <row r="317" spans="1:11" s="174" customFormat="1" ht="45" hidden="1" x14ac:dyDescent="0.25">
      <c r="A317" s="139">
        <v>43529</v>
      </c>
      <c r="B317" s="140">
        <v>1259</v>
      </c>
      <c r="C317" s="140">
        <v>501</v>
      </c>
      <c r="D317" s="97" t="s">
        <v>2273</v>
      </c>
      <c r="E317" s="141" t="s">
        <v>1110</v>
      </c>
      <c r="F317" s="142"/>
      <c r="G317" s="158" t="s">
        <v>2314</v>
      </c>
      <c r="H317" s="143" t="s">
        <v>1118</v>
      </c>
      <c r="I317" s="84"/>
      <c r="J317" s="107"/>
      <c r="K317" s="187" t="s">
        <v>1356</v>
      </c>
    </row>
    <row r="318" spans="1:11" s="174" customFormat="1" ht="75" hidden="1" x14ac:dyDescent="0.25">
      <c r="A318" s="139">
        <v>43529</v>
      </c>
      <c r="B318" s="140">
        <v>1258</v>
      </c>
      <c r="C318" s="140">
        <v>607</v>
      </c>
      <c r="D318" s="97" t="s">
        <v>2272</v>
      </c>
      <c r="E318" s="141" t="s">
        <v>1110</v>
      </c>
      <c r="F318" s="142"/>
      <c r="G318" s="158" t="s">
        <v>2314</v>
      </c>
      <c r="H318" s="143" t="s">
        <v>1118</v>
      </c>
      <c r="I318" s="84"/>
      <c r="J318" s="107"/>
      <c r="K318" s="187" t="s">
        <v>1356</v>
      </c>
    </row>
    <row r="319" spans="1:11" s="174" customFormat="1" ht="75" hidden="1" x14ac:dyDescent="0.25">
      <c r="A319" s="139">
        <v>43529</v>
      </c>
      <c r="B319" s="140">
        <v>1257</v>
      </c>
      <c r="C319" s="140">
        <v>211</v>
      </c>
      <c r="D319" s="97" t="s">
        <v>2271</v>
      </c>
      <c r="E319" s="141" t="s">
        <v>1110</v>
      </c>
      <c r="F319" s="142"/>
      <c r="G319" s="158" t="s">
        <v>2313</v>
      </c>
      <c r="H319" s="143" t="s">
        <v>1118</v>
      </c>
      <c r="I319" s="84"/>
      <c r="J319" s="107"/>
      <c r="K319" s="187" t="s">
        <v>1356</v>
      </c>
    </row>
    <row r="320" spans="1:11" s="174" customFormat="1" ht="105" hidden="1" x14ac:dyDescent="0.25">
      <c r="A320" s="139">
        <v>43528</v>
      </c>
      <c r="B320" s="140">
        <v>1256</v>
      </c>
      <c r="C320" s="140">
        <v>701</v>
      </c>
      <c r="D320" s="97" t="s">
        <v>2270</v>
      </c>
      <c r="E320" s="141" t="s">
        <v>1135</v>
      </c>
      <c r="F320" s="142"/>
      <c r="G320" s="158" t="s">
        <v>2465</v>
      </c>
      <c r="H320" s="143" t="s">
        <v>1118</v>
      </c>
      <c r="I320" s="84"/>
      <c r="J320" s="107"/>
      <c r="K320" s="187" t="s">
        <v>1852</v>
      </c>
    </row>
    <row r="321" spans="1:11" s="174" customFormat="1" ht="105" hidden="1" x14ac:dyDescent="0.25">
      <c r="A321" s="139">
        <v>43527</v>
      </c>
      <c r="B321" s="140">
        <v>1255</v>
      </c>
      <c r="C321" s="140">
        <v>711</v>
      </c>
      <c r="D321" s="97" t="s">
        <v>2269</v>
      </c>
      <c r="E321" s="141" t="s">
        <v>1107</v>
      </c>
      <c r="F321" s="142"/>
      <c r="G321" s="158" t="s">
        <v>2855</v>
      </c>
      <c r="H321" s="143">
        <v>43703</v>
      </c>
      <c r="I321" s="84"/>
      <c r="J321" s="107"/>
      <c r="K321" s="187" t="s">
        <v>44</v>
      </c>
    </row>
    <row r="322" spans="1:11" s="174" customFormat="1" ht="75" x14ac:dyDescent="0.25">
      <c r="A322" s="139">
        <v>43528</v>
      </c>
      <c r="B322" s="140">
        <v>1254</v>
      </c>
      <c r="C322" s="140">
        <v>309</v>
      </c>
      <c r="D322" s="97" t="s">
        <v>2268</v>
      </c>
      <c r="E322" s="141" t="s">
        <v>1951</v>
      </c>
      <c r="F322" s="142"/>
      <c r="G322" s="158" t="s">
        <v>2509</v>
      </c>
      <c r="H322" s="143" t="s">
        <v>1118</v>
      </c>
      <c r="I322" s="84"/>
      <c r="J322" s="107"/>
      <c r="K322" s="187" t="s">
        <v>1098</v>
      </c>
    </row>
    <row r="323" spans="1:11" s="174" customFormat="1" ht="60" hidden="1" x14ac:dyDescent="0.25">
      <c r="A323" s="139">
        <v>43525</v>
      </c>
      <c r="B323" s="140">
        <v>1253</v>
      </c>
      <c r="C323" s="140">
        <v>712</v>
      </c>
      <c r="D323" s="97" t="s">
        <v>2267</v>
      </c>
      <c r="E323" s="141" t="s">
        <v>1665</v>
      </c>
      <c r="F323" s="142"/>
      <c r="G323" s="142"/>
      <c r="H323" s="143">
        <v>43709</v>
      </c>
      <c r="I323" s="84"/>
      <c r="J323" s="107"/>
      <c r="K323" s="187" t="s">
        <v>44</v>
      </c>
    </row>
    <row r="324" spans="1:11" s="174" customFormat="1" ht="90" hidden="1" x14ac:dyDescent="0.25">
      <c r="A324" s="139">
        <v>43524</v>
      </c>
      <c r="B324" s="140">
        <v>1252</v>
      </c>
      <c r="C324" s="140">
        <v>306</v>
      </c>
      <c r="D324" s="97" t="s">
        <v>2266</v>
      </c>
      <c r="E324" s="141" t="s">
        <v>2279</v>
      </c>
      <c r="F324" s="142"/>
      <c r="G324" s="158" t="s">
        <v>2468</v>
      </c>
      <c r="H324" s="143" t="s">
        <v>1131</v>
      </c>
      <c r="I324" s="84"/>
      <c r="J324" s="107"/>
      <c r="K324" s="187" t="s">
        <v>1274</v>
      </c>
    </row>
    <row r="325" spans="1:11" s="174" customFormat="1" ht="45" hidden="1" x14ac:dyDescent="0.25">
      <c r="A325" s="139">
        <v>43524</v>
      </c>
      <c r="B325" s="140">
        <v>1251</v>
      </c>
      <c r="C325" s="140">
        <v>304</v>
      </c>
      <c r="D325" s="97" t="s">
        <v>2265</v>
      </c>
      <c r="E325" s="141" t="s">
        <v>1129</v>
      </c>
      <c r="F325" s="142"/>
      <c r="G325" s="158" t="s">
        <v>2306</v>
      </c>
      <c r="H325" s="143" t="s">
        <v>1118</v>
      </c>
      <c r="I325" s="84"/>
      <c r="J325" s="107"/>
      <c r="K325" s="187" t="s">
        <v>44</v>
      </c>
    </row>
    <row r="326" spans="1:11" s="174" customFormat="1" ht="45" hidden="1" x14ac:dyDescent="0.25">
      <c r="A326" s="139">
        <v>43524</v>
      </c>
      <c r="B326" s="140">
        <v>1250</v>
      </c>
      <c r="C326" s="140">
        <v>307</v>
      </c>
      <c r="D326" s="97" t="s">
        <v>2264</v>
      </c>
      <c r="E326" s="141" t="s">
        <v>1107</v>
      </c>
      <c r="F326" s="142"/>
      <c r="G326" s="158" t="s">
        <v>2304</v>
      </c>
      <c r="H326" s="143" t="s">
        <v>1118</v>
      </c>
      <c r="I326" s="84"/>
      <c r="J326" s="107"/>
      <c r="K326" s="187" t="s">
        <v>555</v>
      </c>
    </row>
    <row r="327" spans="1:11" s="174" customFormat="1" ht="90" hidden="1" x14ac:dyDescent="0.25">
      <c r="A327" s="139">
        <v>43524</v>
      </c>
      <c r="B327" s="140">
        <v>1249</v>
      </c>
      <c r="C327" s="140">
        <v>307</v>
      </c>
      <c r="D327" s="97" t="s">
        <v>2263</v>
      </c>
      <c r="E327" s="141" t="s">
        <v>1094</v>
      </c>
      <c r="F327" s="142"/>
      <c r="G327" s="158" t="s">
        <v>2405</v>
      </c>
      <c r="H327" s="143" t="s">
        <v>1082</v>
      </c>
      <c r="I327" s="84"/>
      <c r="J327" s="107"/>
      <c r="K327" s="187" t="s">
        <v>1141</v>
      </c>
    </row>
    <row r="328" spans="1:11" s="174" customFormat="1" ht="60" hidden="1" x14ac:dyDescent="0.25">
      <c r="A328" s="139">
        <v>43524</v>
      </c>
      <c r="B328" s="140">
        <v>1248</v>
      </c>
      <c r="C328" s="140">
        <v>307</v>
      </c>
      <c r="D328" s="97" t="s">
        <v>2262</v>
      </c>
      <c r="E328" s="141" t="s">
        <v>1142</v>
      </c>
      <c r="F328" s="142"/>
      <c r="G328" s="158" t="s">
        <v>2618</v>
      </c>
      <c r="H328" s="143" t="s">
        <v>1131</v>
      </c>
      <c r="I328" s="84"/>
      <c r="J328" s="107"/>
      <c r="K328" s="187" t="s">
        <v>101</v>
      </c>
    </row>
    <row r="329" spans="1:11" s="174" customFormat="1" ht="163.5" hidden="1" customHeight="1" x14ac:dyDescent="0.25">
      <c r="A329" s="139">
        <v>43522</v>
      </c>
      <c r="B329" s="140">
        <v>1247</v>
      </c>
      <c r="C329" s="140">
        <v>101</v>
      </c>
      <c r="D329" s="97" t="s">
        <v>2249</v>
      </c>
      <c r="E329" s="141" t="s">
        <v>1665</v>
      </c>
      <c r="F329" s="142"/>
      <c r="G329" s="158" t="s">
        <v>2368</v>
      </c>
      <c r="H329" s="143" t="s">
        <v>1082</v>
      </c>
      <c r="I329" s="84"/>
      <c r="J329" s="107"/>
      <c r="K329" s="187" t="s">
        <v>1233</v>
      </c>
    </row>
    <row r="330" spans="1:11" s="174" customFormat="1" ht="30" hidden="1" x14ac:dyDescent="0.25">
      <c r="A330" s="139">
        <v>43519</v>
      </c>
      <c r="B330" s="140">
        <v>1246</v>
      </c>
      <c r="C330" s="140">
        <v>508</v>
      </c>
      <c r="D330" s="97" t="s">
        <v>2248</v>
      </c>
      <c r="E330" s="141" t="s">
        <v>1094</v>
      </c>
      <c r="F330" s="142"/>
      <c r="G330" s="158" t="s">
        <v>2471</v>
      </c>
      <c r="H330" s="143" t="s">
        <v>1082</v>
      </c>
      <c r="I330" s="84"/>
      <c r="J330" s="107"/>
      <c r="K330" s="187" t="s">
        <v>1184</v>
      </c>
    </row>
    <row r="331" spans="1:11" s="174" customFormat="1" ht="42" hidden="1" customHeight="1" x14ac:dyDescent="0.25">
      <c r="A331" s="139">
        <v>43519</v>
      </c>
      <c r="B331" s="140">
        <v>1245</v>
      </c>
      <c r="C331" s="140">
        <v>508</v>
      </c>
      <c r="D331" s="97" t="s">
        <v>2247</v>
      </c>
      <c r="E331" s="141" t="s">
        <v>1094</v>
      </c>
      <c r="F331" s="142"/>
      <c r="G331" s="158" t="s">
        <v>2310</v>
      </c>
      <c r="H331" s="143" t="s">
        <v>1118</v>
      </c>
      <c r="I331" s="84"/>
      <c r="J331" s="107"/>
      <c r="K331" s="187" t="s">
        <v>1141</v>
      </c>
    </row>
    <row r="332" spans="1:11" s="174" customFormat="1" ht="210" hidden="1" x14ac:dyDescent="0.25">
      <c r="A332" s="139">
        <v>43519</v>
      </c>
      <c r="B332" s="140">
        <v>1244</v>
      </c>
      <c r="C332" s="140">
        <v>804</v>
      </c>
      <c r="D332" s="97" t="s">
        <v>2244</v>
      </c>
      <c r="E332" s="141" t="s">
        <v>1665</v>
      </c>
      <c r="F332" s="142"/>
      <c r="G332" s="158" t="s">
        <v>2369</v>
      </c>
      <c r="H332" s="143" t="s">
        <v>1082</v>
      </c>
      <c r="I332" s="84"/>
      <c r="J332" s="107"/>
      <c r="K332" s="187" t="s">
        <v>1233</v>
      </c>
    </row>
    <row r="333" spans="1:11" s="174" customFormat="1" ht="150" hidden="1" x14ac:dyDescent="0.25">
      <c r="A333" s="139">
        <v>43520</v>
      </c>
      <c r="B333" s="140">
        <v>1243</v>
      </c>
      <c r="C333" s="140">
        <v>907</v>
      </c>
      <c r="D333" s="97" t="s">
        <v>2243</v>
      </c>
      <c r="E333" s="141" t="s">
        <v>1665</v>
      </c>
      <c r="F333" s="142"/>
      <c r="G333" s="158" t="s">
        <v>2370</v>
      </c>
      <c r="H333" s="143" t="s">
        <v>1118</v>
      </c>
      <c r="I333" s="84"/>
      <c r="J333" s="107"/>
      <c r="K333" s="187" t="s">
        <v>1233</v>
      </c>
    </row>
    <row r="334" spans="1:11" s="174" customFormat="1" ht="45" hidden="1" x14ac:dyDescent="0.25">
      <c r="A334" s="139">
        <v>43516</v>
      </c>
      <c r="B334" s="140">
        <v>1242</v>
      </c>
      <c r="C334" s="140">
        <v>803</v>
      </c>
      <c r="D334" s="97" t="s">
        <v>2193</v>
      </c>
      <c r="E334" s="141" t="s">
        <v>46</v>
      </c>
      <c r="F334" s="142"/>
      <c r="G334" s="142"/>
      <c r="H334" s="143" t="s">
        <v>46</v>
      </c>
      <c r="I334" s="84"/>
      <c r="J334" s="107"/>
      <c r="K334" s="187">
        <v>0</v>
      </c>
    </row>
    <row r="335" spans="1:11" s="174" customFormat="1" ht="45" hidden="1" x14ac:dyDescent="0.25">
      <c r="A335" s="139">
        <v>43515</v>
      </c>
      <c r="B335" s="140">
        <v>1241</v>
      </c>
      <c r="C335" s="140">
        <v>102</v>
      </c>
      <c r="D335" s="97" t="s">
        <v>2192</v>
      </c>
      <c r="E335" s="141" t="s">
        <v>1135</v>
      </c>
      <c r="F335" s="142"/>
      <c r="G335" s="158" t="s">
        <v>2259</v>
      </c>
      <c r="H335" s="143" t="s">
        <v>1225</v>
      </c>
      <c r="I335" s="84"/>
      <c r="J335" s="107"/>
      <c r="K335" s="187" t="s">
        <v>1136</v>
      </c>
    </row>
    <row r="336" spans="1:11" s="174" customFormat="1" ht="60" hidden="1" x14ac:dyDescent="0.25">
      <c r="A336" s="139">
        <v>43514</v>
      </c>
      <c r="B336" s="140">
        <v>1240</v>
      </c>
      <c r="C336" s="140">
        <v>204</v>
      </c>
      <c r="D336" s="97" t="s">
        <v>2191</v>
      </c>
      <c r="E336" s="141" t="s">
        <v>1135</v>
      </c>
      <c r="F336" s="142"/>
      <c r="G336" s="158" t="s">
        <v>2259</v>
      </c>
      <c r="H336" s="143" t="s">
        <v>1118</v>
      </c>
      <c r="I336" s="84"/>
      <c r="J336" s="107"/>
      <c r="K336" s="187" t="s">
        <v>1136</v>
      </c>
    </row>
    <row r="337" spans="1:11" s="174" customFormat="1" ht="90" hidden="1" x14ac:dyDescent="0.25">
      <c r="A337" s="139">
        <v>43506</v>
      </c>
      <c r="B337" s="140">
        <v>1239</v>
      </c>
      <c r="C337" s="140">
        <v>209</v>
      </c>
      <c r="D337" s="97" t="s">
        <v>2189</v>
      </c>
      <c r="E337" s="141" t="s">
        <v>1135</v>
      </c>
      <c r="F337" s="142"/>
      <c r="G337" s="158" t="s">
        <v>2259</v>
      </c>
      <c r="H337" s="143" t="s">
        <v>1118</v>
      </c>
      <c r="I337" s="84"/>
      <c r="J337" s="107"/>
      <c r="K337" s="187" t="s">
        <v>1136</v>
      </c>
    </row>
    <row r="338" spans="1:11" s="174" customFormat="1" ht="195" hidden="1" x14ac:dyDescent="0.25">
      <c r="A338" s="139">
        <v>43507</v>
      </c>
      <c r="B338" s="140">
        <v>1238</v>
      </c>
      <c r="C338" s="140" t="s">
        <v>46</v>
      </c>
      <c r="D338" s="97" t="s">
        <v>2188</v>
      </c>
      <c r="E338" s="141" t="s">
        <v>46</v>
      </c>
      <c r="F338" s="142"/>
      <c r="G338" s="142"/>
      <c r="H338" s="143" t="s">
        <v>46</v>
      </c>
      <c r="I338" s="84"/>
      <c r="J338" s="107"/>
      <c r="K338" s="187">
        <v>0</v>
      </c>
    </row>
    <row r="339" spans="1:11" s="174" customFormat="1" ht="114.75" hidden="1" customHeight="1" x14ac:dyDescent="0.25">
      <c r="A339" s="139">
        <v>43509</v>
      </c>
      <c r="B339" s="140">
        <v>1237</v>
      </c>
      <c r="C339" s="140" t="s">
        <v>46</v>
      </c>
      <c r="D339" s="97" t="s">
        <v>2187</v>
      </c>
      <c r="E339" s="141" t="s">
        <v>1110</v>
      </c>
      <c r="F339" s="142"/>
      <c r="G339" s="158" t="s">
        <v>2250</v>
      </c>
      <c r="H339" s="143" t="s">
        <v>1118</v>
      </c>
      <c r="I339" s="84"/>
      <c r="J339" s="107"/>
      <c r="K339" s="187" t="s">
        <v>1121</v>
      </c>
    </row>
    <row r="340" spans="1:11" s="174" customFormat="1" ht="90" hidden="1" x14ac:dyDescent="0.25">
      <c r="A340" s="139">
        <v>43511</v>
      </c>
      <c r="B340" s="140">
        <v>1236</v>
      </c>
      <c r="C340" s="140" t="s">
        <v>46</v>
      </c>
      <c r="D340" s="97" t="s">
        <v>2186</v>
      </c>
      <c r="E340" s="141" t="s">
        <v>1142</v>
      </c>
      <c r="F340" s="142"/>
      <c r="G340" s="158" t="s">
        <v>2583</v>
      </c>
      <c r="H340" s="143" t="s">
        <v>1082</v>
      </c>
      <c r="I340" s="84"/>
      <c r="J340" s="107"/>
      <c r="K340" s="187" t="s">
        <v>1119</v>
      </c>
    </row>
    <row r="341" spans="1:11" s="174" customFormat="1" ht="240" hidden="1" x14ac:dyDescent="0.25">
      <c r="A341" s="139">
        <v>43516</v>
      </c>
      <c r="B341" s="140">
        <v>1235</v>
      </c>
      <c r="C341" s="140" t="s">
        <v>46</v>
      </c>
      <c r="D341" s="97" t="s">
        <v>2185</v>
      </c>
      <c r="E341" s="141" t="s">
        <v>46</v>
      </c>
      <c r="F341" s="142"/>
      <c r="G341" s="142"/>
      <c r="H341" s="143" t="s">
        <v>1217</v>
      </c>
      <c r="I341" s="84"/>
      <c r="J341" s="107"/>
      <c r="K341" s="187">
        <v>0</v>
      </c>
    </row>
    <row r="342" spans="1:11" s="174" customFormat="1" ht="75" hidden="1" x14ac:dyDescent="0.25">
      <c r="A342" s="139">
        <v>43513</v>
      </c>
      <c r="B342" s="140">
        <v>1234</v>
      </c>
      <c r="C342" s="140" t="s">
        <v>46</v>
      </c>
      <c r="D342" s="97" t="s">
        <v>2184</v>
      </c>
      <c r="E342" s="141" t="s">
        <v>1094</v>
      </c>
      <c r="F342" s="142"/>
      <c r="G342" s="158" t="s">
        <v>2311</v>
      </c>
      <c r="H342" s="143" t="s">
        <v>1131</v>
      </c>
      <c r="I342" s="84"/>
      <c r="J342" s="107"/>
      <c r="K342" s="187" t="s">
        <v>1126</v>
      </c>
    </row>
    <row r="343" spans="1:11" s="174" customFormat="1" ht="90" hidden="1" x14ac:dyDescent="0.25">
      <c r="A343" s="139">
        <v>43508</v>
      </c>
      <c r="B343" s="140">
        <v>1233</v>
      </c>
      <c r="C343" s="140">
        <v>310</v>
      </c>
      <c r="D343" s="97" t="s">
        <v>2183</v>
      </c>
      <c r="E343" s="141" t="s">
        <v>1665</v>
      </c>
      <c r="F343" s="142"/>
      <c r="G343" s="158" t="s">
        <v>2316</v>
      </c>
      <c r="H343" s="143">
        <v>43709</v>
      </c>
      <c r="I343" s="84"/>
      <c r="J343" s="107"/>
      <c r="K343" s="187" t="s">
        <v>1119</v>
      </c>
    </row>
    <row r="344" spans="1:11" s="174" customFormat="1" ht="105" hidden="1" x14ac:dyDescent="0.25">
      <c r="A344" s="139">
        <v>43508</v>
      </c>
      <c r="B344" s="140">
        <v>1232</v>
      </c>
      <c r="C344" s="140">
        <v>311</v>
      </c>
      <c r="D344" s="97" t="s">
        <v>2182</v>
      </c>
      <c r="E344" s="141" t="s">
        <v>1110</v>
      </c>
      <c r="F344" s="142"/>
      <c r="G344" s="158" t="s">
        <v>2281</v>
      </c>
      <c r="H344" s="143" t="s">
        <v>1118</v>
      </c>
      <c r="I344" s="84"/>
      <c r="J344" s="107"/>
      <c r="K344" s="187" t="s">
        <v>1316</v>
      </c>
    </row>
    <row r="345" spans="1:11" s="174" customFormat="1" ht="75" hidden="1" x14ac:dyDescent="0.25">
      <c r="A345" s="139">
        <v>43508</v>
      </c>
      <c r="B345" s="140">
        <v>1231</v>
      </c>
      <c r="C345" s="140">
        <v>309</v>
      </c>
      <c r="D345" s="97" t="s">
        <v>2181</v>
      </c>
      <c r="E345" s="141" t="s">
        <v>1094</v>
      </c>
      <c r="F345" s="142"/>
      <c r="G345" s="158" t="s">
        <v>2863</v>
      </c>
      <c r="H345" s="143">
        <v>43698</v>
      </c>
      <c r="I345" s="84"/>
      <c r="J345" s="107"/>
      <c r="K345" s="187" t="s">
        <v>1167</v>
      </c>
    </row>
    <row r="346" spans="1:11" s="174" customFormat="1" ht="45" hidden="1" x14ac:dyDescent="0.25">
      <c r="A346" s="139">
        <v>43508</v>
      </c>
      <c r="B346" s="140">
        <v>1230</v>
      </c>
      <c r="C346" s="140">
        <v>608</v>
      </c>
      <c r="D346" s="97" t="s">
        <v>2180</v>
      </c>
      <c r="E346" s="141" t="s">
        <v>1110</v>
      </c>
      <c r="F346" s="142"/>
      <c r="G346" s="158" t="s">
        <v>2372</v>
      </c>
      <c r="H346" s="143" t="s">
        <v>1082</v>
      </c>
      <c r="I346" s="84"/>
      <c r="J346" s="107"/>
      <c r="K346" s="187" t="s">
        <v>1426</v>
      </c>
    </row>
    <row r="347" spans="1:11" s="174" customFormat="1" ht="60" hidden="1" x14ac:dyDescent="0.25">
      <c r="A347" s="139">
        <v>43507</v>
      </c>
      <c r="B347" s="140">
        <v>1229</v>
      </c>
      <c r="C347" s="140">
        <v>304</v>
      </c>
      <c r="D347" s="97" t="s">
        <v>2167</v>
      </c>
      <c r="E347" s="141" t="s">
        <v>1110</v>
      </c>
      <c r="F347" s="142"/>
      <c r="G347" s="158" t="s">
        <v>2194</v>
      </c>
      <c r="H347" s="143" t="s">
        <v>1118</v>
      </c>
      <c r="I347" s="84">
        <v>1</v>
      </c>
      <c r="J347" s="107">
        <v>224</v>
      </c>
      <c r="K347" s="187" t="s">
        <v>44</v>
      </c>
    </row>
    <row r="348" spans="1:11" s="174" customFormat="1" ht="236.25" hidden="1" customHeight="1" x14ac:dyDescent="0.25">
      <c r="A348" s="139">
        <v>43504</v>
      </c>
      <c r="B348" s="140">
        <v>1228</v>
      </c>
      <c r="C348" s="140">
        <v>701</v>
      </c>
      <c r="D348" s="97" t="s">
        <v>2166</v>
      </c>
      <c r="E348" s="141" t="s">
        <v>1129</v>
      </c>
      <c r="F348" s="158" t="s">
        <v>2168</v>
      </c>
      <c r="G348" s="158" t="s">
        <v>2251</v>
      </c>
      <c r="H348" s="143" t="s">
        <v>1118</v>
      </c>
      <c r="I348" s="84">
        <v>1</v>
      </c>
      <c r="J348" s="107">
        <v>224</v>
      </c>
      <c r="K348" s="187" t="s">
        <v>1224</v>
      </c>
    </row>
    <row r="349" spans="1:11" s="174" customFormat="1" ht="45" hidden="1" x14ac:dyDescent="0.25">
      <c r="A349" s="139">
        <v>43506</v>
      </c>
      <c r="B349" s="140">
        <v>1227</v>
      </c>
      <c r="C349" s="140">
        <v>502</v>
      </c>
      <c r="D349" s="97" t="s">
        <v>2165</v>
      </c>
      <c r="E349" s="141" t="s">
        <v>1110</v>
      </c>
      <c r="F349" s="142"/>
      <c r="G349" s="159" t="s">
        <v>2282</v>
      </c>
      <c r="H349" s="159" t="s">
        <v>1118</v>
      </c>
      <c r="I349" s="84">
        <v>1</v>
      </c>
      <c r="J349" s="107">
        <v>224</v>
      </c>
      <c r="K349" s="187" t="s">
        <v>101</v>
      </c>
    </row>
    <row r="350" spans="1:11" s="174" customFormat="1" ht="45" hidden="1" x14ac:dyDescent="0.25">
      <c r="A350" s="139">
        <v>43507</v>
      </c>
      <c r="B350" s="140">
        <v>1226</v>
      </c>
      <c r="C350" s="140">
        <v>414</v>
      </c>
      <c r="D350" s="97" t="s">
        <v>2164</v>
      </c>
      <c r="E350" s="141" t="s">
        <v>1110</v>
      </c>
      <c r="F350" s="142"/>
      <c r="G350" s="158" t="s">
        <v>2195</v>
      </c>
      <c r="H350" s="143" t="s">
        <v>1118</v>
      </c>
      <c r="I350" s="84">
        <v>1</v>
      </c>
      <c r="J350" s="107">
        <v>224</v>
      </c>
      <c r="K350" s="187" t="s">
        <v>44</v>
      </c>
    </row>
    <row r="351" spans="1:11" s="174" customFormat="1" ht="75" hidden="1" x14ac:dyDescent="0.25">
      <c r="A351" s="139">
        <v>43507</v>
      </c>
      <c r="B351" s="140">
        <v>1225</v>
      </c>
      <c r="C351" s="140">
        <v>507</v>
      </c>
      <c r="D351" s="97" t="s">
        <v>2163</v>
      </c>
      <c r="E351" s="141" t="s">
        <v>1110</v>
      </c>
      <c r="F351" s="142"/>
      <c r="G351" s="158" t="s">
        <v>2196</v>
      </c>
      <c r="H351" s="143" t="s">
        <v>1118</v>
      </c>
      <c r="I351" s="84">
        <v>1</v>
      </c>
      <c r="J351" s="107">
        <v>224</v>
      </c>
      <c r="K351" s="187" t="s">
        <v>1853</v>
      </c>
    </row>
    <row r="352" spans="1:11" s="174" customFormat="1" ht="90" hidden="1" x14ac:dyDescent="0.25">
      <c r="A352" s="139">
        <v>43414</v>
      </c>
      <c r="B352" s="140">
        <v>1224</v>
      </c>
      <c r="C352" s="140" t="s">
        <v>46</v>
      </c>
      <c r="D352" s="97" t="s">
        <v>2162</v>
      </c>
      <c r="E352" s="141" t="s">
        <v>1665</v>
      </c>
      <c r="F352" s="142"/>
      <c r="G352" s="158" t="s">
        <v>2199</v>
      </c>
      <c r="H352" s="143">
        <v>43699</v>
      </c>
      <c r="I352" s="84">
        <v>1</v>
      </c>
      <c r="J352" s="107">
        <v>224</v>
      </c>
      <c r="K352" s="187" t="s">
        <v>44</v>
      </c>
    </row>
    <row r="353" spans="1:11" s="174" customFormat="1" ht="75" hidden="1" x14ac:dyDescent="0.25">
      <c r="A353" s="139">
        <v>43505</v>
      </c>
      <c r="B353" s="140">
        <v>1223</v>
      </c>
      <c r="C353" s="140">
        <v>406</v>
      </c>
      <c r="D353" s="97" t="s">
        <v>2161</v>
      </c>
      <c r="E353" s="141" t="s">
        <v>1110</v>
      </c>
      <c r="F353" s="142"/>
      <c r="G353" s="158" t="s">
        <v>2253</v>
      </c>
      <c r="H353" s="143" t="s">
        <v>1118</v>
      </c>
      <c r="I353" s="84">
        <v>1</v>
      </c>
      <c r="J353" s="107">
        <v>224</v>
      </c>
      <c r="K353" s="187" t="s">
        <v>1098</v>
      </c>
    </row>
    <row r="354" spans="1:11" s="174" customFormat="1" ht="45" hidden="1" x14ac:dyDescent="0.25">
      <c r="A354" s="139">
        <v>43504</v>
      </c>
      <c r="B354" s="140">
        <v>1222</v>
      </c>
      <c r="C354" s="140">
        <v>302</v>
      </c>
      <c r="D354" s="97" t="s">
        <v>2160</v>
      </c>
      <c r="E354" s="141" t="s">
        <v>1110</v>
      </c>
      <c r="F354" s="142"/>
      <c r="G354" s="158" t="s">
        <v>2197</v>
      </c>
      <c r="H354" s="143" t="s">
        <v>1118</v>
      </c>
      <c r="I354" s="84">
        <v>1</v>
      </c>
      <c r="J354" s="107">
        <v>224</v>
      </c>
      <c r="K354" s="187" t="s">
        <v>1446</v>
      </c>
    </row>
    <row r="355" spans="1:11" s="174" customFormat="1" ht="120" hidden="1" x14ac:dyDescent="0.25">
      <c r="A355" s="139">
        <v>43504</v>
      </c>
      <c r="B355" s="140">
        <v>1221</v>
      </c>
      <c r="C355" s="140">
        <v>209</v>
      </c>
      <c r="D355" s="97" t="s">
        <v>2158</v>
      </c>
      <c r="E355" s="141" t="s">
        <v>1665</v>
      </c>
      <c r="F355" s="142"/>
      <c r="G355" s="158" t="s">
        <v>2200</v>
      </c>
      <c r="H355" s="143">
        <v>43709</v>
      </c>
      <c r="I355" s="84">
        <v>1</v>
      </c>
      <c r="J355" s="107">
        <v>224</v>
      </c>
      <c r="K355" s="187" t="s">
        <v>1119</v>
      </c>
    </row>
    <row r="356" spans="1:11" s="174" customFormat="1" ht="60" hidden="1" x14ac:dyDescent="0.25">
      <c r="A356" s="139" t="s">
        <v>3</v>
      </c>
      <c r="B356" s="140">
        <v>1220</v>
      </c>
      <c r="C356" s="140">
        <v>0</v>
      </c>
      <c r="D356" s="97" t="s">
        <v>2157</v>
      </c>
      <c r="E356" s="141" t="s">
        <v>1094</v>
      </c>
      <c r="F356" s="142"/>
      <c r="G356" s="158" t="s">
        <v>2376</v>
      </c>
      <c r="H356" s="143" t="s">
        <v>1118</v>
      </c>
      <c r="I356" s="84">
        <v>1</v>
      </c>
      <c r="J356" s="107">
        <v>224</v>
      </c>
      <c r="K356" s="187" t="s">
        <v>1105</v>
      </c>
    </row>
    <row r="357" spans="1:11" s="174" customFormat="1" ht="30" hidden="1" x14ac:dyDescent="0.25">
      <c r="A357" s="139">
        <v>43502</v>
      </c>
      <c r="B357" s="140">
        <v>1219</v>
      </c>
      <c r="C357" s="140">
        <v>802</v>
      </c>
      <c r="D357" s="97" t="s">
        <v>2156</v>
      </c>
      <c r="E357" s="141" t="s">
        <v>1094</v>
      </c>
      <c r="F357" s="142"/>
      <c r="G357" s="158" t="s">
        <v>2312</v>
      </c>
      <c r="H357" s="143" t="s">
        <v>1131</v>
      </c>
      <c r="I357" s="84">
        <v>1</v>
      </c>
      <c r="J357" s="107">
        <v>224</v>
      </c>
      <c r="K357" s="187" t="s">
        <v>1117</v>
      </c>
    </row>
    <row r="358" spans="1:11" s="174" customFormat="1" ht="75" hidden="1" x14ac:dyDescent="0.25">
      <c r="A358" s="139">
        <v>43502</v>
      </c>
      <c r="B358" s="140">
        <v>1218</v>
      </c>
      <c r="C358" s="140">
        <v>802</v>
      </c>
      <c r="D358" s="97" t="s">
        <v>2155</v>
      </c>
      <c r="E358" s="141" t="s">
        <v>1094</v>
      </c>
      <c r="F358" s="142"/>
      <c r="G358" s="158" t="s">
        <v>2406</v>
      </c>
      <c r="H358" s="143" t="s">
        <v>1131</v>
      </c>
      <c r="I358" s="84">
        <v>1</v>
      </c>
      <c r="J358" s="107">
        <v>224</v>
      </c>
      <c r="K358" s="187" t="s">
        <v>1141</v>
      </c>
    </row>
    <row r="359" spans="1:11" s="174" customFormat="1" ht="75" hidden="1" x14ac:dyDescent="0.25">
      <c r="A359" s="139">
        <v>43495</v>
      </c>
      <c r="B359" s="140">
        <v>1217</v>
      </c>
      <c r="C359" s="140" t="s">
        <v>46</v>
      </c>
      <c r="D359" s="97" t="s">
        <v>2146</v>
      </c>
      <c r="E359" s="141" t="s">
        <v>1094</v>
      </c>
      <c r="F359" s="142"/>
      <c r="G359" s="158" t="s">
        <v>2376</v>
      </c>
      <c r="H359" s="143" t="s">
        <v>1118</v>
      </c>
      <c r="I359" s="84">
        <v>1</v>
      </c>
      <c r="J359" s="107">
        <v>224</v>
      </c>
      <c r="K359" s="187" t="s">
        <v>1101</v>
      </c>
    </row>
    <row r="360" spans="1:11" s="174" customFormat="1" ht="60" hidden="1" x14ac:dyDescent="0.25">
      <c r="A360" s="139">
        <v>43495</v>
      </c>
      <c r="B360" s="140">
        <v>1216</v>
      </c>
      <c r="C360" s="140" t="s">
        <v>46</v>
      </c>
      <c r="D360" s="97" t="s">
        <v>2145</v>
      </c>
      <c r="E360" s="141" t="s">
        <v>1094</v>
      </c>
      <c r="F360" s="142"/>
      <c r="G360" s="142" t="s">
        <v>2171</v>
      </c>
      <c r="H360" s="143" t="s">
        <v>1118</v>
      </c>
      <c r="I360" s="84">
        <v>1</v>
      </c>
      <c r="J360" s="107">
        <v>224</v>
      </c>
      <c r="K360" s="187" t="s">
        <v>1853</v>
      </c>
    </row>
    <row r="361" spans="1:11" s="174" customFormat="1" ht="90" hidden="1" x14ac:dyDescent="0.25">
      <c r="A361" s="139" t="s">
        <v>3</v>
      </c>
      <c r="B361" s="140">
        <v>1215</v>
      </c>
      <c r="C361" s="140" t="s">
        <v>46</v>
      </c>
      <c r="D361" s="97" t="s">
        <v>2144</v>
      </c>
      <c r="E361" s="141" t="s">
        <v>1094</v>
      </c>
      <c r="F361" s="142"/>
      <c r="G361" s="142"/>
      <c r="H361" s="143" t="s">
        <v>1083</v>
      </c>
      <c r="I361" s="84">
        <v>1</v>
      </c>
      <c r="J361" s="107">
        <v>224</v>
      </c>
      <c r="K361" s="187" t="s">
        <v>1104</v>
      </c>
    </row>
    <row r="362" spans="1:11" s="174" customFormat="1" ht="409.5" hidden="1" x14ac:dyDescent="0.25">
      <c r="A362" s="139">
        <v>43496</v>
      </c>
      <c r="B362" s="140">
        <v>1214</v>
      </c>
      <c r="C362" s="140">
        <v>711</v>
      </c>
      <c r="D362" s="97" t="s">
        <v>2143</v>
      </c>
      <c r="E362" s="141" t="s">
        <v>1135</v>
      </c>
      <c r="F362" s="142"/>
      <c r="G362" s="158" t="s">
        <v>2170</v>
      </c>
      <c r="H362" s="143" t="s">
        <v>1118</v>
      </c>
      <c r="I362" s="84">
        <v>1</v>
      </c>
      <c r="J362" s="107">
        <v>224</v>
      </c>
      <c r="K362" s="187" t="s">
        <v>1136</v>
      </c>
    </row>
    <row r="363" spans="1:11" s="174" customFormat="1" ht="165" hidden="1" x14ac:dyDescent="0.25">
      <c r="A363" s="139">
        <v>43497</v>
      </c>
      <c r="B363" s="140">
        <v>1213</v>
      </c>
      <c r="C363" s="140">
        <v>501</v>
      </c>
      <c r="D363" s="97" t="s">
        <v>2142</v>
      </c>
      <c r="E363" s="141" t="s">
        <v>1110</v>
      </c>
      <c r="F363" s="142"/>
      <c r="G363" s="158" t="s">
        <v>2373</v>
      </c>
      <c r="H363" s="143" t="s">
        <v>1082</v>
      </c>
      <c r="I363" s="84">
        <v>1</v>
      </c>
      <c r="J363" s="107">
        <v>224</v>
      </c>
      <c r="K363" s="187" t="s">
        <v>1426</v>
      </c>
    </row>
    <row r="364" spans="1:11" s="174" customFormat="1" ht="150" hidden="1" x14ac:dyDescent="0.25">
      <c r="A364" s="139">
        <v>43498</v>
      </c>
      <c r="B364" s="140">
        <v>1212</v>
      </c>
      <c r="C364" s="140">
        <v>409</v>
      </c>
      <c r="D364" s="97" t="s">
        <v>2141</v>
      </c>
      <c r="E364" s="141" t="s">
        <v>1665</v>
      </c>
      <c r="F364" s="142"/>
      <c r="G364" s="158" t="s">
        <v>2201</v>
      </c>
      <c r="H364" s="143">
        <v>43709</v>
      </c>
      <c r="I364" s="84">
        <v>1</v>
      </c>
      <c r="J364" s="107">
        <v>224</v>
      </c>
      <c r="K364" s="187" t="s">
        <v>1119</v>
      </c>
    </row>
    <row r="365" spans="1:11" s="174" customFormat="1" ht="75" hidden="1" x14ac:dyDescent="0.25">
      <c r="A365" s="139">
        <v>43497</v>
      </c>
      <c r="B365" s="140">
        <v>1211</v>
      </c>
      <c r="C365" s="140">
        <v>307</v>
      </c>
      <c r="D365" s="97" t="s">
        <v>2140</v>
      </c>
      <c r="E365" s="141" t="s">
        <v>1135</v>
      </c>
      <c r="F365" s="142"/>
      <c r="G365" s="158" t="s">
        <v>2730</v>
      </c>
      <c r="H365" s="143" t="s">
        <v>1118</v>
      </c>
      <c r="I365" s="84">
        <v>1</v>
      </c>
      <c r="J365" s="107">
        <v>224</v>
      </c>
      <c r="K365" s="187" t="s">
        <v>1182</v>
      </c>
    </row>
    <row r="366" spans="1:11" s="174" customFormat="1" ht="60" hidden="1" x14ac:dyDescent="0.25">
      <c r="A366" s="139">
        <v>43493</v>
      </c>
      <c r="B366" s="140">
        <v>1210</v>
      </c>
      <c r="C366" s="140">
        <v>909</v>
      </c>
      <c r="D366" s="97" t="s">
        <v>2130</v>
      </c>
      <c r="E366" s="141" t="s">
        <v>1129</v>
      </c>
      <c r="F366" s="158" t="s">
        <v>2133</v>
      </c>
      <c r="G366" s="158">
        <v>945</v>
      </c>
      <c r="H366" s="143" t="s">
        <v>1118</v>
      </c>
      <c r="I366" s="84">
        <v>1</v>
      </c>
      <c r="J366" s="107">
        <v>224</v>
      </c>
      <c r="K366" s="187" t="s">
        <v>44</v>
      </c>
    </row>
    <row r="367" spans="1:11" s="174" customFormat="1" ht="180" hidden="1" x14ac:dyDescent="0.25">
      <c r="A367" s="139">
        <v>43493</v>
      </c>
      <c r="B367" s="140">
        <v>1209</v>
      </c>
      <c r="C367" s="140">
        <v>907</v>
      </c>
      <c r="D367" s="97" t="s">
        <v>2127</v>
      </c>
      <c r="E367" s="141" t="s">
        <v>1129</v>
      </c>
      <c r="F367" s="142"/>
      <c r="G367" s="158" t="s">
        <v>2252</v>
      </c>
      <c r="H367" s="143" t="s">
        <v>1118</v>
      </c>
      <c r="I367" s="84">
        <v>1</v>
      </c>
      <c r="J367" s="107">
        <v>224</v>
      </c>
      <c r="K367" s="187" t="s">
        <v>44</v>
      </c>
    </row>
    <row r="368" spans="1:11" s="174" customFormat="1" ht="90" hidden="1" x14ac:dyDescent="0.25">
      <c r="A368" s="139">
        <v>43485</v>
      </c>
      <c r="B368" s="140">
        <v>1208</v>
      </c>
      <c r="C368" s="140" t="s">
        <v>46</v>
      </c>
      <c r="D368" s="97" t="s">
        <v>2126</v>
      </c>
      <c r="E368" s="141" t="s">
        <v>46</v>
      </c>
      <c r="F368" s="142"/>
      <c r="G368" s="142"/>
      <c r="H368" s="143" t="s">
        <v>46</v>
      </c>
      <c r="I368" s="84">
        <v>1</v>
      </c>
      <c r="J368" s="107">
        <v>224</v>
      </c>
      <c r="K368" s="187" t="s">
        <v>46</v>
      </c>
    </row>
    <row r="369" spans="1:11" s="174" customFormat="1" ht="75" hidden="1" x14ac:dyDescent="0.25">
      <c r="A369" s="139">
        <v>43488</v>
      </c>
      <c r="B369" s="140">
        <v>1207</v>
      </c>
      <c r="C369" s="140">
        <v>601</v>
      </c>
      <c r="D369" s="97" t="s">
        <v>2125</v>
      </c>
      <c r="E369" s="141" t="s">
        <v>1110</v>
      </c>
      <c r="F369" s="142"/>
      <c r="G369" s="158" t="s">
        <v>2148</v>
      </c>
      <c r="H369" s="143" t="s">
        <v>1118</v>
      </c>
      <c r="I369" s="84">
        <v>1</v>
      </c>
      <c r="J369" s="107">
        <v>224</v>
      </c>
      <c r="K369" s="187" t="s">
        <v>44</v>
      </c>
    </row>
    <row r="370" spans="1:11" s="174" customFormat="1" ht="75" hidden="1" x14ac:dyDescent="0.25">
      <c r="A370" s="139">
        <v>43491</v>
      </c>
      <c r="B370" s="140">
        <v>1206</v>
      </c>
      <c r="C370" s="140">
        <v>502</v>
      </c>
      <c r="D370" s="97" t="s">
        <v>2124</v>
      </c>
      <c r="E370" s="141" t="s">
        <v>1094</v>
      </c>
      <c r="F370" s="142"/>
      <c r="G370" s="142" t="s">
        <v>1461</v>
      </c>
      <c r="H370" s="143" t="s">
        <v>1131</v>
      </c>
      <c r="I370" s="84">
        <v>1</v>
      </c>
      <c r="J370" s="107">
        <v>224</v>
      </c>
      <c r="K370" s="187" t="s">
        <v>1104</v>
      </c>
    </row>
    <row r="371" spans="1:11" s="174" customFormat="1" ht="15" hidden="1" x14ac:dyDescent="0.25">
      <c r="A371" s="139">
        <v>43491</v>
      </c>
      <c r="B371" s="140">
        <v>1205</v>
      </c>
      <c r="C371" s="140">
        <v>308</v>
      </c>
      <c r="D371" s="97" t="s">
        <v>43</v>
      </c>
      <c r="E371" s="141" t="s">
        <v>46</v>
      </c>
      <c r="F371" s="142"/>
      <c r="G371" s="142"/>
      <c r="H371" s="143" t="s">
        <v>46</v>
      </c>
      <c r="I371" s="84">
        <v>1</v>
      </c>
      <c r="J371" s="107">
        <v>224</v>
      </c>
      <c r="K371" s="187" t="s">
        <v>46</v>
      </c>
    </row>
    <row r="372" spans="1:11" s="174" customFormat="1" ht="120" hidden="1" x14ac:dyDescent="0.25">
      <c r="A372" s="139">
        <v>43489</v>
      </c>
      <c r="B372" s="140">
        <v>1204</v>
      </c>
      <c r="C372" s="140">
        <v>904</v>
      </c>
      <c r="D372" s="97" t="s">
        <v>2122</v>
      </c>
      <c r="E372" s="141" t="s">
        <v>1094</v>
      </c>
      <c r="F372" s="142"/>
      <c r="G372" s="142" t="s">
        <v>2172</v>
      </c>
      <c r="H372" s="143" t="s">
        <v>1118</v>
      </c>
      <c r="I372" s="84">
        <v>1</v>
      </c>
      <c r="J372" s="107">
        <v>224</v>
      </c>
      <c r="K372" s="187" t="s">
        <v>1852</v>
      </c>
    </row>
    <row r="373" spans="1:11" s="174" customFormat="1" ht="105" hidden="1" x14ac:dyDescent="0.25">
      <c r="A373" s="139">
        <v>43491</v>
      </c>
      <c r="B373" s="140">
        <v>1203</v>
      </c>
      <c r="C373" s="140">
        <v>602</v>
      </c>
      <c r="D373" s="97" t="s">
        <v>2121</v>
      </c>
      <c r="E373" s="141" t="s">
        <v>1110</v>
      </c>
      <c r="F373" s="142"/>
      <c r="G373" s="158" t="s">
        <v>2198</v>
      </c>
      <c r="H373" s="143" t="s">
        <v>1118</v>
      </c>
      <c r="I373" s="84">
        <v>1</v>
      </c>
      <c r="J373" s="107">
        <v>224</v>
      </c>
      <c r="K373" s="187" t="s">
        <v>1853</v>
      </c>
    </row>
    <row r="374" spans="1:11" s="174" customFormat="1" ht="360" hidden="1" x14ac:dyDescent="0.25">
      <c r="A374" s="139">
        <v>43490</v>
      </c>
      <c r="B374" s="140">
        <v>1202</v>
      </c>
      <c r="C374" s="140">
        <v>602</v>
      </c>
      <c r="D374" s="97" t="s">
        <v>2120</v>
      </c>
      <c r="E374" s="141" t="s">
        <v>1665</v>
      </c>
      <c r="F374" s="142"/>
      <c r="G374" s="158" t="s">
        <v>2317</v>
      </c>
      <c r="H374" s="143" t="s">
        <v>1118</v>
      </c>
      <c r="I374" s="84">
        <v>1</v>
      </c>
      <c r="J374" s="107">
        <v>224</v>
      </c>
      <c r="K374" s="187" t="s">
        <v>1274</v>
      </c>
    </row>
    <row r="375" spans="1:11" s="174" customFormat="1" ht="45" hidden="1" x14ac:dyDescent="0.25">
      <c r="A375" s="139">
        <v>43486</v>
      </c>
      <c r="B375" s="140">
        <v>1201</v>
      </c>
      <c r="C375" s="140">
        <v>711</v>
      </c>
      <c r="D375" s="97" t="s">
        <v>2114</v>
      </c>
      <c r="E375" s="141" t="s">
        <v>46</v>
      </c>
      <c r="F375" s="142"/>
      <c r="G375" s="142"/>
      <c r="H375" s="143" t="s">
        <v>46</v>
      </c>
      <c r="I375" s="84">
        <v>1</v>
      </c>
      <c r="J375" s="107">
        <v>224</v>
      </c>
      <c r="K375" s="187" t="s">
        <v>46</v>
      </c>
    </row>
    <row r="376" spans="1:11" s="174" customFormat="1" ht="45" hidden="1" x14ac:dyDescent="0.25">
      <c r="A376" s="139">
        <v>43486</v>
      </c>
      <c r="B376" s="140">
        <v>1200</v>
      </c>
      <c r="C376" s="140">
        <v>711</v>
      </c>
      <c r="D376" s="97" t="s">
        <v>2113</v>
      </c>
      <c r="E376" s="141" t="s">
        <v>1110</v>
      </c>
      <c r="F376" s="142"/>
      <c r="G376" s="142"/>
      <c r="H376" s="143" t="s">
        <v>1082</v>
      </c>
      <c r="I376" s="84">
        <v>1</v>
      </c>
      <c r="J376" s="107">
        <v>224</v>
      </c>
      <c r="K376" s="187" t="s">
        <v>1128</v>
      </c>
    </row>
    <row r="377" spans="1:11" s="174" customFormat="1" ht="30" hidden="1" x14ac:dyDescent="0.25">
      <c r="A377" s="139">
        <v>43486</v>
      </c>
      <c r="B377" s="140">
        <v>1199</v>
      </c>
      <c r="C377" s="140">
        <v>610</v>
      </c>
      <c r="D377" s="97" t="s">
        <v>1859</v>
      </c>
      <c r="E377" s="141" t="s">
        <v>1094</v>
      </c>
      <c r="F377" s="142"/>
      <c r="G377" s="158" t="s">
        <v>2376</v>
      </c>
      <c r="H377" s="143" t="s">
        <v>1118</v>
      </c>
      <c r="I377" s="84">
        <v>1</v>
      </c>
      <c r="J377" s="107">
        <v>224</v>
      </c>
      <c r="K377" s="187" t="s">
        <v>1092</v>
      </c>
    </row>
    <row r="378" spans="1:11" s="174" customFormat="1" ht="45" hidden="1" x14ac:dyDescent="0.25">
      <c r="A378" s="139">
        <v>43485</v>
      </c>
      <c r="B378" s="140">
        <v>1198</v>
      </c>
      <c r="C378" s="140">
        <v>110</v>
      </c>
      <c r="D378" s="97" t="s">
        <v>2112</v>
      </c>
      <c r="E378" s="141" t="s">
        <v>46</v>
      </c>
      <c r="F378" s="142"/>
      <c r="G378" s="142"/>
      <c r="H378" s="143" t="s">
        <v>46</v>
      </c>
      <c r="I378" s="84">
        <v>1</v>
      </c>
      <c r="J378" s="107">
        <v>224</v>
      </c>
      <c r="K378" s="187" t="s">
        <v>46</v>
      </c>
    </row>
    <row r="379" spans="1:11" s="174" customFormat="1" ht="90" hidden="1" x14ac:dyDescent="0.25">
      <c r="A379" s="139">
        <v>43482</v>
      </c>
      <c r="B379" s="140">
        <v>1197</v>
      </c>
      <c r="C379" s="140">
        <v>801</v>
      </c>
      <c r="D379" s="97" t="s">
        <v>2111</v>
      </c>
      <c r="E379" s="141" t="s">
        <v>1094</v>
      </c>
      <c r="F379" s="142"/>
      <c r="G379" s="142"/>
      <c r="H379" s="143" t="s">
        <v>1082</v>
      </c>
      <c r="I379" s="84">
        <v>1</v>
      </c>
      <c r="J379" s="107">
        <v>224</v>
      </c>
      <c r="K379" s="187" t="s">
        <v>1141</v>
      </c>
    </row>
    <row r="380" spans="1:11" s="174" customFormat="1" ht="60" hidden="1" x14ac:dyDescent="0.25">
      <c r="A380" s="139">
        <v>43478</v>
      </c>
      <c r="B380" s="140">
        <v>1196</v>
      </c>
      <c r="C380" s="140">
        <v>409</v>
      </c>
      <c r="D380" s="97" t="s">
        <v>2110</v>
      </c>
      <c r="E380" s="141" t="s">
        <v>1129</v>
      </c>
      <c r="F380" s="142"/>
      <c r="G380" s="142"/>
      <c r="H380" s="143" t="s">
        <v>1082</v>
      </c>
      <c r="I380" s="84">
        <v>1</v>
      </c>
      <c r="J380" s="107">
        <v>224</v>
      </c>
      <c r="K380" s="187" t="s">
        <v>1146</v>
      </c>
    </row>
    <row r="381" spans="1:11" s="174" customFormat="1" ht="30" hidden="1" x14ac:dyDescent="0.25">
      <c r="A381" s="139">
        <v>43480</v>
      </c>
      <c r="B381" s="140">
        <v>1195</v>
      </c>
      <c r="C381" s="140">
        <v>508</v>
      </c>
      <c r="D381" s="97" t="s">
        <v>2109</v>
      </c>
      <c r="E381" s="141" t="s">
        <v>1110</v>
      </c>
      <c r="F381" s="142"/>
      <c r="G381" s="142"/>
      <c r="H381" s="143" t="s">
        <v>1082</v>
      </c>
      <c r="I381" s="84">
        <v>1</v>
      </c>
      <c r="J381" s="107">
        <v>224</v>
      </c>
      <c r="K381" s="187" t="s">
        <v>1165</v>
      </c>
    </row>
    <row r="382" spans="1:11" s="174" customFormat="1" ht="60" hidden="1" x14ac:dyDescent="0.25">
      <c r="A382" s="139">
        <v>43480</v>
      </c>
      <c r="B382" s="140">
        <v>1194</v>
      </c>
      <c r="C382" s="140">
        <v>508</v>
      </c>
      <c r="D382" s="97" t="s">
        <v>2107</v>
      </c>
      <c r="E382" s="141" t="s">
        <v>1094</v>
      </c>
      <c r="F382" s="142"/>
      <c r="G382" s="158" t="s">
        <v>2307</v>
      </c>
      <c r="H382" s="143" t="s">
        <v>1118</v>
      </c>
      <c r="I382" s="84">
        <v>1</v>
      </c>
      <c r="J382" s="107">
        <v>224</v>
      </c>
      <c r="K382" s="187" t="s">
        <v>1852</v>
      </c>
    </row>
    <row r="383" spans="1:11" s="174" customFormat="1" ht="90" hidden="1" x14ac:dyDescent="0.25">
      <c r="A383" s="139">
        <v>43480</v>
      </c>
      <c r="B383" s="140">
        <v>1193</v>
      </c>
      <c r="C383" s="140">
        <v>508</v>
      </c>
      <c r="D383" s="97" t="s">
        <v>2106</v>
      </c>
      <c r="E383" s="141" t="s">
        <v>1129</v>
      </c>
      <c r="F383" s="142"/>
      <c r="G383" s="142"/>
      <c r="H383" s="143" t="s">
        <v>1118</v>
      </c>
      <c r="I383" s="84">
        <v>1</v>
      </c>
      <c r="J383" s="107">
        <v>224</v>
      </c>
      <c r="K383" s="187" t="s">
        <v>44</v>
      </c>
    </row>
    <row r="384" spans="1:11" s="174" customFormat="1" ht="105" hidden="1" x14ac:dyDescent="0.25">
      <c r="A384" s="139">
        <v>43477</v>
      </c>
      <c r="B384" s="140">
        <v>1192</v>
      </c>
      <c r="C384" s="140">
        <v>703</v>
      </c>
      <c r="D384" s="97" t="s">
        <v>2105</v>
      </c>
      <c r="E384" s="141" t="s">
        <v>1094</v>
      </c>
      <c r="F384" s="142"/>
      <c r="G384" s="158" t="s">
        <v>2173</v>
      </c>
      <c r="H384" s="143" t="s">
        <v>1118</v>
      </c>
      <c r="I384" s="84">
        <v>1</v>
      </c>
      <c r="J384" s="107">
        <v>224</v>
      </c>
      <c r="K384" s="187" t="s">
        <v>1168</v>
      </c>
    </row>
    <row r="385" spans="1:11" s="174" customFormat="1" ht="60" hidden="1" x14ac:dyDescent="0.25">
      <c r="A385" s="139">
        <v>43482</v>
      </c>
      <c r="B385" s="140">
        <v>1191</v>
      </c>
      <c r="C385" s="140">
        <v>204</v>
      </c>
      <c r="D385" s="97" t="s">
        <v>2104</v>
      </c>
      <c r="E385" s="141" t="s">
        <v>1145</v>
      </c>
      <c r="F385" s="158" t="s">
        <v>2137</v>
      </c>
      <c r="G385" s="142"/>
      <c r="H385" s="143" t="s">
        <v>1082</v>
      </c>
      <c r="I385" s="84">
        <v>1</v>
      </c>
      <c r="J385" s="107">
        <v>224</v>
      </c>
      <c r="K385" s="187" t="s">
        <v>44</v>
      </c>
    </row>
    <row r="386" spans="1:11" s="174" customFormat="1" ht="60" hidden="1" x14ac:dyDescent="0.25">
      <c r="A386" s="139">
        <v>43482</v>
      </c>
      <c r="B386" s="140">
        <v>1190</v>
      </c>
      <c r="C386" s="140">
        <v>204</v>
      </c>
      <c r="D386" s="97" t="s">
        <v>2103</v>
      </c>
      <c r="E386" s="141" t="s">
        <v>46</v>
      </c>
      <c r="F386" s="142"/>
      <c r="G386" s="142"/>
      <c r="H386" s="143" t="s">
        <v>1095</v>
      </c>
      <c r="I386" s="84">
        <v>1</v>
      </c>
      <c r="J386" s="107">
        <v>224</v>
      </c>
      <c r="K386" s="187" t="s">
        <v>44</v>
      </c>
    </row>
    <row r="387" spans="1:11" s="174" customFormat="1" ht="90" hidden="1" x14ac:dyDescent="0.25">
      <c r="A387" s="139">
        <v>43482</v>
      </c>
      <c r="B387" s="140">
        <v>1189</v>
      </c>
      <c r="C387" s="140">
        <v>204</v>
      </c>
      <c r="D387" s="97" t="s">
        <v>2102</v>
      </c>
      <c r="E387" s="141" t="s">
        <v>1094</v>
      </c>
      <c r="F387" s="142"/>
      <c r="G387" s="142" t="s">
        <v>1461</v>
      </c>
      <c r="H387" s="143" t="s">
        <v>1131</v>
      </c>
      <c r="I387" s="84">
        <v>1</v>
      </c>
      <c r="J387" s="107">
        <v>224</v>
      </c>
      <c r="K387" s="187" t="s">
        <v>1104</v>
      </c>
    </row>
    <row r="388" spans="1:11" s="174" customFormat="1" ht="75" hidden="1" x14ac:dyDescent="0.25">
      <c r="A388" s="139">
        <v>43482</v>
      </c>
      <c r="B388" s="140">
        <v>1188</v>
      </c>
      <c r="C388" s="140">
        <v>205</v>
      </c>
      <c r="D388" s="97" t="s">
        <v>2101</v>
      </c>
      <c r="E388" s="141" t="s">
        <v>1094</v>
      </c>
      <c r="F388" s="158"/>
      <c r="G388" s="158" t="s">
        <v>2642</v>
      </c>
      <c r="H388" s="143" t="s">
        <v>1082</v>
      </c>
      <c r="I388" s="84">
        <v>1</v>
      </c>
      <c r="J388" s="107">
        <v>224</v>
      </c>
      <c r="K388" s="187" t="s">
        <v>1141</v>
      </c>
    </row>
    <row r="389" spans="1:11" s="174" customFormat="1" ht="45" hidden="1" x14ac:dyDescent="0.25">
      <c r="A389" s="139">
        <v>43482</v>
      </c>
      <c r="B389" s="140">
        <v>1187</v>
      </c>
      <c r="C389" s="140">
        <v>902</v>
      </c>
      <c r="D389" s="97" t="s">
        <v>2100</v>
      </c>
      <c r="E389" s="141" t="s">
        <v>1094</v>
      </c>
      <c r="F389" s="158" t="s">
        <v>2135</v>
      </c>
      <c r="G389" s="142"/>
      <c r="H389" s="143" t="s">
        <v>1118</v>
      </c>
      <c r="I389" s="84">
        <v>1</v>
      </c>
      <c r="J389" s="107">
        <v>224</v>
      </c>
      <c r="K389" s="187" t="s">
        <v>1141</v>
      </c>
    </row>
    <row r="390" spans="1:11" s="174" customFormat="1" ht="45" hidden="1" x14ac:dyDescent="0.25">
      <c r="A390" s="139">
        <v>43482</v>
      </c>
      <c r="B390" s="140">
        <v>1186</v>
      </c>
      <c r="C390" s="140">
        <v>901</v>
      </c>
      <c r="D390" s="97" t="s">
        <v>2099</v>
      </c>
      <c r="E390" s="141" t="s">
        <v>1094</v>
      </c>
      <c r="F390" s="158" t="s">
        <v>2135</v>
      </c>
      <c r="G390" s="142" t="s">
        <v>1461</v>
      </c>
      <c r="H390" s="143" t="s">
        <v>1118</v>
      </c>
      <c r="I390" s="84">
        <v>1</v>
      </c>
      <c r="J390" s="107">
        <v>224</v>
      </c>
      <c r="K390" s="187" t="s">
        <v>1141</v>
      </c>
    </row>
    <row r="391" spans="1:11" s="174" customFormat="1" ht="45" hidden="1" x14ac:dyDescent="0.25">
      <c r="A391" s="139">
        <v>43486</v>
      </c>
      <c r="B391" s="140">
        <v>1185</v>
      </c>
      <c r="C391" s="140">
        <v>702</v>
      </c>
      <c r="D391" s="97" t="s">
        <v>2098</v>
      </c>
      <c r="E391" s="141" t="s">
        <v>1094</v>
      </c>
      <c r="F391" s="142"/>
      <c r="G391" s="158" t="s">
        <v>2376</v>
      </c>
      <c r="H391" s="143" t="s">
        <v>1118</v>
      </c>
      <c r="I391" s="84">
        <v>1</v>
      </c>
      <c r="J391" s="107">
        <v>224</v>
      </c>
      <c r="K391" s="187" t="s">
        <v>1092</v>
      </c>
    </row>
    <row r="392" spans="1:11" s="174" customFormat="1" ht="45" hidden="1" x14ac:dyDescent="0.25">
      <c r="A392" s="139">
        <v>43487</v>
      </c>
      <c r="B392" s="140">
        <v>1184</v>
      </c>
      <c r="C392" s="140">
        <v>201</v>
      </c>
      <c r="D392" s="97" t="s">
        <v>2095</v>
      </c>
      <c r="E392" s="141" t="s">
        <v>1110</v>
      </c>
      <c r="F392" s="142"/>
      <c r="G392" s="142"/>
      <c r="H392" s="143" t="s">
        <v>1082</v>
      </c>
      <c r="I392" s="84">
        <v>1</v>
      </c>
      <c r="J392" s="107">
        <v>224</v>
      </c>
      <c r="K392" s="187" t="s">
        <v>1128</v>
      </c>
    </row>
    <row r="393" spans="1:11" s="174" customFormat="1" ht="409.5" hidden="1" x14ac:dyDescent="0.25">
      <c r="A393" s="139">
        <v>43485</v>
      </c>
      <c r="B393" s="140">
        <v>1183</v>
      </c>
      <c r="C393" s="140">
        <v>207</v>
      </c>
      <c r="D393" s="97" t="s">
        <v>2093</v>
      </c>
      <c r="E393" s="141" t="s">
        <v>1110</v>
      </c>
      <c r="F393" s="142"/>
      <c r="G393" s="142"/>
      <c r="H393" s="143" t="s">
        <v>1118</v>
      </c>
      <c r="I393" s="84">
        <v>1</v>
      </c>
      <c r="J393" s="107">
        <v>224</v>
      </c>
      <c r="K393" s="187" t="s">
        <v>1128</v>
      </c>
    </row>
    <row r="394" spans="1:11" s="174" customFormat="1" ht="45" hidden="1" x14ac:dyDescent="0.25">
      <c r="A394" s="139">
        <v>43482</v>
      </c>
      <c r="B394" s="140">
        <v>1182</v>
      </c>
      <c r="C394" s="140">
        <v>901</v>
      </c>
      <c r="D394" s="97" t="s">
        <v>2092</v>
      </c>
      <c r="E394" s="141" t="s">
        <v>1094</v>
      </c>
      <c r="F394" s="142"/>
      <c r="G394" s="142" t="s">
        <v>2174</v>
      </c>
      <c r="H394" s="143" t="s">
        <v>1118</v>
      </c>
      <c r="I394" s="84">
        <v>1</v>
      </c>
      <c r="J394" s="107">
        <v>224</v>
      </c>
      <c r="K394" s="187" t="s">
        <v>1141</v>
      </c>
    </row>
    <row r="395" spans="1:11" s="174" customFormat="1" ht="45" hidden="1" x14ac:dyDescent="0.25">
      <c r="A395" s="139">
        <v>43482</v>
      </c>
      <c r="B395" s="140">
        <v>1181</v>
      </c>
      <c r="C395" s="140">
        <v>902</v>
      </c>
      <c r="D395" s="97" t="s">
        <v>2091</v>
      </c>
      <c r="E395" s="141" t="s">
        <v>1094</v>
      </c>
      <c r="F395" s="142"/>
      <c r="G395" s="142" t="s">
        <v>1461</v>
      </c>
      <c r="H395" s="143" t="s">
        <v>1082</v>
      </c>
      <c r="I395" s="84">
        <v>1</v>
      </c>
      <c r="J395" s="107">
        <v>224</v>
      </c>
      <c r="K395" s="187" t="s">
        <v>1141</v>
      </c>
    </row>
    <row r="396" spans="1:11" s="174" customFormat="1" ht="60" hidden="1" x14ac:dyDescent="0.25">
      <c r="A396" s="139">
        <v>43482</v>
      </c>
      <c r="B396" s="140">
        <v>1180</v>
      </c>
      <c r="C396" s="140">
        <v>204</v>
      </c>
      <c r="D396" s="97" t="s">
        <v>2090</v>
      </c>
      <c r="E396" s="141" t="s">
        <v>1094</v>
      </c>
      <c r="F396" s="142"/>
      <c r="G396" s="142" t="s">
        <v>1461</v>
      </c>
      <c r="H396" s="143" t="s">
        <v>1082</v>
      </c>
      <c r="I396" s="84">
        <v>1</v>
      </c>
      <c r="J396" s="107">
        <v>224</v>
      </c>
      <c r="K396" s="187" t="s">
        <v>1104</v>
      </c>
    </row>
    <row r="397" spans="1:11" s="174" customFormat="1" ht="45" hidden="1" x14ac:dyDescent="0.25">
      <c r="A397" s="139">
        <v>43477</v>
      </c>
      <c r="B397" s="140">
        <v>1179</v>
      </c>
      <c r="C397" s="140">
        <v>703</v>
      </c>
      <c r="D397" s="97" t="s">
        <v>2089</v>
      </c>
      <c r="E397" s="141" t="s">
        <v>1094</v>
      </c>
      <c r="F397" s="142"/>
      <c r="G397" s="158" t="s">
        <v>2118</v>
      </c>
      <c r="H397" s="143" t="s">
        <v>1082</v>
      </c>
      <c r="I397" s="84">
        <v>1</v>
      </c>
      <c r="J397" s="107">
        <v>224</v>
      </c>
      <c r="K397" s="187" t="s">
        <v>1168</v>
      </c>
    </row>
    <row r="398" spans="1:11" s="174" customFormat="1" ht="60" hidden="1" x14ac:dyDescent="0.25">
      <c r="A398" s="139">
        <v>43480</v>
      </c>
      <c r="B398" s="140">
        <v>1178</v>
      </c>
      <c r="C398" s="140">
        <v>303</v>
      </c>
      <c r="D398" s="97" t="s">
        <v>2050</v>
      </c>
      <c r="E398" s="141" t="s">
        <v>1190</v>
      </c>
      <c r="F398" s="142"/>
      <c r="G398" s="142"/>
      <c r="H398" s="143" t="s">
        <v>1881</v>
      </c>
      <c r="I398" s="84">
        <v>1</v>
      </c>
      <c r="J398" s="107">
        <v>224</v>
      </c>
      <c r="K398" s="187" t="s">
        <v>1416</v>
      </c>
    </row>
    <row r="399" spans="1:11" s="174" customFormat="1" ht="90" hidden="1" x14ac:dyDescent="0.25">
      <c r="A399" s="139">
        <v>43480</v>
      </c>
      <c r="B399" s="140">
        <v>1177</v>
      </c>
      <c r="C399" s="140">
        <v>711</v>
      </c>
      <c r="D399" s="97" t="s">
        <v>2051</v>
      </c>
      <c r="E399" s="141" t="s">
        <v>1094</v>
      </c>
      <c r="F399" s="142"/>
      <c r="G399" s="158" t="s">
        <v>2175</v>
      </c>
      <c r="H399" s="143" t="s">
        <v>1118</v>
      </c>
      <c r="I399" s="84">
        <v>1</v>
      </c>
      <c r="J399" s="107">
        <v>224</v>
      </c>
      <c r="K399" s="187" t="s">
        <v>1168</v>
      </c>
    </row>
    <row r="400" spans="1:11" s="174" customFormat="1" ht="75" hidden="1" x14ac:dyDescent="0.25">
      <c r="A400" s="139">
        <v>43480</v>
      </c>
      <c r="B400" s="140">
        <v>1176</v>
      </c>
      <c r="C400" s="140">
        <v>708</v>
      </c>
      <c r="D400" s="97" t="s">
        <v>2052</v>
      </c>
      <c r="E400" s="141" t="s">
        <v>1665</v>
      </c>
      <c r="F400" s="142"/>
      <c r="G400" s="158" t="s">
        <v>2202</v>
      </c>
      <c r="H400" s="143">
        <v>43709</v>
      </c>
      <c r="I400" s="84">
        <v>1</v>
      </c>
      <c r="J400" s="107">
        <v>224</v>
      </c>
      <c r="K400" s="187" t="s">
        <v>1119</v>
      </c>
    </row>
    <row r="401" spans="1:11" s="174" customFormat="1" ht="45" hidden="1" x14ac:dyDescent="0.25">
      <c r="A401" s="139">
        <v>43479</v>
      </c>
      <c r="B401" s="140">
        <v>1175</v>
      </c>
      <c r="C401" s="140">
        <v>102</v>
      </c>
      <c r="D401" s="97" t="s">
        <v>2049</v>
      </c>
      <c r="E401" s="141" t="s">
        <v>1094</v>
      </c>
      <c r="F401" s="142"/>
      <c r="G401" s="158" t="s">
        <v>2117</v>
      </c>
      <c r="H401" s="143" t="s">
        <v>1118</v>
      </c>
      <c r="I401" s="84">
        <v>1</v>
      </c>
      <c r="J401" s="107">
        <v>224</v>
      </c>
      <c r="K401" s="187" t="s">
        <v>1141</v>
      </c>
    </row>
    <row r="402" spans="1:11" s="174" customFormat="1" ht="90" hidden="1" x14ac:dyDescent="0.25">
      <c r="A402" s="139">
        <v>43479</v>
      </c>
      <c r="B402" s="140">
        <v>1174</v>
      </c>
      <c r="C402" s="140">
        <v>602</v>
      </c>
      <c r="D402" s="97" t="s">
        <v>2046</v>
      </c>
      <c r="E402" s="141" t="s">
        <v>1094</v>
      </c>
      <c r="F402" s="142"/>
      <c r="G402" s="158" t="s">
        <v>2117</v>
      </c>
      <c r="H402" s="143" t="s">
        <v>1131</v>
      </c>
      <c r="I402" s="84">
        <v>1</v>
      </c>
      <c r="J402" s="107">
        <v>224</v>
      </c>
      <c r="K402" s="187" t="s">
        <v>1141</v>
      </c>
    </row>
    <row r="403" spans="1:11" s="174" customFormat="1" ht="105" hidden="1" x14ac:dyDescent="0.25">
      <c r="A403" s="139">
        <v>43478</v>
      </c>
      <c r="B403" s="140">
        <v>1173</v>
      </c>
      <c r="C403" s="140">
        <v>904</v>
      </c>
      <c r="D403" s="97" t="s">
        <v>2043</v>
      </c>
      <c r="E403" s="141" t="s">
        <v>1110</v>
      </c>
      <c r="F403" s="142"/>
      <c r="G403" s="158" t="s">
        <v>2315</v>
      </c>
      <c r="H403" s="143" t="s">
        <v>1118</v>
      </c>
      <c r="I403" s="84">
        <v>1</v>
      </c>
      <c r="J403" s="107">
        <v>224</v>
      </c>
      <c r="K403" s="187" t="s">
        <v>1155</v>
      </c>
    </row>
    <row r="404" spans="1:11" s="174" customFormat="1" ht="135" hidden="1" x14ac:dyDescent="0.25">
      <c r="A404" s="139">
        <v>43475</v>
      </c>
      <c r="B404" s="140">
        <v>1172</v>
      </c>
      <c r="C404" s="140" t="s">
        <v>46</v>
      </c>
      <c r="D404" s="97" t="s">
        <v>2042</v>
      </c>
      <c r="E404" s="141" t="s">
        <v>1665</v>
      </c>
      <c r="F404" s="142"/>
      <c r="G404" s="158" t="s">
        <v>2203</v>
      </c>
      <c r="H404" s="143" t="s">
        <v>1082</v>
      </c>
      <c r="I404" s="84">
        <v>1</v>
      </c>
      <c r="J404" s="107">
        <v>224</v>
      </c>
      <c r="K404" s="187" t="s">
        <v>555</v>
      </c>
    </row>
    <row r="405" spans="1:11" s="174" customFormat="1" ht="135" hidden="1" x14ac:dyDescent="0.25">
      <c r="A405" s="139">
        <v>43477</v>
      </c>
      <c r="B405" s="140">
        <v>1171</v>
      </c>
      <c r="C405" s="140">
        <v>207</v>
      </c>
      <c r="D405" s="97" t="s">
        <v>2041</v>
      </c>
      <c r="E405" s="141" t="s">
        <v>1107</v>
      </c>
      <c r="F405" s="158" t="s">
        <v>2138</v>
      </c>
      <c r="G405" s="142"/>
      <c r="H405" s="143" t="s">
        <v>1131</v>
      </c>
      <c r="I405" s="84">
        <v>1</v>
      </c>
      <c r="J405" s="107">
        <v>224</v>
      </c>
      <c r="K405" s="187" t="s">
        <v>555</v>
      </c>
    </row>
    <row r="406" spans="1:11" s="174" customFormat="1" ht="135" hidden="1" x14ac:dyDescent="0.25">
      <c r="A406" s="139">
        <v>43477</v>
      </c>
      <c r="B406" s="140">
        <v>1170</v>
      </c>
      <c r="C406" s="140">
        <v>710</v>
      </c>
      <c r="D406" s="97" t="s">
        <v>2037</v>
      </c>
      <c r="E406" s="141" t="s">
        <v>1665</v>
      </c>
      <c r="F406" s="142"/>
      <c r="G406" s="158" t="s">
        <v>2204</v>
      </c>
      <c r="H406" s="143">
        <v>43783</v>
      </c>
      <c r="I406" s="84">
        <v>1</v>
      </c>
      <c r="J406" s="107">
        <v>224</v>
      </c>
      <c r="K406" s="187" t="s">
        <v>44</v>
      </c>
    </row>
    <row r="407" spans="1:11" s="174" customFormat="1" ht="90" hidden="1" x14ac:dyDescent="0.25">
      <c r="A407" s="139">
        <v>43475</v>
      </c>
      <c r="B407" s="140">
        <v>1169</v>
      </c>
      <c r="C407" s="140">
        <v>111</v>
      </c>
      <c r="D407" s="97" t="s">
        <v>2034</v>
      </c>
      <c r="E407" s="141" t="s">
        <v>1094</v>
      </c>
      <c r="F407" s="142"/>
      <c r="G407" s="158" t="s">
        <v>2376</v>
      </c>
      <c r="H407" s="143" t="s">
        <v>1118</v>
      </c>
      <c r="I407" s="84">
        <v>1</v>
      </c>
      <c r="J407" s="107">
        <v>224</v>
      </c>
      <c r="K407" s="187" t="s">
        <v>1186</v>
      </c>
    </row>
    <row r="408" spans="1:11" s="174" customFormat="1" ht="120" hidden="1" x14ac:dyDescent="0.25">
      <c r="A408" s="139">
        <v>43473</v>
      </c>
      <c r="B408" s="140">
        <v>1168</v>
      </c>
      <c r="C408" s="140">
        <v>125</v>
      </c>
      <c r="D408" s="97" t="s">
        <v>1991</v>
      </c>
      <c r="E408" s="141" t="s">
        <v>1151</v>
      </c>
      <c r="F408" s="142"/>
      <c r="G408" s="158" t="s">
        <v>2215</v>
      </c>
      <c r="H408" s="143" t="s">
        <v>1131</v>
      </c>
      <c r="I408" s="84">
        <v>1</v>
      </c>
      <c r="J408" s="107">
        <v>224</v>
      </c>
      <c r="K408" s="187" t="s">
        <v>1152</v>
      </c>
    </row>
    <row r="409" spans="1:11" s="174" customFormat="1" ht="90" hidden="1" x14ac:dyDescent="0.25">
      <c r="A409" s="139">
        <v>43472</v>
      </c>
      <c r="B409" s="140">
        <v>1167</v>
      </c>
      <c r="C409" s="140">
        <v>702</v>
      </c>
      <c r="D409" s="97" t="s">
        <v>1990</v>
      </c>
      <c r="E409" s="141" t="s">
        <v>1129</v>
      </c>
      <c r="F409" s="142"/>
      <c r="G409" s="158" t="s">
        <v>2053</v>
      </c>
      <c r="H409" s="143" t="s">
        <v>1118</v>
      </c>
      <c r="I409" s="84">
        <v>1</v>
      </c>
      <c r="J409" s="107">
        <v>224</v>
      </c>
      <c r="K409" s="187" t="s">
        <v>1155</v>
      </c>
    </row>
    <row r="410" spans="1:11" s="174" customFormat="1" ht="135" hidden="1" x14ac:dyDescent="0.25">
      <c r="A410" s="139">
        <v>43473</v>
      </c>
      <c r="B410" s="140">
        <v>1166</v>
      </c>
      <c r="C410" s="140">
        <v>414</v>
      </c>
      <c r="D410" s="97" t="s">
        <v>1987</v>
      </c>
      <c r="E410" s="141" t="s">
        <v>1107</v>
      </c>
      <c r="F410" s="142"/>
      <c r="G410" s="158" t="s">
        <v>2375</v>
      </c>
      <c r="H410" s="143">
        <v>43663</v>
      </c>
      <c r="I410" s="84">
        <v>1</v>
      </c>
      <c r="J410" s="107">
        <v>224</v>
      </c>
      <c r="K410" s="187" t="s">
        <v>1444</v>
      </c>
    </row>
    <row r="411" spans="1:11" s="174" customFormat="1" ht="60" hidden="1" x14ac:dyDescent="0.25">
      <c r="A411" s="139">
        <v>43470</v>
      </c>
      <c r="B411" s="140">
        <v>1165</v>
      </c>
      <c r="C411" s="140">
        <v>107</v>
      </c>
      <c r="D411" s="97" t="s">
        <v>1986</v>
      </c>
      <c r="E411" s="141" t="s">
        <v>1094</v>
      </c>
      <c r="F411" s="158" t="s">
        <v>2055</v>
      </c>
      <c r="G411" s="158" t="s">
        <v>2407</v>
      </c>
      <c r="H411" s="143" t="s">
        <v>1082</v>
      </c>
      <c r="I411" s="84">
        <v>1</v>
      </c>
      <c r="J411" s="107">
        <v>224</v>
      </c>
      <c r="K411" s="187" t="s">
        <v>1104</v>
      </c>
    </row>
    <row r="412" spans="1:11" s="174" customFormat="1" ht="30" hidden="1" x14ac:dyDescent="0.25">
      <c r="A412" s="139">
        <v>43470</v>
      </c>
      <c r="B412" s="140">
        <v>1164</v>
      </c>
      <c r="C412" s="140">
        <v>203</v>
      </c>
      <c r="D412" s="97" t="s">
        <v>1985</v>
      </c>
      <c r="E412" s="141" t="s">
        <v>1094</v>
      </c>
      <c r="F412" s="142"/>
      <c r="G412" s="158" t="s">
        <v>2119</v>
      </c>
      <c r="H412" s="143" t="s">
        <v>1082</v>
      </c>
      <c r="I412" s="84">
        <v>1</v>
      </c>
      <c r="J412" s="107">
        <v>224</v>
      </c>
      <c r="K412" s="187" t="s">
        <v>1141</v>
      </c>
    </row>
    <row r="413" spans="1:11" s="174" customFormat="1" ht="45" hidden="1" x14ac:dyDescent="0.25">
      <c r="A413" s="139">
        <v>43473</v>
      </c>
      <c r="B413" s="140">
        <v>1163</v>
      </c>
      <c r="C413" s="140">
        <v>909</v>
      </c>
      <c r="D413" s="97" t="s">
        <v>1984</v>
      </c>
      <c r="E413" s="141" t="s">
        <v>1110</v>
      </c>
      <c r="F413" s="142"/>
      <c r="G413" s="158" t="s">
        <v>2077</v>
      </c>
      <c r="H413" s="143" t="s">
        <v>1118</v>
      </c>
      <c r="I413" s="84">
        <v>1</v>
      </c>
      <c r="J413" s="107">
        <v>224</v>
      </c>
      <c r="K413" s="187" t="s">
        <v>1122</v>
      </c>
    </row>
    <row r="414" spans="1:11" s="174" customFormat="1" ht="75" hidden="1" x14ac:dyDescent="0.25">
      <c r="A414" s="139">
        <v>43473</v>
      </c>
      <c r="B414" s="140">
        <v>1162</v>
      </c>
      <c r="C414" s="140">
        <v>909</v>
      </c>
      <c r="D414" s="97" t="s">
        <v>1983</v>
      </c>
      <c r="E414" s="141" t="s">
        <v>1094</v>
      </c>
      <c r="F414" s="142"/>
      <c r="G414" s="158" t="s">
        <v>2119</v>
      </c>
      <c r="H414" s="143" t="s">
        <v>1082</v>
      </c>
      <c r="I414" s="84">
        <v>1</v>
      </c>
      <c r="J414" s="107">
        <v>224</v>
      </c>
      <c r="K414" s="187" t="s">
        <v>1168</v>
      </c>
    </row>
    <row r="415" spans="1:11" s="174" customFormat="1" ht="135" hidden="1" x14ac:dyDescent="0.25">
      <c r="A415" s="139">
        <v>43473</v>
      </c>
      <c r="B415" s="140">
        <v>1161</v>
      </c>
      <c r="C415" s="140">
        <v>901</v>
      </c>
      <c r="D415" s="97" t="s">
        <v>1981</v>
      </c>
      <c r="E415" s="141" t="s">
        <v>1094</v>
      </c>
      <c r="F415" s="142"/>
      <c r="G415" s="158" t="s">
        <v>2056</v>
      </c>
      <c r="H415" s="143" t="s">
        <v>1118</v>
      </c>
      <c r="I415" s="84">
        <v>1</v>
      </c>
      <c r="J415" s="107">
        <v>224</v>
      </c>
      <c r="K415" s="187" t="s">
        <v>1141</v>
      </c>
    </row>
    <row r="416" spans="1:11" s="174" customFormat="1" ht="75" hidden="1" x14ac:dyDescent="0.25">
      <c r="A416" s="139">
        <v>43473</v>
      </c>
      <c r="B416" s="140">
        <v>1160</v>
      </c>
      <c r="C416" s="140">
        <v>901</v>
      </c>
      <c r="D416" s="97" t="s">
        <v>1980</v>
      </c>
      <c r="E416" s="141" t="s">
        <v>1094</v>
      </c>
      <c r="F416" s="142"/>
      <c r="G416" s="158" t="s">
        <v>2057</v>
      </c>
      <c r="H416" s="143" t="s">
        <v>1118</v>
      </c>
      <c r="I416" s="84">
        <v>1</v>
      </c>
      <c r="J416" s="107">
        <v>224</v>
      </c>
      <c r="K416" s="187" t="s">
        <v>1994</v>
      </c>
    </row>
    <row r="417" spans="1:11" s="174" customFormat="1" ht="60" hidden="1" x14ac:dyDescent="0.25">
      <c r="A417" s="139">
        <v>43472</v>
      </c>
      <c r="B417" s="140">
        <v>1159</v>
      </c>
      <c r="C417" s="140" t="s">
        <v>46</v>
      </c>
      <c r="D417" s="97" t="s">
        <v>1979</v>
      </c>
      <c r="E417" s="141" t="s">
        <v>1094</v>
      </c>
      <c r="F417" s="142"/>
      <c r="G417" s="158" t="s">
        <v>2058</v>
      </c>
      <c r="H417" s="143" t="s">
        <v>1118</v>
      </c>
      <c r="I417" s="84">
        <v>1</v>
      </c>
      <c r="J417" s="107">
        <v>224</v>
      </c>
      <c r="K417" s="187" t="s">
        <v>1092</v>
      </c>
    </row>
    <row r="418" spans="1:11" s="174" customFormat="1" ht="60" hidden="1" x14ac:dyDescent="0.25">
      <c r="A418" s="139">
        <v>43472</v>
      </c>
      <c r="B418" s="140">
        <v>1158</v>
      </c>
      <c r="C418" s="140" t="s">
        <v>46</v>
      </c>
      <c r="D418" s="97" t="s">
        <v>1978</v>
      </c>
      <c r="E418" s="141" t="s">
        <v>1665</v>
      </c>
      <c r="F418" s="142"/>
      <c r="G418" s="158" t="s">
        <v>2205</v>
      </c>
      <c r="H418" s="143">
        <v>43709</v>
      </c>
      <c r="I418" s="84">
        <v>1</v>
      </c>
      <c r="J418" s="107">
        <v>224</v>
      </c>
      <c r="K418" s="187" t="s">
        <v>44</v>
      </c>
    </row>
    <row r="419" spans="1:11" s="174" customFormat="1" ht="210" hidden="1" x14ac:dyDescent="0.25">
      <c r="A419" s="139">
        <v>43473</v>
      </c>
      <c r="B419" s="140">
        <v>1157</v>
      </c>
      <c r="C419" s="140">
        <v>201</v>
      </c>
      <c r="D419" s="97" t="s">
        <v>1976</v>
      </c>
      <c r="E419" s="141" t="s">
        <v>1129</v>
      </c>
      <c r="F419" s="142"/>
      <c r="G419" s="158" t="s">
        <v>2252</v>
      </c>
      <c r="H419" s="143" t="s">
        <v>1118</v>
      </c>
      <c r="I419" s="84">
        <v>1</v>
      </c>
      <c r="J419" s="107">
        <v>224</v>
      </c>
      <c r="K419" s="187" t="s">
        <v>44</v>
      </c>
    </row>
    <row r="420" spans="1:11" s="174" customFormat="1" ht="105" hidden="1" x14ac:dyDescent="0.25">
      <c r="A420" s="139">
        <v>43472</v>
      </c>
      <c r="B420" s="140">
        <v>1156</v>
      </c>
      <c r="C420" s="140">
        <v>104</v>
      </c>
      <c r="D420" s="97" t="s">
        <v>1975</v>
      </c>
      <c r="E420" s="141" t="s">
        <v>1094</v>
      </c>
      <c r="F420" s="142"/>
      <c r="G420" s="158" t="s">
        <v>2408</v>
      </c>
      <c r="H420" s="143" t="s">
        <v>1082</v>
      </c>
      <c r="I420" s="84">
        <v>1</v>
      </c>
      <c r="J420" s="107">
        <v>224</v>
      </c>
      <c r="K420" s="187" t="s">
        <v>1141</v>
      </c>
    </row>
    <row r="421" spans="1:11" s="174" customFormat="1" ht="135" hidden="1" x14ac:dyDescent="0.25">
      <c r="A421" s="139">
        <v>43470</v>
      </c>
      <c r="B421" s="140">
        <v>1155</v>
      </c>
      <c r="C421" s="140">
        <v>201</v>
      </c>
      <c r="D421" s="97" t="s">
        <v>1974</v>
      </c>
      <c r="E421" s="141" t="s">
        <v>1110</v>
      </c>
      <c r="F421" s="142"/>
      <c r="G421" s="158" t="s">
        <v>2078</v>
      </c>
      <c r="H421" s="143" t="s">
        <v>1118</v>
      </c>
      <c r="I421" s="84">
        <v>1</v>
      </c>
      <c r="J421" s="107">
        <v>224</v>
      </c>
      <c r="K421" s="187" t="s">
        <v>1172</v>
      </c>
    </row>
    <row r="422" spans="1:11" s="174" customFormat="1" ht="120" hidden="1" x14ac:dyDescent="0.25">
      <c r="A422" s="139">
        <v>43470</v>
      </c>
      <c r="B422" s="140" t="s">
        <v>2213</v>
      </c>
      <c r="C422" s="140">
        <v>309</v>
      </c>
      <c r="D422" s="97" t="s">
        <v>1971</v>
      </c>
      <c r="E422" s="141" t="s">
        <v>1135</v>
      </c>
      <c r="F422" s="142"/>
      <c r="G422" s="158" t="s">
        <v>2030</v>
      </c>
      <c r="H422" s="143" t="s">
        <v>1118</v>
      </c>
      <c r="I422" s="84">
        <v>1</v>
      </c>
      <c r="J422" s="107">
        <v>224</v>
      </c>
      <c r="K422" s="187" t="s">
        <v>1136</v>
      </c>
    </row>
    <row r="423" spans="1:11" s="174" customFormat="1" ht="45" hidden="1" x14ac:dyDescent="0.25">
      <c r="A423" s="139">
        <v>43470</v>
      </c>
      <c r="B423" s="140">
        <v>1153</v>
      </c>
      <c r="C423" s="140" t="s">
        <v>46</v>
      </c>
      <c r="D423" s="97" t="s">
        <v>1969</v>
      </c>
      <c r="E423" s="141" t="s">
        <v>1665</v>
      </c>
      <c r="F423" s="142"/>
      <c r="G423" s="158" t="s">
        <v>2207</v>
      </c>
      <c r="H423" s="143" t="s">
        <v>1131</v>
      </c>
      <c r="I423" s="84">
        <v>1</v>
      </c>
      <c r="J423" s="107">
        <v>224</v>
      </c>
      <c r="K423" s="187" t="s">
        <v>555</v>
      </c>
    </row>
    <row r="424" spans="1:11" s="174" customFormat="1" ht="105" hidden="1" x14ac:dyDescent="0.25">
      <c r="A424" s="139">
        <v>43470</v>
      </c>
      <c r="B424" s="140">
        <v>1152</v>
      </c>
      <c r="C424" s="140" t="s">
        <v>46</v>
      </c>
      <c r="D424" s="97" t="s">
        <v>1968</v>
      </c>
      <c r="E424" s="141" t="s">
        <v>1151</v>
      </c>
      <c r="F424" s="142"/>
      <c r="G424" s="158" t="s">
        <v>2260</v>
      </c>
      <c r="H424" s="143" t="s">
        <v>1118</v>
      </c>
      <c r="I424" s="84">
        <v>1</v>
      </c>
      <c r="J424" s="107">
        <v>224</v>
      </c>
      <c r="K424" s="187" t="s">
        <v>1152</v>
      </c>
    </row>
    <row r="425" spans="1:11" s="174" customFormat="1" ht="195" hidden="1" x14ac:dyDescent="0.25">
      <c r="A425" s="139">
        <v>43102</v>
      </c>
      <c r="B425" s="140">
        <v>1151</v>
      </c>
      <c r="C425" s="140">
        <v>515</v>
      </c>
      <c r="D425" s="97" t="s">
        <v>1965</v>
      </c>
      <c r="E425" s="141" t="s">
        <v>1110</v>
      </c>
      <c r="F425" s="158" t="s">
        <v>1992</v>
      </c>
      <c r="G425" s="158" t="s">
        <v>2079</v>
      </c>
      <c r="H425" s="143" t="s">
        <v>1118</v>
      </c>
      <c r="I425" s="84">
        <v>1</v>
      </c>
      <c r="J425" s="107">
        <v>224</v>
      </c>
      <c r="K425" s="187" t="s">
        <v>1089</v>
      </c>
    </row>
    <row r="426" spans="1:11" s="174" customFormat="1" ht="255" hidden="1" x14ac:dyDescent="0.25">
      <c r="A426" s="139">
        <v>43466</v>
      </c>
      <c r="B426" s="140">
        <v>1150</v>
      </c>
      <c r="C426" s="140">
        <v>122</v>
      </c>
      <c r="D426" s="97" t="s">
        <v>1933</v>
      </c>
      <c r="E426" s="141" t="s">
        <v>1094</v>
      </c>
      <c r="F426" s="142"/>
      <c r="G426" s="158" t="s">
        <v>2060</v>
      </c>
      <c r="H426" s="143" t="s">
        <v>1118</v>
      </c>
      <c r="I426" s="84">
        <v>1</v>
      </c>
      <c r="J426" s="107">
        <v>224</v>
      </c>
      <c r="K426" s="187" t="s">
        <v>1141</v>
      </c>
    </row>
    <row r="427" spans="1:11" s="174" customFormat="1" ht="45" hidden="1" x14ac:dyDescent="0.25">
      <c r="A427" s="139">
        <v>43457</v>
      </c>
      <c r="B427" s="140">
        <v>1149</v>
      </c>
      <c r="C427" s="140" t="s">
        <v>46</v>
      </c>
      <c r="D427" s="97" t="s">
        <v>1932</v>
      </c>
      <c r="E427" s="141" t="s">
        <v>1094</v>
      </c>
      <c r="F427" s="142"/>
      <c r="G427" s="158" t="s">
        <v>2061</v>
      </c>
      <c r="H427" s="143" t="s">
        <v>1118</v>
      </c>
      <c r="I427" s="84">
        <v>1</v>
      </c>
      <c r="J427" s="107">
        <v>224</v>
      </c>
      <c r="K427" s="187" t="s">
        <v>1104</v>
      </c>
    </row>
    <row r="428" spans="1:11" s="174" customFormat="1" ht="45" hidden="1" x14ac:dyDescent="0.25">
      <c r="A428" s="139">
        <v>43464</v>
      </c>
      <c r="B428" s="140">
        <v>1148</v>
      </c>
      <c r="C428" s="140">
        <v>104</v>
      </c>
      <c r="D428" s="97" t="s">
        <v>1931</v>
      </c>
      <c r="E428" s="141" t="s">
        <v>1129</v>
      </c>
      <c r="F428" s="158" t="s">
        <v>2026</v>
      </c>
      <c r="G428" s="158" t="s">
        <v>2069</v>
      </c>
      <c r="H428" s="143" t="s">
        <v>1118</v>
      </c>
      <c r="I428" s="84">
        <v>1</v>
      </c>
      <c r="J428" s="107">
        <v>224</v>
      </c>
      <c r="K428" s="187" t="s">
        <v>1155</v>
      </c>
    </row>
    <row r="429" spans="1:11" s="174" customFormat="1" ht="90" hidden="1" x14ac:dyDescent="0.25">
      <c r="A429" s="139">
        <v>43463</v>
      </c>
      <c r="B429" s="140">
        <v>1147</v>
      </c>
      <c r="C429" s="140">
        <v>415</v>
      </c>
      <c r="D429" s="97" t="s">
        <v>1930</v>
      </c>
      <c r="E429" s="141" t="s">
        <v>1094</v>
      </c>
      <c r="F429" s="142"/>
      <c r="G429" s="158" t="s">
        <v>2062</v>
      </c>
      <c r="H429" s="143" t="s">
        <v>1118</v>
      </c>
      <c r="I429" s="84">
        <v>1</v>
      </c>
      <c r="J429" s="107">
        <v>224</v>
      </c>
      <c r="K429" s="187" t="s">
        <v>1126</v>
      </c>
    </row>
    <row r="430" spans="1:11" s="174" customFormat="1" ht="150" hidden="1" x14ac:dyDescent="0.25">
      <c r="A430" s="139">
        <v>43463</v>
      </c>
      <c r="B430" s="140">
        <v>1146</v>
      </c>
      <c r="C430" s="140">
        <v>210</v>
      </c>
      <c r="D430" s="97" t="s">
        <v>1928</v>
      </c>
      <c r="E430" s="141" t="s">
        <v>1123</v>
      </c>
      <c r="F430" s="158" t="s">
        <v>2033</v>
      </c>
      <c r="G430" s="142"/>
      <c r="H430" s="143" t="s">
        <v>1118</v>
      </c>
      <c r="I430" s="84">
        <v>1</v>
      </c>
      <c r="J430" s="107">
        <v>224</v>
      </c>
      <c r="K430" s="187" t="s">
        <v>1141</v>
      </c>
    </row>
    <row r="431" spans="1:11" s="174" customFormat="1" ht="60" hidden="1" x14ac:dyDescent="0.25">
      <c r="A431" s="139">
        <v>43464</v>
      </c>
      <c r="B431" s="140">
        <v>1145</v>
      </c>
      <c r="C431" s="140">
        <v>514</v>
      </c>
      <c r="D431" s="97" t="s">
        <v>1926</v>
      </c>
      <c r="E431" s="141" t="s">
        <v>1129</v>
      </c>
      <c r="F431" s="158" t="s">
        <v>2027</v>
      </c>
      <c r="G431" s="158" t="s">
        <v>2070</v>
      </c>
      <c r="H431" s="143" t="s">
        <v>1118</v>
      </c>
      <c r="I431" s="84">
        <v>1</v>
      </c>
      <c r="J431" s="107">
        <v>224</v>
      </c>
      <c r="K431" s="187" t="s">
        <v>1121</v>
      </c>
    </row>
    <row r="432" spans="1:11" s="174" customFormat="1" ht="41.25" hidden="1" customHeight="1" x14ac:dyDescent="0.25">
      <c r="A432" s="139">
        <v>43461</v>
      </c>
      <c r="B432" s="140">
        <v>1144</v>
      </c>
      <c r="C432" s="140">
        <v>406</v>
      </c>
      <c r="D432" s="97" t="s">
        <v>1925</v>
      </c>
      <c r="E432" s="141" t="s">
        <v>1135</v>
      </c>
      <c r="F432" s="142"/>
      <c r="G432" s="142"/>
      <c r="H432" s="143" t="s">
        <v>1118</v>
      </c>
      <c r="I432" s="84">
        <v>1</v>
      </c>
      <c r="J432" s="107">
        <v>224</v>
      </c>
      <c r="K432" s="187" t="s">
        <v>1158</v>
      </c>
    </row>
    <row r="433" spans="1:11" s="174" customFormat="1" ht="30" hidden="1" x14ac:dyDescent="0.25">
      <c r="A433" s="139">
        <v>43460</v>
      </c>
      <c r="B433" s="140">
        <v>1143</v>
      </c>
      <c r="C433" s="140">
        <v>507</v>
      </c>
      <c r="D433" s="97" t="s">
        <v>1924</v>
      </c>
      <c r="E433" s="141" t="s">
        <v>1151</v>
      </c>
      <c r="F433" s="158" t="s">
        <v>2029</v>
      </c>
      <c r="G433" s="142"/>
      <c r="H433" s="143" t="s">
        <v>1118</v>
      </c>
      <c r="I433" s="84">
        <v>1</v>
      </c>
      <c r="J433" s="107">
        <v>224</v>
      </c>
      <c r="K433" s="187" t="s">
        <v>1152</v>
      </c>
    </row>
    <row r="434" spans="1:11" s="174" customFormat="1" ht="30" hidden="1" x14ac:dyDescent="0.25">
      <c r="A434" s="139">
        <v>43460</v>
      </c>
      <c r="B434" s="140">
        <v>1142</v>
      </c>
      <c r="C434" s="140">
        <v>705</v>
      </c>
      <c r="D434" s="97" t="s">
        <v>1923</v>
      </c>
      <c r="E434" s="141" t="s">
        <v>1151</v>
      </c>
      <c r="F434" s="158" t="s">
        <v>2029</v>
      </c>
      <c r="G434" s="142"/>
      <c r="H434" s="143" t="s">
        <v>1118</v>
      </c>
      <c r="I434" s="84">
        <v>1</v>
      </c>
      <c r="J434" s="107">
        <v>224</v>
      </c>
      <c r="K434" s="187" t="s">
        <v>1152</v>
      </c>
    </row>
    <row r="435" spans="1:11" s="174" customFormat="1" ht="30" hidden="1" x14ac:dyDescent="0.25">
      <c r="A435" s="139">
        <v>43460</v>
      </c>
      <c r="B435" s="140">
        <v>1141</v>
      </c>
      <c r="C435" s="140">
        <v>903</v>
      </c>
      <c r="D435" s="97" t="s">
        <v>1922</v>
      </c>
      <c r="E435" s="141" t="s">
        <v>1151</v>
      </c>
      <c r="F435" s="158" t="s">
        <v>2029</v>
      </c>
      <c r="G435" s="142"/>
      <c r="H435" s="143" t="s">
        <v>1118</v>
      </c>
      <c r="I435" s="84">
        <v>1</v>
      </c>
      <c r="J435" s="107">
        <v>224</v>
      </c>
      <c r="K435" s="187" t="s">
        <v>1152</v>
      </c>
    </row>
    <row r="436" spans="1:11" s="174" customFormat="1" ht="106.5" hidden="1" customHeight="1" x14ac:dyDescent="0.25">
      <c r="A436" s="139">
        <v>43458</v>
      </c>
      <c r="B436" s="140">
        <v>1140</v>
      </c>
      <c r="C436" s="140">
        <v>806</v>
      </c>
      <c r="D436" s="97" t="s">
        <v>1919</v>
      </c>
      <c r="E436" s="141" t="s">
        <v>1665</v>
      </c>
      <c r="F436" s="142"/>
      <c r="G436" s="158" t="s">
        <v>2575</v>
      </c>
      <c r="H436" s="143" t="s">
        <v>1131</v>
      </c>
      <c r="I436" s="84">
        <v>1</v>
      </c>
      <c r="J436" s="107">
        <v>224</v>
      </c>
      <c r="K436" s="187" t="s">
        <v>1936</v>
      </c>
    </row>
    <row r="437" spans="1:11" s="174" customFormat="1" ht="60" hidden="1" x14ac:dyDescent="0.25">
      <c r="A437" s="139">
        <v>43460</v>
      </c>
      <c r="B437" s="140">
        <v>1139</v>
      </c>
      <c r="C437" s="140">
        <v>504</v>
      </c>
      <c r="D437" s="97" t="s">
        <v>1918</v>
      </c>
      <c r="E437" s="141" t="s">
        <v>1094</v>
      </c>
      <c r="F437" s="142"/>
      <c r="G437" s="158" t="s">
        <v>2063</v>
      </c>
      <c r="H437" s="143" t="s">
        <v>1118</v>
      </c>
      <c r="I437" s="84">
        <v>1</v>
      </c>
      <c r="J437" s="107">
        <v>224</v>
      </c>
      <c r="K437" s="187" t="s">
        <v>1104</v>
      </c>
    </row>
    <row r="438" spans="1:11" s="174" customFormat="1" ht="45" x14ac:dyDescent="0.25">
      <c r="A438" s="139">
        <v>43458</v>
      </c>
      <c r="B438" s="140">
        <v>1138</v>
      </c>
      <c r="C438" s="140">
        <v>803</v>
      </c>
      <c r="D438" s="97" t="s">
        <v>1912</v>
      </c>
      <c r="E438" s="141" t="s">
        <v>1951</v>
      </c>
      <c r="F438" s="158" t="s">
        <v>2031</v>
      </c>
      <c r="G438" s="158" t="s">
        <v>1955</v>
      </c>
      <c r="H438" s="143" t="s">
        <v>1118</v>
      </c>
      <c r="I438" s="84">
        <v>1</v>
      </c>
      <c r="J438" s="107">
        <v>224</v>
      </c>
      <c r="K438" s="187" t="s">
        <v>44</v>
      </c>
    </row>
    <row r="439" spans="1:11" s="174" customFormat="1" ht="75" hidden="1" x14ac:dyDescent="0.25">
      <c r="A439" s="139">
        <v>43458</v>
      </c>
      <c r="B439" s="140">
        <v>1137</v>
      </c>
      <c r="C439" s="140">
        <v>906</v>
      </c>
      <c r="D439" s="97" t="s">
        <v>1910</v>
      </c>
      <c r="E439" s="141" t="s">
        <v>1110</v>
      </c>
      <c r="F439" s="142"/>
      <c r="G439" s="158" t="s">
        <v>1995</v>
      </c>
      <c r="H439" s="143" t="s">
        <v>1118</v>
      </c>
      <c r="I439" s="84">
        <v>1</v>
      </c>
      <c r="J439" s="107">
        <v>224</v>
      </c>
      <c r="K439" s="187" t="s">
        <v>1356</v>
      </c>
    </row>
    <row r="440" spans="1:11" s="174" customFormat="1" ht="409.5" hidden="1" x14ac:dyDescent="0.25">
      <c r="A440" s="139">
        <v>43456</v>
      </c>
      <c r="B440" s="140">
        <v>1136</v>
      </c>
      <c r="C440" s="140">
        <v>902</v>
      </c>
      <c r="D440" s="97" t="s">
        <v>1909</v>
      </c>
      <c r="E440" s="141" t="s">
        <v>1135</v>
      </c>
      <c r="F440" s="142"/>
      <c r="G440" s="142"/>
      <c r="H440" s="143"/>
      <c r="I440" s="84">
        <v>1</v>
      </c>
      <c r="J440" s="107">
        <v>224</v>
      </c>
      <c r="K440" s="187" t="s">
        <v>1400</v>
      </c>
    </row>
    <row r="441" spans="1:11" s="174" customFormat="1" ht="409.5" hidden="1" x14ac:dyDescent="0.25">
      <c r="A441" s="139">
        <v>43456</v>
      </c>
      <c r="B441" s="140">
        <v>1135</v>
      </c>
      <c r="C441" s="140">
        <v>801</v>
      </c>
      <c r="D441" s="97" t="s">
        <v>1907</v>
      </c>
      <c r="E441" s="141" t="s">
        <v>1665</v>
      </c>
      <c r="F441" s="142"/>
      <c r="G441" s="142"/>
      <c r="H441" s="143"/>
      <c r="I441" s="84">
        <v>1</v>
      </c>
      <c r="J441" s="107">
        <v>224</v>
      </c>
      <c r="K441" s="187" t="s">
        <v>1400</v>
      </c>
    </row>
    <row r="442" spans="1:11" s="174" customFormat="1" ht="60" hidden="1" x14ac:dyDescent="0.25">
      <c r="A442" s="139">
        <v>43457</v>
      </c>
      <c r="B442" s="140">
        <v>1134</v>
      </c>
      <c r="C442" s="140">
        <v>108</v>
      </c>
      <c r="D442" s="97" t="s">
        <v>1905</v>
      </c>
      <c r="E442" s="141" t="s">
        <v>1135</v>
      </c>
      <c r="F442" s="142"/>
      <c r="G442" s="158" t="s">
        <v>1954</v>
      </c>
      <c r="H442" s="143" t="s">
        <v>1131</v>
      </c>
      <c r="I442" s="84">
        <v>1</v>
      </c>
      <c r="J442" s="107">
        <v>224</v>
      </c>
      <c r="K442" s="187" t="s">
        <v>1119</v>
      </c>
    </row>
    <row r="443" spans="1:11" s="174" customFormat="1" ht="90" hidden="1" x14ac:dyDescent="0.25">
      <c r="A443" s="139">
        <v>43458</v>
      </c>
      <c r="B443" s="140">
        <v>1133</v>
      </c>
      <c r="C443" s="140">
        <v>805</v>
      </c>
      <c r="D443" s="97" t="s">
        <v>1904</v>
      </c>
      <c r="E443" s="141" t="s">
        <v>1665</v>
      </c>
      <c r="F443" s="142"/>
      <c r="G443" s="158" t="s">
        <v>1942</v>
      </c>
      <c r="H443" s="143" t="s">
        <v>1118</v>
      </c>
      <c r="I443" s="84">
        <v>1</v>
      </c>
      <c r="J443" s="107">
        <v>224</v>
      </c>
      <c r="K443" s="187" t="s">
        <v>1119</v>
      </c>
    </row>
    <row r="444" spans="1:11" s="174" customFormat="1" ht="30" hidden="1" x14ac:dyDescent="0.25">
      <c r="A444" s="139">
        <v>43457</v>
      </c>
      <c r="B444" s="140">
        <v>1132</v>
      </c>
      <c r="C444" s="140">
        <v>807</v>
      </c>
      <c r="D444" s="97" t="s">
        <v>1902</v>
      </c>
      <c r="E444" s="141" t="s">
        <v>1145</v>
      </c>
      <c r="F444" s="142"/>
      <c r="G444" s="142"/>
      <c r="H444" s="143" t="s">
        <v>1082</v>
      </c>
      <c r="I444" s="84">
        <v>1</v>
      </c>
      <c r="J444" s="107">
        <v>224</v>
      </c>
      <c r="K444" s="187" t="s">
        <v>46</v>
      </c>
    </row>
    <row r="445" spans="1:11" s="174" customFormat="1" ht="135" hidden="1" x14ac:dyDescent="0.25">
      <c r="A445" s="139">
        <v>43455</v>
      </c>
      <c r="B445" s="140">
        <v>1131</v>
      </c>
      <c r="C445" s="140">
        <v>803</v>
      </c>
      <c r="D445" s="97" t="s">
        <v>1900</v>
      </c>
      <c r="E445" s="141" t="s">
        <v>1110</v>
      </c>
      <c r="F445" s="142"/>
      <c r="G445" s="158" t="s">
        <v>1996</v>
      </c>
      <c r="H445" s="143" t="s">
        <v>1118</v>
      </c>
      <c r="I445" s="84">
        <v>1</v>
      </c>
      <c r="J445" s="107">
        <v>224</v>
      </c>
      <c r="K445" s="187" t="s">
        <v>44</v>
      </c>
    </row>
    <row r="446" spans="1:11" s="174" customFormat="1" ht="270" hidden="1" x14ac:dyDescent="0.25">
      <c r="A446" s="139">
        <v>43455</v>
      </c>
      <c r="B446" s="140">
        <v>1130</v>
      </c>
      <c r="C446" s="140">
        <v>904</v>
      </c>
      <c r="D446" s="97" t="s">
        <v>1898</v>
      </c>
      <c r="E446" s="141" t="s">
        <v>1129</v>
      </c>
      <c r="F446" s="142"/>
      <c r="G446" s="158" t="s">
        <v>2071</v>
      </c>
      <c r="H446" s="143" t="s">
        <v>1118</v>
      </c>
      <c r="I446" s="84">
        <v>1</v>
      </c>
      <c r="J446" s="107">
        <v>224</v>
      </c>
      <c r="K446" s="187" t="s">
        <v>1257</v>
      </c>
    </row>
    <row r="447" spans="1:11" s="174" customFormat="1" ht="135" hidden="1" x14ac:dyDescent="0.25">
      <c r="A447" s="139">
        <v>43455</v>
      </c>
      <c r="B447" s="140">
        <v>1129</v>
      </c>
      <c r="C447" s="140">
        <v>508</v>
      </c>
      <c r="D447" s="97" t="s">
        <v>1895</v>
      </c>
      <c r="E447" s="141" t="s">
        <v>1129</v>
      </c>
      <c r="F447" s="142"/>
      <c r="G447" s="158" t="s">
        <v>2072</v>
      </c>
      <c r="H447" s="143" t="s">
        <v>1118</v>
      </c>
      <c r="I447" s="84">
        <v>1</v>
      </c>
      <c r="J447" s="107">
        <v>224</v>
      </c>
      <c r="K447" s="187" t="s">
        <v>44</v>
      </c>
    </row>
    <row r="448" spans="1:11" s="174" customFormat="1" ht="105" hidden="1" x14ac:dyDescent="0.25">
      <c r="A448" s="139">
        <v>43454</v>
      </c>
      <c r="B448" s="140">
        <v>1128</v>
      </c>
      <c r="C448" s="140">
        <v>515</v>
      </c>
      <c r="D448" s="97" t="s">
        <v>1893</v>
      </c>
      <c r="E448" s="141" t="s">
        <v>1110</v>
      </c>
      <c r="F448" s="142"/>
      <c r="G448" s="158" t="s">
        <v>1998</v>
      </c>
      <c r="H448" s="143" t="s">
        <v>1118</v>
      </c>
      <c r="I448" s="84">
        <v>1</v>
      </c>
      <c r="J448" s="107">
        <v>224</v>
      </c>
      <c r="K448" s="187" t="s">
        <v>1089</v>
      </c>
    </row>
    <row r="449" spans="1:11" s="174" customFormat="1" ht="105" hidden="1" x14ac:dyDescent="0.25">
      <c r="A449" s="139">
        <v>43454</v>
      </c>
      <c r="B449" s="140">
        <v>1127</v>
      </c>
      <c r="C449" s="140">
        <v>202</v>
      </c>
      <c r="D449" s="97" t="s">
        <v>1892</v>
      </c>
      <c r="E449" s="141" t="s">
        <v>1129</v>
      </c>
      <c r="F449" s="142"/>
      <c r="G449" s="158" t="s">
        <v>2073</v>
      </c>
      <c r="H449" s="143" t="s">
        <v>1118</v>
      </c>
      <c r="I449" s="84">
        <v>1</v>
      </c>
      <c r="J449" s="107">
        <v>224</v>
      </c>
      <c r="K449" s="187" t="s">
        <v>44</v>
      </c>
    </row>
    <row r="450" spans="1:11" s="174" customFormat="1" ht="105" hidden="1" x14ac:dyDescent="0.25">
      <c r="A450" s="139">
        <v>43454</v>
      </c>
      <c r="B450" s="140">
        <v>1126</v>
      </c>
      <c r="C450" s="140">
        <v>212</v>
      </c>
      <c r="D450" s="97" t="s">
        <v>1889</v>
      </c>
      <c r="E450" s="141" t="s">
        <v>1107</v>
      </c>
      <c r="F450" s="158" t="s">
        <v>2032</v>
      </c>
      <c r="G450" s="158" t="s">
        <v>2147</v>
      </c>
      <c r="H450" s="143" t="s">
        <v>1118</v>
      </c>
      <c r="I450" s="84">
        <v>1</v>
      </c>
      <c r="J450" s="107">
        <v>224</v>
      </c>
      <c r="K450" s="187" t="s">
        <v>1274</v>
      </c>
    </row>
    <row r="451" spans="1:11" s="174" customFormat="1" ht="45" hidden="1" x14ac:dyDescent="0.25">
      <c r="A451" s="139">
        <v>43453</v>
      </c>
      <c r="B451" s="140">
        <v>1125</v>
      </c>
      <c r="C451" s="140">
        <v>902</v>
      </c>
      <c r="D451" s="97" t="s">
        <v>1887</v>
      </c>
      <c r="E451" s="141" t="s">
        <v>1110</v>
      </c>
      <c r="F451" s="142"/>
      <c r="G451" s="158" t="s">
        <v>2150</v>
      </c>
      <c r="H451" s="143" t="s">
        <v>1118</v>
      </c>
      <c r="I451" s="84">
        <v>1</v>
      </c>
      <c r="J451" s="107">
        <v>224</v>
      </c>
      <c r="K451" s="187" t="s">
        <v>1089</v>
      </c>
    </row>
    <row r="452" spans="1:11" s="174" customFormat="1" ht="60" hidden="1" x14ac:dyDescent="0.25">
      <c r="A452" s="139">
        <v>43449</v>
      </c>
      <c r="B452" s="140">
        <v>1124</v>
      </c>
      <c r="C452" s="140">
        <v>110</v>
      </c>
      <c r="D452" s="97" t="s">
        <v>1869</v>
      </c>
      <c r="E452" s="141" t="s">
        <v>1094</v>
      </c>
      <c r="F452" s="142"/>
      <c r="G452" s="158" t="s">
        <v>2064</v>
      </c>
      <c r="H452" s="143" t="s">
        <v>1118</v>
      </c>
      <c r="I452" s="84">
        <v>1</v>
      </c>
      <c r="J452" s="107">
        <v>224</v>
      </c>
      <c r="K452" s="187" t="s">
        <v>1141</v>
      </c>
    </row>
    <row r="453" spans="1:11" s="174" customFormat="1" ht="30" hidden="1" x14ac:dyDescent="0.25">
      <c r="A453" s="139">
        <v>43449</v>
      </c>
      <c r="B453" s="140">
        <v>1123</v>
      </c>
      <c r="C453" s="140">
        <v>110</v>
      </c>
      <c r="D453" s="97" t="s">
        <v>1868</v>
      </c>
      <c r="E453" s="141" t="s">
        <v>1094</v>
      </c>
      <c r="F453" s="142"/>
      <c r="G453" s="158" t="s">
        <v>2065</v>
      </c>
      <c r="H453" s="143" t="s">
        <v>1118</v>
      </c>
      <c r="I453" s="84">
        <v>1</v>
      </c>
      <c r="J453" s="107">
        <v>224</v>
      </c>
      <c r="K453" s="187" t="s">
        <v>1092</v>
      </c>
    </row>
    <row r="454" spans="1:11" s="174" customFormat="1" ht="75" hidden="1" x14ac:dyDescent="0.25">
      <c r="A454" s="139">
        <v>43450</v>
      </c>
      <c r="B454" s="140">
        <v>1122</v>
      </c>
      <c r="C454" s="140">
        <v>305</v>
      </c>
      <c r="D454" s="97" t="s">
        <v>1865</v>
      </c>
      <c r="E454" s="141" t="s">
        <v>1110</v>
      </c>
      <c r="F454" s="142"/>
      <c r="G454" s="158" t="s">
        <v>1873</v>
      </c>
      <c r="H454" s="143" t="s">
        <v>1118</v>
      </c>
      <c r="I454" s="84">
        <v>1</v>
      </c>
      <c r="J454" s="107">
        <v>224</v>
      </c>
      <c r="K454" s="187" t="s">
        <v>1128</v>
      </c>
    </row>
    <row r="455" spans="1:11" s="174" customFormat="1" ht="105" hidden="1" x14ac:dyDescent="0.25">
      <c r="A455" s="139">
        <v>43450</v>
      </c>
      <c r="B455" s="140">
        <v>1121</v>
      </c>
      <c r="C455" s="140">
        <v>102</v>
      </c>
      <c r="D455" s="97" t="s">
        <v>1867</v>
      </c>
      <c r="E455" s="141" t="s">
        <v>1286</v>
      </c>
      <c r="F455" s="142"/>
      <c r="G455" s="158" t="s">
        <v>1872</v>
      </c>
      <c r="H455" s="143" t="s">
        <v>1082</v>
      </c>
      <c r="I455" s="84">
        <v>1</v>
      </c>
      <c r="J455" s="107">
        <v>224</v>
      </c>
      <c r="K455" s="187" t="s">
        <v>1121</v>
      </c>
    </row>
    <row r="456" spans="1:11" s="174" customFormat="1" ht="45" hidden="1" x14ac:dyDescent="0.25">
      <c r="A456" s="139">
        <v>43449</v>
      </c>
      <c r="B456" s="140">
        <v>1120</v>
      </c>
      <c r="C456" s="140">
        <v>104</v>
      </c>
      <c r="D456" s="97" t="s">
        <v>1864</v>
      </c>
      <c r="E456" s="141" t="s">
        <v>1135</v>
      </c>
      <c r="F456" s="142"/>
      <c r="G456" s="142"/>
      <c r="H456" s="143" t="s">
        <v>46</v>
      </c>
      <c r="I456" s="84">
        <v>1</v>
      </c>
      <c r="J456" s="107">
        <v>224</v>
      </c>
      <c r="K456" s="187" t="s">
        <v>44</v>
      </c>
    </row>
    <row r="457" spans="1:11" s="174" customFormat="1" ht="75" hidden="1" x14ac:dyDescent="0.25">
      <c r="A457" s="139">
        <v>43449</v>
      </c>
      <c r="B457" s="140">
        <v>1119</v>
      </c>
      <c r="C457" s="140">
        <v>104</v>
      </c>
      <c r="D457" s="97" t="s">
        <v>1863</v>
      </c>
      <c r="E457" s="141" t="s">
        <v>1107</v>
      </c>
      <c r="F457" s="142"/>
      <c r="G457" s="159" t="s">
        <v>2305</v>
      </c>
      <c r="H457" s="143" t="s">
        <v>1118</v>
      </c>
      <c r="I457" s="84">
        <v>1</v>
      </c>
      <c r="J457" s="107">
        <v>224</v>
      </c>
      <c r="K457" s="187" t="s">
        <v>555</v>
      </c>
    </row>
    <row r="458" spans="1:11" s="174" customFormat="1" ht="45" hidden="1" x14ac:dyDescent="0.25">
      <c r="A458" s="139">
        <v>43449</v>
      </c>
      <c r="B458" s="140">
        <v>1118</v>
      </c>
      <c r="C458" s="140">
        <v>104</v>
      </c>
      <c r="D458" s="97" t="s">
        <v>1862</v>
      </c>
      <c r="E458" s="141" t="s">
        <v>1135</v>
      </c>
      <c r="F458" s="142"/>
      <c r="G458" s="158" t="s">
        <v>1490</v>
      </c>
      <c r="H458" s="143" t="s">
        <v>1118</v>
      </c>
      <c r="I458" s="84">
        <v>1</v>
      </c>
      <c r="J458" s="107">
        <v>224</v>
      </c>
      <c r="K458" s="187" t="s">
        <v>1136</v>
      </c>
    </row>
    <row r="459" spans="1:11" s="174" customFormat="1" ht="75" hidden="1" x14ac:dyDescent="0.25">
      <c r="A459" s="139">
        <v>43449</v>
      </c>
      <c r="B459" s="140">
        <v>1117</v>
      </c>
      <c r="C459" s="140">
        <v>104</v>
      </c>
      <c r="D459" s="97" t="s">
        <v>1861</v>
      </c>
      <c r="E459" s="141" t="s">
        <v>1665</v>
      </c>
      <c r="F459" s="142"/>
      <c r="G459" s="158" t="s">
        <v>1871</v>
      </c>
      <c r="H459" s="143" t="s">
        <v>1118</v>
      </c>
      <c r="I459" s="84">
        <v>1</v>
      </c>
      <c r="J459" s="107">
        <v>224</v>
      </c>
      <c r="K459" s="187" t="s">
        <v>44</v>
      </c>
    </row>
    <row r="460" spans="1:11" s="174" customFormat="1" ht="60" hidden="1" x14ac:dyDescent="0.25">
      <c r="A460" s="139">
        <v>43448</v>
      </c>
      <c r="B460" s="140">
        <v>1116</v>
      </c>
      <c r="C460" s="140">
        <v>504</v>
      </c>
      <c r="D460" s="97" t="s">
        <v>1860</v>
      </c>
      <c r="E460" s="141" t="s">
        <v>46</v>
      </c>
      <c r="F460" s="142"/>
      <c r="G460" s="142"/>
      <c r="H460" s="143" t="s">
        <v>46</v>
      </c>
      <c r="I460" s="84">
        <v>1</v>
      </c>
      <c r="J460" s="107">
        <v>224</v>
      </c>
      <c r="K460" s="187" t="s">
        <v>1168</v>
      </c>
    </row>
    <row r="461" spans="1:11" s="174" customFormat="1" ht="30" hidden="1" x14ac:dyDescent="0.25">
      <c r="A461" s="139">
        <v>43448</v>
      </c>
      <c r="B461" s="140">
        <v>1115</v>
      </c>
      <c r="C461" s="140">
        <v>504</v>
      </c>
      <c r="D461" s="97" t="s">
        <v>1859</v>
      </c>
      <c r="E461" s="141" t="s">
        <v>1094</v>
      </c>
      <c r="F461" s="142"/>
      <c r="G461" s="158" t="s">
        <v>2376</v>
      </c>
      <c r="H461" s="143" t="s">
        <v>1118</v>
      </c>
      <c r="I461" s="84">
        <v>1</v>
      </c>
      <c r="J461" s="107">
        <v>224</v>
      </c>
      <c r="K461" s="187" t="s">
        <v>1092</v>
      </c>
    </row>
    <row r="462" spans="1:11" s="174" customFormat="1" ht="60" hidden="1" x14ac:dyDescent="0.25">
      <c r="A462" s="139">
        <v>43448</v>
      </c>
      <c r="B462" s="140">
        <v>1114</v>
      </c>
      <c r="C462" s="140">
        <v>611</v>
      </c>
      <c r="D462" s="97" t="s">
        <v>1858</v>
      </c>
      <c r="E462" s="141" t="s">
        <v>1094</v>
      </c>
      <c r="F462" s="142"/>
      <c r="G462" s="142"/>
      <c r="H462" s="143" t="s">
        <v>1118</v>
      </c>
      <c r="I462" s="84">
        <v>1</v>
      </c>
      <c r="J462" s="107">
        <v>224</v>
      </c>
      <c r="K462" s="187" t="s">
        <v>1085</v>
      </c>
    </row>
    <row r="463" spans="1:11" s="174" customFormat="1" ht="45" hidden="1" x14ac:dyDescent="0.25">
      <c r="A463" s="139">
        <v>43450</v>
      </c>
      <c r="B463" s="140">
        <v>1113</v>
      </c>
      <c r="C463" s="140">
        <v>503</v>
      </c>
      <c r="D463" s="97" t="s">
        <v>1857</v>
      </c>
      <c r="E463" s="141" t="s">
        <v>1110</v>
      </c>
      <c r="F463" s="142"/>
      <c r="G463" s="158" t="s">
        <v>2080</v>
      </c>
      <c r="H463" s="143" t="s">
        <v>1118</v>
      </c>
      <c r="I463" s="84">
        <v>1</v>
      </c>
      <c r="J463" s="107">
        <v>224</v>
      </c>
      <c r="K463" s="187" t="s">
        <v>1870</v>
      </c>
    </row>
    <row r="464" spans="1:11" s="174" customFormat="1" ht="45" hidden="1" x14ac:dyDescent="0.25">
      <c r="A464" s="139">
        <v>43450</v>
      </c>
      <c r="B464" s="140">
        <v>1112</v>
      </c>
      <c r="C464" s="140">
        <v>503</v>
      </c>
      <c r="D464" s="97" t="s">
        <v>1856</v>
      </c>
      <c r="E464" s="141" t="s">
        <v>1094</v>
      </c>
      <c r="F464" s="142"/>
      <c r="G464" s="158" t="s">
        <v>2376</v>
      </c>
      <c r="H464" s="143" t="s">
        <v>1118</v>
      </c>
      <c r="I464" s="84">
        <v>1</v>
      </c>
      <c r="J464" s="107">
        <v>224</v>
      </c>
      <c r="K464" s="187" t="s">
        <v>1092</v>
      </c>
    </row>
    <row r="465" spans="1:11" s="174" customFormat="1" ht="75" hidden="1" x14ac:dyDescent="0.25">
      <c r="A465" s="139">
        <v>43450</v>
      </c>
      <c r="B465" s="140">
        <v>1111</v>
      </c>
      <c r="C465" s="140">
        <v>503</v>
      </c>
      <c r="D465" s="97" t="s">
        <v>1855</v>
      </c>
      <c r="E465" s="141" t="s">
        <v>1094</v>
      </c>
      <c r="F465" s="142"/>
      <c r="G465" s="158" t="s">
        <v>2066</v>
      </c>
      <c r="H465" s="143" t="s">
        <v>1118</v>
      </c>
      <c r="I465" s="84">
        <v>1</v>
      </c>
      <c r="J465" s="107">
        <v>224</v>
      </c>
      <c r="K465" s="187" t="s">
        <v>1085</v>
      </c>
    </row>
    <row r="466" spans="1:11" s="174" customFormat="1" ht="120" hidden="1" x14ac:dyDescent="0.25">
      <c r="A466" s="139">
        <v>43447</v>
      </c>
      <c r="B466" s="140">
        <v>1110</v>
      </c>
      <c r="C466" s="140">
        <v>104</v>
      </c>
      <c r="D466" s="97" t="s">
        <v>1854</v>
      </c>
      <c r="E466" s="141" t="s">
        <v>1135</v>
      </c>
      <c r="F466" s="142"/>
      <c r="G466" s="158" t="s">
        <v>1917</v>
      </c>
      <c r="H466" s="143" t="s">
        <v>1118</v>
      </c>
      <c r="I466" s="84">
        <v>1</v>
      </c>
      <c r="J466" s="107">
        <v>224</v>
      </c>
      <c r="K466" s="187" t="s">
        <v>1403</v>
      </c>
    </row>
    <row r="467" spans="1:11" s="174" customFormat="1" ht="60" hidden="1" x14ac:dyDescent="0.25">
      <c r="A467" s="139">
        <v>43446</v>
      </c>
      <c r="B467" s="140">
        <v>1109</v>
      </c>
      <c r="C467" s="140">
        <v>515</v>
      </c>
      <c r="D467" s="97" t="s">
        <v>1843</v>
      </c>
      <c r="E467" s="141" t="s">
        <v>1110</v>
      </c>
      <c r="F467" s="142"/>
      <c r="G467" s="158" t="s">
        <v>2000</v>
      </c>
      <c r="H467" s="143" t="s">
        <v>1118</v>
      </c>
      <c r="I467" s="84">
        <v>1</v>
      </c>
      <c r="J467" s="107">
        <v>224</v>
      </c>
      <c r="K467" s="187" t="s">
        <v>1122</v>
      </c>
    </row>
    <row r="468" spans="1:11" s="174" customFormat="1" ht="75" hidden="1" x14ac:dyDescent="0.25">
      <c r="A468" s="139">
        <v>43445</v>
      </c>
      <c r="B468" s="140">
        <v>1108</v>
      </c>
      <c r="C468" s="140">
        <v>410</v>
      </c>
      <c r="D468" s="97" t="s">
        <v>1842</v>
      </c>
      <c r="E468" s="141" t="s">
        <v>1665</v>
      </c>
      <c r="F468" s="142"/>
      <c r="G468" s="158" t="s">
        <v>2625</v>
      </c>
      <c r="H468" s="143">
        <v>43709</v>
      </c>
      <c r="I468" s="84">
        <v>1</v>
      </c>
      <c r="J468" s="107">
        <v>224</v>
      </c>
      <c r="K468" s="187" t="s">
        <v>1119</v>
      </c>
    </row>
    <row r="469" spans="1:11" s="174" customFormat="1" ht="60" hidden="1" x14ac:dyDescent="0.25">
      <c r="A469" s="139">
        <v>43444</v>
      </c>
      <c r="B469" s="140">
        <v>1107</v>
      </c>
      <c r="C469" s="140">
        <v>105</v>
      </c>
      <c r="D469" s="97" t="s">
        <v>1834</v>
      </c>
      <c r="E469" s="141" t="s">
        <v>1110</v>
      </c>
      <c r="F469" s="142"/>
      <c r="G469" s="158" t="s">
        <v>2870</v>
      </c>
      <c r="H469" s="143">
        <v>43663</v>
      </c>
      <c r="I469" s="84">
        <v>1</v>
      </c>
      <c r="J469" s="107">
        <v>224</v>
      </c>
      <c r="K469" s="187" t="s">
        <v>1121</v>
      </c>
    </row>
    <row r="470" spans="1:11" s="174" customFormat="1" ht="45" hidden="1" x14ac:dyDescent="0.25">
      <c r="A470" s="139">
        <v>43443</v>
      </c>
      <c r="B470" s="140">
        <v>1106</v>
      </c>
      <c r="C470" s="140">
        <v>211</v>
      </c>
      <c r="D470" s="97" t="s">
        <v>1833</v>
      </c>
      <c r="E470" s="141" t="s">
        <v>1110</v>
      </c>
      <c r="F470" s="142"/>
      <c r="G470" s="158" t="s">
        <v>2001</v>
      </c>
      <c r="H470" s="143" t="s">
        <v>1118</v>
      </c>
      <c r="I470" s="84">
        <v>1</v>
      </c>
      <c r="J470" s="107">
        <v>224</v>
      </c>
      <c r="K470" s="187" t="s">
        <v>1853</v>
      </c>
    </row>
    <row r="471" spans="1:11" s="174" customFormat="1" ht="60" hidden="1" x14ac:dyDescent="0.25">
      <c r="A471" s="139">
        <v>43443</v>
      </c>
      <c r="B471" s="140">
        <v>1105</v>
      </c>
      <c r="C471" s="140">
        <v>211</v>
      </c>
      <c r="D471" s="97" t="s">
        <v>1832</v>
      </c>
      <c r="E471" s="141" t="s">
        <v>1665</v>
      </c>
      <c r="F471" s="142"/>
      <c r="G471" s="158" t="s">
        <v>1944</v>
      </c>
      <c r="H471" s="143" t="s">
        <v>1118</v>
      </c>
      <c r="I471" s="84">
        <v>1</v>
      </c>
      <c r="J471" s="107">
        <v>224</v>
      </c>
      <c r="K471" s="187" t="s">
        <v>1446</v>
      </c>
    </row>
    <row r="472" spans="1:11" s="174" customFormat="1" ht="30" hidden="1" x14ac:dyDescent="0.25">
      <c r="A472" s="139">
        <v>43442</v>
      </c>
      <c r="B472" s="140">
        <v>1104</v>
      </c>
      <c r="C472" s="140">
        <v>515</v>
      </c>
      <c r="D472" s="97" t="s">
        <v>1831</v>
      </c>
      <c r="E472" s="141" t="s">
        <v>1102</v>
      </c>
      <c r="F472" s="142"/>
      <c r="G472" s="158" t="s">
        <v>1916</v>
      </c>
      <c r="H472" s="143" t="s">
        <v>1118</v>
      </c>
      <c r="I472" s="84">
        <v>1</v>
      </c>
      <c r="J472" s="107">
        <v>224</v>
      </c>
      <c r="K472" s="187" t="s">
        <v>1136</v>
      </c>
    </row>
    <row r="473" spans="1:11" s="174" customFormat="1" ht="45" hidden="1" x14ac:dyDescent="0.25">
      <c r="A473" s="139">
        <v>43442</v>
      </c>
      <c r="B473" s="140">
        <v>1103</v>
      </c>
      <c r="C473" s="140">
        <v>308</v>
      </c>
      <c r="D473" s="97" t="s">
        <v>1829</v>
      </c>
      <c r="E473" s="141" t="s">
        <v>1094</v>
      </c>
      <c r="F473" s="142"/>
      <c r="G473" s="158" t="s">
        <v>2067</v>
      </c>
      <c r="H473" s="143" t="s">
        <v>1118</v>
      </c>
      <c r="I473" s="84">
        <v>1</v>
      </c>
      <c r="J473" s="107">
        <v>224</v>
      </c>
      <c r="K473" s="187" t="s">
        <v>1141</v>
      </c>
    </row>
    <row r="474" spans="1:11" s="174" customFormat="1" ht="60" hidden="1" x14ac:dyDescent="0.25">
      <c r="A474" s="139">
        <v>43443</v>
      </c>
      <c r="B474" s="140">
        <v>1102</v>
      </c>
      <c r="C474" s="140">
        <v>108</v>
      </c>
      <c r="D474" s="97" t="s">
        <v>1828</v>
      </c>
      <c r="E474" s="141" t="s">
        <v>1129</v>
      </c>
      <c r="F474" s="142"/>
      <c r="G474" s="158" t="s">
        <v>1957</v>
      </c>
      <c r="H474" s="143" t="s">
        <v>1118</v>
      </c>
      <c r="I474" s="84">
        <v>1</v>
      </c>
      <c r="J474" s="107">
        <v>224</v>
      </c>
      <c r="K474" s="187" t="s">
        <v>1121</v>
      </c>
    </row>
    <row r="475" spans="1:11" s="174" customFormat="1" ht="105" hidden="1" x14ac:dyDescent="0.25">
      <c r="A475" s="139">
        <v>43440</v>
      </c>
      <c r="B475" s="140">
        <v>1101</v>
      </c>
      <c r="C475" s="140">
        <v>402</v>
      </c>
      <c r="D475" s="97" t="s">
        <v>1827</v>
      </c>
      <c r="E475" s="141" t="s">
        <v>1094</v>
      </c>
      <c r="F475" s="142"/>
      <c r="G475" s="142"/>
      <c r="H475" s="143" t="s">
        <v>1118</v>
      </c>
      <c r="I475" s="84">
        <v>1</v>
      </c>
      <c r="J475" s="107">
        <v>224</v>
      </c>
      <c r="K475" s="187" t="s">
        <v>1141</v>
      </c>
    </row>
    <row r="476" spans="1:11" s="174" customFormat="1" ht="60" hidden="1" x14ac:dyDescent="0.25">
      <c r="A476" s="139">
        <v>43442</v>
      </c>
      <c r="B476" s="140">
        <v>1100</v>
      </c>
      <c r="C476" s="140">
        <v>303</v>
      </c>
      <c r="D476" s="97" t="s">
        <v>1826</v>
      </c>
      <c r="E476" s="141" t="s">
        <v>1094</v>
      </c>
      <c r="F476" s="142"/>
      <c r="G476" s="142"/>
      <c r="H476" s="143" t="s">
        <v>1118</v>
      </c>
      <c r="I476" s="84">
        <v>1</v>
      </c>
      <c r="J476" s="107">
        <v>224</v>
      </c>
      <c r="K476" s="187" t="s">
        <v>1126</v>
      </c>
    </row>
    <row r="477" spans="1:11" s="174" customFormat="1" ht="30" hidden="1" x14ac:dyDescent="0.25">
      <c r="A477" s="139">
        <v>43440</v>
      </c>
      <c r="B477" s="140">
        <v>1099</v>
      </c>
      <c r="C477" s="140">
        <v>601</v>
      </c>
      <c r="D477" s="97" t="s">
        <v>1825</v>
      </c>
      <c r="E477" s="141" t="s">
        <v>1094</v>
      </c>
      <c r="F477" s="142"/>
      <c r="G477" s="142"/>
      <c r="H477" s="143" t="s">
        <v>1082</v>
      </c>
      <c r="I477" s="84">
        <v>1</v>
      </c>
      <c r="J477" s="107">
        <v>224</v>
      </c>
      <c r="K477" s="187" t="s">
        <v>1178</v>
      </c>
    </row>
    <row r="478" spans="1:11" s="174" customFormat="1" ht="45" hidden="1" x14ac:dyDescent="0.25">
      <c r="A478" s="139">
        <v>43441</v>
      </c>
      <c r="B478" s="140">
        <v>1098</v>
      </c>
      <c r="C478" s="140">
        <v>506</v>
      </c>
      <c r="D478" s="97" t="s">
        <v>1824</v>
      </c>
      <c r="E478" s="141" t="s">
        <v>46</v>
      </c>
      <c r="F478" s="158" t="s">
        <v>1851</v>
      </c>
      <c r="G478" s="142"/>
      <c r="H478" s="143" t="s">
        <v>46</v>
      </c>
      <c r="I478" s="84">
        <v>1</v>
      </c>
      <c r="J478" s="107">
        <v>224</v>
      </c>
      <c r="K478" s="187" t="s">
        <v>46</v>
      </c>
    </row>
    <row r="479" spans="1:11" s="174" customFormat="1" ht="409.5" hidden="1" x14ac:dyDescent="0.25">
      <c r="A479" s="139">
        <v>43441</v>
      </c>
      <c r="B479" s="140">
        <v>1097</v>
      </c>
      <c r="C479" s="140" t="s">
        <v>46</v>
      </c>
      <c r="D479" s="97" t="s">
        <v>1822</v>
      </c>
      <c r="E479" s="141" t="s">
        <v>1190</v>
      </c>
      <c r="F479" s="142"/>
      <c r="G479" s="142"/>
      <c r="H479" s="143" t="s">
        <v>1082</v>
      </c>
      <c r="I479" s="84">
        <v>1</v>
      </c>
      <c r="J479" s="107">
        <v>224</v>
      </c>
      <c r="K479" s="187" t="s">
        <v>1416</v>
      </c>
    </row>
    <row r="480" spans="1:11" s="174" customFormat="1" ht="75" hidden="1" x14ac:dyDescent="0.25">
      <c r="A480" s="139">
        <v>43442</v>
      </c>
      <c r="B480" s="140">
        <v>1096</v>
      </c>
      <c r="C480" s="140">
        <v>902</v>
      </c>
      <c r="D480" s="97" t="s">
        <v>1820</v>
      </c>
      <c r="E480" s="141" t="s">
        <v>1665</v>
      </c>
      <c r="F480" s="142"/>
      <c r="G480" s="158" t="s">
        <v>1945</v>
      </c>
      <c r="H480" s="143" t="s">
        <v>1118</v>
      </c>
      <c r="I480" s="84">
        <v>1</v>
      </c>
      <c r="J480" s="107">
        <v>224</v>
      </c>
      <c r="K480" s="187" t="s">
        <v>1143</v>
      </c>
    </row>
    <row r="481" spans="1:11" s="174" customFormat="1" ht="105" hidden="1" x14ac:dyDescent="0.25">
      <c r="A481" s="139">
        <v>43442</v>
      </c>
      <c r="B481" s="140">
        <v>1095</v>
      </c>
      <c r="C481" s="140">
        <v>506</v>
      </c>
      <c r="D481" s="97" t="s">
        <v>1819</v>
      </c>
      <c r="E481" s="141" t="s">
        <v>1129</v>
      </c>
      <c r="F481" s="142"/>
      <c r="G481" s="158" t="s">
        <v>2074</v>
      </c>
      <c r="H481" s="143" t="s">
        <v>1225</v>
      </c>
      <c r="I481" s="84">
        <v>1</v>
      </c>
      <c r="J481" s="107">
        <v>224</v>
      </c>
      <c r="K481" s="187" t="s">
        <v>44</v>
      </c>
    </row>
    <row r="482" spans="1:11" s="174" customFormat="1" ht="30" hidden="1" x14ac:dyDescent="0.25">
      <c r="A482" s="139">
        <v>43426</v>
      </c>
      <c r="B482" s="140">
        <v>1094</v>
      </c>
      <c r="C482" s="140">
        <v>405</v>
      </c>
      <c r="D482" s="97" t="s">
        <v>1818</v>
      </c>
      <c r="E482" s="141" t="s">
        <v>1094</v>
      </c>
      <c r="F482" s="142"/>
      <c r="G482" s="142"/>
      <c r="H482" s="143" t="s">
        <v>1118</v>
      </c>
      <c r="I482" s="84">
        <v>1</v>
      </c>
      <c r="J482" s="107">
        <v>224</v>
      </c>
      <c r="K482" s="187" t="s">
        <v>1185</v>
      </c>
    </row>
    <row r="483" spans="1:11" s="174" customFormat="1" ht="60" hidden="1" x14ac:dyDescent="0.25">
      <c r="A483" s="139">
        <v>43426</v>
      </c>
      <c r="B483" s="140">
        <v>1093</v>
      </c>
      <c r="C483" s="140">
        <v>405</v>
      </c>
      <c r="D483" s="97" t="s">
        <v>1817</v>
      </c>
      <c r="E483" s="141" t="s">
        <v>1135</v>
      </c>
      <c r="F483" s="142"/>
      <c r="G483" s="158" t="s">
        <v>1490</v>
      </c>
      <c r="H483" s="143" t="s">
        <v>1118</v>
      </c>
      <c r="I483" s="84">
        <v>1</v>
      </c>
      <c r="J483" s="107">
        <v>224</v>
      </c>
      <c r="K483" s="187" t="s">
        <v>1274</v>
      </c>
    </row>
    <row r="484" spans="1:11" s="174" customFormat="1" ht="45" hidden="1" x14ac:dyDescent="0.25">
      <c r="A484" s="139">
        <v>43437</v>
      </c>
      <c r="B484" s="140">
        <v>1092</v>
      </c>
      <c r="C484" s="140">
        <v>702</v>
      </c>
      <c r="D484" s="97" t="s">
        <v>1816</v>
      </c>
      <c r="E484" s="141" t="s">
        <v>1665</v>
      </c>
      <c r="F484" s="142"/>
      <c r="G484" s="158" t="s">
        <v>2208</v>
      </c>
      <c r="H484" s="143" t="s">
        <v>1118</v>
      </c>
      <c r="I484" s="84">
        <v>1</v>
      </c>
      <c r="J484" s="107">
        <v>224</v>
      </c>
      <c r="K484" s="187" t="s">
        <v>1154</v>
      </c>
    </row>
    <row r="485" spans="1:11" s="174" customFormat="1" ht="30" hidden="1" x14ac:dyDescent="0.25">
      <c r="A485" s="139">
        <v>43438</v>
      </c>
      <c r="B485" s="140">
        <v>1091</v>
      </c>
      <c r="C485" s="140">
        <v>307</v>
      </c>
      <c r="D485" s="97" t="s">
        <v>1815</v>
      </c>
      <c r="E485" s="141" t="s">
        <v>1094</v>
      </c>
      <c r="F485" s="142"/>
      <c r="G485" s="142"/>
      <c r="H485" s="143" t="s">
        <v>1118</v>
      </c>
      <c r="I485" s="84">
        <v>1</v>
      </c>
      <c r="J485" s="107">
        <v>224</v>
      </c>
      <c r="K485" s="187" t="s">
        <v>1850</v>
      </c>
    </row>
    <row r="486" spans="1:11" s="174" customFormat="1" ht="45" hidden="1" x14ac:dyDescent="0.25">
      <c r="A486" s="139">
        <v>43438</v>
      </c>
      <c r="B486" s="140">
        <v>1090</v>
      </c>
      <c r="C486" s="140">
        <v>604</v>
      </c>
      <c r="D486" s="97" t="s">
        <v>1814</v>
      </c>
      <c r="E486" s="141" t="s">
        <v>46</v>
      </c>
      <c r="F486" s="142"/>
      <c r="G486" s="142"/>
      <c r="H486" s="143" t="s">
        <v>1118</v>
      </c>
      <c r="I486" s="84">
        <v>1</v>
      </c>
      <c r="J486" s="107">
        <v>224</v>
      </c>
      <c r="K486" s="187" t="s">
        <v>1127</v>
      </c>
    </row>
    <row r="487" spans="1:11" s="174" customFormat="1" ht="45" hidden="1" x14ac:dyDescent="0.25">
      <c r="A487" s="139">
        <v>43439</v>
      </c>
      <c r="B487" s="140">
        <v>1089</v>
      </c>
      <c r="C487" s="140">
        <v>301</v>
      </c>
      <c r="D487" s="97" t="s">
        <v>1813</v>
      </c>
      <c r="E487" s="141" t="s">
        <v>1110</v>
      </c>
      <c r="F487" s="142"/>
      <c r="G487" s="158" t="s">
        <v>2002</v>
      </c>
      <c r="H487" s="200" t="s">
        <v>1118</v>
      </c>
      <c r="I487" s="84">
        <v>1</v>
      </c>
      <c r="J487" s="107">
        <v>224</v>
      </c>
      <c r="K487" s="187" t="s">
        <v>1089</v>
      </c>
    </row>
    <row r="488" spans="1:11" s="174" customFormat="1" ht="60" hidden="1" x14ac:dyDescent="0.25">
      <c r="A488" s="139">
        <v>43112</v>
      </c>
      <c r="B488" s="140">
        <v>1088</v>
      </c>
      <c r="C488" s="140">
        <v>503</v>
      </c>
      <c r="D488" s="97" t="s">
        <v>1802</v>
      </c>
      <c r="E488" s="141" t="s">
        <v>1102</v>
      </c>
      <c r="F488" s="142"/>
      <c r="G488" s="158" t="s">
        <v>1874</v>
      </c>
      <c r="H488" s="143" t="s">
        <v>1118</v>
      </c>
      <c r="I488" s="84">
        <v>1</v>
      </c>
      <c r="J488" s="107">
        <v>224</v>
      </c>
      <c r="K488" s="187" t="s">
        <v>1136</v>
      </c>
    </row>
    <row r="489" spans="1:11" s="174" customFormat="1" ht="135" hidden="1" x14ac:dyDescent="0.25">
      <c r="A489" s="139">
        <v>43438</v>
      </c>
      <c r="B489" s="140">
        <v>1087</v>
      </c>
      <c r="C489" s="140">
        <v>205</v>
      </c>
      <c r="D489" s="97" t="s">
        <v>1800</v>
      </c>
      <c r="E489" s="141" t="s">
        <v>1665</v>
      </c>
      <c r="F489" s="142"/>
      <c r="G489" s="158" t="s">
        <v>2208</v>
      </c>
      <c r="H489" s="143" t="s">
        <v>1118</v>
      </c>
      <c r="I489" s="84">
        <v>1</v>
      </c>
      <c r="J489" s="107">
        <v>224</v>
      </c>
      <c r="K489" s="187" t="s">
        <v>1154</v>
      </c>
    </row>
    <row r="490" spans="1:11" s="174" customFormat="1" ht="45" hidden="1" x14ac:dyDescent="0.25">
      <c r="A490" s="139">
        <v>43436</v>
      </c>
      <c r="B490" s="140">
        <v>1086</v>
      </c>
      <c r="C490" s="140">
        <v>105</v>
      </c>
      <c r="D490" s="97" t="s">
        <v>1799</v>
      </c>
      <c r="E490" s="141" t="s">
        <v>1094</v>
      </c>
      <c r="F490" s="142"/>
      <c r="G490" s="158" t="s">
        <v>2376</v>
      </c>
      <c r="H490" s="143" t="s">
        <v>1118</v>
      </c>
      <c r="I490" s="84">
        <v>1</v>
      </c>
      <c r="J490" s="107">
        <v>224</v>
      </c>
      <c r="K490" s="187" t="s">
        <v>1186</v>
      </c>
    </row>
    <row r="491" spans="1:11" s="174" customFormat="1" ht="60" hidden="1" x14ac:dyDescent="0.25">
      <c r="A491" s="139">
        <v>43435</v>
      </c>
      <c r="B491" s="140">
        <v>1085</v>
      </c>
      <c r="C491" s="140">
        <v>111</v>
      </c>
      <c r="D491" s="141" t="s">
        <v>1798</v>
      </c>
      <c r="E491" s="141" t="s">
        <v>1094</v>
      </c>
      <c r="F491" s="142"/>
      <c r="G491" s="158" t="s">
        <v>2309</v>
      </c>
      <c r="H491" s="143" t="s">
        <v>1082</v>
      </c>
      <c r="I491" s="84">
        <v>1</v>
      </c>
      <c r="J491" s="107">
        <v>224</v>
      </c>
      <c r="K491" s="187" t="s">
        <v>1185</v>
      </c>
    </row>
    <row r="492" spans="1:11" s="174" customFormat="1" ht="75" hidden="1" x14ac:dyDescent="0.25">
      <c r="A492" s="139">
        <v>43437</v>
      </c>
      <c r="B492" s="140">
        <v>1084</v>
      </c>
      <c r="C492" s="140">
        <v>611</v>
      </c>
      <c r="D492" s="97" t="s">
        <v>1796</v>
      </c>
      <c r="E492" s="141" t="s">
        <v>1151</v>
      </c>
      <c r="F492" s="142"/>
      <c r="G492" s="142"/>
      <c r="H492" s="143" t="s">
        <v>1082</v>
      </c>
      <c r="I492" s="84">
        <v>1</v>
      </c>
      <c r="J492" s="107">
        <v>224</v>
      </c>
      <c r="K492" s="187" t="s">
        <v>1152</v>
      </c>
    </row>
    <row r="493" spans="1:11" s="174" customFormat="1" ht="60" hidden="1" x14ac:dyDescent="0.25">
      <c r="A493" s="139" t="s">
        <v>3</v>
      </c>
      <c r="B493" s="140">
        <v>1083</v>
      </c>
      <c r="C493" s="140">
        <v>606</v>
      </c>
      <c r="D493" s="97" t="s">
        <v>1794</v>
      </c>
      <c r="E493" s="141" t="s">
        <v>1151</v>
      </c>
      <c r="F493" s="142"/>
      <c r="G493" s="142"/>
      <c r="H493" s="143" t="s">
        <v>1118</v>
      </c>
      <c r="I493" s="84">
        <v>1</v>
      </c>
      <c r="J493" s="107">
        <v>224</v>
      </c>
      <c r="K493" s="187" t="s">
        <v>1152</v>
      </c>
    </row>
    <row r="494" spans="1:11" s="174" customFormat="1" ht="60" hidden="1" x14ac:dyDescent="0.25">
      <c r="A494" s="139">
        <v>43437</v>
      </c>
      <c r="B494" s="140">
        <v>1082</v>
      </c>
      <c r="C494" s="140">
        <v>712</v>
      </c>
      <c r="D494" s="97" t="s">
        <v>1792</v>
      </c>
      <c r="E494" s="141" t="s">
        <v>1151</v>
      </c>
      <c r="F494" s="142"/>
      <c r="G494" s="142"/>
      <c r="H494" s="143" t="s">
        <v>1118</v>
      </c>
      <c r="I494" s="84">
        <v>1</v>
      </c>
      <c r="J494" s="107">
        <v>224</v>
      </c>
      <c r="K494" s="187" t="s">
        <v>1152</v>
      </c>
    </row>
    <row r="495" spans="1:11" s="174" customFormat="1" ht="75" hidden="1" x14ac:dyDescent="0.25">
      <c r="A495" s="139">
        <v>43435</v>
      </c>
      <c r="B495" s="140">
        <v>1081</v>
      </c>
      <c r="C495" s="140">
        <v>310</v>
      </c>
      <c r="D495" s="141" t="s">
        <v>2151</v>
      </c>
      <c r="E495" s="141" t="s">
        <v>1110</v>
      </c>
      <c r="F495" s="142"/>
      <c r="G495" s="158" t="s">
        <v>2152</v>
      </c>
      <c r="H495" s="143" t="s">
        <v>1118</v>
      </c>
      <c r="I495" s="84">
        <v>1</v>
      </c>
      <c r="J495" s="107">
        <v>224</v>
      </c>
      <c r="K495" s="187" t="s">
        <v>1098</v>
      </c>
    </row>
    <row r="496" spans="1:11" s="174" customFormat="1" ht="60" hidden="1" x14ac:dyDescent="0.25">
      <c r="A496" s="139">
        <v>43435</v>
      </c>
      <c r="B496" s="140">
        <v>1080</v>
      </c>
      <c r="C496" s="140">
        <v>606</v>
      </c>
      <c r="D496" s="97" t="s">
        <v>1790</v>
      </c>
      <c r="E496" s="141" t="s">
        <v>46</v>
      </c>
      <c r="F496" s="142"/>
      <c r="G496" s="158" t="s">
        <v>1804</v>
      </c>
      <c r="H496" s="143" t="s">
        <v>46</v>
      </c>
      <c r="I496" s="84">
        <v>1</v>
      </c>
      <c r="J496" s="107">
        <v>224</v>
      </c>
      <c r="K496" s="187" t="s">
        <v>46</v>
      </c>
    </row>
    <row r="497" spans="1:11" s="174" customFormat="1" ht="225" hidden="1" x14ac:dyDescent="0.25">
      <c r="A497" s="139">
        <v>43434</v>
      </c>
      <c r="B497" s="140">
        <v>1079</v>
      </c>
      <c r="C497" s="140">
        <v>210</v>
      </c>
      <c r="D497" s="97" t="s">
        <v>1789</v>
      </c>
      <c r="E497" s="141" t="s">
        <v>1129</v>
      </c>
      <c r="F497" s="142"/>
      <c r="G497" s="158" t="s">
        <v>2075</v>
      </c>
      <c r="H497" s="143" t="s">
        <v>1118</v>
      </c>
      <c r="I497" s="84">
        <v>1</v>
      </c>
      <c r="J497" s="107">
        <v>224</v>
      </c>
      <c r="K497" s="187" t="s">
        <v>1224</v>
      </c>
    </row>
    <row r="498" spans="1:11" s="174" customFormat="1" ht="60" hidden="1" x14ac:dyDescent="0.25">
      <c r="A498" s="139">
        <v>43434</v>
      </c>
      <c r="B498" s="140">
        <v>1078</v>
      </c>
      <c r="C498" s="140">
        <v>503</v>
      </c>
      <c r="D498" s="97" t="s">
        <v>1788</v>
      </c>
      <c r="E498" s="141" t="s">
        <v>1094</v>
      </c>
      <c r="F498" s="142"/>
      <c r="G498" s="142"/>
      <c r="H498" s="143" t="s">
        <v>1118</v>
      </c>
      <c r="I498" s="84">
        <v>1</v>
      </c>
      <c r="J498" s="107">
        <v>224</v>
      </c>
      <c r="K498" s="187" t="s">
        <v>1141</v>
      </c>
    </row>
    <row r="499" spans="1:11" s="174" customFormat="1" ht="60" hidden="1" x14ac:dyDescent="0.25">
      <c r="A499" s="139">
        <v>43433</v>
      </c>
      <c r="B499" s="140">
        <v>1077</v>
      </c>
      <c r="C499" s="140">
        <v>401</v>
      </c>
      <c r="D499" s="97" t="s">
        <v>1787</v>
      </c>
      <c r="E499" s="141" t="s">
        <v>46</v>
      </c>
      <c r="F499" s="142"/>
      <c r="G499" s="158" t="s">
        <v>1803</v>
      </c>
      <c r="H499" s="143" t="s">
        <v>46</v>
      </c>
      <c r="I499" s="84">
        <v>1</v>
      </c>
      <c r="J499" s="107">
        <v>224</v>
      </c>
      <c r="K499" s="187" t="s">
        <v>46</v>
      </c>
    </row>
    <row r="500" spans="1:11" s="174" customFormat="1" ht="45" hidden="1" x14ac:dyDescent="0.25">
      <c r="A500" s="139">
        <v>43432</v>
      </c>
      <c r="B500" s="140">
        <v>1076</v>
      </c>
      <c r="C500" s="140">
        <v>410</v>
      </c>
      <c r="D500" s="97" t="s">
        <v>1786</v>
      </c>
      <c r="E500" s="141" t="s">
        <v>1094</v>
      </c>
      <c r="F500" s="142"/>
      <c r="G500" s="158" t="s">
        <v>2376</v>
      </c>
      <c r="H500" s="143" t="s">
        <v>1118</v>
      </c>
      <c r="I500" s="84">
        <v>1</v>
      </c>
      <c r="J500" s="107">
        <v>224</v>
      </c>
      <c r="K500" s="187" t="s">
        <v>1105</v>
      </c>
    </row>
    <row r="501" spans="1:11" s="174" customFormat="1" ht="45" hidden="1" x14ac:dyDescent="0.25">
      <c r="A501" s="139">
        <v>43431</v>
      </c>
      <c r="B501" s="140">
        <v>1075</v>
      </c>
      <c r="C501" s="140">
        <v>801</v>
      </c>
      <c r="D501" s="97" t="s">
        <v>1784</v>
      </c>
      <c r="E501" s="141" t="s">
        <v>1110</v>
      </c>
      <c r="F501" s="142"/>
      <c r="G501" s="158" t="s">
        <v>1937</v>
      </c>
      <c r="H501" s="143" t="s">
        <v>1082</v>
      </c>
      <c r="I501" s="84">
        <v>1</v>
      </c>
      <c r="J501" s="107">
        <v>224</v>
      </c>
      <c r="K501" s="187" t="s">
        <v>44</v>
      </c>
    </row>
    <row r="502" spans="1:11" s="174" customFormat="1" ht="195" hidden="1" x14ac:dyDescent="0.25">
      <c r="A502" s="139">
        <v>43430</v>
      </c>
      <c r="B502" s="140">
        <v>1073</v>
      </c>
      <c r="C502" s="140">
        <v>509</v>
      </c>
      <c r="D502" s="97" t="s">
        <v>1771</v>
      </c>
      <c r="E502" s="141" t="s">
        <v>1102</v>
      </c>
      <c r="F502" s="158" t="s">
        <v>1805</v>
      </c>
      <c r="G502" s="158" t="s">
        <v>1874</v>
      </c>
      <c r="H502" s="143" t="s">
        <v>1118</v>
      </c>
      <c r="I502" s="84">
        <v>1</v>
      </c>
      <c r="J502" s="107">
        <v>224</v>
      </c>
      <c r="K502" s="187" t="s">
        <v>1319</v>
      </c>
    </row>
    <row r="503" spans="1:11" s="174" customFormat="1" ht="195" hidden="1" x14ac:dyDescent="0.25">
      <c r="A503" s="139">
        <v>43430</v>
      </c>
      <c r="B503" s="140">
        <v>1073</v>
      </c>
      <c r="C503" s="140">
        <v>509</v>
      </c>
      <c r="D503" s="97" t="s">
        <v>1771</v>
      </c>
      <c r="E503" s="141" t="s">
        <v>1102</v>
      </c>
      <c r="F503" s="142"/>
      <c r="G503" s="142"/>
      <c r="H503" s="143" t="s">
        <v>1118</v>
      </c>
      <c r="I503" s="84">
        <v>1</v>
      </c>
      <c r="J503" s="107">
        <v>224</v>
      </c>
      <c r="K503" s="187" t="s">
        <v>1136</v>
      </c>
    </row>
    <row r="504" spans="1:11" s="174" customFormat="1" ht="60" hidden="1" x14ac:dyDescent="0.25">
      <c r="A504" s="139">
        <v>43430</v>
      </c>
      <c r="B504" s="140">
        <v>1074</v>
      </c>
      <c r="C504" s="140">
        <v>307</v>
      </c>
      <c r="D504" s="97" t="s">
        <v>1773</v>
      </c>
      <c r="E504" s="141" t="s">
        <v>1102</v>
      </c>
      <c r="F504" s="142"/>
      <c r="G504" s="142"/>
      <c r="H504" s="143" t="s">
        <v>1118</v>
      </c>
      <c r="I504" s="84">
        <v>1</v>
      </c>
      <c r="J504" s="107">
        <v>224</v>
      </c>
      <c r="K504" s="187" t="s">
        <v>1136</v>
      </c>
    </row>
    <row r="505" spans="1:11" s="174" customFormat="1" ht="60" hidden="1" x14ac:dyDescent="0.25">
      <c r="A505" s="139">
        <v>43430</v>
      </c>
      <c r="B505" s="140">
        <v>1071</v>
      </c>
      <c r="C505" s="140">
        <v>509</v>
      </c>
      <c r="D505" s="97" t="s">
        <v>1766</v>
      </c>
      <c r="E505" s="141" t="s">
        <v>1102</v>
      </c>
      <c r="F505" s="158" t="s">
        <v>1806</v>
      </c>
      <c r="G505" s="142"/>
      <c r="H505" s="143" t="s">
        <v>1118</v>
      </c>
      <c r="I505" s="84">
        <v>1</v>
      </c>
      <c r="J505" s="107">
        <v>224</v>
      </c>
      <c r="K505" s="187" t="s">
        <v>1136</v>
      </c>
    </row>
    <row r="506" spans="1:11" s="174" customFormat="1" ht="135" hidden="1" x14ac:dyDescent="0.25">
      <c r="A506" s="139">
        <v>43430</v>
      </c>
      <c r="B506" s="140">
        <v>1072</v>
      </c>
      <c r="C506" s="140" t="s">
        <v>46</v>
      </c>
      <c r="D506" s="97" t="s">
        <v>1770</v>
      </c>
      <c r="E506" s="141" t="s">
        <v>1110</v>
      </c>
      <c r="F506" s="142"/>
      <c r="G506" s="158" t="s">
        <v>1938</v>
      </c>
      <c r="H506" s="143" t="s">
        <v>1082</v>
      </c>
      <c r="I506" s="84">
        <v>1</v>
      </c>
      <c r="J506" s="107">
        <v>224</v>
      </c>
      <c r="K506" s="187" t="s">
        <v>1098</v>
      </c>
    </row>
    <row r="507" spans="1:11" s="174" customFormat="1" ht="90" hidden="1" x14ac:dyDescent="0.25">
      <c r="A507" s="139">
        <v>43429</v>
      </c>
      <c r="B507" s="140">
        <v>1069</v>
      </c>
      <c r="C507" s="140">
        <v>404</v>
      </c>
      <c r="D507" s="97" t="s">
        <v>1761</v>
      </c>
      <c r="E507" s="141" t="s">
        <v>1110</v>
      </c>
      <c r="F507" s="158" t="s">
        <v>1782</v>
      </c>
      <c r="G507" s="158" t="s">
        <v>2081</v>
      </c>
      <c r="H507" s="143" t="s">
        <v>1118</v>
      </c>
      <c r="I507" s="84">
        <v>1</v>
      </c>
      <c r="J507" s="107">
        <v>224</v>
      </c>
      <c r="K507" s="187" t="s">
        <v>1089</v>
      </c>
    </row>
    <row r="508" spans="1:11" s="174" customFormat="1" ht="105" hidden="1" x14ac:dyDescent="0.25">
      <c r="A508" s="139">
        <v>43430</v>
      </c>
      <c r="B508" s="140">
        <v>1070</v>
      </c>
      <c r="C508" s="140">
        <v>509</v>
      </c>
      <c r="D508" s="97" t="s">
        <v>1764</v>
      </c>
      <c r="E508" s="141" t="s">
        <v>1129</v>
      </c>
      <c r="F508" s="158" t="s">
        <v>1809</v>
      </c>
      <c r="G508" s="142"/>
      <c r="H508" s="143" t="s">
        <v>1118</v>
      </c>
      <c r="I508" s="84">
        <v>1</v>
      </c>
      <c r="J508" s="107">
        <v>224</v>
      </c>
      <c r="K508" s="187" t="s">
        <v>1121</v>
      </c>
    </row>
    <row r="509" spans="1:11" s="174" customFormat="1" ht="90" hidden="1" x14ac:dyDescent="0.25">
      <c r="A509" s="139">
        <v>43429</v>
      </c>
      <c r="B509" s="140">
        <v>1067</v>
      </c>
      <c r="C509" s="140">
        <v>102</v>
      </c>
      <c r="D509" s="97" t="s">
        <v>1757</v>
      </c>
      <c r="E509" s="141" t="s">
        <v>1102</v>
      </c>
      <c r="F509" s="158" t="s">
        <v>1807</v>
      </c>
      <c r="G509" s="142"/>
      <c r="H509" s="143" t="s">
        <v>1118</v>
      </c>
      <c r="I509" s="84">
        <v>1</v>
      </c>
      <c r="J509" s="107">
        <v>224</v>
      </c>
      <c r="K509" s="187" t="s">
        <v>1136</v>
      </c>
    </row>
    <row r="510" spans="1:11" s="174" customFormat="1" ht="180" hidden="1" x14ac:dyDescent="0.25">
      <c r="A510" s="139">
        <v>43429</v>
      </c>
      <c r="B510" s="140">
        <v>1068</v>
      </c>
      <c r="C510" s="140">
        <v>205</v>
      </c>
      <c r="D510" s="97" t="s">
        <v>1759</v>
      </c>
      <c r="E510" s="141" t="s">
        <v>46</v>
      </c>
      <c r="F510" s="142"/>
      <c r="G510" s="142"/>
      <c r="H510" s="143" t="s">
        <v>46</v>
      </c>
      <c r="I510" s="84">
        <v>1</v>
      </c>
      <c r="J510" s="107">
        <v>224</v>
      </c>
      <c r="K510" s="187" t="s">
        <v>46</v>
      </c>
    </row>
    <row r="511" spans="1:11" s="174" customFormat="1" ht="165" hidden="1" x14ac:dyDescent="0.25">
      <c r="A511" s="139">
        <v>43428</v>
      </c>
      <c r="B511" s="140">
        <v>1065</v>
      </c>
      <c r="C511" s="140">
        <v>404</v>
      </c>
      <c r="D511" s="97" t="s">
        <v>1753</v>
      </c>
      <c r="E511" s="141" t="s">
        <v>1107</v>
      </c>
      <c r="F511" s="142"/>
      <c r="G511" s="142"/>
      <c r="H511" s="143" t="s">
        <v>1118</v>
      </c>
      <c r="I511" s="84">
        <v>1</v>
      </c>
      <c r="J511" s="107">
        <v>224</v>
      </c>
      <c r="K511" s="187" t="s">
        <v>1173</v>
      </c>
    </row>
    <row r="512" spans="1:11" s="174" customFormat="1" ht="75" hidden="1" x14ac:dyDescent="0.25">
      <c r="A512" s="139">
        <v>43427</v>
      </c>
      <c r="B512" s="140">
        <v>1064</v>
      </c>
      <c r="C512" s="140">
        <v>904</v>
      </c>
      <c r="D512" s="97" t="s">
        <v>1752</v>
      </c>
      <c r="E512" s="141" t="s">
        <v>1102</v>
      </c>
      <c r="F512" s="158" t="s">
        <v>1808</v>
      </c>
      <c r="G512" s="142"/>
      <c r="H512" s="143" t="s">
        <v>1118</v>
      </c>
      <c r="I512" s="84">
        <v>1</v>
      </c>
      <c r="J512" s="107">
        <v>224</v>
      </c>
      <c r="K512" s="187" t="s">
        <v>1136</v>
      </c>
    </row>
    <row r="513" spans="1:11" s="174" customFormat="1" ht="30" hidden="1" x14ac:dyDescent="0.25">
      <c r="A513" s="139">
        <v>43428</v>
      </c>
      <c r="B513" s="140">
        <v>1063</v>
      </c>
      <c r="C513" s="140">
        <v>410</v>
      </c>
      <c r="D513" s="97" t="s">
        <v>1751</v>
      </c>
      <c r="E513" s="141" t="s">
        <v>1094</v>
      </c>
      <c r="F513" s="142"/>
      <c r="G513" s="142" t="s">
        <v>2178</v>
      </c>
      <c r="H513" s="143" t="s">
        <v>1118</v>
      </c>
      <c r="I513" s="84">
        <v>1</v>
      </c>
      <c r="J513" s="107">
        <v>224</v>
      </c>
      <c r="K513" s="187" t="s">
        <v>1178</v>
      </c>
    </row>
    <row r="514" spans="1:11" s="174" customFormat="1" ht="60" hidden="1" x14ac:dyDescent="0.25">
      <c r="A514" s="139">
        <v>43428</v>
      </c>
      <c r="B514" s="140">
        <v>1062</v>
      </c>
      <c r="C514" s="140">
        <v>606</v>
      </c>
      <c r="D514" s="97" t="s">
        <v>1749</v>
      </c>
      <c r="E514" s="141" t="s">
        <v>1110</v>
      </c>
      <c r="F514" s="142"/>
      <c r="G514" s="201" t="s">
        <v>2005</v>
      </c>
      <c r="H514" s="143" t="s">
        <v>1118</v>
      </c>
      <c r="I514" s="84">
        <v>1</v>
      </c>
      <c r="J514" s="107">
        <v>224</v>
      </c>
      <c r="K514" s="187" t="s">
        <v>1198</v>
      </c>
    </row>
    <row r="515" spans="1:11" s="174" customFormat="1" ht="60" hidden="1" x14ac:dyDescent="0.25">
      <c r="A515" s="139">
        <v>43428</v>
      </c>
      <c r="B515" s="140">
        <v>1061</v>
      </c>
      <c r="C515" s="140">
        <v>102</v>
      </c>
      <c r="D515" s="97" t="s">
        <v>1746</v>
      </c>
      <c r="E515" s="141" t="s">
        <v>1110</v>
      </c>
      <c r="F515" s="142"/>
      <c r="G515" s="158" t="s">
        <v>2004</v>
      </c>
      <c r="H515" s="143" t="s">
        <v>1118</v>
      </c>
      <c r="I515" s="84">
        <v>1</v>
      </c>
      <c r="J515" s="107">
        <v>224</v>
      </c>
      <c r="K515" s="187" t="s">
        <v>1198</v>
      </c>
    </row>
    <row r="516" spans="1:11" s="174" customFormat="1" ht="90" hidden="1" x14ac:dyDescent="0.25">
      <c r="A516" s="139">
        <v>43428</v>
      </c>
      <c r="B516" s="140">
        <v>1060</v>
      </c>
      <c r="C516" s="140">
        <v>208</v>
      </c>
      <c r="D516" s="97" t="s">
        <v>1744</v>
      </c>
      <c r="E516" s="141" t="s">
        <v>1110</v>
      </c>
      <c r="F516" s="142"/>
      <c r="G516" s="158" t="s">
        <v>2005</v>
      </c>
      <c r="H516" s="143" t="s">
        <v>1118</v>
      </c>
      <c r="I516" s="84">
        <v>1</v>
      </c>
      <c r="J516" s="107">
        <v>224</v>
      </c>
      <c r="K516" s="187" t="s">
        <v>1198</v>
      </c>
    </row>
    <row r="517" spans="1:11" s="174" customFormat="1" ht="165" hidden="1" x14ac:dyDescent="0.25">
      <c r="A517" s="139">
        <v>43428</v>
      </c>
      <c r="B517" s="140">
        <v>1059</v>
      </c>
      <c r="C517" s="140">
        <v>703</v>
      </c>
      <c r="D517" s="97" t="s">
        <v>1741</v>
      </c>
      <c r="E517" s="141" t="s">
        <v>1123</v>
      </c>
      <c r="F517" s="142"/>
      <c r="G517" s="158" t="s">
        <v>1961</v>
      </c>
      <c r="H517" s="143" t="s">
        <v>1118</v>
      </c>
      <c r="I517" s="84">
        <v>1</v>
      </c>
      <c r="J517" s="107">
        <v>224</v>
      </c>
      <c r="K517" s="187" t="s">
        <v>1141</v>
      </c>
    </row>
    <row r="518" spans="1:11" s="174" customFormat="1" ht="150" hidden="1" x14ac:dyDescent="0.25">
      <c r="A518" s="139">
        <v>43426</v>
      </c>
      <c r="B518" s="140">
        <v>1058</v>
      </c>
      <c r="C518" s="140">
        <v>102</v>
      </c>
      <c r="D518" s="97" t="s">
        <v>1740</v>
      </c>
      <c r="E518" s="141" t="s">
        <v>1129</v>
      </c>
      <c r="F518" s="158" t="s">
        <v>1810</v>
      </c>
      <c r="G518" s="142"/>
      <c r="H518" s="143" t="s">
        <v>1118</v>
      </c>
      <c r="I518" s="84">
        <v>1</v>
      </c>
      <c r="J518" s="107">
        <v>224</v>
      </c>
      <c r="K518" s="187" t="s">
        <v>1224</v>
      </c>
    </row>
    <row r="519" spans="1:11" s="174" customFormat="1" ht="30" hidden="1" x14ac:dyDescent="0.25">
      <c r="A519" s="139">
        <v>43426</v>
      </c>
      <c r="B519" s="140">
        <v>1057</v>
      </c>
      <c r="C519" s="140">
        <v>110</v>
      </c>
      <c r="D519" s="97" t="s">
        <v>1738</v>
      </c>
      <c r="E519" s="141" t="s">
        <v>1110</v>
      </c>
      <c r="F519" s="142"/>
      <c r="G519" s="158" t="s">
        <v>1510</v>
      </c>
      <c r="H519" s="143" t="s">
        <v>1082</v>
      </c>
      <c r="I519" s="84">
        <v>1</v>
      </c>
      <c r="J519" s="107">
        <v>224</v>
      </c>
      <c r="K519" s="187" t="s">
        <v>1172</v>
      </c>
    </row>
    <row r="520" spans="1:11" s="174" customFormat="1" ht="135" hidden="1" x14ac:dyDescent="0.25">
      <c r="A520" s="139">
        <v>43426</v>
      </c>
      <c r="B520" s="140">
        <v>1056</v>
      </c>
      <c r="C520" s="140">
        <v>514</v>
      </c>
      <c r="D520" s="97" t="s">
        <v>1736</v>
      </c>
      <c r="E520" s="141" t="s">
        <v>1110</v>
      </c>
      <c r="F520" s="142"/>
      <c r="G520" s="158" t="s">
        <v>1939</v>
      </c>
      <c r="H520" s="143" t="s">
        <v>1082</v>
      </c>
      <c r="I520" s="84">
        <v>1</v>
      </c>
      <c r="J520" s="107">
        <v>224</v>
      </c>
      <c r="K520" s="187" t="s">
        <v>1089</v>
      </c>
    </row>
    <row r="521" spans="1:11" s="174" customFormat="1" ht="75" hidden="1" x14ac:dyDescent="0.25">
      <c r="A521" s="139">
        <v>43426</v>
      </c>
      <c r="B521" s="140">
        <v>1055</v>
      </c>
      <c r="C521" s="140">
        <v>514</v>
      </c>
      <c r="D521" s="97" t="s">
        <v>1734</v>
      </c>
      <c r="E521" s="141" t="s">
        <v>1129</v>
      </c>
      <c r="F521" s="158" t="s">
        <v>1811</v>
      </c>
      <c r="G521" s="142"/>
      <c r="H521" s="143" t="s">
        <v>1881</v>
      </c>
      <c r="I521" s="84">
        <v>1</v>
      </c>
      <c r="J521" s="107">
        <v>224</v>
      </c>
      <c r="K521" s="187" t="s">
        <v>1224</v>
      </c>
    </row>
    <row r="522" spans="1:11" s="174" customFormat="1" ht="105" hidden="1" x14ac:dyDescent="0.25">
      <c r="A522" s="139">
        <v>43425</v>
      </c>
      <c r="B522" s="140">
        <v>1054</v>
      </c>
      <c r="C522" s="140">
        <v>110</v>
      </c>
      <c r="D522" s="97" t="s">
        <v>1731</v>
      </c>
      <c r="E522" s="141" t="s">
        <v>1135</v>
      </c>
      <c r="F522" s="142"/>
      <c r="G522" s="158" t="s">
        <v>1948</v>
      </c>
      <c r="H522" s="143">
        <v>43669</v>
      </c>
      <c r="I522" s="84">
        <v>1</v>
      </c>
      <c r="J522" s="107">
        <v>224</v>
      </c>
      <c r="K522" s="187" t="s">
        <v>1181</v>
      </c>
    </row>
    <row r="523" spans="1:11" s="174" customFormat="1" ht="45" hidden="1" x14ac:dyDescent="0.25">
      <c r="A523" s="139">
        <v>43425</v>
      </c>
      <c r="B523" s="140">
        <v>1053</v>
      </c>
      <c r="C523" s="140">
        <v>415</v>
      </c>
      <c r="D523" s="97" t="s">
        <v>1730</v>
      </c>
      <c r="E523" s="141" t="s">
        <v>1129</v>
      </c>
      <c r="F523" s="142"/>
      <c r="G523" s="142"/>
      <c r="H523" s="143" t="s">
        <v>1082</v>
      </c>
      <c r="I523" s="84">
        <v>1</v>
      </c>
      <c r="J523" s="107">
        <v>224</v>
      </c>
      <c r="K523" s="187" t="s">
        <v>268</v>
      </c>
    </row>
    <row r="524" spans="1:11" s="174" customFormat="1" ht="105" hidden="1" x14ac:dyDescent="0.25">
      <c r="A524" s="139">
        <v>43424</v>
      </c>
      <c r="B524" s="140">
        <v>1052</v>
      </c>
      <c r="C524" s="140">
        <v>205</v>
      </c>
      <c r="D524" s="97" t="s">
        <v>1729</v>
      </c>
      <c r="E524" s="141" t="s">
        <v>1129</v>
      </c>
      <c r="F524" s="158" t="s">
        <v>1812</v>
      </c>
      <c r="G524" s="142"/>
      <c r="H524" s="143" t="s">
        <v>1881</v>
      </c>
      <c r="I524" s="84">
        <v>1</v>
      </c>
      <c r="J524" s="107">
        <v>224</v>
      </c>
      <c r="K524" s="187" t="s">
        <v>1224</v>
      </c>
    </row>
    <row r="525" spans="1:11" s="174" customFormat="1" ht="30" hidden="1" x14ac:dyDescent="0.25">
      <c r="A525" s="139">
        <v>43424</v>
      </c>
      <c r="B525" s="140">
        <v>1051</v>
      </c>
      <c r="C525" s="140">
        <v>205</v>
      </c>
      <c r="D525" s="97" t="s">
        <v>1728</v>
      </c>
      <c r="E525" s="141" t="s">
        <v>1094</v>
      </c>
      <c r="F525" s="142"/>
      <c r="G525" s="142" t="s">
        <v>2178</v>
      </c>
      <c r="H525" s="143" t="s">
        <v>1118</v>
      </c>
      <c r="I525" s="84">
        <v>1</v>
      </c>
      <c r="J525" s="107">
        <v>224</v>
      </c>
      <c r="K525" s="187" t="s">
        <v>1092</v>
      </c>
    </row>
    <row r="526" spans="1:11" s="174" customFormat="1" ht="45" hidden="1" x14ac:dyDescent="0.25">
      <c r="A526" s="139">
        <v>43424</v>
      </c>
      <c r="B526" s="140">
        <v>1050</v>
      </c>
      <c r="C526" s="140">
        <v>205</v>
      </c>
      <c r="D526" s="97" t="s">
        <v>1727</v>
      </c>
      <c r="E526" s="141" t="s">
        <v>1129</v>
      </c>
      <c r="F526" s="142"/>
      <c r="G526" s="142"/>
      <c r="H526" s="143" t="s">
        <v>1118</v>
      </c>
      <c r="I526" s="84">
        <v>1</v>
      </c>
      <c r="J526" s="107">
        <v>224</v>
      </c>
      <c r="K526" s="187" t="s">
        <v>1224</v>
      </c>
    </row>
    <row r="527" spans="1:11" s="174" customFormat="1" ht="120" hidden="1" x14ac:dyDescent="0.25">
      <c r="A527" s="139">
        <v>43424</v>
      </c>
      <c r="B527" s="140">
        <v>1049</v>
      </c>
      <c r="C527" s="140">
        <v>710</v>
      </c>
      <c r="D527" s="97" t="s">
        <v>1724</v>
      </c>
      <c r="E527" s="141" t="s">
        <v>1665</v>
      </c>
      <c r="F527" s="142"/>
      <c r="G527" s="158" t="s">
        <v>1945</v>
      </c>
      <c r="H527" s="143" t="s">
        <v>1118</v>
      </c>
      <c r="I527" s="84">
        <v>1</v>
      </c>
      <c r="J527" s="107">
        <v>224</v>
      </c>
      <c r="K527" s="187" t="s">
        <v>1119</v>
      </c>
    </row>
    <row r="528" spans="1:11" s="174" customFormat="1" ht="75" hidden="1" x14ac:dyDescent="0.25">
      <c r="A528" s="139">
        <v>43423</v>
      </c>
      <c r="B528" s="140">
        <v>1048</v>
      </c>
      <c r="C528" s="140">
        <v>708</v>
      </c>
      <c r="D528" s="97" t="s">
        <v>1721</v>
      </c>
      <c r="E528" s="141" t="s">
        <v>1665</v>
      </c>
      <c r="F528" s="142"/>
      <c r="G528" s="158" t="s">
        <v>1945</v>
      </c>
      <c r="H528" s="143" t="s">
        <v>1118</v>
      </c>
      <c r="I528" s="84">
        <v>1</v>
      </c>
      <c r="J528" s="107">
        <v>224</v>
      </c>
      <c r="K528" s="187" t="s">
        <v>1119</v>
      </c>
    </row>
    <row r="529" spans="1:11" s="174" customFormat="1" ht="90" hidden="1" x14ac:dyDescent="0.25">
      <c r="A529" s="139">
        <v>43423</v>
      </c>
      <c r="B529" s="140">
        <v>1047</v>
      </c>
      <c r="C529" s="140">
        <v>512</v>
      </c>
      <c r="D529" s="97" t="s">
        <v>1720</v>
      </c>
      <c r="E529" s="141" t="s">
        <v>1110</v>
      </c>
      <c r="F529" s="142"/>
      <c r="G529" s="158" t="s">
        <v>2006</v>
      </c>
      <c r="H529" s="143" t="s">
        <v>1118</v>
      </c>
      <c r="I529" s="84">
        <v>1</v>
      </c>
      <c r="J529" s="107">
        <v>224</v>
      </c>
      <c r="K529" s="187" t="s">
        <v>1122</v>
      </c>
    </row>
    <row r="530" spans="1:11" s="174" customFormat="1" ht="165" hidden="1" x14ac:dyDescent="0.25">
      <c r="A530" s="139">
        <v>43423</v>
      </c>
      <c r="B530" s="140">
        <v>1046</v>
      </c>
      <c r="C530" s="140">
        <v>601</v>
      </c>
      <c r="D530" s="97" t="s">
        <v>1716</v>
      </c>
      <c r="E530" s="141" t="s">
        <v>1129</v>
      </c>
      <c r="F530" s="142"/>
      <c r="G530" s="158" t="s">
        <v>1718</v>
      </c>
      <c r="H530" s="143" t="s">
        <v>1082</v>
      </c>
      <c r="I530" s="84">
        <v>1</v>
      </c>
      <c r="J530" s="107">
        <v>224</v>
      </c>
      <c r="K530" s="187" t="s">
        <v>44</v>
      </c>
    </row>
    <row r="531" spans="1:11" s="174" customFormat="1" ht="75" hidden="1" x14ac:dyDescent="0.25">
      <c r="A531" s="139">
        <v>43422</v>
      </c>
      <c r="B531" s="140">
        <v>1045</v>
      </c>
      <c r="C531" s="140">
        <v>710</v>
      </c>
      <c r="D531" s="97" t="s">
        <v>1715</v>
      </c>
      <c r="E531" s="141" t="s">
        <v>46</v>
      </c>
      <c r="F531" s="142"/>
      <c r="G531" s="142"/>
      <c r="H531" s="143" t="s">
        <v>46</v>
      </c>
      <c r="I531" s="84">
        <v>1</v>
      </c>
      <c r="J531" s="107">
        <v>224</v>
      </c>
      <c r="K531" s="187" t="e">
        <v>#N/A</v>
      </c>
    </row>
    <row r="532" spans="1:11" s="174" customFormat="1" ht="120" hidden="1" x14ac:dyDescent="0.25">
      <c r="A532" s="139">
        <v>43421</v>
      </c>
      <c r="B532" s="140">
        <v>1044</v>
      </c>
      <c r="C532" s="140">
        <v>703</v>
      </c>
      <c r="D532" s="97" t="s">
        <v>1714</v>
      </c>
      <c r="E532" s="141" t="s">
        <v>1135</v>
      </c>
      <c r="F532" s="142"/>
      <c r="G532" s="158" t="s">
        <v>2641</v>
      </c>
      <c r="H532" s="143" t="s">
        <v>1131</v>
      </c>
      <c r="I532" s="84">
        <v>1</v>
      </c>
      <c r="J532" s="107">
        <v>224</v>
      </c>
      <c r="K532" s="187" t="s">
        <v>44</v>
      </c>
    </row>
    <row r="533" spans="1:11" s="174" customFormat="1" ht="150" hidden="1" x14ac:dyDescent="0.25">
      <c r="A533" s="139">
        <v>43422</v>
      </c>
      <c r="B533" s="140">
        <v>1043</v>
      </c>
      <c r="C533" s="140">
        <v>205</v>
      </c>
      <c r="D533" s="97" t="s">
        <v>1712</v>
      </c>
      <c r="E533" s="141" t="s">
        <v>1145</v>
      </c>
      <c r="F533" s="142"/>
      <c r="G533" s="142"/>
      <c r="H533" s="143" t="s">
        <v>1082</v>
      </c>
      <c r="I533" s="84">
        <v>1</v>
      </c>
      <c r="J533" s="107">
        <v>224</v>
      </c>
      <c r="K533" s="187" t="s">
        <v>44</v>
      </c>
    </row>
    <row r="534" spans="1:11" s="174" customFormat="1" ht="195" hidden="1" x14ac:dyDescent="0.25">
      <c r="A534" s="139">
        <v>43422</v>
      </c>
      <c r="B534" s="140">
        <v>1042</v>
      </c>
      <c r="C534" s="140">
        <v>901</v>
      </c>
      <c r="D534" s="97" t="s">
        <v>1709</v>
      </c>
      <c r="E534" s="141" t="s">
        <v>1110</v>
      </c>
      <c r="F534" s="142"/>
      <c r="G534" s="158" t="s">
        <v>2007</v>
      </c>
      <c r="H534" s="143" t="s">
        <v>1118</v>
      </c>
      <c r="I534" s="84">
        <v>1</v>
      </c>
      <c r="J534" s="107">
        <v>224</v>
      </c>
      <c r="K534" s="187" t="s">
        <v>1089</v>
      </c>
    </row>
    <row r="535" spans="1:11" s="174" customFormat="1" ht="90" hidden="1" x14ac:dyDescent="0.25">
      <c r="A535" s="139">
        <v>43421</v>
      </c>
      <c r="B535" s="140">
        <v>1041</v>
      </c>
      <c r="C535" s="140">
        <v>711</v>
      </c>
      <c r="D535" s="97" t="s">
        <v>1708</v>
      </c>
      <c r="E535" s="141" t="s">
        <v>1129</v>
      </c>
      <c r="F535" s="142"/>
      <c r="G535" s="142"/>
      <c r="H535" s="143" t="s">
        <v>1881</v>
      </c>
      <c r="I535" s="84">
        <v>1</v>
      </c>
      <c r="J535" s="107">
        <v>224</v>
      </c>
      <c r="K535" s="187" t="s">
        <v>44</v>
      </c>
    </row>
    <row r="536" spans="1:11" s="174" customFormat="1" ht="180" hidden="1" x14ac:dyDescent="0.25">
      <c r="A536" s="139">
        <v>43422</v>
      </c>
      <c r="B536" s="140">
        <v>1040</v>
      </c>
      <c r="C536" s="140">
        <v>111</v>
      </c>
      <c r="D536" s="97" t="s">
        <v>1707</v>
      </c>
      <c r="E536" s="141" t="s">
        <v>1129</v>
      </c>
      <c r="F536" s="142"/>
      <c r="G536" s="158" t="s">
        <v>1960</v>
      </c>
      <c r="H536" s="143" t="s">
        <v>1118</v>
      </c>
      <c r="I536" s="84">
        <v>1</v>
      </c>
      <c r="J536" s="107">
        <v>224</v>
      </c>
      <c r="K536" s="187" t="s">
        <v>44</v>
      </c>
    </row>
    <row r="537" spans="1:11" s="174" customFormat="1" ht="15" hidden="1" x14ac:dyDescent="0.25">
      <c r="A537" s="139">
        <v>43422</v>
      </c>
      <c r="B537" s="140">
        <v>1039</v>
      </c>
      <c r="C537" s="140">
        <v>0</v>
      </c>
      <c r="D537" s="97">
        <v>0</v>
      </c>
      <c r="E537" s="141"/>
      <c r="F537" s="142"/>
      <c r="G537" s="142"/>
      <c r="H537" s="143"/>
      <c r="I537" s="84">
        <v>1</v>
      </c>
      <c r="J537" s="107">
        <v>224</v>
      </c>
      <c r="K537" s="187">
        <v>0</v>
      </c>
    </row>
    <row r="538" spans="1:11" s="174" customFormat="1" ht="165" hidden="1" x14ac:dyDescent="0.25">
      <c r="A538" s="139">
        <v>43420</v>
      </c>
      <c r="B538" s="140">
        <v>1038</v>
      </c>
      <c r="C538" s="140">
        <v>602</v>
      </c>
      <c r="D538" s="97" t="s">
        <v>1704</v>
      </c>
      <c r="E538" s="141" t="s">
        <v>1102</v>
      </c>
      <c r="F538" s="142"/>
      <c r="G538" s="158" t="s">
        <v>1875</v>
      </c>
      <c r="H538" s="143" t="s">
        <v>1118</v>
      </c>
      <c r="I538" s="84">
        <v>1</v>
      </c>
      <c r="J538" s="107">
        <v>224</v>
      </c>
      <c r="K538" s="187" t="s">
        <v>1136</v>
      </c>
    </row>
    <row r="539" spans="1:11" s="174" customFormat="1" ht="60" hidden="1" x14ac:dyDescent="0.25">
      <c r="A539" s="139">
        <v>43421</v>
      </c>
      <c r="B539" s="140">
        <v>1037</v>
      </c>
      <c r="C539" s="140">
        <v>504</v>
      </c>
      <c r="D539" s="97" t="s">
        <v>1703</v>
      </c>
      <c r="E539" s="141" t="s">
        <v>46</v>
      </c>
      <c r="F539" s="142"/>
      <c r="G539" s="142"/>
      <c r="H539" s="143" t="s">
        <v>46</v>
      </c>
      <c r="I539" s="84">
        <v>1</v>
      </c>
      <c r="J539" s="107">
        <v>224</v>
      </c>
      <c r="K539" s="187" t="s">
        <v>46</v>
      </c>
    </row>
    <row r="540" spans="1:11" s="174" customFormat="1" ht="45" hidden="1" x14ac:dyDescent="0.25">
      <c r="A540" s="139">
        <v>43421</v>
      </c>
      <c r="B540" s="140">
        <v>1036</v>
      </c>
      <c r="C540" s="140">
        <v>301</v>
      </c>
      <c r="D540" s="97" t="s">
        <v>1702</v>
      </c>
      <c r="E540" s="141" t="s">
        <v>1129</v>
      </c>
      <c r="F540" s="142"/>
      <c r="G540" s="158" t="s">
        <v>1878</v>
      </c>
      <c r="H540" s="143" t="s">
        <v>1118</v>
      </c>
      <c r="I540" s="84">
        <v>1</v>
      </c>
      <c r="J540" s="107">
        <v>224</v>
      </c>
      <c r="K540" s="187" t="s">
        <v>44</v>
      </c>
    </row>
    <row r="541" spans="1:11" s="174" customFormat="1" ht="45" hidden="1" x14ac:dyDescent="0.25">
      <c r="A541" s="139">
        <v>43414</v>
      </c>
      <c r="B541" s="140">
        <v>1035</v>
      </c>
      <c r="C541" s="140">
        <v>305</v>
      </c>
      <c r="D541" s="97" t="s">
        <v>1701</v>
      </c>
      <c r="E541" s="141" t="s">
        <v>46</v>
      </c>
      <c r="F541" s="142"/>
      <c r="G541" s="142"/>
      <c r="H541" s="143" t="s">
        <v>46</v>
      </c>
      <c r="I541" s="84">
        <v>1</v>
      </c>
      <c r="J541" s="107">
        <v>224</v>
      </c>
      <c r="K541" s="187" t="s">
        <v>46</v>
      </c>
    </row>
    <row r="542" spans="1:11" s="174" customFormat="1" ht="90" hidden="1" x14ac:dyDescent="0.25">
      <c r="A542" s="139">
        <v>43421</v>
      </c>
      <c r="B542" s="140">
        <v>1034</v>
      </c>
      <c r="C542" s="140">
        <v>606</v>
      </c>
      <c r="D542" s="97" t="s">
        <v>1700</v>
      </c>
      <c r="E542" s="141" t="s">
        <v>1129</v>
      </c>
      <c r="F542" s="142"/>
      <c r="G542" s="142"/>
      <c r="H542" s="143" t="s">
        <v>1118</v>
      </c>
      <c r="I542" s="84">
        <v>1</v>
      </c>
      <c r="J542" s="107">
        <v>224</v>
      </c>
      <c r="K542" s="187" t="s">
        <v>44</v>
      </c>
    </row>
    <row r="543" spans="1:11" s="174" customFormat="1" ht="45" hidden="1" x14ac:dyDescent="0.25">
      <c r="A543" s="139">
        <v>43420</v>
      </c>
      <c r="B543" s="140">
        <v>1033</v>
      </c>
      <c r="C543" s="140">
        <v>207</v>
      </c>
      <c r="D543" s="97" t="s">
        <v>1699</v>
      </c>
      <c r="E543" s="141" t="s">
        <v>1129</v>
      </c>
      <c r="F543" s="142"/>
      <c r="G543" s="158" t="s">
        <v>1879</v>
      </c>
      <c r="H543" s="143" t="s">
        <v>1118</v>
      </c>
      <c r="I543" s="84">
        <v>1</v>
      </c>
      <c r="J543" s="107">
        <v>224</v>
      </c>
      <c r="K543" s="187" t="s">
        <v>44</v>
      </c>
    </row>
    <row r="544" spans="1:11" s="174" customFormat="1" ht="75" hidden="1" x14ac:dyDescent="0.25">
      <c r="A544" s="139">
        <v>43420</v>
      </c>
      <c r="B544" s="140">
        <v>1032</v>
      </c>
      <c r="C544" s="140">
        <v>201</v>
      </c>
      <c r="D544" s="97" t="s">
        <v>1698</v>
      </c>
      <c r="E544" s="141" t="s">
        <v>1123</v>
      </c>
      <c r="F544" s="142"/>
      <c r="G544" s="158" t="s">
        <v>1490</v>
      </c>
      <c r="H544" s="143" t="s">
        <v>1118</v>
      </c>
      <c r="I544" s="84">
        <v>1</v>
      </c>
      <c r="J544" s="107">
        <v>224</v>
      </c>
      <c r="K544" s="187" t="s">
        <v>1141</v>
      </c>
    </row>
    <row r="545" spans="1:11" s="174" customFormat="1" ht="30" hidden="1" x14ac:dyDescent="0.25">
      <c r="A545" s="139">
        <v>43419</v>
      </c>
      <c r="B545" s="140">
        <v>1031</v>
      </c>
      <c r="C545" s="140">
        <v>708</v>
      </c>
      <c r="D545" s="97" t="s">
        <v>1696</v>
      </c>
      <c r="E545" s="141" t="s">
        <v>1110</v>
      </c>
      <c r="F545" s="142"/>
      <c r="G545" s="158" t="s">
        <v>1940</v>
      </c>
      <c r="H545" s="143" t="s">
        <v>1082</v>
      </c>
      <c r="I545" s="84">
        <v>1</v>
      </c>
      <c r="J545" s="107">
        <v>224</v>
      </c>
      <c r="K545" s="187" t="s">
        <v>1089</v>
      </c>
    </row>
    <row r="546" spans="1:11" s="174" customFormat="1" ht="75" hidden="1" x14ac:dyDescent="0.25">
      <c r="A546" s="139">
        <v>43419</v>
      </c>
      <c r="B546" s="140">
        <v>1030</v>
      </c>
      <c r="C546" s="140">
        <v>802</v>
      </c>
      <c r="D546" s="97" t="s">
        <v>1695</v>
      </c>
      <c r="E546" s="141" t="s">
        <v>1094</v>
      </c>
      <c r="F546" s="142"/>
      <c r="G546" s="142"/>
      <c r="H546" s="143" t="s">
        <v>1118</v>
      </c>
      <c r="I546" s="84">
        <v>1</v>
      </c>
      <c r="J546" s="107">
        <v>224</v>
      </c>
      <c r="K546" s="187" t="s">
        <v>1168</v>
      </c>
    </row>
    <row r="547" spans="1:11" s="174" customFormat="1" ht="30" hidden="1" x14ac:dyDescent="0.25">
      <c r="A547" s="139">
        <v>43419</v>
      </c>
      <c r="B547" s="140">
        <v>1029</v>
      </c>
      <c r="C547" s="140">
        <v>802</v>
      </c>
      <c r="D547" s="97" t="s">
        <v>1693</v>
      </c>
      <c r="E547" s="141" t="s">
        <v>46</v>
      </c>
      <c r="F547" s="142"/>
      <c r="G547" s="142"/>
      <c r="H547" s="143" t="s">
        <v>46</v>
      </c>
      <c r="I547" s="84">
        <v>1</v>
      </c>
      <c r="J547" s="107">
        <v>224</v>
      </c>
      <c r="K547" s="187" t="s">
        <v>1152</v>
      </c>
    </row>
    <row r="548" spans="1:11" s="174" customFormat="1" ht="75" hidden="1" x14ac:dyDescent="0.25">
      <c r="A548" s="139">
        <v>43419</v>
      </c>
      <c r="B548" s="140">
        <v>1028</v>
      </c>
      <c r="C548" s="140">
        <v>801</v>
      </c>
      <c r="D548" s="97" t="s">
        <v>1692</v>
      </c>
      <c r="E548" s="141" t="s">
        <v>1094</v>
      </c>
      <c r="F548" s="142"/>
      <c r="G548" s="142"/>
      <c r="H548" s="143" t="s">
        <v>1225</v>
      </c>
      <c r="I548" s="84">
        <v>1</v>
      </c>
      <c r="J548" s="107">
        <v>224</v>
      </c>
      <c r="K548" s="187" t="s">
        <v>1168</v>
      </c>
    </row>
    <row r="549" spans="1:11" s="174" customFormat="1" ht="45" hidden="1" x14ac:dyDescent="0.25">
      <c r="A549" s="139">
        <v>43419</v>
      </c>
      <c r="B549" s="140">
        <v>1027</v>
      </c>
      <c r="C549" s="140">
        <v>601</v>
      </c>
      <c r="D549" s="97" t="s">
        <v>1691</v>
      </c>
      <c r="E549" s="141" t="s">
        <v>1102</v>
      </c>
      <c r="F549" s="142"/>
      <c r="G549" s="142"/>
      <c r="H549" s="143" t="s">
        <v>1082</v>
      </c>
      <c r="I549" s="84">
        <v>1</v>
      </c>
      <c r="J549" s="107">
        <v>224</v>
      </c>
      <c r="K549" s="187" t="s">
        <v>1136</v>
      </c>
    </row>
    <row r="550" spans="1:11" s="174" customFormat="1" ht="120" hidden="1" x14ac:dyDescent="0.25">
      <c r="A550" s="139">
        <v>43417</v>
      </c>
      <c r="B550" s="140">
        <v>1026</v>
      </c>
      <c r="C550" s="140">
        <v>408</v>
      </c>
      <c r="D550" s="97" t="s">
        <v>1688</v>
      </c>
      <c r="E550" s="141" t="s">
        <v>1110</v>
      </c>
      <c r="F550" s="142"/>
      <c r="G550" s="158" t="s">
        <v>1941</v>
      </c>
      <c r="H550" s="143" t="s">
        <v>1082</v>
      </c>
      <c r="I550" s="84">
        <v>1</v>
      </c>
      <c r="J550" s="107">
        <v>224</v>
      </c>
      <c r="K550" s="187" t="s">
        <v>1198</v>
      </c>
    </row>
    <row r="551" spans="1:11" s="174" customFormat="1" ht="120" hidden="1" x14ac:dyDescent="0.25">
      <c r="A551" s="139">
        <v>43418</v>
      </c>
      <c r="B551" s="140">
        <v>1025</v>
      </c>
      <c r="C551" s="140">
        <v>415</v>
      </c>
      <c r="D551" s="97" t="s">
        <v>1687</v>
      </c>
      <c r="E551" s="141" t="s">
        <v>1952</v>
      </c>
      <c r="F551" s="158" t="s">
        <v>2028</v>
      </c>
      <c r="G551" s="158" t="s">
        <v>2677</v>
      </c>
      <c r="H551" s="143" t="s">
        <v>1131</v>
      </c>
      <c r="I551" s="84">
        <v>1</v>
      </c>
      <c r="J551" s="107">
        <v>224</v>
      </c>
      <c r="K551" s="187" t="s">
        <v>1122</v>
      </c>
    </row>
    <row r="552" spans="1:11" s="174" customFormat="1" ht="30" hidden="1" x14ac:dyDescent="0.25">
      <c r="A552" s="139">
        <v>43416</v>
      </c>
      <c r="B552" s="140">
        <v>1024</v>
      </c>
      <c r="C552" s="140">
        <v>709</v>
      </c>
      <c r="D552" s="97" t="s">
        <v>1657</v>
      </c>
      <c r="E552" s="141" t="s">
        <v>1094</v>
      </c>
      <c r="F552" s="158" t="s">
        <v>1183</v>
      </c>
      <c r="G552" s="158" t="s">
        <v>2409</v>
      </c>
      <c r="H552" s="143" t="s">
        <v>1082</v>
      </c>
      <c r="I552" s="84">
        <v>1</v>
      </c>
      <c r="J552" s="107">
        <v>224</v>
      </c>
      <c r="K552" s="174" t="s">
        <v>1184</v>
      </c>
    </row>
    <row r="553" spans="1:11" s="174" customFormat="1" ht="60" hidden="1" x14ac:dyDescent="0.25">
      <c r="A553" s="139">
        <v>43416</v>
      </c>
      <c r="B553" s="140">
        <v>1023</v>
      </c>
      <c r="C553" s="140" t="s">
        <v>46</v>
      </c>
      <c r="D553" s="97" t="s">
        <v>1656</v>
      </c>
      <c r="E553" s="141" t="s">
        <v>1094</v>
      </c>
      <c r="F553" s="142"/>
      <c r="G553" s="142" t="s">
        <v>1461</v>
      </c>
      <c r="H553" s="143" t="s">
        <v>1082</v>
      </c>
      <c r="I553" s="84">
        <v>1</v>
      </c>
      <c r="J553" s="107">
        <v>224</v>
      </c>
      <c r="K553" s="174" t="s">
        <v>1104</v>
      </c>
    </row>
    <row r="554" spans="1:11" s="174" customFormat="1" ht="45" hidden="1" x14ac:dyDescent="0.25">
      <c r="A554" s="139">
        <v>43416</v>
      </c>
      <c r="B554" s="140">
        <v>1022</v>
      </c>
      <c r="C554" s="140" t="s">
        <v>46</v>
      </c>
      <c r="D554" s="97" t="s">
        <v>1655</v>
      </c>
      <c r="E554" s="141" t="s">
        <v>1094</v>
      </c>
      <c r="F554" s="142"/>
      <c r="G554" s="142" t="s">
        <v>1461</v>
      </c>
      <c r="H554" s="143" t="s">
        <v>1082</v>
      </c>
      <c r="I554" s="84">
        <v>1</v>
      </c>
      <c r="J554" s="107">
        <v>224</v>
      </c>
      <c r="K554" s="174" t="s">
        <v>1104</v>
      </c>
    </row>
    <row r="555" spans="1:11" s="174" customFormat="1" ht="105" hidden="1" x14ac:dyDescent="0.25">
      <c r="A555" s="139">
        <v>43415</v>
      </c>
      <c r="B555" s="140">
        <v>1021</v>
      </c>
      <c r="C555" s="140">
        <v>903</v>
      </c>
      <c r="D555" s="97" t="s">
        <v>1653</v>
      </c>
      <c r="E555" s="141" t="s">
        <v>1123</v>
      </c>
      <c r="F555" s="142"/>
      <c r="G555" s="158" t="s">
        <v>1962</v>
      </c>
      <c r="H555" s="143" t="s">
        <v>1118</v>
      </c>
      <c r="I555" s="84">
        <v>1</v>
      </c>
      <c r="J555" s="107">
        <v>224</v>
      </c>
      <c r="K555" s="174" t="s">
        <v>1141</v>
      </c>
    </row>
    <row r="556" spans="1:11" s="174" customFormat="1" ht="30" hidden="1" x14ac:dyDescent="0.25">
      <c r="A556" s="139">
        <v>43415</v>
      </c>
      <c r="B556" s="140">
        <v>1020</v>
      </c>
      <c r="C556" s="140">
        <v>208</v>
      </c>
      <c r="D556" s="97" t="s">
        <v>1651</v>
      </c>
      <c r="E556" s="141" t="s">
        <v>1110</v>
      </c>
      <c r="F556" s="142"/>
      <c r="G556" s="158" t="s">
        <v>2008</v>
      </c>
      <c r="H556" s="143" t="s">
        <v>1118</v>
      </c>
      <c r="I556" s="84">
        <v>1</v>
      </c>
      <c r="J556" s="107">
        <v>224</v>
      </c>
      <c r="K556" s="174" t="s">
        <v>1150</v>
      </c>
    </row>
    <row r="557" spans="1:11" s="174" customFormat="1" ht="30" hidden="1" x14ac:dyDescent="0.25">
      <c r="A557" s="139">
        <v>43412</v>
      </c>
      <c r="B557" s="140">
        <v>1019</v>
      </c>
      <c r="C557" s="140">
        <v>609</v>
      </c>
      <c r="D557" s="97" t="s">
        <v>1648</v>
      </c>
      <c r="E557" s="141" t="s">
        <v>1110</v>
      </c>
      <c r="F557" s="142"/>
      <c r="G557" s="158" t="s">
        <v>2008</v>
      </c>
      <c r="H557" s="143" t="s">
        <v>1118</v>
      </c>
      <c r="I557" s="84">
        <v>1</v>
      </c>
      <c r="J557" s="107">
        <v>224</v>
      </c>
      <c r="K557" s="174" t="s">
        <v>1150</v>
      </c>
    </row>
    <row r="558" spans="1:11" s="174" customFormat="1" ht="90" hidden="1" x14ac:dyDescent="0.25">
      <c r="A558" s="139">
        <v>43412</v>
      </c>
      <c r="B558" s="140">
        <v>1018</v>
      </c>
      <c r="C558" s="140">
        <v>212</v>
      </c>
      <c r="D558" s="97" t="s">
        <v>1647</v>
      </c>
      <c r="E558" s="141" t="s">
        <v>1110</v>
      </c>
      <c r="F558" s="142"/>
      <c r="G558" s="158" t="s">
        <v>2008</v>
      </c>
      <c r="H558" s="143" t="s">
        <v>1118</v>
      </c>
      <c r="I558" s="84">
        <v>1</v>
      </c>
      <c r="J558" s="107">
        <v>224</v>
      </c>
      <c r="K558" s="174" t="s">
        <v>1150</v>
      </c>
    </row>
    <row r="559" spans="1:11" s="174" customFormat="1" ht="60" hidden="1" x14ac:dyDescent="0.25">
      <c r="A559" s="139">
        <v>43411</v>
      </c>
      <c r="B559" s="140">
        <v>1017</v>
      </c>
      <c r="C559" s="140">
        <v>701</v>
      </c>
      <c r="D559" s="97" t="s">
        <v>1646</v>
      </c>
      <c r="E559" s="141" t="s">
        <v>1107</v>
      </c>
      <c r="F559" s="142"/>
      <c r="G559" s="142"/>
      <c r="H559" s="143" t="s">
        <v>1082</v>
      </c>
      <c r="I559" s="84">
        <v>1</v>
      </c>
      <c r="J559" s="107">
        <v>224</v>
      </c>
      <c r="K559" s="174" t="s">
        <v>1127</v>
      </c>
    </row>
    <row r="560" spans="1:11" s="174" customFormat="1" ht="105" hidden="1" x14ac:dyDescent="0.25">
      <c r="A560" s="139">
        <v>43408</v>
      </c>
      <c r="B560" s="140">
        <v>1016</v>
      </c>
      <c r="C560" s="140">
        <v>205</v>
      </c>
      <c r="D560" s="97" t="s">
        <v>1645</v>
      </c>
      <c r="E560" s="141" t="s">
        <v>1665</v>
      </c>
      <c r="F560" s="142"/>
      <c r="G560" s="158" t="s">
        <v>2376</v>
      </c>
      <c r="H560" s="143" t="s">
        <v>1118</v>
      </c>
      <c r="I560" s="84">
        <v>1</v>
      </c>
      <c r="J560" s="107">
        <v>224</v>
      </c>
      <c r="K560" s="174" t="s">
        <v>1097</v>
      </c>
    </row>
    <row r="561" spans="1:11" s="174" customFormat="1" ht="60" hidden="1" x14ac:dyDescent="0.25">
      <c r="A561" s="139">
        <v>43410</v>
      </c>
      <c r="B561" s="140">
        <v>1015</v>
      </c>
      <c r="C561" s="140">
        <v>415</v>
      </c>
      <c r="D561" s="97" t="s">
        <v>1644</v>
      </c>
      <c r="E561" s="141" t="s">
        <v>46</v>
      </c>
      <c r="F561" s="142"/>
      <c r="G561" s="142"/>
      <c r="H561" s="143" t="s">
        <v>1663</v>
      </c>
      <c r="I561" s="84">
        <v>1</v>
      </c>
      <c r="J561" s="107">
        <v>224</v>
      </c>
      <c r="K561" s="174" t="s">
        <v>46</v>
      </c>
    </row>
    <row r="562" spans="1:11" s="174" customFormat="1" ht="45" hidden="1" x14ac:dyDescent="0.25">
      <c r="A562" s="139">
        <v>43410</v>
      </c>
      <c r="B562" s="140">
        <v>1014</v>
      </c>
      <c r="C562" s="140">
        <v>414</v>
      </c>
      <c r="D562" s="97" t="s">
        <v>1643</v>
      </c>
      <c r="E562" s="141" t="s">
        <v>46</v>
      </c>
      <c r="F562" s="142"/>
      <c r="G562" s="142"/>
      <c r="H562" s="143" t="s">
        <v>46</v>
      </c>
      <c r="I562" s="84">
        <v>1</v>
      </c>
      <c r="J562" s="107">
        <v>224</v>
      </c>
      <c r="K562" s="174" t="s">
        <v>46</v>
      </c>
    </row>
    <row r="563" spans="1:11" s="174" customFormat="1" ht="60" hidden="1" x14ac:dyDescent="0.25">
      <c r="A563" s="139">
        <v>43408</v>
      </c>
      <c r="B563" s="140">
        <v>1013</v>
      </c>
      <c r="C563" s="140">
        <v>403</v>
      </c>
      <c r="D563" s="97" t="s">
        <v>1619</v>
      </c>
      <c r="E563" s="141" t="s">
        <v>1102</v>
      </c>
      <c r="F563" s="142"/>
      <c r="G563" s="158" t="s">
        <v>1490</v>
      </c>
      <c r="H563" s="143" t="s">
        <v>1118</v>
      </c>
      <c r="I563" s="84">
        <v>1</v>
      </c>
      <c r="J563" s="107">
        <v>224</v>
      </c>
      <c r="K563" s="174" t="s">
        <v>101</v>
      </c>
    </row>
    <row r="564" spans="1:11" s="174" customFormat="1" ht="120" hidden="1" x14ac:dyDescent="0.25">
      <c r="A564" s="139">
        <v>43409</v>
      </c>
      <c r="B564" s="140">
        <v>1012</v>
      </c>
      <c r="C564" s="140">
        <v>209</v>
      </c>
      <c r="D564" s="97" t="s">
        <v>1618</v>
      </c>
      <c r="E564" s="141" t="s">
        <v>1110</v>
      </c>
      <c r="F564" s="142"/>
      <c r="G564" s="158" t="s">
        <v>2153</v>
      </c>
      <c r="H564" s="143" t="s">
        <v>1118</v>
      </c>
      <c r="I564" s="84">
        <v>1</v>
      </c>
      <c r="J564" s="107">
        <v>224</v>
      </c>
      <c r="K564" s="174" t="s">
        <v>1089</v>
      </c>
    </row>
    <row r="565" spans="1:11" s="174" customFormat="1" ht="45" hidden="1" x14ac:dyDescent="0.25">
      <c r="A565" s="139">
        <v>43407</v>
      </c>
      <c r="B565" s="140">
        <v>1011</v>
      </c>
      <c r="C565" s="140">
        <v>109</v>
      </c>
      <c r="D565" s="97" t="s">
        <v>1617</v>
      </c>
      <c r="E565" s="141" t="s">
        <v>1123</v>
      </c>
      <c r="F565" s="142"/>
      <c r="G565" s="158" t="s">
        <v>1963</v>
      </c>
      <c r="H565" s="143" t="s">
        <v>1118</v>
      </c>
      <c r="I565" s="84">
        <v>1</v>
      </c>
      <c r="J565" s="107">
        <v>224</v>
      </c>
      <c r="K565" s="174" t="s">
        <v>1141</v>
      </c>
    </row>
    <row r="566" spans="1:11" s="174" customFormat="1" ht="45" hidden="1" x14ac:dyDescent="0.25">
      <c r="A566" s="139">
        <v>43408</v>
      </c>
      <c r="B566" s="140">
        <v>1010</v>
      </c>
      <c r="C566" s="140">
        <v>507</v>
      </c>
      <c r="D566" s="97" t="s">
        <v>1615</v>
      </c>
      <c r="E566" s="141" t="s">
        <v>46</v>
      </c>
      <c r="F566" s="142"/>
      <c r="G566" s="142"/>
      <c r="H566" s="143" t="s">
        <v>46</v>
      </c>
      <c r="I566" s="84">
        <v>1</v>
      </c>
      <c r="J566" s="107">
        <v>224</v>
      </c>
      <c r="K566" s="174" t="s">
        <v>46</v>
      </c>
    </row>
    <row r="567" spans="1:11" s="174" customFormat="1" ht="180" hidden="1" x14ac:dyDescent="0.25">
      <c r="A567" s="139">
        <v>43408</v>
      </c>
      <c r="B567" s="140">
        <v>1009</v>
      </c>
      <c r="C567" s="140">
        <v>903</v>
      </c>
      <c r="D567" s="97" t="s">
        <v>45</v>
      </c>
      <c r="E567" s="141" t="s">
        <v>1110</v>
      </c>
      <c r="F567" s="142"/>
      <c r="G567" s="158" t="s">
        <v>2083</v>
      </c>
      <c r="H567" s="143">
        <v>43661</v>
      </c>
      <c r="I567" s="84">
        <v>1</v>
      </c>
      <c r="J567" s="107">
        <v>224</v>
      </c>
      <c r="K567" s="174" t="s">
        <v>1172</v>
      </c>
    </row>
    <row r="568" spans="1:11" s="174" customFormat="1" ht="60" hidden="1" x14ac:dyDescent="0.25">
      <c r="A568" s="139">
        <v>43408</v>
      </c>
      <c r="B568" s="140">
        <v>1008</v>
      </c>
      <c r="C568" s="140">
        <v>304</v>
      </c>
      <c r="D568" s="97" t="s">
        <v>52</v>
      </c>
      <c r="E568" s="141" t="s">
        <v>1665</v>
      </c>
      <c r="F568" s="158" t="s">
        <v>1719</v>
      </c>
      <c r="G568" s="158" t="s">
        <v>1953</v>
      </c>
      <c r="H568" s="143" t="s">
        <v>1131</v>
      </c>
      <c r="I568" s="84">
        <v>1</v>
      </c>
      <c r="J568" s="107">
        <v>224</v>
      </c>
      <c r="K568" s="174" t="s">
        <v>1163</v>
      </c>
    </row>
    <row r="569" spans="1:11" s="174" customFormat="1" ht="255" hidden="1" x14ac:dyDescent="0.25">
      <c r="A569" s="139">
        <v>43201</v>
      </c>
      <c r="B569" s="140">
        <v>1007</v>
      </c>
      <c r="C569" s="140">
        <v>207</v>
      </c>
      <c r="D569" s="97" t="s">
        <v>54</v>
      </c>
      <c r="E569" s="141" t="s">
        <v>1665</v>
      </c>
      <c r="F569" s="142"/>
      <c r="G569" s="142"/>
      <c r="H569" s="143" t="s">
        <v>46</v>
      </c>
      <c r="I569" s="84">
        <v>1</v>
      </c>
      <c r="J569" s="107">
        <v>224</v>
      </c>
      <c r="K569" s="174" t="s">
        <v>101</v>
      </c>
    </row>
    <row r="570" spans="1:11" s="174" customFormat="1" ht="75" hidden="1" x14ac:dyDescent="0.25">
      <c r="A570" s="139">
        <v>43405</v>
      </c>
      <c r="B570" s="140">
        <v>1006</v>
      </c>
      <c r="C570" s="140">
        <v>608</v>
      </c>
      <c r="D570" s="97" t="s">
        <v>55</v>
      </c>
      <c r="E570" s="141" t="s">
        <v>1286</v>
      </c>
      <c r="F570" s="142"/>
      <c r="G570" s="158" t="s">
        <v>2493</v>
      </c>
      <c r="H570" s="143" t="s">
        <v>1118</v>
      </c>
      <c r="I570" s="84">
        <v>1</v>
      </c>
      <c r="J570" s="107">
        <v>224</v>
      </c>
      <c r="K570" s="174" t="s">
        <v>1640</v>
      </c>
    </row>
    <row r="571" spans="1:11" s="174" customFormat="1" ht="75" hidden="1" x14ac:dyDescent="0.25">
      <c r="A571" s="139">
        <v>43405</v>
      </c>
      <c r="B571" s="140">
        <v>1005</v>
      </c>
      <c r="C571" s="140">
        <v>404</v>
      </c>
      <c r="D571" s="97" t="s">
        <v>57</v>
      </c>
      <c r="E571" s="141" t="s">
        <v>1094</v>
      </c>
      <c r="F571" s="142"/>
      <c r="G571" s="142" t="s">
        <v>1495</v>
      </c>
      <c r="H571" s="143" t="s">
        <v>1082</v>
      </c>
      <c r="I571" s="84">
        <v>1</v>
      </c>
      <c r="J571" s="107">
        <v>224</v>
      </c>
      <c r="K571" s="174" t="s">
        <v>1104</v>
      </c>
    </row>
    <row r="572" spans="1:11" s="174" customFormat="1" ht="30" hidden="1" x14ac:dyDescent="0.25">
      <c r="A572" s="139">
        <v>43400</v>
      </c>
      <c r="B572" s="140">
        <v>1004</v>
      </c>
      <c r="C572" s="140">
        <v>902</v>
      </c>
      <c r="D572" s="97" t="s">
        <v>59</v>
      </c>
      <c r="E572" s="141" t="s">
        <v>46</v>
      </c>
      <c r="F572" s="142"/>
      <c r="G572" s="142"/>
      <c r="H572" s="143" t="s">
        <v>46</v>
      </c>
      <c r="I572" s="84">
        <v>1</v>
      </c>
      <c r="J572" s="107">
        <v>224</v>
      </c>
      <c r="K572" s="174" t="s">
        <v>1184</v>
      </c>
    </row>
    <row r="573" spans="1:11" s="174" customFormat="1" ht="60" hidden="1" x14ac:dyDescent="0.25">
      <c r="A573" s="139">
        <v>43403</v>
      </c>
      <c r="B573" s="140">
        <v>1003</v>
      </c>
      <c r="C573" s="140">
        <v>208</v>
      </c>
      <c r="D573" s="97" t="s">
        <v>60</v>
      </c>
      <c r="E573" s="141" t="s">
        <v>1665</v>
      </c>
      <c r="F573" s="142"/>
      <c r="G573" s="142"/>
      <c r="H573" s="143">
        <v>43709</v>
      </c>
      <c r="I573" s="84">
        <v>1</v>
      </c>
      <c r="J573" s="107">
        <v>224</v>
      </c>
      <c r="K573" s="174" t="s">
        <v>1085</v>
      </c>
    </row>
    <row r="574" spans="1:11" s="174" customFormat="1" ht="30" hidden="1" x14ac:dyDescent="0.25">
      <c r="A574" s="139">
        <v>43403</v>
      </c>
      <c r="B574" s="140">
        <v>1002</v>
      </c>
      <c r="C574" s="140">
        <v>208</v>
      </c>
      <c r="D574" s="97" t="s">
        <v>61</v>
      </c>
      <c r="E574" s="141" t="s">
        <v>46</v>
      </c>
      <c r="F574" s="142"/>
      <c r="G574" s="142"/>
      <c r="H574" s="143" t="s">
        <v>46</v>
      </c>
      <c r="I574" s="84">
        <v>1</v>
      </c>
      <c r="J574" s="107">
        <v>224</v>
      </c>
      <c r="K574" s="174" t="s">
        <v>46</v>
      </c>
    </row>
    <row r="575" spans="1:11" s="174" customFormat="1" ht="45" hidden="1" x14ac:dyDescent="0.25">
      <c r="A575" s="139">
        <v>43403</v>
      </c>
      <c r="B575" s="140">
        <v>1001</v>
      </c>
      <c r="C575" s="140">
        <v>301</v>
      </c>
      <c r="D575" s="97" t="s">
        <v>62</v>
      </c>
      <c r="E575" s="141" t="s">
        <v>1110</v>
      </c>
      <c r="F575" s="142"/>
      <c r="G575" s="158" t="s">
        <v>2154</v>
      </c>
      <c r="H575" s="143" t="s">
        <v>1118</v>
      </c>
      <c r="I575" s="84">
        <v>1</v>
      </c>
      <c r="J575" s="107">
        <v>224</v>
      </c>
      <c r="K575" s="174" t="s">
        <v>1089</v>
      </c>
    </row>
    <row r="576" spans="1:11" s="174" customFormat="1" ht="45" hidden="1" x14ac:dyDescent="0.25">
      <c r="A576" s="139">
        <v>43402</v>
      </c>
      <c r="B576" s="140">
        <v>1000</v>
      </c>
      <c r="C576" s="140">
        <v>506</v>
      </c>
      <c r="D576" s="97" t="s">
        <v>67</v>
      </c>
      <c r="E576" s="141" t="s">
        <v>1094</v>
      </c>
      <c r="F576" s="142"/>
      <c r="G576" s="158" t="s">
        <v>2376</v>
      </c>
      <c r="H576" s="143" t="s">
        <v>1118</v>
      </c>
      <c r="I576" s="84">
        <v>1</v>
      </c>
      <c r="J576" s="107">
        <v>224</v>
      </c>
      <c r="K576" s="174" t="s">
        <v>1092</v>
      </c>
    </row>
    <row r="577" spans="1:11" s="174" customFormat="1" ht="45" hidden="1" x14ac:dyDescent="0.25">
      <c r="A577" s="139">
        <v>43402</v>
      </c>
      <c r="B577" s="140">
        <v>999</v>
      </c>
      <c r="C577" s="140">
        <v>106</v>
      </c>
      <c r="D577" s="97" t="s">
        <v>68</v>
      </c>
      <c r="E577" s="141" t="s">
        <v>46</v>
      </c>
      <c r="F577" s="142"/>
      <c r="G577" s="142"/>
      <c r="H577" s="143" t="s">
        <v>1093</v>
      </c>
      <c r="I577" s="84">
        <v>1</v>
      </c>
      <c r="J577" s="107">
        <v>224</v>
      </c>
      <c r="K577" s="174" t="s">
        <v>46</v>
      </c>
    </row>
    <row r="578" spans="1:11" s="174" customFormat="1" ht="30" hidden="1" x14ac:dyDescent="0.25">
      <c r="A578" s="139">
        <v>43401</v>
      </c>
      <c r="B578" s="140">
        <v>998</v>
      </c>
      <c r="C578" s="140">
        <v>211</v>
      </c>
      <c r="D578" s="97" t="s">
        <v>69</v>
      </c>
      <c r="E578" s="141" t="s">
        <v>46</v>
      </c>
      <c r="F578" s="142"/>
      <c r="G578" s="142"/>
      <c r="H578" s="143" t="s">
        <v>46</v>
      </c>
      <c r="I578" s="84">
        <v>1</v>
      </c>
      <c r="J578" s="107">
        <v>224</v>
      </c>
      <c r="K578" s="174" t="e">
        <v>#N/A</v>
      </c>
    </row>
    <row r="579" spans="1:11" s="174" customFormat="1" ht="30" hidden="1" x14ac:dyDescent="0.25">
      <c r="A579" s="139">
        <v>43402</v>
      </c>
      <c r="B579" s="140">
        <v>997</v>
      </c>
      <c r="C579" s="140">
        <v>503</v>
      </c>
      <c r="D579" s="97" t="s">
        <v>72</v>
      </c>
      <c r="E579" s="141" t="s">
        <v>1094</v>
      </c>
      <c r="F579" s="158" t="s">
        <v>1461</v>
      </c>
      <c r="G579" s="158" t="s">
        <v>2376</v>
      </c>
      <c r="H579" s="143" t="s">
        <v>1118</v>
      </c>
      <c r="I579" s="84">
        <v>1</v>
      </c>
      <c r="J579" s="107">
        <v>224</v>
      </c>
      <c r="K579" s="174" t="s">
        <v>1096</v>
      </c>
    </row>
    <row r="580" spans="1:11" s="174" customFormat="1" ht="60" hidden="1" x14ac:dyDescent="0.25">
      <c r="A580" s="139">
        <v>43402</v>
      </c>
      <c r="B580" s="140">
        <v>996</v>
      </c>
      <c r="C580" s="140">
        <v>205</v>
      </c>
      <c r="D580" s="97" t="s">
        <v>74</v>
      </c>
      <c r="E580" s="141" t="s">
        <v>1094</v>
      </c>
      <c r="F580" s="142"/>
      <c r="G580" s="158" t="s">
        <v>2376</v>
      </c>
      <c r="H580" s="143" t="s">
        <v>1118</v>
      </c>
      <c r="I580" s="84">
        <v>1</v>
      </c>
      <c r="J580" s="107">
        <v>224</v>
      </c>
      <c r="K580" s="174" t="s">
        <v>1097</v>
      </c>
    </row>
    <row r="581" spans="1:11" s="174" customFormat="1" ht="90" hidden="1" x14ac:dyDescent="0.25">
      <c r="A581" s="139">
        <v>43399</v>
      </c>
      <c r="B581" s="140">
        <v>995</v>
      </c>
      <c r="C581" s="140">
        <v>411</v>
      </c>
      <c r="D581" s="97" t="s">
        <v>75</v>
      </c>
      <c r="E581" s="141" t="s">
        <v>1110</v>
      </c>
      <c r="F581" s="142"/>
      <c r="G581" s="158" t="s">
        <v>1661</v>
      </c>
      <c r="H581" s="143" t="s">
        <v>1118</v>
      </c>
      <c r="I581" s="84">
        <v>1</v>
      </c>
      <c r="J581" s="107">
        <v>224</v>
      </c>
      <c r="K581" s="174" t="s">
        <v>1098</v>
      </c>
    </row>
    <row r="582" spans="1:11" s="174" customFormat="1" ht="150" hidden="1" x14ac:dyDescent="0.25">
      <c r="A582" s="139">
        <v>43398</v>
      </c>
      <c r="B582" s="140">
        <v>994</v>
      </c>
      <c r="C582" s="140">
        <v>209</v>
      </c>
      <c r="D582" s="97" t="s">
        <v>77</v>
      </c>
      <c r="E582" s="141" t="s">
        <v>1094</v>
      </c>
      <c r="F582" s="142"/>
      <c r="G582" s="158" t="s">
        <v>2254</v>
      </c>
      <c r="H582" s="143" t="s">
        <v>1118</v>
      </c>
      <c r="I582" s="84">
        <v>1</v>
      </c>
      <c r="J582" s="107">
        <v>224</v>
      </c>
      <c r="K582" s="174" t="s">
        <v>1099</v>
      </c>
    </row>
    <row r="583" spans="1:11" s="174" customFormat="1" ht="60" hidden="1" x14ac:dyDescent="0.25">
      <c r="A583" s="139">
        <v>43400</v>
      </c>
      <c r="B583" s="140">
        <v>993</v>
      </c>
      <c r="C583" s="140">
        <v>208</v>
      </c>
      <c r="D583" s="97" t="s">
        <v>78</v>
      </c>
      <c r="E583" s="141" t="s">
        <v>1094</v>
      </c>
      <c r="F583" s="142"/>
      <c r="G583" s="158" t="s">
        <v>2376</v>
      </c>
      <c r="H583" s="143" t="s">
        <v>1118</v>
      </c>
      <c r="I583" s="84">
        <v>1</v>
      </c>
      <c r="J583" s="107">
        <v>224</v>
      </c>
      <c r="K583" s="174" t="s">
        <v>1100</v>
      </c>
    </row>
    <row r="584" spans="1:11" s="174" customFormat="1" ht="60" hidden="1" x14ac:dyDescent="0.25">
      <c r="A584" s="139">
        <v>43400</v>
      </c>
      <c r="B584" s="140">
        <v>992</v>
      </c>
      <c r="C584" s="140">
        <v>208</v>
      </c>
      <c r="D584" s="97" t="s">
        <v>79</v>
      </c>
      <c r="E584" s="141" t="s">
        <v>1094</v>
      </c>
      <c r="F584" s="158" t="s">
        <v>1882</v>
      </c>
      <c r="G584" s="142"/>
      <c r="H584" s="143" t="s">
        <v>1118</v>
      </c>
      <c r="I584" s="84">
        <v>1</v>
      </c>
      <c r="J584" s="107">
        <v>224</v>
      </c>
      <c r="K584" s="174" t="s">
        <v>1085</v>
      </c>
    </row>
    <row r="585" spans="1:11" s="174" customFormat="1" ht="30" hidden="1" x14ac:dyDescent="0.25">
      <c r="A585" s="139">
        <v>43400</v>
      </c>
      <c r="B585" s="140">
        <v>991</v>
      </c>
      <c r="C585" s="140">
        <v>208</v>
      </c>
      <c r="D585" s="97" t="s">
        <v>80</v>
      </c>
      <c r="E585" s="141" t="s">
        <v>1094</v>
      </c>
      <c r="F585" s="142"/>
      <c r="G585" s="158" t="s">
        <v>2376</v>
      </c>
      <c r="H585" s="143" t="s">
        <v>1118</v>
      </c>
      <c r="I585" s="84">
        <v>1</v>
      </c>
      <c r="J585" s="107">
        <v>224</v>
      </c>
      <c r="K585" s="174" t="s">
        <v>1101</v>
      </c>
    </row>
    <row r="586" spans="1:11" s="174" customFormat="1" ht="120" hidden="1" x14ac:dyDescent="0.25">
      <c r="A586" s="139">
        <v>43397</v>
      </c>
      <c r="B586" s="140">
        <v>990</v>
      </c>
      <c r="C586" s="140">
        <v>904</v>
      </c>
      <c r="D586" s="97" t="s">
        <v>81</v>
      </c>
      <c r="E586" s="141" t="s">
        <v>1102</v>
      </c>
      <c r="F586" s="158" t="s">
        <v>1624</v>
      </c>
      <c r="G586" s="142"/>
      <c r="H586" s="143" t="s">
        <v>1118</v>
      </c>
      <c r="I586" s="84">
        <v>1</v>
      </c>
      <c r="J586" s="107">
        <v>224</v>
      </c>
      <c r="K586" s="174" t="s">
        <v>1104</v>
      </c>
    </row>
    <row r="587" spans="1:11" s="174" customFormat="1" ht="45" hidden="1" x14ac:dyDescent="0.25">
      <c r="A587" s="139">
        <v>43398</v>
      </c>
      <c r="B587" s="140">
        <v>989</v>
      </c>
      <c r="C587" s="140">
        <v>108</v>
      </c>
      <c r="D587" s="97" t="s">
        <v>82</v>
      </c>
      <c r="E587" s="141" t="s">
        <v>46</v>
      </c>
      <c r="F587" s="142"/>
      <c r="G587" s="142"/>
      <c r="H587" s="143" t="s">
        <v>46</v>
      </c>
      <c r="I587" s="84">
        <v>1</v>
      </c>
      <c r="J587" s="107">
        <v>224</v>
      </c>
      <c r="K587" s="174" t="s">
        <v>46</v>
      </c>
    </row>
    <row r="588" spans="1:11" s="174" customFormat="1" ht="45" hidden="1" x14ac:dyDescent="0.25">
      <c r="A588" s="139">
        <v>43398</v>
      </c>
      <c r="B588" s="140">
        <v>988</v>
      </c>
      <c r="C588" s="140">
        <v>108</v>
      </c>
      <c r="D588" s="97" t="s">
        <v>83</v>
      </c>
      <c r="E588" s="141" t="s">
        <v>1094</v>
      </c>
      <c r="F588" s="142"/>
      <c r="G588" s="158" t="s">
        <v>2376</v>
      </c>
      <c r="H588" s="143" t="s">
        <v>1118</v>
      </c>
      <c r="I588" s="84">
        <v>1</v>
      </c>
      <c r="J588" s="107">
        <v>224</v>
      </c>
      <c r="K588" s="174" t="s">
        <v>1105</v>
      </c>
    </row>
    <row r="589" spans="1:11" s="174" customFormat="1" ht="60" hidden="1" x14ac:dyDescent="0.25">
      <c r="A589" s="139">
        <v>43396</v>
      </c>
      <c r="B589" s="140">
        <v>987</v>
      </c>
      <c r="C589" s="140">
        <v>504</v>
      </c>
      <c r="D589" s="97" t="s">
        <v>85</v>
      </c>
      <c r="E589" s="141" t="s">
        <v>46</v>
      </c>
      <c r="F589" s="142"/>
      <c r="G589" s="142"/>
      <c r="H589" s="143" t="s">
        <v>46</v>
      </c>
      <c r="I589" s="84">
        <v>1</v>
      </c>
      <c r="J589" s="107">
        <v>224</v>
      </c>
      <c r="K589" s="174" t="s">
        <v>46</v>
      </c>
    </row>
    <row r="590" spans="1:11" s="174" customFormat="1" ht="30" hidden="1" x14ac:dyDescent="0.25">
      <c r="A590" s="139">
        <v>43396</v>
      </c>
      <c r="B590" s="140">
        <v>986</v>
      </c>
      <c r="C590" s="140">
        <v>504</v>
      </c>
      <c r="D590" s="97" t="s">
        <v>86</v>
      </c>
      <c r="E590" s="141" t="s">
        <v>46</v>
      </c>
      <c r="F590" s="142"/>
      <c r="G590" s="142"/>
      <c r="H590" s="143" t="s">
        <v>46</v>
      </c>
      <c r="I590" s="84">
        <v>1</v>
      </c>
      <c r="J590" s="107">
        <v>224</v>
      </c>
      <c r="K590" s="174" t="s">
        <v>1104</v>
      </c>
    </row>
    <row r="591" spans="1:11" s="174" customFormat="1" ht="75" hidden="1" x14ac:dyDescent="0.25">
      <c r="A591" s="139">
        <v>43401</v>
      </c>
      <c r="B591" s="140">
        <v>985</v>
      </c>
      <c r="C591" s="140">
        <v>202</v>
      </c>
      <c r="D591" s="97" t="s">
        <v>88</v>
      </c>
      <c r="E591" s="141" t="s">
        <v>1107</v>
      </c>
      <c r="F591" s="158" t="s">
        <v>1628</v>
      </c>
      <c r="G591" s="158" t="s">
        <v>2139</v>
      </c>
      <c r="H591" s="143" t="s">
        <v>1082</v>
      </c>
      <c r="I591" s="84">
        <v>1</v>
      </c>
      <c r="J591" s="107">
        <v>224</v>
      </c>
      <c r="K591" s="174" t="s">
        <v>1109</v>
      </c>
    </row>
    <row r="592" spans="1:11" s="174" customFormat="1" ht="409.5" hidden="1" x14ac:dyDescent="0.25">
      <c r="A592" s="139">
        <v>43401</v>
      </c>
      <c r="B592" s="140">
        <v>984</v>
      </c>
      <c r="C592" s="140" t="s">
        <v>46</v>
      </c>
      <c r="D592" s="97" t="s">
        <v>91</v>
      </c>
      <c r="E592" s="141" t="s">
        <v>1110</v>
      </c>
      <c r="F592" s="158" t="s">
        <v>1634</v>
      </c>
      <c r="G592" s="158" t="s">
        <v>2084</v>
      </c>
      <c r="H592" s="143" t="s">
        <v>1118</v>
      </c>
      <c r="I592" s="84">
        <v>1</v>
      </c>
      <c r="J592" s="107">
        <v>224</v>
      </c>
      <c r="K592" s="174" t="s">
        <v>1111</v>
      </c>
    </row>
    <row r="593" spans="1:11" s="174" customFormat="1" ht="60" hidden="1" x14ac:dyDescent="0.25">
      <c r="A593" s="139">
        <v>43394</v>
      </c>
      <c r="B593" s="140">
        <v>983</v>
      </c>
      <c r="C593" s="140">
        <v>111</v>
      </c>
      <c r="D593" s="97" t="s">
        <v>92</v>
      </c>
      <c r="E593" s="141" t="s">
        <v>1110</v>
      </c>
      <c r="F593" s="142"/>
      <c r="G593" s="158" t="s">
        <v>2318</v>
      </c>
      <c r="H593" s="143">
        <v>43670</v>
      </c>
      <c r="I593" s="84">
        <v>1</v>
      </c>
      <c r="J593" s="107">
        <v>224</v>
      </c>
      <c r="K593" s="174" t="s">
        <v>1113</v>
      </c>
    </row>
    <row r="594" spans="1:11" s="174" customFormat="1" ht="60" hidden="1" x14ac:dyDescent="0.25">
      <c r="A594" s="139">
        <v>43393</v>
      </c>
      <c r="B594" s="140">
        <v>982</v>
      </c>
      <c r="C594" s="140">
        <v>701</v>
      </c>
      <c r="D594" s="97" t="s">
        <v>93</v>
      </c>
      <c r="E594" s="141" t="s">
        <v>1107</v>
      </c>
      <c r="F594" s="142"/>
      <c r="G594" s="158" t="s">
        <v>1781</v>
      </c>
      <c r="H594" s="143" t="s">
        <v>1082</v>
      </c>
      <c r="I594" s="84">
        <v>1</v>
      </c>
      <c r="J594" s="107">
        <v>224</v>
      </c>
      <c r="K594" s="174" t="s">
        <v>1115</v>
      </c>
    </row>
    <row r="595" spans="1:11" s="174" customFormat="1" ht="30" hidden="1" x14ac:dyDescent="0.25">
      <c r="A595" s="139">
        <v>43390</v>
      </c>
      <c r="B595" s="140">
        <v>981</v>
      </c>
      <c r="C595" s="140">
        <v>505</v>
      </c>
      <c r="D595" s="97" t="s">
        <v>94</v>
      </c>
      <c r="E595" s="141" t="s">
        <v>1094</v>
      </c>
      <c r="F595" s="142"/>
      <c r="G595" s="158" t="s">
        <v>1461</v>
      </c>
      <c r="H595" s="143" t="s">
        <v>1118</v>
      </c>
      <c r="I595" s="84">
        <v>1</v>
      </c>
      <c r="J595" s="107">
        <v>224</v>
      </c>
      <c r="K595" s="174" t="s">
        <v>1117</v>
      </c>
    </row>
    <row r="596" spans="1:11" s="174" customFormat="1" ht="45" hidden="1" x14ac:dyDescent="0.25">
      <c r="A596" s="139">
        <v>43390</v>
      </c>
      <c r="B596" s="140">
        <v>980</v>
      </c>
      <c r="C596" s="140">
        <v>505</v>
      </c>
      <c r="D596" s="97" t="s">
        <v>95</v>
      </c>
      <c r="E596" s="141" t="s">
        <v>1094</v>
      </c>
      <c r="F596" s="142"/>
      <c r="G596" s="158" t="s">
        <v>2376</v>
      </c>
      <c r="H596" s="143" t="s">
        <v>1118</v>
      </c>
      <c r="I596" s="84">
        <v>1</v>
      </c>
      <c r="J596" s="107">
        <v>224</v>
      </c>
      <c r="K596" s="174" t="s">
        <v>1092</v>
      </c>
    </row>
    <row r="597" spans="1:11" s="174" customFormat="1" ht="90" hidden="1" x14ac:dyDescent="0.25">
      <c r="A597" s="139">
        <v>43392</v>
      </c>
      <c r="B597" s="140">
        <v>979</v>
      </c>
      <c r="C597" s="140">
        <v>705</v>
      </c>
      <c r="D597" s="97" t="s">
        <v>96</v>
      </c>
      <c r="E597" s="141"/>
      <c r="F597" s="142"/>
      <c r="G597" s="142"/>
      <c r="H597" s="143" t="s">
        <v>46</v>
      </c>
      <c r="I597" s="84">
        <v>1</v>
      </c>
      <c r="J597" s="107">
        <v>224</v>
      </c>
      <c r="K597" s="174" t="s">
        <v>1119</v>
      </c>
    </row>
    <row r="598" spans="1:11" s="174" customFormat="1" ht="409.5" hidden="1" x14ac:dyDescent="0.25">
      <c r="A598" s="139">
        <v>43394</v>
      </c>
      <c r="B598" s="140">
        <v>978</v>
      </c>
      <c r="C598" s="140">
        <v>512</v>
      </c>
      <c r="D598" s="97" t="s">
        <v>98</v>
      </c>
      <c r="E598" s="141" t="s">
        <v>1107</v>
      </c>
      <c r="F598" s="142"/>
      <c r="G598" s="142"/>
      <c r="H598" s="143" t="s">
        <v>1082</v>
      </c>
      <c r="I598" s="84">
        <v>1</v>
      </c>
      <c r="J598" s="107">
        <v>224</v>
      </c>
      <c r="K598" s="174" t="s">
        <v>1121</v>
      </c>
    </row>
    <row r="599" spans="1:11" s="174" customFormat="1" ht="60" hidden="1" x14ac:dyDescent="0.25">
      <c r="A599" s="139">
        <v>43391</v>
      </c>
      <c r="B599" s="140">
        <v>977</v>
      </c>
      <c r="C599" s="140" t="s">
        <v>46</v>
      </c>
      <c r="D599" s="97" t="s">
        <v>102</v>
      </c>
      <c r="E599" s="141" t="s">
        <v>1102</v>
      </c>
      <c r="F599" s="158" t="s">
        <v>1625</v>
      </c>
      <c r="G599" s="169"/>
      <c r="H599" s="143" t="s">
        <v>1118</v>
      </c>
      <c r="I599" s="84">
        <v>1</v>
      </c>
      <c r="J599" s="107">
        <v>224</v>
      </c>
      <c r="K599" s="174" t="s">
        <v>101</v>
      </c>
    </row>
    <row r="600" spans="1:11" s="174" customFormat="1" ht="45" hidden="1" x14ac:dyDescent="0.25">
      <c r="A600" s="139">
        <v>43391</v>
      </c>
      <c r="B600" s="140">
        <v>976</v>
      </c>
      <c r="C600" s="140">
        <v>402</v>
      </c>
      <c r="D600" s="97" t="s">
        <v>105</v>
      </c>
      <c r="E600" s="141" t="s">
        <v>1110</v>
      </c>
      <c r="F600" s="158" t="s">
        <v>1635</v>
      </c>
      <c r="G600" s="142"/>
      <c r="H600" s="143" t="s">
        <v>1118</v>
      </c>
      <c r="I600" s="84">
        <v>1</v>
      </c>
      <c r="J600" s="107">
        <v>224</v>
      </c>
      <c r="K600" s="174" t="s">
        <v>1122</v>
      </c>
    </row>
    <row r="601" spans="1:11" s="174" customFormat="1" ht="60" hidden="1" x14ac:dyDescent="0.25">
      <c r="A601" s="139">
        <v>43390</v>
      </c>
      <c r="B601" s="140">
        <v>975</v>
      </c>
      <c r="C601" s="140">
        <v>608</v>
      </c>
      <c r="D601" s="97" t="s">
        <v>106</v>
      </c>
      <c r="E601" s="141"/>
      <c r="F601" s="142"/>
      <c r="G601" s="142"/>
      <c r="H601" s="143" t="s">
        <v>46</v>
      </c>
      <c r="I601" s="84">
        <v>1</v>
      </c>
      <c r="J601" s="107">
        <v>224</v>
      </c>
      <c r="K601" s="174">
        <v>0</v>
      </c>
    </row>
    <row r="602" spans="1:11" s="174" customFormat="1" ht="75" hidden="1" x14ac:dyDescent="0.25">
      <c r="A602" s="139">
        <v>43391</v>
      </c>
      <c r="B602" s="140">
        <v>974</v>
      </c>
      <c r="C602" s="140">
        <v>306</v>
      </c>
      <c r="D602" s="97" t="s">
        <v>107</v>
      </c>
      <c r="E602" s="141" t="s">
        <v>1094</v>
      </c>
      <c r="F602" s="142"/>
      <c r="G602" s="158" t="s">
        <v>1462</v>
      </c>
      <c r="H602" s="143">
        <v>43800</v>
      </c>
      <c r="I602" s="84">
        <v>1</v>
      </c>
      <c r="J602" s="107">
        <v>224</v>
      </c>
      <c r="K602" s="174" t="s">
        <v>1085</v>
      </c>
    </row>
    <row r="603" spans="1:11" s="174" customFormat="1" ht="30" hidden="1" x14ac:dyDescent="0.25">
      <c r="A603" s="139">
        <v>43390</v>
      </c>
      <c r="B603" s="140">
        <v>973</v>
      </c>
      <c r="C603" s="140">
        <v>312</v>
      </c>
      <c r="D603" s="97" t="s">
        <v>108</v>
      </c>
      <c r="E603" s="141" t="s">
        <v>1123</v>
      </c>
      <c r="F603" s="142"/>
      <c r="G603" s="158" t="s">
        <v>1463</v>
      </c>
      <c r="H603" s="143" t="s">
        <v>1082</v>
      </c>
      <c r="I603" s="84">
        <v>1</v>
      </c>
      <c r="J603" s="107">
        <v>224</v>
      </c>
      <c r="K603" s="174" t="s">
        <v>1124</v>
      </c>
    </row>
    <row r="604" spans="1:11" s="174" customFormat="1" ht="60" hidden="1" x14ac:dyDescent="0.25">
      <c r="A604" s="139">
        <v>43390</v>
      </c>
      <c r="B604" s="140">
        <v>972</v>
      </c>
      <c r="C604" s="140">
        <v>109</v>
      </c>
      <c r="D604" s="97" t="s">
        <v>110</v>
      </c>
      <c r="E604" s="141"/>
      <c r="F604" s="142"/>
      <c r="G604" s="142"/>
      <c r="H604" s="143" t="s">
        <v>46</v>
      </c>
      <c r="I604" s="84">
        <v>1</v>
      </c>
      <c r="J604" s="107">
        <v>224</v>
      </c>
      <c r="K604" s="174" t="s">
        <v>1125</v>
      </c>
    </row>
    <row r="605" spans="1:11" s="174" customFormat="1" ht="105" hidden="1" x14ac:dyDescent="0.25">
      <c r="A605" s="139">
        <v>43390</v>
      </c>
      <c r="B605" s="140">
        <v>971</v>
      </c>
      <c r="C605" s="140">
        <v>109</v>
      </c>
      <c r="D605" s="97" t="s">
        <v>112</v>
      </c>
      <c r="E605" s="141" t="s">
        <v>1090</v>
      </c>
      <c r="F605" s="142"/>
      <c r="G605" s="158" t="s">
        <v>1464</v>
      </c>
      <c r="H605" s="143" t="s">
        <v>1082</v>
      </c>
      <c r="I605" s="84">
        <v>1</v>
      </c>
      <c r="J605" s="107">
        <v>224</v>
      </c>
      <c r="K605" s="174" t="s">
        <v>1126</v>
      </c>
    </row>
    <row r="606" spans="1:11" s="174" customFormat="1" ht="105" hidden="1" x14ac:dyDescent="0.25">
      <c r="A606" s="139">
        <v>43390</v>
      </c>
      <c r="B606" s="140">
        <v>970</v>
      </c>
      <c r="C606" s="140">
        <v>103</v>
      </c>
      <c r="D606" s="97" t="s">
        <v>114</v>
      </c>
      <c r="E606" s="141"/>
      <c r="F606" s="142"/>
      <c r="G606" s="142"/>
      <c r="H606" s="143" t="s">
        <v>46</v>
      </c>
      <c r="I606" s="84">
        <v>1</v>
      </c>
      <c r="J606" s="107">
        <v>224</v>
      </c>
      <c r="K606" s="174" t="s">
        <v>1119</v>
      </c>
    </row>
    <row r="607" spans="1:11" s="174" customFormat="1" ht="60" hidden="1" x14ac:dyDescent="0.25">
      <c r="A607" s="139">
        <v>43390</v>
      </c>
      <c r="B607" s="140">
        <v>969</v>
      </c>
      <c r="C607" s="140">
        <v>501</v>
      </c>
      <c r="D607" s="97" t="s">
        <v>115</v>
      </c>
      <c r="E607" s="141" t="s">
        <v>1107</v>
      </c>
      <c r="F607" s="142"/>
      <c r="G607" s="142"/>
      <c r="H607" s="143" t="s">
        <v>1082</v>
      </c>
      <c r="I607" s="84">
        <v>1</v>
      </c>
      <c r="J607" s="107">
        <v>224</v>
      </c>
      <c r="K607" s="174" t="s">
        <v>1127</v>
      </c>
    </row>
    <row r="608" spans="1:11" s="174" customFormat="1" ht="120" hidden="1" x14ac:dyDescent="0.25">
      <c r="A608" s="139">
        <v>43391</v>
      </c>
      <c r="B608" s="140">
        <v>968</v>
      </c>
      <c r="C608" s="140">
        <v>125</v>
      </c>
      <c r="D608" s="97" t="s">
        <v>118</v>
      </c>
      <c r="E608" s="141" t="s">
        <v>1110</v>
      </c>
      <c r="F608" s="158" t="s">
        <v>1636</v>
      </c>
      <c r="G608" s="158" t="s">
        <v>2010</v>
      </c>
      <c r="H608" s="143" t="s">
        <v>1118</v>
      </c>
      <c r="I608" s="84">
        <v>1</v>
      </c>
      <c r="J608" s="107">
        <v>224</v>
      </c>
      <c r="K608" s="174" t="s">
        <v>1128</v>
      </c>
    </row>
    <row r="609" spans="1:11" s="174" customFormat="1" ht="120" hidden="1" x14ac:dyDescent="0.25">
      <c r="A609" s="139">
        <v>43391</v>
      </c>
      <c r="B609" s="140">
        <v>967</v>
      </c>
      <c r="C609" s="140">
        <v>605</v>
      </c>
      <c r="D609" s="97" t="s">
        <v>122</v>
      </c>
      <c r="E609" s="141" t="s">
        <v>1129</v>
      </c>
      <c r="F609" s="158" t="s">
        <v>1465</v>
      </c>
      <c r="G609" s="142"/>
      <c r="H609" s="143" t="s">
        <v>1131</v>
      </c>
      <c r="I609" s="84">
        <v>1</v>
      </c>
      <c r="J609" s="107">
        <v>224</v>
      </c>
      <c r="K609" s="174" t="s">
        <v>1121</v>
      </c>
    </row>
    <row r="610" spans="1:11" s="174" customFormat="1" ht="75" hidden="1" x14ac:dyDescent="0.25">
      <c r="A610" s="139">
        <v>43389</v>
      </c>
      <c r="B610" s="140" t="s">
        <v>1466</v>
      </c>
      <c r="C610" s="140">
        <v>602</v>
      </c>
      <c r="D610" s="97" t="s">
        <v>127</v>
      </c>
      <c r="E610" s="141" t="s">
        <v>1094</v>
      </c>
      <c r="F610" s="158" t="s">
        <v>1883</v>
      </c>
      <c r="G610" s="158"/>
      <c r="H610" s="143" t="s">
        <v>1118</v>
      </c>
      <c r="I610" s="84">
        <v>1</v>
      </c>
      <c r="J610" s="107">
        <v>224</v>
      </c>
      <c r="K610" s="174" t="s">
        <v>1133</v>
      </c>
    </row>
    <row r="611" spans="1:11" s="174" customFormat="1" ht="60" hidden="1" x14ac:dyDescent="0.25">
      <c r="A611" s="139">
        <v>43388</v>
      </c>
      <c r="B611" s="140">
        <v>965</v>
      </c>
      <c r="C611" s="140">
        <v>611</v>
      </c>
      <c r="D611" s="97" t="s">
        <v>129</v>
      </c>
      <c r="E611" s="141" t="s">
        <v>1094</v>
      </c>
      <c r="F611" s="142"/>
      <c r="G611" s="158" t="s">
        <v>2376</v>
      </c>
      <c r="H611" s="143" t="s">
        <v>1118</v>
      </c>
      <c r="I611" s="84">
        <v>1</v>
      </c>
      <c r="J611" s="107">
        <v>224</v>
      </c>
      <c r="K611" s="174" t="s">
        <v>1134</v>
      </c>
    </row>
    <row r="612" spans="1:11" s="174" customFormat="1" ht="60" hidden="1" x14ac:dyDescent="0.25">
      <c r="A612" s="139">
        <v>43388</v>
      </c>
      <c r="B612" s="140">
        <v>964</v>
      </c>
      <c r="C612" s="140">
        <v>507</v>
      </c>
      <c r="D612" s="97" t="s">
        <v>130</v>
      </c>
      <c r="E612" s="141" t="s">
        <v>1094</v>
      </c>
      <c r="F612" s="142"/>
      <c r="G612" s="158" t="s">
        <v>2410</v>
      </c>
      <c r="H612" s="143" t="s">
        <v>1131</v>
      </c>
      <c r="I612" s="84">
        <v>1</v>
      </c>
      <c r="J612" s="107">
        <v>224</v>
      </c>
      <c r="K612" s="174" t="s">
        <v>1126</v>
      </c>
    </row>
    <row r="613" spans="1:11" s="174" customFormat="1" ht="45" hidden="1" x14ac:dyDescent="0.25">
      <c r="A613" s="139">
        <v>43386</v>
      </c>
      <c r="B613" s="140">
        <v>963</v>
      </c>
      <c r="C613" s="140">
        <v>204</v>
      </c>
      <c r="D613" s="97" t="s">
        <v>131</v>
      </c>
      <c r="E613" s="141" t="s">
        <v>1135</v>
      </c>
      <c r="F613" s="158" t="s">
        <v>1639</v>
      </c>
      <c r="G613" s="142"/>
      <c r="H613" s="143" t="s">
        <v>1082</v>
      </c>
      <c r="I613" s="84">
        <v>1</v>
      </c>
      <c r="J613" s="107">
        <v>224</v>
      </c>
      <c r="K613" s="174" t="s">
        <v>1136</v>
      </c>
    </row>
    <row r="614" spans="1:11" s="174" customFormat="1" ht="45" hidden="1" x14ac:dyDescent="0.25">
      <c r="A614" s="139">
        <v>43386</v>
      </c>
      <c r="B614" s="140">
        <v>962</v>
      </c>
      <c r="C614" s="140">
        <v>206</v>
      </c>
      <c r="D614" s="97" t="s">
        <v>132</v>
      </c>
      <c r="E614" s="141" t="s">
        <v>1129</v>
      </c>
      <c r="F614" s="158" t="s">
        <v>1470</v>
      </c>
      <c r="G614" s="158" t="s">
        <v>1471</v>
      </c>
      <c r="H614" s="143" t="s">
        <v>1131</v>
      </c>
      <c r="I614" s="84">
        <v>1</v>
      </c>
      <c r="J614" s="107">
        <v>224</v>
      </c>
      <c r="K614" s="174" t="s">
        <v>44</v>
      </c>
    </row>
    <row r="615" spans="1:11" s="174" customFormat="1" ht="45" hidden="1" x14ac:dyDescent="0.25">
      <c r="A615" s="139">
        <v>43387</v>
      </c>
      <c r="B615" s="140">
        <v>961</v>
      </c>
      <c r="C615" s="140">
        <v>107</v>
      </c>
      <c r="D615" s="97" t="s">
        <v>133</v>
      </c>
      <c r="E615" s="141" t="s">
        <v>1094</v>
      </c>
      <c r="F615" s="142"/>
      <c r="G615" s="158" t="s">
        <v>2376</v>
      </c>
      <c r="H615" s="143" t="s">
        <v>1118</v>
      </c>
      <c r="I615" s="84">
        <v>1</v>
      </c>
      <c r="J615" s="107">
        <v>224</v>
      </c>
      <c r="K615" s="174" t="s">
        <v>1105</v>
      </c>
    </row>
    <row r="616" spans="1:11" s="174" customFormat="1" ht="75" hidden="1" x14ac:dyDescent="0.25">
      <c r="A616" s="139">
        <v>43387</v>
      </c>
      <c r="B616" s="140">
        <v>960</v>
      </c>
      <c r="C616" s="140">
        <v>107</v>
      </c>
      <c r="D616" s="97" t="s">
        <v>134</v>
      </c>
      <c r="E616" s="141" t="s">
        <v>1110</v>
      </c>
      <c r="F616" s="158" t="s">
        <v>1637</v>
      </c>
      <c r="G616" s="142"/>
      <c r="H616" s="143" t="s">
        <v>1131</v>
      </c>
      <c r="I616" s="84">
        <v>1</v>
      </c>
      <c r="J616" s="107">
        <v>224</v>
      </c>
      <c r="K616" s="174" t="s">
        <v>1137</v>
      </c>
    </row>
    <row r="617" spans="1:11" s="174" customFormat="1" ht="60" hidden="1" x14ac:dyDescent="0.25">
      <c r="A617" s="139">
        <v>43387</v>
      </c>
      <c r="B617" s="140">
        <v>959</v>
      </c>
      <c r="C617" s="140">
        <v>107</v>
      </c>
      <c r="D617" s="97" t="s">
        <v>135</v>
      </c>
      <c r="E617" s="141" t="s">
        <v>1102</v>
      </c>
      <c r="F617" s="142"/>
      <c r="G617" s="158" t="s">
        <v>1780</v>
      </c>
      <c r="H617" s="143" t="s">
        <v>1082</v>
      </c>
      <c r="I617" s="84">
        <v>1</v>
      </c>
      <c r="J617" s="107">
        <v>224</v>
      </c>
      <c r="K617" s="174" t="s">
        <v>1139</v>
      </c>
    </row>
    <row r="618" spans="1:11" s="174" customFormat="1" ht="45" hidden="1" x14ac:dyDescent="0.25">
      <c r="A618" s="139">
        <v>43387</v>
      </c>
      <c r="B618" s="140">
        <v>958</v>
      </c>
      <c r="C618" s="140">
        <v>701</v>
      </c>
      <c r="D618" s="97" t="s">
        <v>136</v>
      </c>
      <c r="E618" s="141" t="s">
        <v>1090</v>
      </c>
      <c r="F618" s="142"/>
      <c r="G618" s="142"/>
      <c r="H618" s="143" t="s">
        <v>1118</v>
      </c>
      <c r="I618" s="84">
        <v>1</v>
      </c>
      <c r="J618" s="107">
        <v>224</v>
      </c>
      <c r="K618" s="174" t="s">
        <v>1134</v>
      </c>
    </row>
    <row r="619" spans="1:11" s="174" customFormat="1" ht="45" hidden="1" x14ac:dyDescent="0.25">
      <c r="A619" s="139">
        <v>43387</v>
      </c>
      <c r="B619" s="140">
        <v>957</v>
      </c>
      <c r="C619" s="140">
        <v>409</v>
      </c>
      <c r="D619" s="97" t="s">
        <v>137</v>
      </c>
      <c r="E619" s="141" t="s">
        <v>1094</v>
      </c>
      <c r="F619" s="142"/>
      <c r="G619" s="158" t="s">
        <v>2376</v>
      </c>
      <c r="H619" s="143" t="s">
        <v>1118</v>
      </c>
      <c r="I619" s="84">
        <v>1</v>
      </c>
      <c r="J619" s="107">
        <v>224</v>
      </c>
      <c r="K619" s="174" t="s">
        <v>1092</v>
      </c>
    </row>
    <row r="620" spans="1:11" s="174" customFormat="1" ht="60" hidden="1" x14ac:dyDescent="0.25">
      <c r="A620" s="139">
        <v>43387</v>
      </c>
      <c r="B620" s="140">
        <v>956</v>
      </c>
      <c r="C620" s="140">
        <v>204</v>
      </c>
      <c r="D620" s="97" t="s">
        <v>138</v>
      </c>
      <c r="E620" s="141" t="s">
        <v>1665</v>
      </c>
      <c r="F620" s="142"/>
      <c r="G620" s="158" t="s">
        <v>1474</v>
      </c>
      <c r="H620" s="143" t="s">
        <v>1118</v>
      </c>
      <c r="I620" s="84">
        <v>1</v>
      </c>
      <c r="J620" s="107">
        <v>224</v>
      </c>
      <c r="K620" s="174" t="s">
        <v>44</v>
      </c>
    </row>
    <row r="621" spans="1:11" s="174" customFormat="1" ht="60" hidden="1" x14ac:dyDescent="0.25">
      <c r="A621" s="139">
        <v>43387</v>
      </c>
      <c r="B621" s="140">
        <v>955</v>
      </c>
      <c r="C621" s="140">
        <v>403</v>
      </c>
      <c r="D621" s="97" t="s">
        <v>139</v>
      </c>
      <c r="E621" s="141" t="s">
        <v>1129</v>
      </c>
      <c r="F621" s="158" t="s">
        <v>1475</v>
      </c>
      <c r="G621" s="142"/>
      <c r="H621" s="143" t="s">
        <v>1131</v>
      </c>
      <c r="I621" s="84">
        <v>1</v>
      </c>
      <c r="J621" s="107">
        <v>224</v>
      </c>
      <c r="K621" s="174" t="s">
        <v>1140</v>
      </c>
    </row>
    <row r="622" spans="1:11" s="174" customFormat="1" ht="90" hidden="1" x14ac:dyDescent="0.25">
      <c r="A622" s="139">
        <v>43387</v>
      </c>
      <c r="B622" s="140">
        <v>954</v>
      </c>
      <c r="C622" s="140">
        <v>403</v>
      </c>
      <c r="D622" s="97" t="s">
        <v>140</v>
      </c>
      <c r="E622" s="141" t="s">
        <v>1094</v>
      </c>
      <c r="F622" s="142"/>
      <c r="G622" s="158" t="s">
        <v>2376</v>
      </c>
      <c r="H622" s="143" t="s">
        <v>1118</v>
      </c>
      <c r="I622" s="84">
        <v>1</v>
      </c>
      <c r="J622" s="107">
        <v>224</v>
      </c>
      <c r="K622" s="174" t="s">
        <v>1105</v>
      </c>
    </row>
    <row r="623" spans="1:11" s="174" customFormat="1" ht="135" hidden="1" x14ac:dyDescent="0.25">
      <c r="A623" s="139">
        <v>43388</v>
      </c>
      <c r="B623" s="140">
        <v>953</v>
      </c>
      <c r="C623" s="140">
        <v>305</v>
      </c>
      <c r="D623" s="97" t="s">
        <v>142</v>
      </c>
      <c r="E623" s="141" t="s">
        <v>1129</v>
      </c>
      <c r="F623" s="158" t="s">
        <v>1476</v>
      </c>
      <c r="G623" s="142"/>
      <c r="H623" s="143" t="s">
        <v>1118</v>
      </c>
      <c r="I623" s="84">
        <v>1</v>
      </c>
      <c r="J623" s="107">
        <v>224</v>
      </c>
      <c r="K623" s="174" t="s">
        <v>1121</v>
      </c>
    </row>
    <row r="624" spans="1:11" s="174" customFormat="1" ht="285" hidden="1" x14ac:dyDescent="0.25">
      <c r="A624" s="139">
        <v>43388</v>
      </c>
      <c r="B624" s="140">
        <v>952</v>
      </c>
      <c r="C624" s="140">
        <v>602</v>
      </c>
      <c r="D624" s="97" t="s">
        <v>144</v>
      </c>
      <c r="E624" s="141" t="s">
        <v>1129</v>
      </c>
      <c r="F624" s="165" t="s">
        <v>1477</v>
      </c>
      <c r="G624" s="163" t="s">
        <v>1478</v>
      </c>
      <c r="H624" s="143" t="s">
        <v>1131</v>
      </c>
      <c r="I624" s="84">
        <v>1</v>
      </c>
      <c r="J624" s="107">
        <v>224</v>
      </c>
      <c r="K624" s="174" t="s">
        <v>1119</v>
      </c>
    </row>
    <row r="625" spans="1:11" s="174" customFormat="1" ht="240" hidden="1" x14ac:dyDescent="0.25">
      <c r="A625" s="139">
        <v>43387</v>
      </c>
      <c r="B625" s="140">
        <v>951</v>
      </c>
      <c r="C625" s="140">
        <v>121</v>
      </c>
      <c r="D625" s="97" t="s">
        <v>147</v>
      </c>
      <c r="E625" s="141" t="s">
        <v>1094</v>
      </c>
      <c r="F625" s="158" t="s">
        <v>1884</v>
      </c>
      <c r="G625" s="158" t="s">
        <v>1885</v>
      </c>
      <c r="H625" s="143" t="s">
        <v>1118</v>
      </c>
      <c r="I625" s="84">
        <v>1</v>
      </c>
      <c r="J625" s="107">
        <v>224</v>
      </c>
      <c r="K625" s="174" t="s">
        <v>1141</v>
      </c>
    </row>
    <row r="626" spans="1:11" s="174" customFormat="1" ht="75" hidden="1" x14ac:dyDescent="0.25">
      <c r="A626" s="139">
        <v>43388</v>
      </c>
      <c r="B626" s="140">
        <v>950</v>
      </c>
      <c r="C626" s="140">
        <v>503</v>
      </c>
      <c r="D626" s="97" t="s">
        <v>148</v>
      </c>
      <c r="E626" s="141" t="s">
        <v>1110</v>
      </c>
      <c r="F626" s="142"/>
      <c r="G626" s="158" t="s">
        <v>1999</v>
      </c>
      <c r="H626" s="143" t="s">
        <v>1118</v>
      </c>
      <c r="I626" s="84">
        <v>1</v>
      </c>
      <c r="J626" s="107">
        <v>224</v>
      </c>
      <c r="K626" s="174" t="s">
        <v>1089</v>
      </c>
    </row>
    <row r="627" spans="1:11" s="174" customFormat="1" ht="45" hidden="1" x14ac:dyDescent="0.25">
      <c r="A627" s="139">
        <v>43386</v>
      </c>
      <c r="B627" s="140">
        <v>949</v>
      </c>
      <c r="C627" s="140">
        <v>410</v>
      </c>
      <c r="D627" s="97" t="s">
        <v>150</v>
      </c>
      <c r="E627" s="141" t="s">
        <v>1110</v>
      </c>
      <c r="F627" s="142"/>
      <c r="G627" s="158" t="s">
        <v>1999</v>
      </c>
      <c r="H627" s="143" t="s">
        <v>1082</v>
      </c>
      <c r="I627" s="84">
        <v>1</v>
      </c>
      <c r="J627" s="107">
        <v>224</v>
      </c>
      <c r="K627" s="174" t="s">
        <v>1089</v>
      </c>
    </row>
    <row r="628" spans="1:11" s="174" customFormat="1" ht="30" hidden="1" x14ac:dyDescent="0.25">
      <c r="A628" s="139">
        <v>43386</v>
      </c>
      <c r="B628" s="140">
        <v>948</v>
      </c>
      <c r="C628" s="140">
        <v>705</v>
      </c>
      <c r="D628" s="97" t="s">
        <v>152</v>
      </c>
      <c r="E628" s="141" t="s">
        <v>1142</v>
      </c>
      <c r="F628" s="142"/>
      <c r="G628" s="142"/>
      <c r="H628" s="143" t="s">
        <v>46</v>
      </c>
      <c r="I628" s="84">
        <v>1</v>
      </c>
      <c r="J628" s="107">
        <v>224</v>
      </c>
      <c r="K628" s="174" t="s">
        <v>1143</v>
      </c>
    </row>
    <row r="629" spans="1:11" s="174" customFormat="1" ht="45" hidden="1" x14ac:dyDescent="0.25">
      <c r="A629" s="139">
        <v>43387</v>
      </c>
      <c r="B629" s="140">
        <v>947</v>
      </c>
      <c r="C629" s="140">
        <v>602</v>
      </c>
      <c r="D629" s="97" t="s">
        <v>154</v>
      </c>
      <c r="E629" s="141" t="s">
        <v>1110</v>
      </c>
      <c r="F629" s="142"/>
      <c r="G629" s="158" t="s">
        <v>1481</v>
      </c>
      <c r="H629" s="143" t="s">
        <v>1118</v>
      </c>
      <c r="I629" s="84">
        <v>1</v>
      </c>
      <c r="J629" s="107">
        <v>224</v>
      </c>
      <c r="K629" s="174" t="s">
        <v>1089</v>
      </c>
    </row>
    <row r="630" spans="1:11" s="174" customFormat="1" ht="409.5" hidden="1" x14ac:dyDescent="0.25">
      <c r="A630" s="139">
        <v>43387</v>
      </c>
      <c r="B630" s="140">
        <v>946</v>
      </c>
      <c r="C630" s="140">
        <v>903</v>
      </c>
      <c r="D630" s="97" t="s">
        <v>157</v>
      </c>
      <c r="E630" s="141" t="s">
        <v>1090</v>
      </c>
      <c r="F630" s="142"/>
      <c r="G630" s="158" t="s">
        <v>1482</v>
      </c>
      <c r="H630" s="143" t="s">
        <v>1118</v>
      </c>
      <c r="I630" s="84">
        <v>1</v>
      </c>
      <c r="J630" s="107">
        <v>224</v>
      </c>
      <c r="K630" s="174" t="s">
        <v>1144</v>
      </c>
    </row>
    <row r="631" spans="1:11" s="174" customFormat="1" ht="409.5" hidden="1" x14ac:dyDescent="0.25">
      <c r="A631" s="139">
        <v>43385</v>
      </c>
      <c r="B631" s="140">
        <v>945</v>
      </c>
      <c r="C631" s="140">
        <v>205</v>
      </c>
      <c r="D631" s="97" t="s">
        <v>161</v>
      </c>
      <c r="E631" s="141" t="s">
        <v>1135</v>
      </c>
      <c r="F631" s="142"/>
      <c r="G631" s="158" t="s">
        <v>2495</v>
      </c>
      <c r="H631" s="143" t="s">
        <v>1118</v>
      </c>
      <c r="I631" s="84">
        <v>1</v>
      </c>
      <c r="J631" s="107">
        <v>224</v>
      </c>
      <c r="K631" s="174" t="s">
        <v>1136</v>
      </c>
    </row>
    <row r="632" spans="1:11" s="174" customFormat="1" ht="30" hidden="1" x14ac:dyDescent="0.25">
      <c r="A632" s="139">
        <v>43381</v>
      </c>
      <c r="B632" s="140">
        <v>944</v>
      </c>
      <c r="C632" s="140">
        <v>901</v>
      </c>
      <c r="D632" s="97" t="s">
        <v>163</v>
      </c>
      <c r="E632" s="141" t="s">
        <v>1107</v>
      </c>
      <c r="F632" s="158" t="s">
        <v>1629</v>
      </c>
      <c r="G632" s="142"/>
      <c r="H632" s="143" t="s">
        <v>1131</v>
      </c>
      <c r="I632" s="84">
        <v>1</v>
      </c>
      <c r="J632" s="107">
        <v>224</v>
      </c>
      <c r="K632" s="174" t="s">
        <v>1140</v>
      </c>
    </row>
    <row r="633" spans="1:11" s="174" customFormat="1" ht="45" hidden="1" x14ac:dyDescent="0.25">
      <c r="A633" s="139">
        <v>43381</v>
      </c>
      <c r="B633" s="140">
        <v>943</v>
      </c>
      <c r="C633" s="140">
        <v>405</v>
      </c>
      <c r="D633" s="97" t="s">
        <v>165</v>
      </c>
      <c r="E633" s="141" t="s">
        <v>1107</v>
      </c>
      <c r="F633" s="142"/>
      <c r="G633" s="142"/>
      <c r="H633" s="143" t="s">
        <v>1118</v>
      </c>
      <c r="I633" s="84">
        <v>1</v>
      </c>
      <c r="J633" s="107">
        <v>224</v>
      </c>
      <c r="K633" s="174" t="s">
        <v>1111</v>
      </c>
    </row>
    <row r="634" spans="1:11" s="174" customFormat="1" ht="45" hidden="1" x14ac:dyDescent="0.25">
      <c r="A634" s="139">
        <v>43379</v>
      </c>
      <c r="B634" s="140">
        <v>942</v>
      </c>
      <c r="C634" s="140">
        <v>206</v>
      </c>
      <c r="D634" s="141" t="s">
        <v>166</v>
      </c>
      <c r="E634" s="141" t="s">
        <v>1145</v>
      </c>
      <c r="F634" s="158" t="s">
        <v>1620</v>
      </c>
      <c r="G634" s="142"/>
      <c r="H634" s="143" t="s">
        <v>1131</v>
      </c>
      <c r="I634" s="84">
        <v>1</v>
      </c>
      <c r="J634" s="107">
        <v>224</v>
      </c>
      <c r="K634" s="174" t="s">
        <v>1146</v>
      </c>
    </row>
    <row r="635" spans="1:11" s="174" customFormat="1" ht="180" hidden="1" x14ac:dyDescent="0.25">
      <c r="A635" s="139">
        <v>43372</v>
      </c>
      <c r="B635" s="140">
        <v>941</v>
      </c>
      <c r="C635" s="140">
        <v>201</v>
      </c>
      <c r="D635" s="97" t="s">
        <v>168</v>
      </c>
      <c r="E635" s="141" t="s">
        <v>46</v>
      </c>
      <c r="F635" s="142"/>
      <c r="G635" s="142"/>
      <c r="H635" s="143" t="s">
        <v>46</v>
      </c>
      <c r="I635" s="84">
        <v>1</v>
      </c>
      <c r="J635" s="107">
        <v>224</v>
      </c>
      <c r="K635" s="174" t="s">
        <v>46</v>
      </c>
    </row>
    <row r="636" spans="1:11" s="174" customFormat="1" ht="270" hidden="1" x14ac:dyDescent="0.25">
      <c r="A636" s="139">
        <v>43372</v>
      </c>
      <c r="B636" s="140">
        <v>940</v>
      </c>
      <c r="C636" s="140">
        <v>201</v>
      </c>
      <c r="D636" s="97" t="s">
        <v>170</v>
      </c>
      <c r="E636" s="141" t="s">
        <v>1665</v>
      </c>
      <c r="F636" s="142"/>
      <c r="G636" s="158" t="s">
        <v>2626</v>
      </c>
      <c r="H636" s="143" t="s">
        <v>1131</v>
      </c>
      <c r="I636" s="84">
        <v>1</v>
      </c>
      <c r="J636" s="107">
        <v>224</v>
      </c>
      <c r="K636" s="174" t="s">
        <v>1147</v>
      </c>
    </row>
    <row r="637" spans="1:11" s="174" customFormat="1" ht="90" hidden="1" x14ac:dyDescent="0.25">
      <c r="A637" s="139">
        <v>43381</v>
      </c>
      <c r="B637" s="140">
        <v>939</v>
      </c>
      <c r="C637" s="140">
        <v>211</v>
      </c>
      <c r="D637" s="97" t="s">
        <v>171</v>
      </c>
      <c r="E637" s="141" t="s">
        <v>1129</v>
      </c>
      <c r="F637" s="158" t="s">
        <v>1485</v>
      </c>
      <c r="G637" s="158" t="s">
        <v>1486</v>
      </c>
      <c r="H637" s="143" t="s">
        <v>1082</v>
      </c>
      <c r="I637" s="84">
        <v>1</v>
      </c>
      <c r="J637" s="107">
        <v>224</v>
      </c>
      <c r="K637" s="174" t="s">
        <v>1149</v>
      </c>
    </row>
    <row r="638" spans="1:11" s="174" customFormat="1" ht="30" hidden="1" x14ac:dyDescent="0.25">
      <c r="A638" s="139">
        <v>43380</v>
      </c>
      <c r="B638" s="140">
        <v>938</v>
      </c>
      <c r="C638" s="140">
        <v>201</v>
      </c>
      <c r="D638" s="97" t="s">
        <v>174</v>
      </c>
      <c r="E638" s="141" t="s">
        <v>1129</v>
      </c>
      <c r="F638" s="142"/>
      <c r="G638" s="158" t="s">
        <v>1487</v>
      </c>
      <c r="H638" s="143" t="s">
        <v>1118</v>
      </c>
      <c r="I638" s="84">
        <v>1</v>
      </c>
      <c r="J638" s="107">
        <v>224</v>
      </c>
      <c r="K638" s="174" t="s">
        <v>1150</v>
      </c>
    </row>
    <row r="639" spans="1:11" s="174" customFormat="1" ht="30" hidden="1" x14ac:dyDescent="0.25">
      <c r="A639" s="139">
        <v>43378</v>
      </c>
      <c r="B639" s="140">
        <v>937</v>
      </c>
      <c r="C639" s="140">
        <v>101</v>
      </c>
      <c r="D639" s="97" t="s">
        <v>176</v>
      </c>
      <c r="E639" s="141" t="s">
        <v>1151</v>
      </c>
      <c r="F639" s="142"/>
      <c r="G639" s="142"/>
      <c r="H639" s="143" t="s">
        <v>1131</v>
      </c>
      <c r="I639" s="84">
        <v>1</v>
      </c>
      <c r="J639" s="107">
        <v>224</v>
      </c>
      <c r="K639" s="174" t="s">
        <v>1152</v>
      </c>
    </row>
    <row r="640" spans="1:11" s="174" customFormat="1" ht="75" hidden="1" x14ac:dyDescent="0.25">
      <c r="A640" s="139">
        <v>43376</v>
      </c>
      <c r="B640" s="140">
        <v>936</v>
      </c>
      <c r="C640" s="140">
        <v>409</v>
      </c>
      <c r="D640" s="97" t="s">
        <v>181</v>
      </c>
      <c r="E640" s="141" t="s">
        <v>1123</v>
      </c>
      <c r="F640" s="142"/>
      <c r="G640" s="158" t="s">
        <v>1964</v>
      </c>
      <c r="H640" s="143" t="s">
        <v>1118</v>
      </c>
      <c r="I640" s="84">
        <v>1</v>
      </c>
      <c r="J640" s="107">
        <v>224</v>
      </c>
      <c r="K640" s="174" t="s">
        <v>1153</v>
      </c>
    </row>
    <row r="641" spans="1:11" s="174" customFormat="1" ht="225" hidden="1" x14ac:dyDescent="0.25">
      <c r="A641" s="139">
        <v>43376</v>
      </c>
      <c r="B641" s="140">
        <v>935</v>
      </c>
      <c r="C641" s="140">
        <v>410</v>
      </c>
      <c r="D641" s="97" t="s">
        <v>184</v>
      </c>
      <c r="E641" s="141" t="s">
        <v>1110</v>
      </c>
      <c r="F641" s="142"/>
      <c r="G641" s="158" t="s">
        <v>1488</v>
      </c>
      <c r="H641" s="143" t="s">
        <v>1118</v>
      </c>
      <c r="I641" s="84">
        <v>1</v>
      </c>
      <c r="J641" s="107">
        <v>224</v>
      </c>
      <c r="K641" s="174" t="s">
        <v>44</v>
      </c>
    </row>
    <row r="642" spans="1:11" s="174" customFormat="1" ht="210" hidden="1" x14ac:dyDescent="0.25">
      <c r="A642" s="139">
        <v>43375</v>
      </c>
      <c r="B642" s="140">
        <v>934</v>
      </c>
      <c r="C642" s="140">
        <v>121</v>
      </c>
      <c r="D642" s="97" t="s">
        <v>188</v>
      </c>
      <c r="E642" s="141" t="s">
        <v>1094</v>
      </c>
      <c r="F642" s="142"/>
      <c r="G642" s="163" t="s">
        <v>1489</v>
      </c>
      <c r="H642" s="143" t="s">
        <v>1118</v>
      </c>
      <c r="I642" s="84">
        <v>1</v>
      </c>
      <c r="J642" s="107">
        <v>224</v>
      </c>
      <c r="K642" s="174" t="s">
        <v>1141</v>
      </c>
    </row>
    <row r="643" spans="1:11" s="174" customFormat="1" ht="45" hidden="1" x14ac:dyDescent="0.25">
      <c r="A643" s="139">
        <v>43366</v>
      </c>
      <c r="B643" s="140">
        <v>933</v>
      </c>
      <c r="C643" s="140">
        <v>207</v>
      </c>
      <c r="D643" s="97" t="s">
        <v>189</v>
      </c>
      <c r="E643" s="141" t="s">
        <v>1107</v>
      </c>
      <c r="F643" s="158" t="s">
        <v>1630</v>
      </c>
      <c r="G643" s="142"/>
      <c r="H643" s="143" t="s">
        <v>1131</v>
      </c>
      <c r="I643" s="84">
        <v>1</v>
      </c>
      <c r="J643" s="107">
        <v>224</v>
      </c>
      <c r="K643" s="174" t="s">
        <v>1127</v>
      </c>
    </row>
    <row r="644" spans="1:11" s="174" customFormat="1" ht="45" hidden="1" x14ac:dyDescent="0.25">
      <c r="A644" s="139">
        <v>43369</v>
      </c>
      <c r="B644" s="140">
        <v>932</v>
      </c>
      <c r="C644" s="140">
        <v>102</v>
      </c>
      <c r="D644" s="97" t="s">
        <v>190</v>
      </c>
      <c r="E644" s="141" t="s">
        <v>46</v>
      </c>
      <c r="F644" s="142"/>
      <c r="G644" s="142"/>
      <c r="H644" s="143" t="s">
        <v>46</v>
      </c>
      <c r="I644" s="84">
        <v>1</v>
      </c>
      <c r="J644" s="107">
        <v>224</v>
      </c>
      <c r="K644" s="174" t="s">
        <v>44</v>
      </c>
    </row>
    <row r="645" spans="1:11" s="174" customFormat="1" ht="45" hidden="1" x14ac:dyDescent="0.25">
      <c r="A645" s="139">
        <v>43369</v>
      </c>
      <c r="B645" s="140">
        <v>931</v>
      </c>
      <c r="C645" s="140">
        <v>102</v>
      </c>
      <c r="D645" s="97" t="s">
        <v>191</v>
      </c>
      <c r="E645" s="141" t="s">
        <v>46</v>
      </c>
      <c r="F645" s="142"/>
      <c r="G645" s="142"/>
      <c r="H645" s="143"/>
      <c r="I645" s="84">
        <v>1</v>
      </c>
      <c r="J645" s="107">
        <v>224</v>
      </c>
      <c r="K645" s="174" t="s">
        <v>1154</v>
      </c>
    </row>
    <row r="646" spans="1:11" s="174" customFormat="1" ht="165" hidden="1" x14ac:dyDescent="0.25">
      <c r="A646" s="139">
        <v>43368</v>
      </c>
      <c r="B646" s="140">
        <v>930</v>
      </c>
      <c r="C646" s="140">
        <v>104</v>
      </c>
      <c r="D646" s="97" t="s">
        <v>193</v>
      </c>
      <c r="E646" s="141" t="s">
        <v>1102</v>
      </c>
      <c r="F646" s="142"/>
      <c r="G646" s="158" t="s">
        <v>1490</v>
      </c>
      <c r="H646" s="143" t="s">
        <v>1118</v>
      </c>
      <c r="I646" s="84">
        <v>1</v>
      </c>
      <c r="J646" s="107">
        <v>224</v>
      </c>
      <c r="K646" s="174" t="s">
        <v>1136</v>
      </c>
    </row>
    <row r="647" spans="1:11" s="174" customFormat="1" ht="60" hidden="1" x14ac:dyDescent="0.25">
      <c r="A647" s="139">
        <v>43368</v>
      </c>
      <c r="B647" s="140">
        <v>929</v>
      </c>
      <c r="C647" s="140">
        <v>104</v>
      </c>
      <c r="D647" s="97" t="s">
        <v>195</v>
      </c>
      <c r="E647" s="141" t="s">
        <v>1110</v>
      </c>
      <c r="F647" s="142"/>
      <c r="G647" s="158" t="s">
        <v>1491</v>
      </c>
      <c r="H647" s="143" t="s">
        <v>1118</v>
      </c>
      <c r="I647" s="84">
        <v>1</v>
      </c>
      <c r="J647" s="107">
        <v>224</v>
      </c>
      <c r="K647" s="174" t="s">
        <v>1089</v>
      </c>
    </row>
    <row r="648" spans="1:11" s="174" customFormat="1" ht="60" hidden="1" x14ac:dyDescent="0.25">
      <c r="A648" s="139">
        <v>43367</v>
      </c>
      <c r="B648" s="140">
        <v>928</v>
      </c>
      <c r="C648" s="140">
        <v>101</v>
      </c>
      <c r="D648" s="97" t="s">
        <v>197</v>
      </c>
      <c r="E648" s="141" t="s">
        <v>46</v>
      </c>
      <c r="F648" s="142"/>
      <c r="G648" s="142"/>
      <c r="H648" s="143" t="s">
        <v>1118</v>
      </c>
      <c r="I648" s="84">
        <v>1</v>
      </c>
      <c r="J648" s="107">
        <v>224</v>
      </c>
      <c r="K648" s="174" t="s">
        <v>1155</v>
      </c>
    </row>
    <row r="649" spans="1:11" s="174" customFormat="1" ht="45" hidden="1" x14ac:dyDescent="0.25">
      <c r="A649" s="139">
        <v>43365</v>
      </c>
      <c r="B649" s="140">
        <v>927</v>
      </c>
      <c r="C649" s="140">
        <v>304</v>
      </c>
      <c r="D649" s="97" t="s">
        <v>200</v>
      </c>
      <c r="E649" s="141" t="s">
        <v>1129</v>
      </c>
      <c r="F649" s="142"/>
      <c r="G649" s="158" t="s">
        <v>1492</v>
      </c>
      <c r="H649" s="143" t="s">
        <v>1118</v>
      </c>
      <c r="I649" s="84">
        <v>1</v>
      </c>
      <c r="J649" s="107">
        <v>224</v>
      </c>
      <c r="K649" s="174" t="s">
        <v>1089</v>
      </c>
    </row>
    <row r="650" spans="1:11" s="174" customFormat="1" ht="150" hidden="1" x14ac:dyDescent="0.25">
      <c r="A650" s="139">
        <v>43366</v>
      </c>
      <c r="B650" s="140">
        <v>926</v>
      </c>
      <c r="C650" s="140">
        <v>204</v>
      </c>
      <c r="D650" s="97" t="s">
        <v>201</v>
      </c>
      <c r="E650" s="141" t="s">
        <v>1110</v>
      </c>
      <c r="F650" s="158" t="s">
        <v>1638</v>
      </c>
      <c r="G650" s="142"/>
      <c r="H650" s="143" t="s">
        <v>1118</v>
      </c>
      <c r="I650" s="84">
        <v>1</v>
      </c>
      <c r="J650" s="107">
        <v>224</v>
      </c>
      <c r="K650" s="174" t="s">
        <v>44</v>
      </c>
    </row>
    <row r="651" spans="1:11" s="174" customFormat="1" ht="75" hidden="1" x14ac:dyDescent="0.25">
      <c r="A651" s="139" t="s">
        <v>3</v>
      </c>
      <c r="B651" s="140">
        <v>925</v>
      </c>
      <c r="C651" s="140">
        <v>308</v>
      </c>
      <c r="D651" s="97" t="s">
        <v>202</v>
      </c>
      <c r="E651" s="141" t="s">
        <v>46</v>
      </c>
      <c r="F651" s="142"/>
      <c r="G651" s="142"/>
      <c r="H651" s="143"/>
      <c r="I651" s="84">
        <v>1</v>
      </c>
      <c r="J651" s="107">
        <v>224</v>
      </c>
      <c r="K651" s="174" t="s">
        <v>44</v>
      </c>
    </row>
    <row r="652" spans="1:11" s="174" customFormat="1" ht="345" hidden="1" x14ac:dyDescent="0.25">
      <c r="A652" s="139">
        <v>43364</v>
      </c>
      <c r="B652" s="140">
        <v>924</v>
      </c>
      <c r="C652" s="140">
        <v>312</v>
      </c>
      <c r="D652" s="97" t="s">
        <v>205</v>
      </c>
      <c r="E652" s="141" t="s">
        <v>1129</v>
      </c>
      <c r="F652" s="165" t="s">
        <v>1493</v>
      </c>
      <c r="G652" s="158" t="s">
        <v>1494</v>
      </c>
      <c r="H652" s="143" t="s">
        <v>1530</v>
      </c>
      <c r="I652" s="84">
        <v>1</v>
      </c>
      <c r="J652" s="107">
        <v>224</v>
      </c>
      <c r="K652" s="174" t="s">
        <v>1128</v>
      </c>
    </row>
    <row r="653" spans="1:11" s="174" customFormat="1" ht="105" hidden="1" x14ac:dyDescent="0.25">
      <c r="A653" s="139">
        <v>43362</v>
      </c>
      <c r="B653" s="140">
        <v>923</v>
      </c>
      <c r="C653" s="140">
        <v>410</v>
      </c>
      <c r="D653" s="97" t="s">
        <v>208</v>
      </c>
      <c r="E653" s="141" t="s">
        <v>1094</v>
      </c>
      <c r="F653" s="142"/>
      <c r="G653" s="158" t="s">
        <v>1490</v>
      </c>
      <c r="H653" s="143" t="s">
        <v>1131</v>
      </c>
      <c r="I653" s="84">
        <v>1</v>
      </c>
      <c r="J653" s="107">
        <v>224</v>
      </c>
      <c r="K653" s="174" t="s">
        <v>1141</v>
      </c>
    </row>
    <row r="654" spans="1:11" s="174" customFormat="1" ht="60" hidden="1" x14ac:dyDescent="0.25">
      <c r="A654" s="139">
        <v>43361</v>
      </c>
      <c r="B654" s="140">
        <v>922</v>
      </c>
      <c r="C654" s="140" t="s">
        <v>46</v>
      </c>
      <c r="D654" s="97" t="s">
        <v>209</v>
      </c>
      <c r="E654" s="141" t="s">
        <v>1123</v>
      </c>
      <c r="F654" s="142"/>
      <c r="G654" s="158" t="s">
        <v>1490</v>
      </c>
      <c r="H654" s="143" t="s">
        <v>1118</v>
      </c>
      <c r="I654" s="84">
        <v>1</v>
      </c>
      <c r="J654" s="107">
        <v>224</v>
      </c>
      <c r="K654" s="174" t="s">
        <v>1141</v>
      </c>
    </row>
    <row r="655" spans="1:11" s="174" customFormat="1" ht="30" hidden="1" x14ac:dyDescent="0.25">
      <c r="A655" s="139">
        <v>43361</v>
      </c>
      <c r="B655" s="140">
        <v>921</v>
      </c>
      <c r="C655" s="140">
        <v>403</v>
      </c>
      <c r="D655" s="97" t="s">
        <v>211</v>
      </c>
      <c r="E655" s="141" t="s">
        <v>1094</v>
      </c>
      <c r="F655" s="142"/>
      <c r="G655" s="158" t="s">
        <v>2376</v>
      </c>
      <c r="H655" s="143" t="s">
        <v>1118</v>
      </c>
      <c r="I655" s="84">
        <v>1</v>
      </c>
      <c r="J655" s="107">
        <v>224</v>
      </c>
      <c r="K655" s="174" t="s">
        <v>1101</v>
      </c>
    </row>
    <row r="656" spans="1:11" s="174" customFormat="1" ht="45" hidden="1" x14ac:dyDescent="0.25">
      <c r="A656" s="139">
        <v>43362</v>
      </c>
      <c r="B656" s="140">
        <v>920</v>
      </c>
      <c r="C656" s="140" t="s">
        <v>46</v>
      </c>
      <c r="D656" s="97" t="s">
        <v>212</v>
      </c>
      <c r="E656" s="141" t="s">
        <v>1107</v>
      </c>
      <c r="F656" s="158" t="s">
        <v>1631</v>
      </c>
      <c r="G656" s="159" t="s">
        <v>1496</v>
      </c>
      <c r="H656" s="143" t="s">
        <v>1118</v>
      </c>
      <c r="I656" s="84">
        <v>1</v>
      </c>
      <c r="J656" s="107">
        <v>224</v>
      </c>
      <c r="K656" s="174" t="s">
        <v>1156</v>
      </c>
    </row>
    <row r="657" spans="1:11" s="174" customFormat="1" ht="60" hidden="1" x14ac:dyDescent="0.25">
      <c r="A657" s="139">
        <v>43361</v>
      </c>
      <c r="B657" s="140">
        <v>919</v>
      </c>
      <c r="C657" s="140">
        <v>802</v>
      </c>
      <c r="D657" s="97" t="s">
        <v>213</v>
      </c>
      <c r="E657" s="141" t="s">
        <v>1110</v>
      </c>
      <c r="F657" s="142"/>
      <c r="G657" s="158" t="s">
        <v>1497</v>
      </c>
      <c r="H657" s="143" t="s">
        <v>1118</v>
      </c>
      <c r="I657" s="84">
        <v>1</v>
      </c>
      <c r="J657" s="107">
        <v>224</v>
      </c>
      <c r="K657" s="174" t="s">
        <v>1157</v>
      </c>
    </row>
    <row r="658" spans="1:11" s="174" customFormat="1" ht="165" hidden="1" x14ac:dyDescent="0.25">
      <c r="A658" s="139">
        <v>43361</v>
      </c>
      <c r="B658" s="140">
        <v>918</v>
      </c>
      <c r="C658" s="140">
        <v>801</v>
      </c>
      <c r="D658" s="97" t="s">
        <v>215</v>
      </c>
      <c r="E658" s="141" t="s">
        <v>1110</v>
      </c>
      <c r="F658" s="142"/>
      <c r="G658" s="158" t="s">
        <v>1497</v>
      </c>
      <c r="H658" s="143" t="s">
        <v>1118</v>
      </c>
      <c r="I658" s="84">
        <v>1</v>
      </c>
      <c r="J658" s="107">
        <v>224</v>
      </c>
      <c r="K658" s="174" t="s">
        <v>1157</v>
      </c>
    </row>
    <row r="659" spans="1:11" s="174" customFormat="1" ht="180" hidden="1" x14ac:dyDescent="0.25">
      <c r="A659" s="139">
        <v>43361</v>
      </c>
      <c r="B659" s="140">
        <v>917</v>
      </c>
      <c r="C659" s="140">
        <v>405</v>
      </c>
      <c r="D659" s="97" t="s">
        <v>219</v>
      </c>
      <c r="E659" s="141" t="s">
        <v>1102</v>
      </c>
      <c r="F659" s="142"/>
      <c r="G659" s="158" t="s">
        <v>1498</v>
      </c>
      <c r="H659" s="143" t="s">
        <v>1118</v>
      </c>
      <c r="I659" s="84">
        <v>1</v>
      </c>
      <c r="J659" s="107">
        <v>224</v>
      </c>
      <c r="K659" s="174" t="s">
        <v>1158</v>
      </c>
    </row>
    <row r="660" spans="1:11" s="174" customFormat="1" ht="409.5" hidden="1" x14ac:dyDescent="0.25">
      <c r="A660" s="139">
        <v>43361</v>
      </c>
      <c r="B660" s="140">
        <v>916</v>
      </c>
      <c r="C660" s="140">
        <v>108</v>
      </c>
      <c r="D660" s="97" t="s">
        <v>221</v>
      </c>
      <c r="E660" s="141" t="s">
        <v>1129</v>
      </c>
      <c r="F660" s="142"/>
      <c r="G660" s="158" t="s">
        <v>1499</v>
      </c>
      <c r="H660" s="143" t="s">
        <v>1118</v>
      </c>
      <c r="I660" s="84">
        <v>1</v>
      </c>
      <c r="J660" s="107">
        <v>224</v>
      </c>
      <c r="K660" s="174" t="s">
        <v>1121</v>
      </c>
    </row>
    <row r="661" spans="1:11" s="174" customFormat="1" ht="45" hidden="1" x14ac:dyDescent="0.25">
      <c r="A661" s="139">
        <v>43361</v>
      </c>
      <c r="B661" s="140">
        <v>915</v>
      </c>
      <c r="C661" s="140">
        <v>312</v>
      </c>
      <c r="D661" s="97" t="s">
        <v>224</v>
      </c>
      <c r="E661" s="141" t="s">
        <v>1110</v>
      </c>
      <c r="F661" s="142"/>
      <c r="G661" s="158" t="s">
        <v>1500</v>
      </c>
      <c r="H661" s="143" t="s">
        <v>1118</v>
      </c>
      <c r="I661" s="84">
        <v>1</v>
      </c>
      <c r="J661" s="107">
        <v>224</v>
      </c>
      <c r="K661" s="174" t="s">
        <v>1128</v>
      </c>
    </row>
    <row r="662" spans="1:11" s="174" customFormat="1" ht="45" hidden="1" x14ac:dyDescent="0.25">
      <c r="A662" s="139">
        <v>43361</v>
      </c>
      <c r="B662" s="140">
        <v>914</v>
      </c>
      <c r="C662" s="140">
        <v>602</v>
      </c>
      <c r="D662" s="97" t="s">
        <v>226</v>
      </c>
      <c r="E662" s="141" t="s">
        <v>46</v>
      </c>
      <c r="F662" s="142"/>
      <c r="G662" s="143" t="s">
        <v>1159</v>
      </c>
      <c r="H662" s="143" t="s">
        <v>46</v>
      </c>
      <c r="I662" s="84">
        <v>1</v>
      </c>
      <c r="J662" s="107">
        <v>224</v>
      </c>
      <c r="K662" s="174" t="s">
        <v>46</v>
      </c>
    </row>
    <row r="663" spans="1:11" s="174" customFormat="1" ht="30" hidden="1" x14ac:dyDescent="0.25">
      <c r="A663" s="139">
        <v>43360</v>
      </c>
      <c r="B663" s="140">
        <v>913</v>
      </c>
      <c r="C663" s="140">
        <v>902</v>
      </c>
      <c r="D663" s="97" t="s">
        <v>228</v>
      </c>
      <c r="E663" s="141" t="s">
        <v>1110</v>
      </c>
      <c r="F663" s="142"/>
      <c r="G663" s="158" t="s">
        <v>1501</v>
      </c>
      <c r="H663" s="143" t="s">
        <v>1118</v>
      </c>
      <c r="I663" s="84">
        <v>1</v>
      </c>
      <c r="J663" s="107">
        <v>224</v>
      </c>
      <c r="K663" s="174" t="s">
        <v>1089</v>
      </c>
    </row>
    <row r="664" spans="1:11" s="174" customFormat="1" ht="105" hidden="1" x14ac:dyDescent="0.25">
      <c r="A664" s="139">
        <v>43359</v>
      </c>
      <c r="B664" s="140">
        <v>912</v>
      </c>
      <c r="C664" s="140">
        <v>801</v>
      </c>
      <c r="D664" s="97" t="s">
        <v>231</v>
      </c>
      <c r="E664" s="141" t="s">
        <v>46</v>
      </c>
      <c r="F664" s="142"/>
      <c r="G664" s="143" t="s">
        <v>1160</v>
      </c>
      <c r="H664" s="143" t="s">
        <v>46</v>
      </c>
      <c r="I664" s="84">
        <v>1</v>
      </c>
      <c r="J664" s="107">
        <v>224</v>
      </c>
      <c r="K664" s="174" t="s">
        <v>46</v>
      </c>
    </row>
    <row r="665" spans="1:11" s="174" customFormat="1" ht="75" hidden="1" x14ac:dyDescent="0.25">
      <c r="A665" s="139">
        <v>43360</v>
      </c>
      <c r="B665" s="140">
        <v>911</v>
      </c>
      <c r="C665" s="140">
        <v>307</v>
      </c>
      <c r="D665" s="97" t="s">
        <v>232</v>
      </c>
      <c r="E665" s="141" t="s">
        <v>46</v>
      </c>
      <c r="F665" s="142"/>
      <c r="G665" s="143" t="s">
        <v>1161</v>
      </c>
      <c r="H665" s="143" t="s">
        <v>46</v>
      </c>
      <c r="I665" s="84">
        <v>1</v>
      </c>
      <c r="J665" s="107">
        <v>224</v>
      </c>
      <c r="K665" s="174" t="s">
        <v>46</v>
      </c>
    </row>
    <row r="666" spans="1:11" s="174" customFormat="1" ht="255" hidden="1" x14ac:dyDescent="0.25">
      <c r="A666" s="139">
        <v>43360</v>
      </c>
      <c r="B666" s="140">
        <v>910</v>
      </c>
      <c r="C666" s="140">
        <v>104</v>
      </c>
      <c r="D666" s="97" t="s">
        <v>234</v>
      </c>
      <c r="E666" s="141" t="s">
        <v>1094</v>
      </c>
      <c r="F666" s="142"/>
      <c r="G666" s="158" t="s">
        <v>1502</v>
      </c>
      <c r="H666" s="143" t="s">
        <v>1118</v>
      </c>
      <c r="I666" s="84">
        <v>1</v>
      </c>
      <c r="J666" s="107">
        <v>224</v>
      </c>
      <c r="K666" s="174" t="s">
        <v>1141</v>
      </c>
    </row>
    <row r="667" spans="1:11" s="174" customFormat="1" ht="60" hidden="1" x14ac:dyDescent="0.25">
      <c r="A667" s="139">
        <v>43359</v>
      </c>
      <c r="B667" s="140">
        <v>909</v>
      </c>
      <c r="C667" s="140">
        <v>302</v>
      </c>
      <c r="D667" s="97" t="s">
        <v>236</v>
      </c>
      <c r="E667" s="141" t="s">
        <v>1094</v>
      </c>
      <c r="F667" s="142"/>
      <c r="G667" s="143" t="s">
        <v>1162</v>
      </c>
      <c r="H667" s="143" t="s">
        <v>46</v>
      </c>
      <c r="I667" s="84">
        <v>1</v>
      </c>
      <c r="J667" s="107">
        <v>224</v>
      </c>
      <c r="K667" s="174" t="s">
        <v>46</v>
      </c>
    </row>
    <row r="668" spans="1:11" s="174" customFormat="1" ht="45" hidden="1" x14ac:dyDescent="0.25">
      <c r="A668" s="139">
        <v>43359</v>
      </c>
      <c r="B668" s="140">
        <v>908</v>
      </c>
      <c r="C668" s="140">
        <v>901</v>
      </c>
      <c r="D668" s="97" t="s">
        <v>237</v>
      </c>
      <c r="E668" s="141" t="s">
        <v>1665</v>
      </c>
      <c r="F668" s="142"/>
      <c r="G668" s="158" t="s">
        <v>2627</v>
      </c>
      <c r="H668" s="143">
        <v>43739</v>
      </c>
      <c r="I668" s="84">
        <v>1</v>
      </c>
      <c r="J668" s="107">
        <v>224</v>
      </c>
      <c r="K668" s="174" t="s">
        <v>1163</v>
      </c>
    </row>
    <row r="669" spans="1:11" s="174" customFormat="1" ht="45" hidden="1" x14ac:dyDescent="0.25">
      <c r="A669" s="139">
        <v>43359</v>
      </c>
      <c r="B669" s="140">
        <v>907</v>
      </c>
      <c r="C669" s="140">
        <v>110</v>
      </c>
      <c r="D669" s="97" t="s">
        <v>239</v>
      </c>
      <c r="E669" s="141" t="s">
        <v>1094</v>
      </c>
      <c r="F669" s="142"/>
      <c r="G669" s="158" t="s">
        <v>2376</v>
      </c>
      <c r="H669" s="143" t="s">
        <v>1118</v>
      </c>
      <c r="I669" s="84">
        <v>1</v>
      </c>
      <c r="J669" s="107">
        <v>224</v>
      </c>
      <c r="K669" s="174" t="s">
        <v>1105</v>
      </c>
    </row>
    <row r="670" spans="1:11" s="174" customFormat="1" ht="45" hidden="1" x14ac:dyDescent="0.25">
      <c r="A670" s="139">
        <v>43358</v>
      </c>
      <c r="B670" s="140">
        <v>906</v>
      </c>
      <c r="C670" s="140">
        <v>405</v>
      </c>
      <c r="D670" s="97" t="s">
        <v>241</v>
      </c>
      <c r="E670" s="141" t="s">
        <v>1094</v>
      </c>
      <c r="F670" s="142"/>
      <c r="G670" s="158" t="s">
        <v>2376</v>
      </c>
      <c r="H670" s="143" t="s">
        <v>1118</v>
      </c>
      <c r="I670" s="84">
        <v>1</v>
      </c>
      <c r="J670" s="107">
        <v>224</v>
      </c>
      <c r="K670" s="174" t="s">
        <v>1092</v>
      </c>
    </row>
    <row r="671" spans="1:11" s="174" customFormat="1" ht="105" hidden="1" x14ac:dyDescent="0.25">
      <c r="A671" s="139">
        <v>43358</v>
      </c>
      <c r="B671" s="140">
        <v>905</v>
      </c>
      <c r="C671" s="140">
        <v>606</v>
      </c>
      <c r="D671" s="97" t="s">
        <v>242</v>
      </c>
      <c r="E671" s="141" t="s">
        <v>1110</v>
      </c>
      <c r="F671" s="142"/>
      <c r="G671" s="158" t="s">
        <v>1504</v>
      </c>
      <c r="H671" s="143" t="s">
        <v>1118</v>
      </c>
      <c r="I671" s="84">
        <v>1</v>
      </c>
      <c r="J671" s="107">
        <v>224</v>
      </c>
      <c r="K671" s="174" t="s">
        <v>1089</v>
      </c>
    </row>
    <row r="672" spans="1:11" s="174" customFormat="1" ht="150" hidden="1" x14ac:dyDescent="0.25">
      <c r="A672" s="139">
        <v>43359</v>
      </c>
      <c r="B672" s="140">
        <v>904</v>
      </c>
      <c r="C672" s="140">
        <v>108</v>
      </c>
      <c r="D672" s="97" t="s">
        <v>245</v>
      </c>
      <c r="E672" s="141" t="s">
        <v>1665</v>
      </c>
      <c r="F672" s="142"/>
      <c r="G672" s="158" t="s">
        <v>1505</v>
      </c>
      <c r="H672" s="143">
        <v>43709</v>
      </c>
      <c r="I672" s="84">
        <v>1</v>
      </c>
      <c r="J672" s="107">
        <v>224</v>
      </c>
      <c r="K672" s="174" t="s">
        <v>1163</v>
      </c>
    </row>
    <row r="673" spans="1:11" s="174" customFormat="1" ht="45" hidden="1" x14ac:dyDescent="0.25">
      <c r="A673" s="139">
        <v>43356</v>
      </c>
      <c r="B673" s="140">
        <v>903</v>
      </c>
      <c r="C673" s="140">
        <v>401</v>
      </c>
      <c r="D673" s="97" t="s">
        <v>246</v>
      </c>
      <c r="E673" s="141" t="s">
        <v>1094</v>
      </c>
      <c r="F673" s="142"/>
      <c r="G673" s="158" t="s">
        <v>2376</v>
      </c>
      <c r="H673" s="143" t="s">
        <v>1118</v>
      </c>
      <c r="I673" s="84">
        <v>1</v>
      </c>
      <c r="J673" s="107">
        <v>224</v>
      </c>
      <c r="K673" s="174" t="s">
        <v>1164</v>
      </c>
    </row>
    <row r="674" spans="1:11" s="174" customFormat="1" ht="30" hidden="1" x14ac:dyDescent="0.25">
      <c r="A674" s="139">
        <v>43356</v>
      </c>
      <c r="B674" s="140">
        <v>902</v>
      </c>
      <c r="C674" s="140">
        <v>101</v>
      </c>
      <c r="D674" s="97" t="s">
        <v>247</v>
      </c>
      <c r="E674" s="141" t="s">
        <v>1094</v>
      </c>
      <c r="F674" s="142"/>
      <c r="G674" s="158" t="s">
        <v>2376</v>
      </c>
      <c r="H674" s="143" t="s">
        <v>1118</v>
      </c>
      <c r="I674" s="84">
        <v>1</v>
      </c>
      <c r="J674" s="107">
        <v>224</v>
      </c>
      <c r="K674" s="174" t="s">
        <v>1097</v>
      </c>
    </row>
    <row r="675" spans="1:11" s="174" customFormat="1" ht="45" hidden="1" x14ac:dyDescent="0.25">
      <c r="A675" s="139">
        <v>43355</v>
      </c>
      <c r="B675" s="140">
        <v>901</v>
      </c>
      <c r="C675" s="140">
        <v>202</v>
      </c>
      <c r="D675" s="97" t="s">
        <v>249</v>
      </c>
      <c r="E675" s="141" t="s">
        <v>46</v>
      </c>
      <c r="F675" s="142"/>
      <c r="G675" s="142"/>
      <c r="H675" s="143" t="s">
        <v>46</v>
      </c>
      <c r="I675" s="84">
        <v>1</v>
      </c>
      <c r="J675" s="107">
        <v>224</v>
      </c>
      <c r="K675" s="174" t="s">
        <v>46</v>
      </c>
    </row>
    <row r="676" spans="1:11" s="174" customFormat="1" ht="60" hidden="1" x14ac:dyDescent="0.25">
      <c r="A676" s="139">
        <v>43355</v>
      </c>
      <c r="B676" s="140">
        <v>900</v>
      </c>
      <c r="C676" s="140">
        <v>202</v>
      </c>
      <c r="D676" s="97" t="s">
        <v>250</v>
      </c>
      <c r="E676" s="141" t="s">
        <v>46</v>
      </c>
      <c r="F676" s="142"/>
      <c r="G676" s="142"/>
      <c r="H676" s="143" t="s">
        <v>46</v>
      </c>
      <c r="I676" s="84">
        <v>1</v>
      </c>
      <c r="J676" s="107">
        <v>224</v>
      </c>
      <c r="K676" s="174" t="s">
        <v>1165</v>
      </c>
    </row>
    <row r="677" spans="1:11" s="174" customFormat="1" ht="30" hidden="1" x14ac:dyDescent="0.25">
      <c r="A677" s="139">
        <v>43354</v>
      </c>
      <c r="B677" s="140">
        <v>899</v>
      </c>
      <c r="C677" s="140">
        <v>201</v>
      </c>
      <c r="D677" s="97" t="s">
        <v>252</v>
      </c>
      <c r="E677" s="141" t="s">
        <v>1094</v>
      </c>
      <c r="F677" s="142"/>
      <c r="G677" s="158" t="s">
        <v>2376</v>
      </c>
      <c r="H677" s="143" t="s">
        <v>1118</v>
      </c>
      <c r="I677" s="84">
        <v>1</v>
      </c>
      <c r="J677" s="107">
        <v>224</v>
      </c>
      <c r="K677" s="174" t="s">
        <v>1166</v>
      </c>
    </row>
    <row r="678" spans="1:11" s="174" customFormat="1" ht="45" hidden="1" x14ac:dyDescent="0.25">
      <c r="A678" s="139">
        <v>43348</v>
      </c>
      <c r="B678" s="140">
        <v>898</v>
      </c>
      <c r="C678" s="140">
        <v>311</v>
      </c>
      <c r="D678" s="97" t="s">
        <v>253</v>
      </c>
      <c r="E678" s="141" t="s">
        <v>1094</v>
      </c>
      <c r="F678" s="142"/>
      <c r="G678" s="158" t="s">
        <v>2643</v>
      </c>
      <c r="H678" s="143" t="s">
        <v>1082</v>
      </c>
      <c r="I678" s="84">
        <v>1</v>
      </c>
      <c r="J678" s="107">
        <v>224</v>
      </c>
      <c r="K678" s="174" t="s">
        <v>1167</v>
      </c>
    </row>
    <row r="679" spans="1:11" s="174" customFormat="1" ht="30" hidden="1" x14ac:dyDescent="0.25">
      <c r="A679" s="139">
        <v>43349</v>
      </c>
      <c r="B679" s="140">
        <v>897</v>
      </c>
      <c r="C679" s="140">
        <v>303</v>
      </c>
      <c r="D679" s="97" t="s">
        <v>254</v>
      </c>
      <c r="E679" s="141" t="s">
        <v>46</v>
      </c>
      <c r="F679" s="142"/>
      <c r="G679" s="142"/>
      <c r="H679" s="143" t="s">
        <v>46</v>
      </c>
      <c r="I679" s="84">
        <v>1</v>
      </c>
      <c r="J679" s="107">
        <v>224</v>
      </c>
      <c r="K679" s="174" t="s">
        <v>46</v>
      </c>
    </row>
    <row r="680" spans="1:11" s="174" customFormat="1" ht="135" hidden="1" x14ac:dyDescent="0.25">
      <c r="A680" s="139">
        <v>43349</v>
      </c>
      <c r="B680" s="140">
        <v>896</v>
      </c>
      <c r="C680" s="140">
        <v>303</v>
      </c>
      <c r="D680" s="97" t="s">
        <v>256</v>
      </c>
      <c r="E680" s="141" t="s">
        <v>1094</v>
      </c>
      <c r="F680" s="142"/>
      <c r="G680" s="158" t="s">
        <v>1495</v>
      </c>
      <c r="H680" s="143" t="s">
        <v>1082</v>
      </c>
      <c r="I680" s="84">
        <v>1</v>
      </c>
      <c r="J680" s="107">
        <v>224</v>
      </c>
      <c r="K680" s="174" t="s">
        <v>1099</v>
      </c>
    </row>
    <row r="681" spans="1:11" s="174" customFormat="1" ht="165" hidden="1" x14ac:dyDescent="0.25">
      <c r="A681" s="139">
        <v>43352</v>
      </c>
      <c r="B681" s="140">
        <v>895</v>
      </c>
      <c r="C681" s="140">
        <v>707</v>
      </c>
      <c r="D681" s="97" t="s">
        <v>257</v>
      </c>
      <c r="E681" s="141" t="s">
        <v>1094</v>
      </c>
      <c r="F681" s="142"/>
      <c r="G681" s="158" t="s">
        <v>1506</v>
      </c>
      <c r="H681" s="143" t="s">
        <v>1118</v>
      </c>
      <c r="I681" s="84">
        <v>1</v>
      </c>
      <c r="J681" s="107">
        <v>224</v>
      </c>
      <c r="K681" s="174" t="s">
        <v>1168</v>
      </c>
    </row>
    <row r="682" spans="1:11" s="174" customFormat="1" ht="45" hidden="1" x14ac:dyDescent="0.25">
      <c r="A682" s="139">
        <v>43352</v>
      </c>
      <c r="B682" s="140">
        <v>894</v>
      </c>
      <c r="C682" s="140">
        <v>106</v>
      </c>
      <c r="D682" s="97" t="s">
        <v>258</v>
      </c>
      <c r="E682" s="141" t="s">
        <v>46</v>
      </c>
      <c r="F682" s="142"/>
      <c r="G682" s="142"/>
      <c r="H682" s="143" t="s">
        <v>46</v>
      </c>
      <c r="I682" s="84">
        <v>1</v>
      </c>
      <c r="J682" s="107">
        <v>224</v>
      </c>
      <c r="K682" s="174" t="s">
        <v>46</v>
      </c>
    </row>
    <row r="683" spans="1:11" s="174" customFormat="1" ht="45" hidden="1" x14ac:dyDescent="0.25">
      <c r="A683" s="139">
        <v>43352</v>
      </c>
      <c r="B683" s="140">
        <v>893</v>
      </c>
      <c r="C683" s="140">
        <v>212</v>
      </c>
      <c r="D683" s="97" t="s">
        <v>260</v>
      </c>
      <c r="E683" s="141" t="s">
        <v>46</v>
      </c>
      <c r="F683" s="142"/>
      <c r="G683" s="142"/>
      <c r="H683" s="143" t="s">
        <v>46</v>
      </c>
      <c r="I683" s="84">
        <v>1</v>
      </c>
      <c r="J683" s="107">
        <v>224</v>
      </c>
      <c r="K683" s="174" t="s">
        <v>46</v>
      </c>
    </row>
    <row r="684" spans="1:11" s="174" customFormat="1" ht="30" hidden="1" x14ac:dyDescent="0.25">
      <c r="A684" s="139">
        <v>43352</v>
      </c>
      <c r="B684" s="140">
        <v>892</v>
      </c>
      <c r="C684" s="140">
        <v>106</v>
      </c>
      <c r="D684" s="97" t="s">
        <v>261</v>
      </c>
      <c r="E684" s="141" t="s">
        <v>1665</v>
      </c>
      <c r="F684" s="142"/>
      <c r="G684" s="158" t="s">
        <v>1503</v>
      </c>
      <c r="H684" s="143">
        <v>43709</v>
      </c>
      <c r="I684" s="84">
        <v>1</v>
      </c>
      <c r="J684" s="107">
        <v>224</v>
      </c>
      <c r="K684" s="174" t="s">
        <v>1169</v>
      </c>
    </row>
    <row r="685" spans="1:11" s="174" customFormat="1" ht="90" hidden="1" x14ac:dyDescent="0.25">
      <c r="A685" s="139">
        <v>43353</v>
      </c>
      <c r="B685" s="140">
        <v>891</v>
      </c>
      <c r="C685" s="140">
        <v>210</v>
      </c>
      <c r="D685" s="97" t="s">
        <v>263</v>
      </c>
      <c r="E685" s="141" t="s">
        <v>46</v>
      </c>
      <c r="F685" s="142"/>
      <c r="G685" s="142"/>
      <c r="H685" s="143" t="s">
        <v>46</v>
      </c>
      <c r="I685" s="84">
        <v>1</v>
      </c>
      <c r="J685" s="107">
        <v>224</v>
      </c>
      <c r="K685" s="174" t="s">
        <v>46</v>
      </c>
    </row>
    <row r="686" spans="1:11" s="174" customFormat="1" ht="45" hidden="1" x14ac:dyDescent="0.25">
      <c r="A686" s="139">
        <v>43351</v>
      </c>
      <c r="B686" s="140">
        <v>890</v>
      </c>
      <c r="C686" s="140">
        <v>108</v>
      </c>
      <c r="D686" s="97" t="s">
        <v>265</v>
      </c>
      <c r="E686" s="141" t="s">
        <v>1094</v>
      </c>
      <c r="F686" s="142"/>
      <c r="G686" s="158" t="s">
        <v>2376</v>
      </c>
      <c r="H686" s="143" t="s">
        <v>1118</v>
      </c>
      <c r="I686" s="84">
        <v>1</v>
      </c>
      <c r="J686" s="107">
        <v>224</v>
      </c>
      <c r="K686" s="174" t="s">
        <v>1166</v>
      </c>
    </row>
    <row r="687" spans="1:11" s="174" customFormat="1" ht="30" hidden="1" x14ac:dyDescent="0.25">
      <c r="A687" s="139">
        <v>43354</v>
      </c>
      <c r="B687" s="140">
        <v>889</v>
      </c>
      <c r="C687" s="140">
        <v>212</v>
      </c>
      <c r="D687" s="97" t="s">
        <v>266</v>
      </c>
      <c r="E687" s="141" t="s">
        <v>46</v>
      </c>
      <c r="F687" s="142"/>
      <c r="G687" s="142"/>
      <c r="H687" s="143" t="s">
        <v>46</v>
      </c>
      <c r="I687" s="84">
        <v>1</v>
      </c>
      <c r="J687" s="107">
        <v>224</v>
      </c>
      <c r="K687" s="174" t="s">
        <v>46</v>
      </c>
    </row>
    <row r="688" spans="1:11" s="174" customFormat="1" ht="135" hidden="1" x14ac:dyDescent="0.25">
      <c r="A688" s="139">
        <v>43349</v>
      </c>
      <c r="B688" s="140">
        <v>888</v>
      </c>
      <c r="C688" s="140">
        <v>312</v>
      </c>
      <c r="D688" s="97" t="s">
        <v>269</v>
      </c>
      <c r="E688" s="141" t="s">
        <v>1094</v>
      </c>
      <c r="F688" s="142"/>
      <c r="G688" s="158" t="s">
        <v>1507</v>
      </c>
      <c r="H688" s="143" t="s">
        <v>1225</v>
      </c>
      <c r="I688" s="84">
        <v>1</v>
      </c>
      <c r="J688" s="107">
        <v>224</v>
      </c>
      <c r="K688" s="174" t="s">
        <v>1141</v>
      </c>
    </row>
    <row r="689" spans="1:11" s="174" customFormat="1" ht="45" hidden="1" x14ac:dyDescent="0.25">
      <c r="A689" s="139">
        <v>43349</v>
      </c>
      <c r="B689" s="140">
        <v>887</v>
      </c>
      <c r="C689" s="140" t="s">
        <v>272</v>
      </c>
      <c r="D689" s="97" t="s">
        <v>273</v>
      </c>
      <c r="E689" s="141" t="s">
        <v>1145</v>
      </c>
      <c r="F689" s="142"/>
      <c r="G689" s="158" t="s">
        <v>1508</v>
      </c>
      <c r="H689" s="143" t="s">
        <v>1131</v>
      </c>
      <c r="I689" s="84">
        <v>1</v>
      </c>
      <c r="J689" s="107">
        <v>224</v>
      </c>
      <c r="K689" s="174" t="s">
        <v>1146</v>
      </c>
    </row>
    <row r="690" spans="1:11" s="174" customFormat="1" ht="30" hidden="1" x14ac:dyDescent="0.25">
      <c r="A690" s="139">
        <v>43347</v>
      </c>
      <c r="B690" s="140">
        <v>886</v>
      </c>
      <c r="C690" s="140">
        <v>106</v>
      </c>
      <c r="D690" s="97" t="s">
        <v>276</v>
      </c>
      <c r="E690" s="141" t="s">
        <v>46</v>
      </c>
      <c r="F690" s="142"/>
      <c r="G690" s="142"/>
      <c r="H690" s="143" t="s">
        <v>46</v>
      </c>
      <c r="I690" s="84">
        <v>1</v>
      </c>
      <c r="J690" s="107">
        <v>224</v>
      </c>
      <c r="K690" s="174" t="s">
        <v>1140</v>
      </c>
    </row>
    <row r="691" spans="1:11" s="174" customFormat="1" ht="75" hidden="1" x14ac:dyDescent="0.25">
      <c r="A691" s="85">
        <v>43345</v>
      </c>
      <c r="B691" s="86">
        <v>885</v>
      </c>
      <c r="C691" s="86">
        <v>211</v>
      </c>
      <c r="D691" s="87" t="s">
        <v>277</v>
      </c>
      <c r="E691" s="88" t="s">
        <v>1107</v>
      </c>
      <c r="F691" s="88"/>
      <c r="G691" s="152" t="s">
        <v>1509</v>
      </c>
      <c r="H691" s="96" t="s">
        <v>1118</v>
      </c>
      <c r="I691" s="89">
        <v>1</v>
      </c>
      <c r="J691" s="88">
        <v>224</v>
      </c>
      <c r="K691" s="174" t="s">
        <v>1170</v>
      </c>
    </row>
    <row r="692" spans="1:11" s="174" customFormat="1" ht="120" hidden="1" x14ac:dyDescent="0.25">
      <c r="A692" s="85">
        <v>43346</v>
      </c>
      <c r="B692" s="86">
        <v>884</v>
      </c>
      <c r="C692" s="86">
        <v>611</v>
      </c>
      <c r="D692" s="87" t="s">
        <v>278</v>
      </c>
      <c r="E692" s="88" t="s">
        <v>1110</v>
      </c>
      <c r="F692" s="88"/>
      <c r="G692" s="152" t="s">
        <v>1510</v>
      </c>
      <c r="H692" s="96" t="s">
        <v>1118</v>
      </c>
      <c r="I692" s="89">
        <v>1</v>
      </c>
      <c r="J692" s="88">
        <v>224</v>
      </c>
      <c r="K692" s="174" t="s">
        <v>1172</v>
      </c>
    </row>
    <row r="693" spans="1:11" s="174" customFormat="1" ht="45" hidden="1" x14ac:dyDescent="0.25">
      <c r="A693" s="85">
        <v>43343</v>
      </c>
      <c r="B693" s="86">
        <v>883</v>
      </c>
      <c r="C693" s="86">
        <v>302</v>
      </c>
      <c r="D693" s="87" t="s">
        <v>282</v>
      </c>
      <c r="E693" s="141" t="s">
        <v>1665</v>
      </c>
      <c r="F693" s="152" t="s">
        <v>1626</v>
      </c>
      <c r="G693" s="152" t="s">
        <v>2209</v>
      </c>
      <c r="H693" s="96" t="s">
        <v>1082</v>
      </c>
      <c r="I693" s="89">
        <v>1</v>
      </c>
      <c r="J693" s="88">
        <v>224</v>
      </c>
      <c r="K693" s="174" t="s">
        <v>1173</v>
      </c>
    </row>
    <row r="694" spans="1:11" s="174" customFormat="1" ht="60" hidden="1" x14ac:dyDescent="0.25">
      <c r="A694" s="85">
        <v>43343</v>
      </c>
      <c r="B694" s="86">
        <v>882</v>
      </c>
      <c r="C694" s="86">
        <v>308</v>
      </c>
      <c r="D694" s="87" t="s">
        <v>284</v>
      </c>
      <c r="E694" s="88" t="s">
        <v>1094</v>
      </c>
      <c r="F694" s="88"/>
      <c r="G694" s="158" t="s">
        <v>2376</v>
      </c>
      <c r="H694" s="143" t="s">
        <v>1118</v>
      </c>
      <c r="I694" s="89">
        <v>1</v>
      </c>
      <c r="J694" s="88">
        <v>224</v>
      </c>
      <c r="K694" s="174" t="s">
        <v>1101</v>
      </c>
    </row>
    <row r="695" spans="1:11" s="174" customFormat="1" ht="45" hidden="1" x14ac:dyDescent="0.25">
      <c r="A695" s="85">
        <v>43343</v>
      </c>
      <c r="B695" s="86">
        <v>881</v>
      </c>
      <c r="C695" s="86">
        <v>308</v>
      </c>
      <c r="D695" s="87" t="s">
        <v>286</v>
      </c>
      <c r="E695" s="88" t="s">
        <v>1094</v>
      </c>
      <c r="F695" s="88"/>
      <c r="G695" s="158" t="s">
        <v>2376</v>
      </c>
      <c r="H695" s="143" t="s">
        <v>1118</v>
      </c>
      <c r="I695" s="89">
        <v>1</v>
      </c>
      <c r="J695" s="88">
        <v>224</v>
      </c>
      <c r="K695" s="174" t="s">
        <v>1101</v>
      </c>
    </row>
    <row r="696" spans="1:11" s="174" customFormat="1" ht="30" hidden="1" x14ac:dyDescent="0.25">
      <c r="A696" s="85">
        <v>43343</v>
      </c>
      <c r="B696" s="86">
        <v>880</v>
      </c>
      <c r="C696" s="86">
        <v>308</v>
      </c>
      <c r="D696" s="87" t="s">
        <v>287</v>
      </c>
      <c r="E696" s="152" t="s">
        <v>46</v>
      </c>
      <c r="F696" s="88"/>
      <c r="G696" s="88"/>
      <c r="H696" s="96" t="s">
        <v>46</v>
      </c>
      <c r="I696" s="89">
        <v>1</v>
      </c>
      <c r="J696" s="88">
        <v>224</v>
      </c>
    </row>
    <row r="697" spans="1:11" s="174" customFormat="1" ht="30" hidden="1" x14ac:dyDescent="0.25">
      <c r="A697" s="85">
        <v>43343</v>
      </c>
      <c r="B697" s="86">
        <v>879</v>
      </c>
      <c r="C697" s="86">
        <v>308</v>
      </c>
      <c r="D697" s="87" t="s">
        <v>289</v>
      </c>
      <c r="E697" s="152" t="s">
        <v>46</v>
      </c>
      <c r="F697" s="88"/>
      <c r="G697" s="88"/>
      <c r="H697" s="96" t="s">
        <v>46</v>
      </c>
      <c r="I697" s="89">
        <v>1</v>
      </c>
      <c r="J697" s="88">
        <v>224</v>
      </c>
      <c r="K697" s="174" t="s">
        <v>1176</v>
      </c>
    </row>
    <row r="698" spans="1:11" s="174" customFormat="1" ht="45" hidden="1" x14ac:dyDescent="0.25">
      <c r="A698" s="85">
        <v>43343</v>
      </c>
      <c r="B698" s="86">
        <v>878</v>
      </c>
      <c r="C698" s="86">
        <v>308</v>
      </c>
      <c r="D698" s="87" t="s">
        <v>290</v>
      </c>
      <c r="E698" s="88" t="s">
        <v>1094</v>
      </c>
      <c r="F698" s="88"/>
      <c r="G698" s="158" t="s">
        <v>2376</v>
      </c>
      <c r="H698" s="143" t="s">
        <v>1118</v>
      </c>
      <c r="I698" s="89">
        <v>1</v>
      </c>
      <c r="J698" s="88">
        <v>224</v>
      </c>
      <c r="K698" s="174" t="s">
        <v>1101</v>
      </c>
    </row>
    <row r="699" spans="1:11" s="174" customFormat="1" ht="30" hidden="1" x14ac:dyDescent="0.25">
      <c r="A699" s="85">
        <v>43343</v>
      </c>
      <c r="B699" s="86">
        <v>877</v>
      </c>
      <c r="C699" s="86">
        <v>308</v>
      </c>
      <c r="D699" s="87" t="s">
        <v>291</v>
      </c>
      <c r="E699" s="152" t="s">
        <v>46</v>
      </c>
      <c r="F699" s="88"/>
      <c r="G699" s="88"/>
      <c r="H699" s="96" t="s">
        <v>46</v>
      </c>
      <c r="I699" s="89">
        <v>1</v>
      </c>
      <c r="J699" s="88">
        <v>224</v>
      </c>
    </row>
    <row r="700" spans="1:11" s="174" customFormat="1" ht="45" hidden="1" x14ac:dyDescent="0.25">
      <c r="A700" s="85">
        <v>43344</v>
      </c>
      <c r="B700" s="86">
        <v>876</v>
      </c>
      <c r="C700" s="86">
        <v>505</v>
      </c>
      <c r="D700" s="87" t="s">
        <v>292</v>
      </c>
      <c r="E700" s="88" t="s">
        <v>1110</v>
      </c>
      <c r="F700" s="88"/>
      <c r="G700" s="152" t="s">
        <v>1512</v>
      </c>
      <c r="H700" s="96" t="s">
        <v>1118</v>
      </c>
      <c r="I700" s="89">
        <v>1</v>
      </c>
      <c r="J700" s="88">
        <v>224</v>
      </c>
      <c r="K700" s="174" t="s">
        <v>1089</v>
      </c>
    </row>
    <row r="701" spans="1:11" s="174" customFormat="1" ht="45" hidden="1" x14ac:dyDescent="0.25">
      <c r="A701" s="85">
        <v>43344</v>
      </c>
      <c r="B701" s="86">
        <v>875</v>
      </c>
      <c r="C701" s="86">
        <v>901</v>
      </c>
      <c r="D701" s="87" t="s">
        <v>294</v>
      </c>
      <c r="E701" s="88" t="s">
        <v>1094</v>
      </c>
      <c r="F701" s="88"/>
      <c r="G701" s="158" t="s">
        <v>2376</v>
      </c>
      <c r="H701" s="143" t="s">
        <v>1118</v>
      </c>
      <c r="I701" s="89">
        <v>1</v>
      </c>
      <c r="J701" s="88">
        <v>224</v>
      </c>
      <c r="K701" s="174" t="s">
        <v>1100</v>
      </c>
    </row>
    <row r="702" spans="1:11" s="174" customFormat="1" ht="30" hidden="1" x14ac:dyDescent="0.25">
      <c r="A702" s="85">
        <v>43343</v>
      </c>
      <c r="B702" s="86">
        <v>874</v>
      </c>
      <c r="C702" s="86">
        <v>307</v>
      </c>
      <c r="D702" s="87" t="s">
        <v>296</v>
      </c>
      <c r="E702" s="88" t="s">
        <v>1094</v>
      </c>
      <c r="F702" s="88"/>
      <c r="G702" s="152" t="s">
        <v>2178</v>
      </c>
      <c r="H702" s="143" t="s">
        <v>1118</v>
      </c>
      <c r="I702" s="89">
        <v>1</v>
      </c>
      <c r="J702" s="88">
        <v>224</v>
      </c>
      <c r="K702" s="174" t="s">
        <v>1178</v>
      </c>
    </row>
    <row r="703" spans="1:11" s="174" customFormat="1" ht="210" hidden="1" x14ac:dyDescent="0.25">
      <c r="A703" s="85">
        <v>43344</v>
      </c>
      <c r="B703" s="86">
        <v>873</v>
      </c>
      <c r="C703" s="86"/>
      <c r="D703" s="87" t="s">
        <v>299</v>
      </c>
      <c r="E703" s="88" t="s">
        <v>1107</v>
      </c>
      <c r="F703" s="88"/>
      <c r="G703" s="152" t="s">
        <v>1514</v>
      </c>
      <c r="H703" s="96">
        <v>43756</v>
      </c>
      <c r="I703" s="89">
        <v>1</v>
      </c>
      <c r="J703" s="88">
        <v>224</v>
      </c>
      <c r="K703" s="174" t="s">
        <v>1179</v>
      </c>
    </row>
    <row r="704" spans="1:11" s="174" customFormat="1" ht="75" hidden="1" x14ac:dyDescent="0.25">
      <c r="A704" s="85">
        <v>43342</v>
      </c>
      <c r="B704" s="86">
        <v>872</v>
      </c>
      <c r="C704" s="86">
        <v>308</v>
      </c>
      <c r="D704" s="87" t="s">
        <v>301</v>
      </c>
      <c r="E704" s="152" t="s">
        <v>1665</v>
      </c>
      <c r="F704" s="88"/>
      <c r="G704" s="152" t="s">
        <v>2392</v>
      </c>
      <c r="H704" s="96">
        <v>43651</v>
      </c>
      <c r="I704" s="89">
        <v>1</v>
      </c>
      <c r="J704" s="88">
        <v>224</v>
      </c>
      <c r="K704" s="174" t="s">
        <v>1181</v>
      </c>
    </row>
    <row r="705" spans="1:11" s="174" customFormat="1" ht="60" hidden="1" x14ac:dyDescent="0.25">
      <c r="A705" s="85">
        <v>43342</v>
      </c>
      <c r="B705" s="86">
        <v>871</v>
      </c>
      <c r="C705" s="86">
        <v>904</v>
      </c>
      <c r="D705" s="87" t="s">
        <v>302</v>
      </c>
      <c r="E705" s="88" t="s">
        <v>1142</v>
      </c>
      <c r="F705" s="88"/>
      <c r="G705" s="160" t="s">
        <v>1516</v>
      </c>
      <c r="H705" s="96" t="s">
        <v>1082</v>
      </c>
      <c r="I705" s="89">
        <v>1</v>
      </c>
      <c r="J705" s="88">
        <v>224</v>
      </c>
      <c r="K705" s="174" t="s">
        <v>1143</v>
      </c>
    </row>
    <row r="706" spans="1:11" s="174" customFormat="1" ht="45" hidden="1" x14ac:dyDescent="0.25">
      <c r="A706" s="85">
        <v>43342</v>
      </c>
      <c r="B706" s="86">
        <v>870</v>
      </c>
      <c r="C706" s="86">
        <v>904</v>
      </c>
      <c r="D706" s="87" t="s">
        <v>303</v>
      </c>
      <c r="E706" s="141" t="s">
        <v>1135</v>
      </c>
      <c r="F706" s="88"/>
      <c r="G706" s="152" t="s">
        <v>2799</v>
      </c>
      <c r="H706" s="96" t="s">
        <v>1131</v>
      </c>
      <c r="I706" s="89">
        <v>1</v>
      </c>
      <c r="J706" s="88">
        <v>224</v>
      </c>
      <c r="K706" s="174" t="s">
        <v>1182</v>
      </c>
    </row>
    <row r="707" spans="1:11" s="174" customFormat="1" ht="30" hidden="1" x14ac:dyDescent="0.25">
      <c r="A707" s="85">
        <v>43342</v>
      </c>
      <c r="B707" s="86">
        <v>869</v>
      </c>
      <c r="C707" s="86">
        <v>904</v>
      </c>
      <c r="D707" s="87" t="s">
        <v>304</v>
      </c>
      <c r="E707" s="88" t="s">
        <v>1090</v>
      </c>
      <c r="F707" s="88"/>
      <c r="G707" s="152" t="s">
        <v>1518</v>
      </c>
      <c r="H707" s="96" t="s">
        <v>1118</v>
      </c>
      <c r="I707" s="89">
        <v>1</v>
      </c>
      <c r="J707" s="88">
        <v>224</v>
      </c>
      <c r="K707" s="174" t="s">
        <v>1126</v>
      </c>
    </row>
    <row r="708" spans="1:11" s="174" customFormat="1" ht="30" hidden="1" x14ac:dyDescent="0.25">
      <c r="A708" s="85">
        <v>43341</v>
      </c>
      <c r="B708" s="86">
        <v>868</v>
      </c>
      <c r="C708" s="86">
        <v>302</v>
      </c>
      <c r="D708" s="87" t="s">
        <v>305</v>
      </c>
      <c r="E708" s="88" t="s">
        <v>1110</v>
      </c>
      <c r="F708" s="88"/>
      <c r="G708" s="152" t="s">
        <v>1519</v>
      </c>
      <c r="H708" s="96" t="s">
        <v>1118</v>
      </c>
      <c r="I708" s="89">
        <v>1</v>
      </c>
      <c r="J708" s="88">
        <v>224</v>
      </c>
      <c r="K708" s="174" t="s">
        <v>1172</v>
      </c>
    </row>
    <row r="709" spans="1:11" s="174" customFormat="1" ht="30" hidden="1" x14ac:dyDescent="0.25">
      <c r="A709" s="85">
        <v>43338</v>
      </c>
      <c r="B709" s="86">
        <v>867</v>
      </c>
      <c r="C709" s="86">
        <v>508</v>
      </c>
      <c r="D709" s="87" t="s">
        <v>306</v>
      </c>
      <c r="E709" s="88" t="s">
        <v>1094</v>
      </c>
      <c r="F709" s="88"/>
      <c r="G709" s="152" t="s">
        <v>1495</v>
      </c>
      <c r="H709" s="143" t="s">
        <v>1082</v>
      </c>
      <c r="I709" s="89">
        <v>1</v>
      </c>
      <c r="J709" s="88">
        <v>224</v>
      </c>
      <c r="K709" s="174" t="s">
        <v>1184</v>
      </c>
    </row>
    <row r="710" spans="1:11" s="174" customFormat="1" ht="30" hidden="1" x14ac:dyDescent="0.25">
      <c r="A710" s="85">
        <v>43338</v>
      </c>
      <c r="B710" s="86">
        <v>866</v>
      </c>
      <c r="C710" s="86">
        <v>508</v>
      </c>
      <c r="D710" s="87" t="s">
        <v>307</v>
      </c>
      <c r="E710" s="88" t="s">
        <v>1094</v>
      </c>
      <c r="F710" s="88"/>
      <c r="G710" s="152" t="s">
        <v>2256</v>
      </c>
      <c r="H710" s="143" t="s">
        <v>1082</v>
      </c>
      <c r="I710" s="89">
        <v>1</v>
      </c>
      <c r="J710" s="88">
        <v>224</v>
      </c>
      <c r="K710" s="174" t="s">
        <v>1185</v>
      </c>
    </row>
    <row r="711" spans="1:11" s="174" customFormat="1" ht="120" hidden="1" x14ac:dyDescent="0.25">
      <c r="A711" s="85">
        <v>43336</v>
      </c>
      <c r="B711" s="86">
        <v>865</v>
      </c>
      <c r="C711" s="86">
        <v>208</v>
      </c>
      <c r="D711" s="87" t="s">
        <v>308</v>
      </c>
      <c r="E711" s="88" t="s">
        <v>1090</v>
      </c>
      <c r="F711" s="88"/>
      <c r="G711" s="152" t="s">
        <v>1521</v>
      </c>
      <c r="H711" s="96" t="s">
        <v>1118</v>
      </c>
      <c r="I711" s="89">
        <v>1</v>
      </c>
      <c r="J711" s="88">
        <v>224</v>
      </c>
      <c r="K711" s="174" t="s">
        <v>1186</v>
      </c>
    </row>
    <row r="712" spans="1:11" s="174" customFormat="1" ht="75" hidden="1" x14ac:dyDescent="0.25">
      <c r="A712" s="85">
        <v>43338</v>
      </c>
      <c r="B712" s="86">
        <v>864</v>
      </c>
      <c r="C712" s="86">
        <v>111</v>
      </c>
      <c r="D712" s="87" t="s">
        <v>309</v>
      </c>
      <c r="E712" s="88" t="s">
        <v>1187</v>
      </c>
      <c r="F712" s="88"/>
      <c r="G712" s="88"/>
      <c r="H712" s="96" t="s">
        <v>1118</v>
      </c>
      <c r="I712" s="89">
        <v>1</v>
      </c>
      <c r="J712" s="88">
        <v>224</v>
      </c>
      <c r="K712" s="174" t="s">
        <v>1189</v>
      </c>
    </row>
    <row r="713" spans="1:11" s="174" customFormat="1" ht="300" hidden="1" x14ac:dyDescent="0.25">
      <c r="A713" s="85">
        <v>43338</v>
      </c>
      <c r="B713" s="86">
        <v>863</v>
      </c>
      <c r="C713" s="86">
        <v>512</v>
      </c>
      <c r="D713" s="87" t="s">
        <v>312</v>
      </c>
      <c r="E713" s="152" t="s">
        <v>1102</v>
      </c>
      <c r="F713" s="152" t="s">
        <v>1627</v>
      </c>
      <c r="G713" s="152" t="s">
        <v>1522</v>
      </c>
      <c r="H713" s="96" t="s">
        <v>1118</v>
      </c>
      <c r="I713" s="89">
        <v>1</v>
      </c>
      <c r="J713" s="88">
        <v>224</v>
      </c>
      <c r="K713" s="174" t="s">
        <v>518</v>
      </c>
    </row>
    <row r="714" spans="1:11" s="174" customFormat="1" ht="45" hidden="1" x14ac:dyDescent="0.25">
      <c r="A714" s="85">
        <v>43337</v>
      </c>
      <c r="B714" s="86">
        <v>862</v>
      </c>
      <c r="C714" s="86">
        <v>505</v>
      </c>
      <c r="D714" s="87" t="s">
        <v>316</v>
      </c>
      <c r="E714" s="88" t="s">
        <v>1094</v>
      </c>
      <c r="F714" s="88"/>
      <c r="G714" s="158" t="s">
        <v>2376</v>
      </c>
      <c r="H714" s="143" t="s">
        <v>1118</v>
      </c>
      <c r="I714" s="89">
        <v>1</v>
      </c>
      <c r="J714" s="88">
        <v>224</v>
      </c>
      <c r="K714" s="174" t="s">
        <v>1186</v>
      </c>
    </row>
    <row r="715" spans="1:11" s="174" customFormat="1" ht="75" hidden="1" x14ac:dyDescent="0.25">
      <c r="A715" s="85">
        <v>43337</v>
      </c>
      <c r="B715" s="86">
        <v>861</v>
      </c>
      <c r="C715" s="86">
        <v>312</v>
      </c>
      <c r="D715" s="87" t="s">
        <v>317</v>
      </c>
      <c r="E715" s="88" t="s">
        <v>1110</v>
      </c>
      <c r="F715" s="88"/>
      <c r="G715" s="152" t="s">
        <v>1523</v>
      </c>
      <c r="H715" s="96" t="s">
        <v>1118</v>
      </c>
      <c r="I715" s="89">
        <v>1</v>
      </c>
      <c r="J715" s="88">
        <v>224</v>
      </c>
      <c r="K715" s="174" t="s">
        <v>1191</v>
      </c>
    </row>
    <row r="716" spans="1:11" s="174" customFormat="1" ht="30" hidden="1" x14ac:dyDescent="0.25">
      <c r="A716" s="85">
        <v>43335</v>
      </c>
      <c r="B716" s="86">
        <v>860</v>
      </c>
      <c r="C716" s="86">
        <v>506</v>
      </c>
      <c r="D716" s="87" t="s">
        <v>318</v>
      </c>
      <c r="E716" s="88" t="s">
        <v>1094</v>
      </c>
      <c r="F716" s="88"/>
      <c r="G716" s="152" t="s">
        <v>1461</v>
      </c>
      <c r="H716" s="143" t="s">
        <v>1082</v>
      </c>
      <c r="I716" s="89">
        <v>1</v>
      </c>
      <c r="J716" s="88">
        <v>224</v>
      </c>
      <c r="K716" s="174" t="s">
        <v>1099</v>
      </c>
    </row>
    <row r="717" spans="1:11" s="174" customFormat="1" ht="30" hidden="1" x14ac:dyDescent="0.25">
      <c r="A717" s="85">
        <v>43335</v>
      </c>
      <c r="B717" s="86">
        <v>859</v>
      </c>
      <c r="C717" s="86">
        <v>504</v>
      </c>
      <c r="D717" s="87" t="s">
        <v>320</v>
      </c>
      <c r="E717" s="88" t="s">
        <v>1145</v>
      </c>
      <c r="F717" s="88"/>
      <c r="G717" s="88"/>
      <c r="H717" s="96" t="s">
        <v>1082</v>
      </c>
      <c r="I717" s="89">
        <v>1</v>
      </c>
      <c r="J717" s="88">
        <v>224</v>
      </c>
      <c r="K717" s="174" t="s">
        <v>46</v>
      </c>
    </row>
    <row r="718" spans="1:11" s="174" customFormat="1" ht="30" hidden="1" x14ac:dyDescent="0.25">
      <c r="A718" s="85">
        <v>43335</v>
      </c>
      <c r="B718" s="86">
        <v>858</v>
      </c>
      <c r="C718" s="86">
        <v>305</v>
      </c>
      <c r="D718" s="87" t="s">
        <v>322</v>
      </c>
      <c r="E718" s="88" t="s">
        <v>1090</v>
      </c>
      <c r="F718" s="88"/>
      <c r="G718" s="158" t="s">
        <v>2376</v>
      </c>
      <c r="H718" s="143" t="s">
        <v>1118</v>
      </c>
      <c r="I718" s="89">
        <v>1</v>
      </c>
      <c r="J718" s="88">
        <v>224</v>
      </c>
      <c r="K718" s="174" t="s">
        <v>1097</v>
      </c>
    </row>
    <row r="719" spans="1:11" s="174" customFormat="1" ht="75" hidden="1" x14ac:dyDescent="0.25">
      <c r="A719" s="85">
        <v>43334</v>
      </c>
      <c r="B719" s="86">
        <v>857</v>
      </c>
      <c r="C719" s="86">
        <v>508</v>
      </c>
      <c r="D719" s="87" t="s">
        <v>323</v>
      </c>
      <c r="E719" s="141" t="s">
        <v>1665</v>
      </c>
      <c r="F719" s="88"/>
      <c r="G719" s="152" t="s">
        <v>2697</v>
      </c>
      <c r="H719" s="96" t="s">
        <v>1118</v>
      </c>
      <c r="I719" s="89">
        <v>1</v>
      </c>
      <c r="J719" s="88">
        <v>224</v>
      </c>
      <c r="K719" s="174" t="s">
        <v>1193</v>
      </c>
    </row>
    <row r="720" spans="1:11" s="174" customFormat="1" ht="60" hidden="1" x14ac:dyDescent="0.25">
      <c r="A720" s="85">
        <v>43334</v>
      </c>
      <c r="B720" s="86">
        <v>856</v>
      </c>
      <c r="C720" s="86">
        <v>506</v>
      </c>
      <c r="D720" s="87" t="s">
        <v>324</v>
      </c>
      <c r="E720" s="141" t="s">
        <v>1665</v>
      </c>
      <c r="F720" s="88"/>
      <c r="G720" s="152" t="s">
        <v>1527</v>
      </c>
      <c r="H720" s="96" t="s">
        <v>1131</v>
      </c>
      <c r="I720" s="89">
        <v>1</v>
      </c>
      <c r="J720" s="88">
        <v>224</v>
      </c>
      <c r="K720" s="174" t="s">
        <v>1194</v>
      </c>
    </row>
    <row r="721" spans="1:11" s="174" customFormat="1" ht="30" hidden="1" x14ac:dyDescent="0.25">
      <c r="A721" s="85">
        <v>43334</v>
      </c>
      <c r="B721" s="86">
        <v>855</v>
      </c>
      <c r="C721" s="86">
        <v>408</v>
      </c>
      <c r="D721" s="87" t="s">
        <v>326</v>
      </c>
      <c r="E721" s="141" t="s">
        <v>1665</v>
      </c>
      <c r="F721" s="88"/>
      <c r="G721" s="88"/>
      <c r="H721" s="96">
        <v>43709</v>
      </c>
      <c r="I721" s="89">
        <v>1</v>
      </c>
      <c r="J721" s="88">
        <v>224</v>
      </c>
      <c r="K721" s="174" t="s">
        <v>1169</v>
      </c>
    </row>
    <row r="722" spans="1:11" s="174" customFormat="1" ht="30" hidden="1" x14ac:dyDescent="0.25">
      <c r="A722" s="85">
        <v>43334</v>
      </c>
      <c r="B722" s="86">
        <v>854</v>
      </c>
      <c r="C722" s="86">
        <v>408</v>
      </c>
      <c r="D722" s="87" t="s">
        <v>327</v>
      </c>
      <c r="E722" s="88" t="s">
        <v>1094</v>
      </c>
      <c r="F722" s="88"/>
      <c r="G722" s="152" t="s">
        <v>1495</v>
      </c>
      <c r="H722" s="143" t="s">
        <v>1082</v>
      </c>
      <c r="I722" s="89">
        <v>1</v>
      </c>
      <c r="J722" s="88">
        <v>224</v>
      </c>
      <c r="K722" s="174" t="s">
        <v>1185</v>
      </c>
    </row>
    <row r="723" spans="1:11" s="174" customFormat="1" ht="75" hidden="1" x14ac:dyDescent="0.25">
      <c r="A723" s="85">
        <v>43333</v>
      </c>
      <c r="B723" s="86">
        <v>853</v>
      </c>
      <c r="C723" s="86">
        <v>711</v>
      </c>
      <c r="D723" s="87" t="s">
        <v>328</v>
      </c>
      <c r="E723" s="88" t="s">
        <v>1090</v>
      </c>
      <c r="F723" s="88"/>
      <c r="G723" s="152" t="s">
        <v>1528</v>
      </c>
      <c r="H723" s="96" t="s">
        <v>1118</v>
      </c>
      <c r="I723" s="89">
        <v>1</v>
      </c>
      <c r="J723" s="88">
        <v>224</v>
      </c>
      <c r="K723" s="174" t="s">
        <v>1126</v>
      </c>
    </row>
    <row r="724" spans="1:11" s="174" customFormat="1" ht="45" hidden="1" x14ac:dyDescent="0.25">
      <c r="A724" s="85">
        <v>43333</v>
      </c>
      <c r="B724" s="86">
        <v>852</v>
      </c>
      <c r="C724" s="86">
        <v>604</v>
      </c>
      <c r="D724" s="87" t="s">
        <v>329</v>
      </c>
      <c r="E724" s="88" t="s">
        <v>1094</v>
      </c>
      <c r="F724" s="88"/>
      <c r="G724" s="158" t="s">
        <v>2376</v>
      </c>
      <c r="H724" s="143" t="s">
        <v>1118</v>
      </c>
      <c r="I724" s="89">
        <v>1</v>
      </c>
      <c r="J724" s="88">
        <v>224</v>
      </c>
      <c r="K724" s="174" t="s">
        <v>1196</v>
      </c>
    </row>
    <row r="725" spans="1:11" s="174" customFormat="1" ht="105" hidden="1" x14ac:dyDescent="0.25">
      <c r="A725" s="85">
        <v>43333</v>
      </c>
      <c r="B725" s="86">
        <v>851</v>
      </c>
      <c r="C725" s="86">
        <v>506</v>
      </c>
      <c r="D725" s="87" t="s">
        <v>330</v>
      </c>
      <c r="E725" s="152" t="s">
        <v>1659</v>
      </c>
      <c r="F725" s="152" t="s">
        <v>1886</v>
      </c>
      <c r="G725" s="152" t="s">
        <v>1529</v>
      </c>
      <c r="H725" s="96" t="s">
        <v>1118</v>
      </c>
      <c r="I725" s="89">
        <v>1</v>
      </c>
      <c r="J725" s="88">
        <v>224</v>
      </c>
      <c r="K725" s="174" t="s">
        <v>521</v>
      </c>
    </row>
    <row r="726" spans="1:11" s="174" customFormat="1" ht="60" hidden="1" x14ac:dyDescent="0.25">
      <c r="A726" s="85">
        <v>43333</v>
      </c>
      <c r="B726" s="86">
        <v>850</v>
      </c>
      <c r="C726" s="86">
        <v>506</v>
      </c>
      <c r="D726" s="87" t="s">
        <v>331</v>
      </c>
      <c r="E726" s="141" t="s">
        <v>1665</v>
      </c>
      <c r="F726" s="88"/>
      <c r="G726" s="152" t="s">
        <v>2210</v>
      </c>
      <c r="H726" s="96" t="s">
        <v>1082</v>
      </c>
      <c r="I726" s="89">
        <v>1</v>
      </c>
      <c r="J726" s="88">
        <v>224</v>
      </c>
      <c r="K726" s="174" t="s">
        <v>1163</v>
      </c>
    </row>
    <row r="727" spans="1:11" s="174" customFormat="1" ht="45" hidden="1" x14ac:dyDescent="0.25">
      <c r="A727" s="85">
        <v>43329</v>
      </c>
      <c r="B727" s="86">
        <v>849</v>
      </c>
      <c r="C727" s="86"/>
      <c r="D727" s="87" t="s">
        <v>332</v>
      </c>
      <c r="E727" s="152" t="s">
        <v>46</v>
      </c>
      <c r="F727" s="88"/>
      <c r="G727" s="152" t="s">
        <v>1530</v>
      </c>
      <c r="H727" s="96" t="s">
        <v>46</v>
      </c>
      <c r="I727" s="89">
        <v>1</v>
      </c>
      <c r="J727" s="88">
        <v>224</v>
      </c>
      <c r="K727" s="174" t="s">
        <v>1149</v>
      </c>
    </row>
    <row r="728" spans="1:11" s="174" customFormat="1" ht="30" hidden="1" x14ac:dyDescent="0.25">
      <c r="A728" s="85">
        <v>43329</v>
      </c>
      <c r="B728" s="86">
        <v>848</v>
      </c>
      <c r="C728" s="86"/>
      <c r="D728" s="87" t="s">
        <v>334</v>
      </c>
      <c r="E728" s="88" t="s">
        <v>1094</v>
      </c>
      <c r="F728" s="88"/>
      <c r="G728" s="158" t="s">
        <v>2376</v>
      </c>
      <c r="H728" s="143" t="s">
        <v>1118</v>
      </c>
      <c r="I728" s="89">
        <v>1</v>
      </c>
      <c r="J728" s="88">
        <v>224</v>
      </c>
      <c r="K728" s="174" t="s">
        <v>1101</v>
      </c>
    </row>
    <row r="729" spans="1:11" s="174" customFormat="1" ht="45" hidden="1" x14ac:dyDescent="0.25">
      <c r="A729" s="85">
        <v>43329</v>
      </c>
      <c r="B729" s="86">
        <v>847</v>
      </c>
      <c r="C729" s="86"/>
      <c r="D729" s="87" t="s">
        <v>335</v>
      </c>
      <c r="E729" s="152" t="s">
        <v>46</v>
      </c>
      <c r="F729" s="88"/>
      <c r="G729" s="88"/>
      <c r="H729" s="96" t="s">
        <v>46</v>
      </c>
      <c r="I729" s="89">
        <v>1</v>
      </c>
      <c r="J729" s="88">
        <v>224</v>
      </c>
    </row>
    <row r="730" spans="1:11" s="174" customFormat="1" ht="60" hidden="1" x14ac:dyDescent="0.25">
      <c r="A730" s="85">
        <v>43329</v>
      </c>
      <c r="B730" s="86">
        <v>846</v>
      </c>
      <c r="C730" s="86"/>
      <c r="D730" s="87" t="s">
        <v>336</v>
      </c>
      <c r="E730" s="88" t="s">
        <v>1094</v>
      </c>
      <c r="F730" s="88"/>
      <c r="G730" s="158" t="s">
        <v>2376</v>
      </c>
      <c r="H730" s="143" t="s">
        <v>1118</v>
      </c>
      <c r="I730" s="89">
        <v>1</v>
      </c>
      <c r="J730" s="88">
        <v>224</v>
      </c>
      <c r="K730" s="174" t="s">
        <v>1101</v>
      </c>
    </row>
    <row r="731" spans="1:11" s="174" customFormat="1" ht="30" hidden="1" x14ac:dyDescent="0.25">
      <c r="A731" s="85">
        <v>43325</v>
      </c>
      <c r="B731" s="86">
        <v>845</v>
      </c>
      <c r="C731" s="86">
        <v>101</v>
      </c>
      <c r="D731" s="87" t="s">
        <v>337</v>
      </c>
      <c r="E731" s="88" t="s">
        <v>1094</v>
      </c>
      <c r="F731" s="88"/>
      <c r="G731" s="158" t="s">
        <v>2376</v>
      </c>
      <c r="H731" s="143" t="s">
        <v>1118</v>
      </c>
      <c r="I731" s="89">
        <v>1</v>
      </c>
      <c r="J731" s="88">
        <v>224</v>
      </c>
      <c r="K731" s="174" t="s">
        <v>1101</v>
      </c>
    </row>
    <row r="732" spans="1:11" s="174" customFormat="1" ht="30" hidden="1" x14ac:dyDescent="0.25">
      <c r="A732" s="85">
        <v>43332</v>
      </c>
      <c r="B732" s="86">
        <v>844</v>
      </c>
      <c r="C732" s="86">
        <v>802</v>
      </c>
      <c r="D732" s="87" t="s">
        <v>338</v>
      </c>
      <c r="E732" s="88" t="s">
        <v>1151</v>
      </c>
      <c r="F732" s="88"/>
      <c r="G732" s="88"/>
      <c r="H732" s="96" t="s">
        <v>1118</v>
      </c>
      <c r="I732" s="89">
        <v>1</v>
      </c>
      <c r="J732" s="88">
        <v>224</v>
      </c>
      <c r="K732" s="174" t="s">
        <v>1152</v>
      </c>
    </row>
    <row r="733" spans="1:11" s="174" customFormat="1" ht="90" hidden="1" x14ac:dyDescent="0.25">
      <c r="A733" s="85">
        <v>43328</v>
      </c>
      <c r="B733" s="86">
        <v>843</v>
      </c>
      <c r="C733" s="86">
        <v>306</v>
      </c>
      <c r="D733" s="87" t="s">
        <v>339</v>
      </c>
      <c r="E733" s="141" t="s">
        <v>1665</v>
      </c>
      <c r="F733" s="88"/>
      <c r="G733" s="152" t="s">
        <v>1531</v>
      </c>
      <c r="H733" s="96" t="s">
        <v>1118</v>
      </c>
      <c r="I733" s="89">
        <v>1</v>
      </c>
      <c r="J733" s="88">
        <v>224</v>
      </c>
      <c r="K733" s="174" t="s">
        <v>1198</v>
      </c>
    </row>
    <row r="734" spans="1:11" s="174" customFormat="1" ht="30" hidden="1" x14ac:dyDescent="0.25">
      <c r="A734" s="85">
        <v>43328</v>
      </c>
      <c r="B734" s="86">
        <v>842</v>
      </c>
      <c r="C734" s="86">
        <v>102</v>
      </c>
      <c r="D734" s="87" t="s">
        <v>341</v>
      </c>
      <c r="E734" s="141" t="s">
        <v>1665</v>
      </c>
      <c r="F734" s="88"/>
      <c r="G734" s="88" t="s">
        <v>1531</v>
      </c>
      <c r="H734" s="96" t="s">
        <v>1118</v>
      </c>
      <c r="I734" s="89">
        <v>1</v>
      </c>
      <c r="J734" s="88">
        <v>224</v>
      </c>
      <c r="K734" s="174" t="s">
        <v>1198</v>
      </c>
    </row>
    <row r="735" spans="1:11" s="174" customFormat="1" ht="30" hidden="1" x14ac:dyDescent="0.25">
      <c r="A735" s="85">
        <v>43328</v>
      </c>
      <c r="B735" s="86">
        <v>841</v>
      </c>
      <c r="C735" s="86" t="s">
        <v>342</v>
      </c>
      <c r="D735" s="87" t="s">
        <v>343</v>
      </c>
      <c r="E735" s="141" t="s">
        <v>1665</v>
      </c>
      <c r="F735" s="88"/>
      <c r="G735" s="88" t="s">
        <v>1531</v>
      </c>
      <c r="H735" s="96" t="s">
        <v>1118</v>
      </c>
      <c r="I735" s="89">
        <v>1</v>
      </c>
      <c r="J735" s="88">
        <v>224</v>
      </c>
      <c r="K735" s="174" t="s">
        <v>1198</v>
      </c>
    </row>
    <row r="736" spans="1:11" s="174" customFormat="1" ht="30" hidden="1" x14ac:dyDescent="0.25">
      <c r="A736" s="85">
        <v>43328</v>
      </c>
      <c r="B736" s="86">
        <v>840</v>
      </c>
      <c r="C736" s="86">
        <v>110</v>
      </c>
      <c r="D736" s="87" t="s">
        <v>344</v>
      </c>
      <c r="E736" s="141" t="s">
        <v>1665</v>
      </c>
      <c r="F736" s="88"/>
      <c r="G736" s="88" t="s">
        <v>1531</v>
      </c>
      <c r="H736" s="96" t="s">
        <v>1118</v>
      </c>
      <c r="I736" s="89">
        <v>1</v>
      </c>
      <c r="J736" s="88">
        <v>224</v>
      </c>
      <c r="K736" s="174" t="s">
        <v>1198</v>
      </c>
    </row>
    <row r="737" spans="1:11" s="174" customFormat="1" ht="30" hidden="1" x14ac:dyDescent="0.25">
      <c r="A737" s="85">
        <v>43327</v>
      </c>
      <c r="B737" s="86">
        <v>839</v>
      </c>
      <c r="C737" s="86">
        <v>102</v>
      </c>
      <c r="D737" s="87" t="s">
        <v>344</v>
      </c>
      <c r="E737" s="141" t="s">
        <v>1665</v>
      </c>
      <c r="F737" s="88"/>
      <c r="G737" s="88" t="s">
        <v>1531</v>
      </c>
      <c r="H737" s="96" t="s">
        <v>1118</v>
      </c>
      <c r="I737" s="89">
        <v>1</v>
      </c>
      <c r="J737" s="88">
        <v>224</v>
      </c>
      <c r="K737" s="174" t="s">
        <v>1198</v>
      </c>
    </row>
    <row r="738" spans="1:11" s="174" customFormat="1" ht="45" hidden="1" x14ac:dyDescent="0.25">
      <c r="A738" s="85">
        <v>43332</v>
      </c>
      <c r="B738" s="86">
        <v>838</v>
      </c>
      <c r="C738" s="86">
        <v>105</v>
      </c>
      <c r="D738" s="87" t="s">
        <v>345</v>
      </c>
      <c r="E738" s="141" t="s">
        <v>1665</v>
      </c>
      <c r="F738" s="88"/>
      <c r="G738" s="152" t="s">
        <v>1532</v>
      </c>
      <c r="H738" s="96" t="s">
        <v>1118</v>
      </c>
      <c r="I738" s="89">
        <v>1</v>
      </c>
      <c r="J738" s="88">
        <v>224</v>
      </c>
      <c r="K738" s="174" t="s">
        <v>1200</v>
      </c>
    </row>
    <row r="739" spans="1:11" s="174" customFormat="1" ht="30" hidden="1" x14ac:dyDescent="0.25">
      <c r="A739" s="85">
        <v>43332</v>
      </c>
      <c r="B739" s="86">
        <v>837</v>
      </c>
      <c r="C739" s="86">
        <v>504</v>
      </c>
      <c r="D739" s="87" t="s">
        <v>347</v>
      </c>
      <c r="E739" s="88" t="s">
        <v>1094</v>
      </c>
      <c r="F739" s="88"/>
      <c r="G739" s="152" t="s">
        <v>2473</v>
      </c>
      <c r="H739" s="143" t="s">
        <v>1118</v>
      </c>
      <c r="I739" s="89">
        <v>1</v>
      </c>
      <c r="J739" s="88">
        <v>224</v>
      </c>
      <c r="K739" s="174" t="s">
        <v>1126</v>
      </c>
    </row>
    <row r="740" spans="1:11" s="174" customFormat="1" ht="45" hidden="1" x14ac:dyDescent="0.25">
      <c r="A740" s="85">
        <v>43331</v>
      </c>
      <c r="B740" s="86">
        <v>836</v>
      </c>
      <c r="C740" s="86">
        <v>301</v>
      </c>
      <c r="D740" s="87" t="s">
        <v>350</v>
      </c>
      <c r="E740" s="88" t="s">
        <v>1094</v>
      </c>
      <c r="F740" s="88"/>
      <c r="G740" s="152" t="s">
        <v>1502</v>
      </c>
      <c r="H740" s="96" t="s">
        <v>1118</v>
      </c>
      <c r="I740" s="89">
        <v>1</v>
      </c>
      <c r="J740" s="88">
        <v>224</v>
      </c>
      <c r="K740" s="174" t="s">
        <v>1141</v>
      </c>
    </row>
    <row r="741" spans="1:11" s="174" customFormat="1" ht="30" hidden="1" x14ac:dyDescent="0.25">
      <c r="A741" s="85">
        <v>43331</v>
      </c>
      <c r="B741" s="86">
        <v>835</v>
      </c>
      <c r="C741" s="86">
        <v>401</v>
      </c>
      <c r="D741" s="87" t="s">
        <v>352</v>
      </c>
      <c r="E741" s="152" t="s">
        <v>46</v>
      </c>
      <c r="F741" s="88"/>
      <c r="G741" s="88"/>
      <c r="H741" s="96" t="s">
        <v>1118</v>
      </c>
      <c r="I741" s="89">
        <v>1</v>
      </c>
      <c r="J741" s="88">
        <v>224</v>
      </c>
      <c r="K741" s="174" t="s">
        <v>1179</v>
      </c>
    </row>
    <row r="742" spans="1:11" s="174" customFormat="1" ht="45" hidden="1" x14ac:dyDescent="0.25">
      <c r="A742" s="85">
        <v>43330</v>
      </c>
      <c r="B742" s="86">
        <v>834</v>
      </c>
      <c r="C742" s="86">
        <v>506</v>
      </c>
      <c r="D742" s="87" t="s">
        <v>354</v>
      </c>
      <c r="E742" s="88" t="s">
        <v>1107</v>
      </c>
      <c r="F742" s="152" t="s">
        <v>1632</v>
      </c>
      <c r="G742" s="152" t="s">
        <v>1533</v>
      </c>
      <c r="H742" s="96" t="s">
        <v>1118</v>
      </c>
      <c r="I742" s="89">
        <v>1</v>
      </c>
      <c r="J742" s="88">
        <v>224</v>
      </c>
      <c r="K742" s="174" t="s">
        <v>1128</v>
      </c>
    </row>
    <row r="743" spans="1:11" s="174" customFormat="1" ht="60" hidden="1" x14ac:dyDescent="0.25">
      <c r="A743" s="85">
        <v>43331</v>
      </c>
      <c r="B743" s="86">
        <v>833</v>
      </c>
      <c r="C743" s="86"/>
      <c r="D743" s="87" t="s">
        <v>357</v>
      </c>
      <c r="E743" s="141" t="s">
        <v>1665</v>
      </c>
      <c r="F743" s="88"/>
      <c r="G743" s="152" t="s">
        <v>1524</v>
      </c>
      <c r="H743" s="96" t="s">
        <v>46</v>
      </c>
      <c r="I743" s="89">
        <v>1</v>
      </c>
      <c r="J743" s="88">
        <v>224</v>
      </c>
      <c r="K743" s="174" t="s">
        <v>1137</v>
      </c>
    </row>
    <row r="744" spans="1:11" s="174" customFormat="1" ht="30" hidden="1" x14ac:dyDescent="0.25">
      <c r="A744" s="85">
        <v>43331</v>
      </c>
      <c r="B744" s="86">
        <v>832</v>
      </c>
      <c r="C744" s="86">
        <v>703</v>
      </c>
      <c r="D744" s="87" t="s">
        <v>359</v>
      </c>
      <c r="E744" s="88" t="s">
        <v>1151</v>
      </c>
      <c r="F744" s="88"/>
      <c r="G744" s="88"/>
      <c r="H744" s="96" t="s">
        <v>1118</v>
      </c>
      <c r="I744" s="89">
        <v>1</v>
      </c>
      <c r="J744" s="88">
        <v>224</v>
      </c>
      <c r="K744" s="174" t="s">
        <v>1152</v>
      </c>
    </row>
    <row r="745" spans="1:11" s="174" customFormat="1" ht="135" hidden="1" x14ac:dyDescent="0.25">
      <c r="A745" s="85">
        <v>43327</v>
      </c>
      <c r="B745" s="86">
        <v>831</v>
      </c>
      <c r="C745" s="86" t="s">
        <v>361</v>
      </c>
      <c r="D745" s="87" t="s">
        <v>362</v>
      </c>
      <c r="E745" s="88" t="s">
        <v>1110</v>
      </c>
      <c r="F745" s="88"/>
      <c r="G745" s="152" t="s">
        <v>2011</v>
      </c>
      <c r="H745" s="96" t="s">
        <v>1118</v>
      </c>
      <c r="I745" s="89">
        <v>1</v>
      </c>
      <c r="J745" s="88">
        <v>224</v>
      </c>
      <c r="K745" s="174" t="s">
        <v>1202</v>
      </c>
    </row>
    <row r="746" spans="1:11" s="174" customFormat="1" ht="105" hidden="1" x14ac:dyDescent="0.25">
      <c r="A746" s="85">
        <v>43327</v>
      </c>
      <c r="B746" s="86">
        <v>830</v>
      </c>
      <c r="C746" s="86">
        <v>405</v>
      </c>
      <c r="D746" s="87" t="s">
        <v>364</v>
      </c>
      <c r="E746" s="88" t="s">
        <v>1107</v>
      </c>
      <c r="F746" s="88"/>
      <c r="G746" s="152" t="s">
        <v>1509</v>
      </c>
      <c r="H746" s="96" t="s">
        <v>1118</v>
      </c>
      <c r="I746" s="89">
        <v>1</v>
      </c>
      <c r="J746" s="88">
        <v>224</v>
      </c>
      <c r="K746" s="174" t="s">
        <v>1170</v>
      </c>
    </row>
    <row r="747" spans="1:11" s="174" customFormat="1" ht="45" hidden="1" x14ac:dyDescent="0.25">
      <c r="A747" s="85">
        <v>43195</v>
      </c>
      <c r="B747" s="86">
        <v>829</v>
      </c>
      <c r="C747" s="86" t="s">
        <v>366</v>
      </c>
      <c r="D747" s="87" t="s">
        <v>367</v>
      </c>
      <c r="E747" s="88" t="s">
        <v>1090</v>
      </c>
      <c r="F747" s="88"/>
      <c r="G747" s="152" t="s">
        <v>1535</v>
      </c>
      <c r="H747" s="96" t="s">
        <v>1131</v>
      </c>
      <c r="I747" s="89">
        <v>1</v>
      </c>
      <c r="J747" s="88">
        <v>224</v>
      </c>
      <c r="K747" s="174" t="s">
        <v>1186</v>
      </c>
    </row>
    <row r="748" spans="1:11" s="174" customFormat="1" ht="60" hidden="1" x14ac:dyDescent="0.25">
      <c r="A748" s="85">
        <v>43189</v>
      </c>
      <c r="B748" s="86">
        <v>828</v>
      </c>
      <c r="C748" s="86" t="s">
        <v>369</v>
      </c>
      <c r="D748" s="87" t="s">
        <v>370</v>
      </c>
      <c r="E748" s="141" t="s">
        <v>1665</v>
      </c>
      <c r="F748" s="88"/>
      <c r="G748" s="88"/>
      <c r="H748" s="96" t="s">
        <v>46</v>
      </c>
      <c r="I748" s="89">
        <v>1</v>
      </c>
      <c r="J748" s="88">
        <v>224</v>
      </c>
      <c r="K748" s="174" t="s">
        <v>1163</v>
      </c>
    </row>
    <row r="749" spans="1:11" s="174" customFormat="1" ht="60" hidden="1" x14ac:dyDescent="0.25">
      <c r="A749" s="85">
        <v>43190</v>
      </c>
      <c r="B749" s="86">
        <v>827</v>
      </c>
      <c r="C749" s="86" t="s">
        <v>371</v>
      </c>
      <c r="D749" s="87" t="s">
        <v>372</v>
      </c>
      <c r="E749" s="88" t="s">
        <v>1090</v>
      </c>
      <c r="F749" s="88"/>
      <c r="G749" s="88"/>
      <c r="H749" s="96" t="s">
        <v>1118</v>
      </c>
      <c r="I749" s="89">
        <v>1</v>
      </c>
      <c r="J749" s="88">
        <v>224</v>
      </c>
      <c r="K749" s="174" t="s">
        <v>1186</v>
      </c>
    </row>
    <row r="750" spans="1:11" s="174" customFormat="1" ht="45" hidden="1" x14ac:dyDescent="0.25">
      <c r="A750" s="85">
        <v>43267</v>
      </c>
      <c r="B750" s="86">
        <v>826</v>
      </c>
      <c r="C750" s="86" t="s">
        <v>373</v>
      </c>
      <c r="D750" s="87" t="s">
        <v>374</v>
      </c>
      <c r="E750" s="88" t="s">
        <v>1094</v>
      </c>
      <c r="F750" s="88"/>
      <c r="G750" s="158" t="s">
        <v>2376</v>
      </c>
      <c r="H750" s="143" t="s">
        <v>1118</v>
      </c>
      <c r="I750" s="89">
        <v>1</v>
      </c>
      <c r="J750" s="88">
        <v>224</v>
      </c>
      <c r="K750" s="174" t="s">
        <v>1186</v>
      </c>
    </row>
    <row r="751" spans="1:11" s="174" customFormat="1" ht="30" hidden="1" x14ac:dyDescent="0.25">
      <c r="A751" s="85">
        <v>43204</v>
      </c>
      <c r="B751" s="86">
        <v>825</v>
      </c>
      <c r="C751" s="86" t="s">
        <v>375</v>
      </c>
      <c r="D751" s="87" t="s">
        <v>376</v>
      </c>
      <c r="E751" s="152" t="s">
        <v>46</v>
      </c>
      <c r="F751" s="88"/>
      <c r="G751" s="88"/>
      <c r="H751" s="96" t="s">
        <v>1118</v>
      </c>
      <c r="I751" s="89">
        <v>1</v>
      </c>
      <c r="J751" s="88">
        <v>224</v>
      </c>
      <c r="K751" s="174" t="s">
        <v>1140</v>
      </c>
    </row>
    <row r="752" spans="1:11" s="174" customFormat="1" ht="45" hidden="1" x14ac:dyDescent="0.25">
      <c r="A752" s="85">
        <v>43274</v>
      </c>
      <c r="B752" s="86">
        <v>824</v>
      </c>
      <c r="C752" s="86" t="s">
        <v>377</v>
      </c>
      <c r="D752" s="87" t="s">
        <v>378</v>
      </c>
      <c r="E752" s="88" t="s">
        <v>1094</v>
      </c>
      <c r="F752" s="88"/>
      <c r="G752" s="158" t="s">
        <v>2376</v>
      </c>
      <c r="H752" s="143" t="s">
        <v>1118</v>
      </c>
      <c r="I752" s="89">
        <v>1</v>
      </c>
      <c r="J752" s="88">
        <v>224</v>
      </c>
      <c r="K752" s="174" t="s">
        <v>1186</v>
      </c>
    </row>
    <row r="753" spans="1:11" s="174" customFormat="1" ht="60" hidden="1" x14ac:dyDescent="0.25">
      <c r="A753" s="85">
        <v>43326</v>
      </c>
      <c r="B753" s="86">
        <v>823</v>
      </c>
      <c r="C753" s="86">
        <v>601</v>
      </c>
      <c r="D753" s="87" t="s">
        <v>379</v>
      </c>
      <c r="E753" s="141" t="s">
        <v>1665</v>
      </c>
      <c r="F753" s="88"/>
      <c r="G753" s="88"/>
      <c r="H753" s="96" t="s">
        <v>46</v>
      </c>
      <c r="I753" s="89">
        <v>1</v>
      </c>
      <c r="J753" s="88">
        <v>224</v>
      </c>
      <c r="K753" s="174" t="s">
        <v>1139</v>
      </c>
    </row>
    <row r="754" spans="1:11" s="174" customFormat="1" ht="45" hidden="1" x14ac:dyDescent="0.25">
      <c r="A754" s="85">
        <v>43326</v>
      </c>
      <c r="B754" s="86">
        <v>822</v>
      </c>
      <c r="C754" s="86">
        <v>904</v>
      </c>
      <c r="D754" s="87" t="s">
        <v>380</v>
      </c>
      <c r="E754" s="88" t="s">
        <v>1094</v>
      </c>
      <c r="F754" s="88"/>
      <c r="G754" s="158" t="s">
        <v>2376</v>
      </c>
      <c r="H754" s="143" t="s">
        <v>1118</v>
      </c>
      <c r="I754" s="89">
        <v>1</v>
      </c>
      <c r="J754" s="88">
        <v>224</v>
      </c>
      <c r="K754" s="174" t="s">
        <v>1186</v>
      </c>
    </row>
    <row r="755" spans="1:11" s="174" customFormat="1" ht="45" hidden="1" x14ac:dyDescent="0.25">
      <c r="A755" s="85">
        <v>43326</v>
      </c>
      <c r="B755" s="86">
        <v>821</v>
      </c>
      <c r="C755" s="86">
        <v>401</v>
      </c>
      <c r="D755" s="87" t="s">
        <v>381</v>
      </c>
      <c r="E755" s="88" t="s">
        <v>1110</v>
      </c>
      <c r="F755" s="152" t="s">
        <v>1536</v>
      </c>
      <c r="G755" s="152" t="s">
        <v>2374</v>
      </c>
      <c r="H755" s="96" t="s">
        <v>1082</v>
      </c>
      <c r="I755" s="89">
        <v>1</v>
      </c>
      <c r="J755" s="88">
        <v>224</v>
      </c>
      <c r="K755" s="174" t="s">
        <v>1204</v>
      </c>
    </row>
    <row r="756" spans="1:11" s="174" customFormat="1" ht="60" hidden="1" x14ac:dyDescent="0.25">
      <c r="A756" s="85">
        <v>43324</v>
      </c>
      <c r="B756" s="86">
        <v>820</v>
      </c>
      <c r="C756" s="86" t="s">
        <v>361</v>
      </c>
      <c r="D756" s="87" t="s">
        <v>382</v>
      </c>
      <c r="E756" s="88" t="s">
        <v>1110</v>
      </c>
      <c r="F756" s="88"/>
      <c r="G756" s="152" t="s">
        <v>1538</v>
      </c>
      <c r="H756" s="96" t="s">
        <v>1118</v>
      </c>
      <c r="I756" s="89">
        <v>1</v>
      </c>
      <c r="J756" s="88">
        <v>224</v>
      </c>
      <c r="K756" s="174" t="s">
        <v>1202</v>
      </c>
    </row>
    <row r="757" spans="1:11" s="174" customFormat="1" ht="45" hidden="1" x14ac:dyDescent="0.25">
      <c r="A757" s="85">
        <v>43324</v>
      </c>
      <c r="B757" s="86">
        <v>819</v>
      </c>
      <c r="C757" s="86">
        <v>203</v>
      </c>
      <c r="D757" s="87" t="s">
        <v>384</v>
      </c>
      <c r="E757" s="141" t="s">
        <v>1665</v>
      </c>
      <c r="F757" s="88"/>
      <c r="G757" s="152"/>
      <c r="H757" s="96" t="s">
        <v>46</v>
      </c>
      <c r="I757" s="89">
        <v>1</v>
      </c>
      <c r="J757" s="88">
        <v>224</v>
      </c>
      <c r="K757" s="174" t="s">
        <v>1163</v>
      </c>
    </row>
    <row r="758" spans="1:11" s="174" customFormat="1" ht="75" hidden="1" x14ac:dyDescent="0.25">
      <c r="A758" s="85">
        <v>43324</v>
      </c>
      <c r="B758" s="86">
        <v>818</v>
      </c>
      <c r="C758" s="86">
        <v>711</v>
      </c>
      <c r="D758" s="87" t="s">
        <v>385</v>
      </c>
      <c r="E758" s="88" t="s">
        <v>1110</v>
      </c>
      <c r="F758" s="88"/>
      <c r="G758" s="161"/>
      <c r="H758" s="96" t="s">
        <v>1131</v>
      </c>
      <c r="I758" s="89">
        <v>1</v>
      </c>
      <c r="J758" s="88">
        <v>224</v>
      </c>
      <c r="K758" s="174" t="s">
        <v>1202</v>
      </c>
    </row>
    <row r="759" spans="1:11" s="174" customFormat="1" ht="30" hidden="1" x14ac:dyDescent="0.25">
      <c r="A759" s="85">
        <v>43324</v>
      </c>
      <c r="B759" s="86">
        <v>817</v>
      </c>
      <c r="C759" s="86">
        <v>704</v>
      </c>
      <c r="D759" s="87" t="s">
        <v>386</v>
      </c>
      <c r="E759" s="88" t="s">
        <v>1190</v>
      </c>
      <c r="F759" s="88"/>
      <c r="G759" s="152" t="s">
        <v>1539</v>
      </c>
      <c r="H759" s="96" t="s">
        <v>1118</v>
      </c>
      <c r="I759" s="89">
        <v>1</v>
      </c>
      <c r="J759" s="88">
        <v>95</v>
      </c>
      <c r="K759" s="174" t="s">
        <v>518</v>
      </c>
    </row>
    <row r="760" spans="1:11" s="174" customFormat="1" ht="30" hidden="1" x14ac:dyDescent="0.25">
      <c r="A760" s="85">
        <v>43324</v>
      </c>
      <c r="B760" s="86">
        <v>816</v>
      </c>
      <c r="C760" s="86">
        <v>704</v>
      </c>
      <c r="D760" s="87" t="s">
        <v>387</v>
      </c>
      <c r="E760" s="88" t="s">
        <v>1094</v>
      </c>
      <c r="F760" s="88"/>
      <c r="G760" s="158" t="s">
        <v>2376</v>
      </c>
      <c r="H760" s="143" t="s">
        <v>1118</v>
      </c>
      <c r="I760" s="89">
        <v>1</v>
      </c>
      <c r="J760" s="88">
        <v>224</v>
      </c>
      <c r="K760" s="174" t="s">
        <v>1186</v>
      </c>
    </row>
    <row r="761" spans="1:11" s="174" customFormat="1" ht="45" hidden="1" x14ac:dyDescent="0.25">
      <c r="A761" s="85">
        <v>43323</v>
      </c>
      <c r="B761" s="86">
        <v>815</v>
      </c>
      <c r="C761" s="86">
        <v>504</v>
      </c>
      <c r="D761" s="87" t="s">
        <v>388</v>
      </c>
      <c r="E761" s="88" t="s">
        <v>1094</v>
      </c>
      <c r="F761" s="88"/>
      <c r="G761" s="158" t="s">
        <v>2376</v>
      </c>
      <c r="H761" s="143" t="s">
        <v>1118</v>
      </c>
      <c r="I761" s="89">
        <v>1</v>
      </c>
      <c r="J761" s="88">
        <v>224</v>
      </c>
      <c r="K761" s="174" t="s">
        <v>1186</v>
      </c>
    </row>
    <row r="762" spans="1:11" s="174" customFormat="1" ht="45" hidden="1" x14ac:dyDescent="0.25">
      <c r="A762" s="85">
        <v>43324</v>
      </c>
      <c r="B762" s="86">
        <v>814</v>
      </c>
      <c r="C762" s="86"/>
      <c r="D762" s="87" t="s">
        <v>389</v>
      </c>
      <c r="E762" s="88" t="s">
        <v>1094</v>
      </c>
      <c r="F762" s="88"/>
      <c r="G762" s="158" t="s">
        <v>2376</v>
      </c>
      <c r="H762" s="143" t="s">
        <v>1118</v>
      </c>
      <c r="I762" s="89">
        <v>1</v>
      </c>
      <c r="J762" s="88">
        <v>224</v>
      </c>
      <c r="K762" s="174" t="s">
        <v>1134</v>
      </c>
    </row>
    <row r="763" spans="1:11" s="174" customFormat="1" ht="60" hidden="1" x14ac:dyDescent="0.25">
      <c r="A763" s="85">
        <v>43323</v>
      </c>
      <c r="B763" s="86">
        <v>813</v>
      </c>
      <c r="C763" s="86">
        <v>406</v>
      </c>
      <c r="D763" s="87" t="s">
        <v>390</v>
      </c>
      <c r="E763" s="152" t="s">
        <v>46</v>
      </c>
      <c r="F763" s="88"/>
      <c r="G763" s="88"/>
      <c r="H763" s="96" t="s">
        <v>1118</v>
      </c>
      <c r="I763" s="89">
        <v>1</v>
      </c>
      <c r="J763" s="88">
        <v>224</v>
      </c>
      <c r="K763" s="174" t="s">
        <v>1128</v>
      </c>
    </row>
    <row r="764" spans="1:11" s="174" customFormat="1" ht="45" hidden="1" x14ac:dyDescent="0.25">
      <c r="A764" s="85">
        <v>43323</v>
      </c>
      <c r="B764" s="86">
        <v>812</v>
      </c>
      <c r="C764" s="86">
        <v>406</v>
      </c>
      <c r="D764" s="87" t="s">
        <v>391</v>
      </c>
      <c r="E764" s="88" t="s">
        <v>1110</v>
      </c>
      <c r="F764" s="152" t="s">
        <v>1540</v>
      </c>
      <c r="G764" s="88"/>
      <c r="H764" s="96" t="s">
        <v>1118</v>
      </c>
      <c r="I764" s="89">
        <v>1</v>
      </c>
      <c r="J764" s="88">
        <v>224</v>
      </c>
      <c r="K764" s="174" t="s">
        <v>1202</v>
      </c>
    </row>
    <row r="765" spans="1:11" s="174" customFormat="1" ht="45" hidden="1" x14ac:dyDescent="0.25">
      <c r="A765" s="85">
        <v>43318</v>
      </c>
      <c r="B765" s="86">
        <v>811</v>
      </c>
      <c r="C765" s="86">
        <v>109</v>
      </c>
      <c r="D765" s="87" t="s">
        <v>392</v>
      </c>
      <c r="E765" s="88" t="s">
        <v>1094</v>
      </c>
      <c r="F765" s="88"/>
      <c r="G765" s="88"/>
      <c r="H765" s="96" t="s">
        <v>1118</v>
      </c>
      <c r="I765" s="89">
        <v>1</v>
      </c>
      <c r="J765" s="88">
        <v>224</v>
      </c>
      <c r="K765" s="174" t="s">
        <v>1186</v>
      </c>
    </row>
    <row r="766" spans="1:11" s="174" customFormat="1" ht="45" hidden="1" x14ac:dyDescent="0.25">
      <c r="A766" s="85">
        <v>43318</v>
      </c>
      <c r="B766" s="86">
        <v>810</v>
      </c>
      <c r="C766" s="86"/>
      <c r="D766" s="87" t="s">
        <v>393</v>
      </c>
      <c r="E766" s="152" t="s">
        <v>46</v>
      </c>
      <c r="F766" s="88"/>
      <c r="G766" s="88"/>
      <c r="H766" s="96" t="s">
        <v>1118</v>
      </c>
      <c r="I766" s="89">
        <v>1</v>
      </c>
      <c r="J766" s="88">
        <v>224</v>
      </c>
      <c r="K766" s="174" t="s">
        <v>1137</v>
      </c>
    </row>
    <row r="767" spans="1:11" s="174" customFormat="1" ht="30" hidden="1" x14ac:dyDescent="0.25">
      <c r="A767" s="85">
        <v>43319</v>
      </c>
      <c r="B767" s="86">
        <v>809</v>
      </c>
      <c r="C767" s="86">
        <v>508</v>
      </c>
      <c r="D767" s="87" t="s">
        <v>394</v>
      </c>
      <c r="E767" s="88" t="s">
        <v>1094</v>
      </c>
      <c r="F767" s="88"/>
      <c r="G767" s="158" t="s">
        <v>2376</v>
      </c>
      <c r="H767" s="143" t="s">
        <v>1118</v>
      </c>
      <c r="I767" s="89">
        <v>1</v>
      </c>
      <c r="J767" s="88">
        <v>224</v>
      </c>
      <c r="K767" s="174" t="s">
        <v>1186</v>
      </c>
    </row>
    <row r="768" spans="1:11" s="174" customFormat="1" ht="75" hidden="1" x14ac:dyDescent="0.25">
      <c r="A768" s="85">
        <v>43319</v>
      </c>
      <c r="B768" s="86">
        <v>808</v>
      </c>
      <c r="C768" s="86">
        <v>508</v>
      </c>
      <c r="D768" s="87" t="s">
        <v>395</v>
      </c>
      <c r="E768" s="88" t="s">
        <v>1129</v>
      </c>
      <c r="F768" s="88"/>
      <c r="G768" s="88"/>
      <c r="H768" s="96" t="s">
        <v>1118</v>
      </c>
      <c r="I768" s="89">
        <v>1</v>
      </c>
      <c r="J768" s="88">
        <v>224</v>
      </c>
      <c r="K768" s="174" t="s">
        <v>1209</v>
      </c>
    </row>
    <row r="769" spans="1:11" s="174" customFormat="1" ht="45" hidden="1" x14ac:dyDescent="0.25">
      <c r="A769" s="85">
        <v>43317</v>
      </c>
      <c r="B769" s="86">
        <v>807</v>
      </c>
      <c r="C769" s="86">
        <v>103</v>
      </c>
      <c r="D769" s="87" t="s">
        <v>396</v>
      </c>
      <c r="E769" s="152" t="s">
        <v>46</v>
      </c>
      <c r="F769" s="88"/>
      <c r="G769" s="88"/>
      <c r="H769" s="96" t="s">
        <v>46</v>
      </c>
      <c r="I769" s="89">
        <v>1</v>
      </c>
      <c r="J769" s="88">
        <v>224</v>
      </c>
    </row>
    <row r="770" spans="1:11" s="174" customFormat="1" ht="30" hidden="1" x14ac:dyDescent="0.25">
      <c r="A770" s="85">
        <v>43315</v>
      </c>
      <c r="B770" s="86">
        <v>806</v>
      </c>
      <c r="C770" s="86">
        <v>210</v>
      </c>
      <c r="D770" s="87" t="s">
        <v>397</v>
      </c>
      <c r="E770" s="88" t="s">
        <v>1094</v>
      </c>
      <c r="F770" s="88"/>
      <c r="G770" s="158" t="s">
        <v>2376</v>
      </c>
      <c r="H770" s="143" t="s">
        <v>1118</v>
      </c>
      <c r="I770" s="89">
        <v>1</v>
      </c>
      <c r="J770" s="88">
        <v>224</v>
      </c>
      <c r="K770" s="174" t="s">
        <v>1186</v>
      </c>
    </row>
    <row r="771" spans="1:11" s="174" customFormat="1" ht="30" hidden="1" x14ac:dyDescent="0.25">
      <c r="A771" s="85">
        <v>43315</v>
      </c>
      <c r="B771" s="86">
        <v>805</v>
      </c>
      <c r="C771" s="86">
        <v>210</v>
      </c>
      <c r="D771" s="87" t="s">
        <v>398</v>
      </c>
      <c r="E771" s="88" t="s">
        <v>1094</v>
      </c>
      <c r="F771" s="88"/>
      <c r="G771" s="158" t="s">
        <v>2376</v>
      </c>
      <c r="H771" s="143" t="s">
        <v>1118</v>
      </c>
      <c r="I771" s="89">
        <v>1</v>
      </c>
      <c r="J771" s="88">
        <v>224</v>
      </c>
      <c r="K771" s="174" t="s">
        <v>1186</v>
      </c>
    </row>
    <row r="772" spans="1:11" s="174" customFormat="1" ht="30" hidden="1" x14ac:dyDescent="0.25">
      <c r="A772" s="85">
        <v>43317</v>
      </c>
      <c r="B772" s="86">
        <v>804</v>
      </c>
      <c r="C772" s="86">
        <v>307</v>
      </c>
      <c r="D772" s="87" t="s">
        <v>400</v>
      </c>
      <c r="E772" s="88" t="s">
        <v>1151</v>
      </c>
      <c r="F772" s="88"/>
      <c r="G772" s="88"/>
      <c r="H772" s="96" t="s">
        <v>1118</v>
      </c>
      <c r="I772" s="89">
        <v>1</v>
      </c>
      <c r="J772" s="88">
        <v>224</v>
      </c>
      <c r="K772" s="174" t="s">
        <v>1152</v>
      </c>
    </row>
    <row r="773" spans="1:11" s="174" customFormat="1" ht="30" hidden="1" x14ac:dyDescent="0.25">
      <c r="A773" s="85">
        <v>43318</v>
      </c>
      <c r="B773" s="86">
        <v>803</v>
      </c>
      <c r="C773" s="86">
        <v>611</v>
      </c>
      <c r="D773" s="87" t="s">
        <v>401</v>
      </c>
      <c r="E773" s="88" t="s">
        <v>1110</v>
      </c>
      <c r="F773" s="88"/>
      <c r="G773" s="88"/>
      <c r="H773" s="96" t="s">
        <v>1118</v>
      </c>
      <c r="I773" s="89">
        <v>1</v>
      </c>
      <c r="J773" s="88">
        <v>224</v>
      </c>
      <c r="K773" s="174" t="s">
        <v>1172</v>
      </c>
    </row>
    <row r="774" spans="1:11" s="174" customFormat="1" ht="30" hidden="1" x14ac:dyDescent="0.25">
      <c r="A774" s="85">
        <v>43318</v>
      </c>
      <c r="B774" s="86">
        <v>802</v>
      </c>
      <c r="C774" s="86">
        <v>610</v>
      </c>
      <c r="D774" s="87" t="s">
        <v>401</v>
      </c>
      <c r="E774" s="88" t="s">
        <v>1110</v>
      </c>
      <c r="F774" s="88"/>
      <c r="G774" s="88"/>
      <c r="H774" s="96" t="s">
        <v>1118</v>
      </c>
      <c r="I774" s="89">
        <v>1</v>
      </c>
      <c r="J774" s="88">
        <v>224</v>
      </c>
      <c r="K774" s="174" t="s">
        <v>1172</v>
      </c>
    </row>
    <row r="775" spans="1:11" s="174" customFormat="1" ht="30" hidden="1" x14ac:dyDescent="0.25">
      <c r="A775" s="85">
        <v>43317</v>
      </c>
      <c r="B775" s="86">
        <v>801</v>
      </c>
      <c r="C775" s="86">
        <v>108</v>
      </c>
      <c r="D775" s="87" t="s">
        <v>344</v>
      </c>
      <c r="E775" s="141" t="s">
        <v>1665</v>
      </c>
      <c r="F775" s="88"/>
      <c r="G775" s="152" t="s">
        <v>1531</v>
      </c>
      <c r="H775" s="96" t="s">
        <v>1118</v>
      </c>
      <c r="I775" s="89">
        <v>1</v>
      </c>
      <c r="J775" s="88">
        <v>224</v>
      </c>
      <c r="K775" s="174" t="s">
        <v>1198</v>
      </c>
    </row>
    <row r="776" spans="1:11" s="174" customFormat="1" ht="30" hidden="1" x14ac:dyDescent="0.25">
      <c r="A776" s="85">
        <v>43317</v>
      </c>
      <c r="B776" s="86">
        <v>800</v>
      </c>
      <c r="C776" s="86">
        <v>202</v>
      </c>
      <c r="D776" s="87" t="s">
        <v>344</v>
      </c>
      <c r="E776" s="141" t="s">
        <v>1665</v>
      </c>
      <c r="F776" s="88"/>
      <c r="G776" s="152" t="s">
        <v>1531</v>
      </c>
      <c r="H776" s="96" t="s">
        <v>1118</v>
      </c>
      <c r="I776" s="89">
        <v>1</v>
      </c>
      <c r="J776" s="88">
        <v>224</v>
      </c>
      <c r="K776" s="174" t="s">
        <v>1198</v>
      </c>
    </row>
    <row r="777" spans="1:11" s="174" customFormat="1" ht="30" hidden="1" x14ac:dyDescent="0.25">
      <c r="A777" s="85">
        <v>43317</v>
      </c>
      <c r="B777" s="86">
        <v>799</v>
      </c>
      <c r="C777" s="86">
        <v>102</v>
      </c>
      <c r="D777" s="87" t="s">
        <v>344</v>
      </c>
      <c r="E777" s="141" t="s">
        <v>1665</v>
      </c>
      <c r="F777" s="88"/>
      <c r="G777" s="152" t="s">
        <v>1531</v>
      </c>
      <c r="H777" s="96" t="s">
        <v>1118</v>
      </c>
      <c r="I777" s="89">
        <v>1</v>
      </c>
      <c r="J777" s="88">
        <v>224</v>
      </c>
      <c r="K777" s="174" t="s">
        <v>1198</v>
      </c>
    </row>
    <row r="778" spans="1:11" s="174" customFormat="1" ht="30" hidden="1" x14ac:dyDescent="0.25">
      <c r="A778" s="85">
        <v>43317</v>
      </c>
      <c r="B778" s="86">
        <v>798</v>
      </c>
      <c r="C778" s="86">
        <v>101</v>
      </c>
      <c r="D778" s="87" t="s">
        <v>344</v>
      </c>
      <c r="E778" s="141" t="s">
        <v>1665</v>
      </c>
      <c r="F778" s="88"/>
      <c r="G778" s="152" t="s">
        <v>1531</v>
      </c>
      <c r="H778" s="96" t="s">
        <v>1118</v>
      </c>
      <c r="I778" s="89">
        <v>1</v>
      </c>
      <c r="J778" s="88">
        <v>224</v>
      </c>
      <c r="K778" s="174" t="s">
        <v>1198</v>
      </c>
    </row>
    <row r="779" spans="1:11" s="174" customFormat="1" ht="30" hidden="1" x14ac:dyDescent="0.25">
      <c r="A779" s="85">
        <v>43317</v>
      </c>
      <c r="B779" s="86">
        <v>797</v>
      </c>
      <c r="C779" s="86">
        <v>706</v>
      </c>
      <c r="D779" s="87" t="s">
        <v>344</v>
      </c>
      <c r="E779" s="141" t="s">
        <v>1665</v>
      </c>
      <c r="F779" s="88"/>
      <c r="G779" s="152" t="s">
        <v>1531</v>
      </c>
      <c r="H779" s="96" t="s">
        <v>1118</v>
      </c>
      <c r="I779" s="89">
        <v>1</v>
      </c>
      <c r="J779" s="88">
        <v>224</v>
      </c>
      <c r="K779" s="174" t="s">
        <v>1198</v>
      </c>
    </row>
    <row r="780" spans="1:11" s="174" customFormat="1" ht="30" hidden="1" x14ac:dyDescent="0.25">
      <c r="A780" s="85">
        <v>43317</v>
      </c>
      <c r="B780" s="86">
        <v>796</v>
      </c>
      <c r="C780" s="86">
        <v>106</v>
      </c>
      <c r="D780" s="87" t="s">
        <v>344</v>
      </c>
      <c r="E780" s="141" t="s">
        <v>1665</v>
      </c>
      <c r="F780" s="88"/>
      <c r="G780" s="152" t="s">
        <v>1531</v>
      </c>
      <c r="H780" s="96" t="s">
        <v>1118</v>
      </c>
      <c r="I780" s="89">
        <v>1</v>
      </c>
      <c r="J780" s="88">
        <v>224</v>
      </c>
      <c r="K780" s="174" t="s">
        <v>1198</v>
      </c>
    </row>
    <row r="781" spans="1:11" s="174" customFormat="1" ht="30" hidden="1" x14ac:dyDescent="0.25">
      <c r="A781" s="85">
        <v>43317</v>
      </c>
      <c r="B781" s="86">
        <v>795</v>
      </c>
      <c r="C781" s="86">
        <v>110</v>
      </c>
      <c r="D781" s="87" t="s">
        <v>344</v>
      </c>
      <c r="E781" s="141" t="s">
        <v>1665</v>
      </c>
      <c r="F781" s="88"/>
      <c r="G781" s="152" t="s">
        <v>1531</v>
      </c>
      <c r="H781" s="96" t="s">
        <v>1118</v>
      </c>
      <c r="I781" s="89">
        <v>1</v>
      </c>
      <c r="J781" s="88">
        <v>224</v>
      </c>
      <c r="K781" s="174" t="s">
        <v>1198</v>
      </c>
    </row>
    <row r="782" spans="1:11" s="174" customFormat="1" ht="120" hidden="1" x14ac:dyDescent="0.25">
      <c r="A782" s="85">
        <v>43316</v>
      </c>
      <c r="B782" s="86">
        <v>794</v>
      </c>
      <c r="C782" s="86"/>
      <c r="D782" s="87" t="s">
        <v>404</v>
      </c>
      <c r="E782" s="152" t="s">
        <v>1094</v>
      </c>
      <c r="F782" s="88"/>
      <c r="G782" s="158" t="s">
        <v>2376</v>
      </c>
      <c r="H782" s="143" t="s">
        <v>1118</v>
      </c>
      <c r="I782" s="89">
        <v>1</v>
      </c>
      <c r="J782" s="88">
        <v>224</v>
      </c>
      <c r="K782" s="174" t="s">
        <v>1186</v>
      </c>
    </row>
    <row r="783" spans="1:11" s="174" customFormat="1" ht="150" hidden="1" x14ac:dyDescent="0.25">
      <c r="A783" s="85">
        <v>43316</v>
      </c>
      <c r="B783" s="86">
        <v>793</v>
      </c>
      <c r="C783" s="86"/>
      <c r="D783" s="87" t="s">
        <v>405</v>
      </c>
      <c r="E783" s="152" t="s">
        <v>46</v>
      </c>
      <c r="F783" s="88"/>
      <c r="G783" s="88"/>
      <c r="H783" s="96" t="s">
        <v>1118</v>
      </c>
      <c r="I783" s="89">
        <v>1</v>
      </c>
      <c r="J783" s="88">
        <v>224</v>
      </c>
      <c r="K783" s="174" t="s">
        <v>1139</v>
      </c>
    </row>
    <row r="784" spans="1:11" s="174" customFormat="1" ht="30" hidden="1" x14ac:dyDescent="0.25">
      <c r="A784" s="85">
        <v>43314</v>
      </c>
      <c r="B784" s="86">
        <v>792</v>
      </c>
      <c r="C784" s="86"/>
      <c r="D784" s="87" t="s">
        <v>406</v>
      </c>
      <c r="E784" s="88" t="s">
        <v>1094</v>
      </c>
      <c r="F784" s="88"/>
      <c r="G784" s="158" t="s">
        <v>2376</v>
      </c>
      <c r="H784" s="143" t="s">
        <v>1118</v>
      </c>
      <c r="I784" s="89">
        <v>1</v>
      </c>
      <c r="J784" s="88">
        <v>224</v>
      </c>
      <c r="K784" s="174" t="s">
        <v>1186</v>
      </c>
    </row>
    <row r="785" spans="1:11" s="174" customFormat="1" ht="90" hidden="1" x14ac:dyDescent="0.25">
      <c r="A785" s="85">
        <v>43313</v>
      </c>
      <c r="B785" s="86">
        <v>791</v>
      </c>
      <c r="C785" s="86"/>
      <c r="D785" s="87" t="s">
        <v>407</v>
      </c>
      <c r="E785" s="141" t="s">
        <v>1665</v>
      </c>
      <c r="F785" s="88"/>
      <c r="G785" s="88"/>
      <c r="H785" s="96" t="s">
        <v>46</v>
      </c>
      <c r="I785" s="89">
        <v>1</v>
      </c>
      <c r="J785" s="88">
        <v>224</v>
      </c>
      <c r="K785" s="174" t="s">
        <v>1212</v>
      </c>
    </row>
    <row r="786" spans="1:11" s="174" customFormat="1" ht="60" hidden="1" x14ac:dyDescent="0.25">
      <c r="A786" s="85">
        <v>43313</v>
      </c>
      <c r="B786" s="86">
        <v>790</v>
      </c>
      <c r="C786" s="86">
        <v>109</v>
      </c>
      <c r="D786" s="87" t="s">
        <v>408</v>
      </c>
      <c r="E786" s="88" t="s">
        <v>1123</v>
      </c>
      <c r="F786" s="152" t="s">
        <v>1542</v>
      </c>
      <c r="G786" s="152" t="s">
        <v>1495</v>
      </c>
      <c r="H786" s="96" t="s">
        <v>1118</v>
      </c>
      <c r="I786" s="89">
        <v>1</v>
      </c>
      <c r="J786" s="88">
        <v>224</v>
      </c>
      <c r="K786" s="174" t="s">
        <v>1134</v>
      </c>
    </row>
    <row r="787" spans="1:11" s="174" customFormat="1" ht="30" hidden="1" x14ac:dyDescent="0.25">
      <c r="A787" s="85">
        <v>43314</v>
      </c>
      <c r="B787" s="86">
        <v>789</v>
      </c>
      <c r="C787" s="86" t="s">
        <v>410</v>
      </c>
      <c r="D787" s="87" t="s">
        <v>411</v>
      </c>
      <c r="E787" s="88" t="s">
        <v>1094</v>
      </c>
      <c r="F787" s="88"/>
      <c r="G787" s="158" t="s">
        <v>2376</v>
      </c>
      <c r="H787" s="143" t="s">
        <v>1118</v>
      </c>
      <c r="I787" s="89">
        <v>1</v>
      </c>
      <c r="J787" s="88">
        <v>224</v>
      </c>
      <c r="K787" s="174" t="s">
        <v>1186</v>
      </c>
    </row>
    <row r="788" spans="1:11" s="174" customFormat="1" ht="60" hidden="1" x14ac:dyDescent="0.25">
      <c r="A788" s="85">
        <v>43315</v>
      </c>
      <c r="B788" s="86">
        <v>788</v>
      </c>
      <c r="C788" s="86" t="s">
        <v>412</v>
      </c>
      <c r="D788" s="87" t="s">
        <v>413</v>
      </c>
      <c r="E788" s="88" t="s">
        <v>1110</v>
      </c>
      <c r="F788" s="88"/>
      <c r="G788" s="88"/>
      <c r="H788" s="96" t="s">
        <v>1118</v>
      </c>
      <c r="I788" s="89">
        <v>1</v>
      </c>
      <c r="J788" s="88">
        <v>224</v>
      </c>
      <c r="K788" s="174" t="s">
        <v>1128</v>
      </c>
    </row>
    <row r="789" spans="1:11" s="174" customFormat="1" ht="75" hidden="1" x14ac:dyDescent="0.25">
      <c r="A789" s="85">
        <v>43315</v>
      </c>
      <c r="B789" s="86">
        <v>787</v>
      </c>
      <c r="C789" s="86" t="s">
        <v>412</v>
      </c>
      <c r="D789" s="87" t="s">
        <v>415</v>
      </c>
      <c r="E789" s="152" t="s">
        <v>46</v>
      </c>
      <c r="F789" s="88"/>
      <c r="G789" s="88"/>
      <c r="H789" s="96" t="s">
        <v>46</v>
      </c>
      <c r="I789" s="89">
        <v>1</v>
      </c>
      <c r="J789" s="88">
        <v>224</v>
      </c>
    </row>
    <row r="790" spans="1:11" s="174" customFormat="1" ht="45" hidden="1" x14ac:dyDescent="0.25">
      <c r="A790" s="85">
        <v>43316</v>
      </c>
      <c r="B790" s="86">
        <v>786</v>
      </c>
      <c r="C790" s="86">
        <v>511</v>
      </c>
      <c r="D790" s="87" t="s">
        <v>416</v>
      </c>
      <c r="E790" s="152" t="s">
        <v>1090</v>
      </c>
      <c r="F790" s="88"/>
      <c r="G790" s="152" t="s">
        <v>1524</v>
      </c>
      <c r="H790" s="96" t="s">
        <v>1118</v>
      </c>
      <c r="I790" s="89">
        <v>1</v>
      </c>
      <c r="J790" s="88">
        <v>224</v>
      </c>
      <c r="K790" s="174" t="s">
        <v>1097</v>
      </c>
    </row>
    <row r="791" spans="1:11" s="174" customFormat="1" ht="30" hidden="1" x14ac:dyDescent="0.25">
      <c r="A791" s="85">
        <v>43316</v>
      </c>
      <c r="B791" s="86">
        <v>785</v>
      </c>
      <c r="C791" s="86">
        <v>512</v>
      </c>
      <c r="D791" s="87" t="s">
        <v>418</v>
      </c>
      <c r="E791" s="152" t="s">
        <v>1090</v>
      </c>
      <c r="F791" s="88"/>
      <c r="G791" s="152" t="s">
        <v>1524</v>
      </c>
      <c r="H791" s="96" t="s">
        <v>1118</v>
      </c>
      <c r="I791" s="89">
        <v>1</v>
      </c>
      <c r="J791" s="88">
        <v>224</v>
      </c>
      <c r="K791" s="174" t="s">
        <v>1097</v>
      </c>
    </row>
    <row r="792" spans="1:11" s="174" customFormat="1" ht="30" hidden="1" x14ac:dyDescent="0.25">
      <c r="A792" s="85">
        <v>43316</v>
      </c>
      <c r="B792" s="86">
        <v>784</v>
      </c>
      <c r="C792" s="86">
        <v>401</v>
      </c>
      <c r="D792" s="87" t="s">
        <v>420</v>
      </c>
      <c r="E792" s="152" t="s">
        <v>1094</v>
      </c>
      <c r="F792" s="88"/>
      <c r="G792" s="158" t="s">
        <v>2376</v>
      </c>
      <c r="H792" s="143" t="s">
        <v>1118</v>
      </c>
      <c r="I792" s="89">
        <v>1</v>
      </c>
      <c r="J792" s="88">
        <v>224</v>
      </c>
      <c r="K792" s="174" t="s">
        <v>1186</v>
      </c>
    </row>
    <row r="793" spans="1:11" s="174" customFormat="1" ht="45" hidden="1" x14ac:dyDescent="0.25">
      <c r="A793" s="85">
        <v>43316</v>
      </c>
      <c r="B793" s="86">
        <v>783</v>
      </c>
      <c r="C793" s="86">
        <v>703</v>
      </c>
      <c r="D793" s="87" t="s">
        <v>422</v>
      </c>
      <c r="E793" s="88" t="s">
        <v>1110</v>
      </c>
      <c r="F793" s="88"/>
      <c r="G793" s="88"/>
      <c r="H793" s="96" t="s">
        <v>1118</v>
      </c>
      <c r="I793" s="89">
        <v>1</v>
      </c>
      <c r="J793" s="88">
        <v>224</v>
      </c>
      <c r="K793" s="174" t="s">
        <v>1172</v>
      </c>
    </row>
    <row r="794" spans="1:11" s="174" customFormat="1" ht="60" hidden="1" x14ac:dyDescent="0.25">
      <c r="A794" s="85">
        <v>43314</v>
      </c>
      <c r="B794" s="86">
        <v>782</v>
      </c>
      <c r="C794" s="86">
        <v>801</v>
      </c>
      <c r="D794" s="87" t="s">
        <v>423</v>
      </c>
      <c r="E794" s="152" t="s">
        <v>1094</v>
      </c>
      <c r="F794" s="88"/>
      <c r="G794" s="158" t="s">
        <v>2376</v>
      </c>
      <c r="H794" s="143" t="s">
        <v>1118</v>
      </c>
      <c r="I794" s="89">
        <v>1</v>
      </c>
      <c r="J794" s="88">
        <v>224</v>
      </c>
      <c r="K794" s="174" t="s">
        <v>1186</v>
      </c>
    </row>
    <row r="795" spans="1:11" s="174" customFormat="1" ht="45" hidden="1" x14ac:dyDescent="0.25">
      <c r="A795" s="85">
        <v>43314</v>
      </c>
      <c r="B795" s="86">
        <v>781</v>
      </c>
      <c r="C795" s="86">
        <v>204</v>
      </c>
      <c r="D795" s="87" t="s">
        <v>424</v>
      </c>
      <c r="E795" s="88" t="s">
        <v>1094</v>
      </c>
      <c r="F795" s="88"/>
      <c r="G795" s="158" t="s">
        <v>2376</v>
      </c>
      <c r="H795" s="143" t="s">
        <v>1118</v>
      </c>
      <c r="I795" s="89">
        <v>1</v>
      </c>
      <c r="J795" s="88">
        <v>224</v>
      </c>
      <c r="K795" s="174" t="s">
        <v>1186</v>
      </c>
    </row>
    <row r="796" spans="1:11" s="174" customFormat="1" ht="30" hidden="1" x14ac:dyDescent="0.25">
      <c r="A796" s="85">
        <v>43315</v>
      </c>
      <c r="B796" s="86">
        <v>780</v>
      </c>
      <c r="C796" s="86" t="s">
        <v>425</v>
      </c>
      <c r="D796" s="87" t="s">
        <v>426</v>
      </c>
      <c r="E796" s="88" t="s">
        <v>1110</v>
      </c>
      <c r="F796" s="88"/>
      <c r="G796" s="88"/>
      <c r="H796" s="96" t="s">
        <v>1118</v>
      </c>
      <c r="I796" s="89">
        <v>1</v>
      </c>
      <c r="J796" s="88">
        <v>224</v>
      </c>
      <c r="K796" s="174" t="s">
        <v>1172</v>
      </c>
    </row>
    <row r="797" spans="1:11" s="174" customFormat="1" ht="330" hidden="1" x14ac:dyDescent="0.25">
      <c r="A797" s="85">
        <v>43314</v>
      </c>
      <c r="B797" s="86">
        <v>779</v>
      </c>
      <c r="C797" s="86">
        <v>708</v>
      </c>
      <c r="D797" s="87" t="s">
        <v>428</v>
      </c>
      <c r="E797" s="88" t="s">
        <v>1110</v>
      </c>
      <c r="F797" s="88"/>
      <c r="G797" s="88"/>
      <c r="H797" s="96" t="s">
        <v>1118</v>
      </c>
      <c r="I797" s="89">
        <v>1</v>
      </c>
      <c r="J797" s="88">
        <v>224</v>
      </c>
      <c r="K797" s="174" t="s">
        <v>1089</v>
      </c>
    </row>
    <row r="798" spans="1:11" s="174" customFormat="1" ht="75" hidden="1" x14ac:dyDescent="0.25">
      <c r="A798" s="85">
        <v>43314</v>
      </c>
      <c r="B798" s="86">
        <v>778</v>
      </c>
      <c r="C798" s="86">
        <v>503</v>
      </c>
      <c r="D798" s="87" t="s">
        <v>430</v>
      </c>
      <c r="E798" s="88" t="s">
        <v>1129</v>
      </c>
      <c r="F798" s="152" t="s">
        <v>1543</v>
      </c>
      <c r="G798" s="152" t="s">
        <v>1544</v>
      </c>
      <c r="H798" s="96" t="s">
        <v>1118</v>
      </c>
      <c r="I798" s="89">
        <v>1</v>
      </c>
      <c r="J798" s="88">
        <v>224</v>
      </c>
      <c r="K798" s="174" t="s">
        <v>1149</v>
      </c>
    </row>
    <row r="799" spans="1:11" s="174" customFormat="1" ht="105" hidden="1" x14ac:dyDescent="0.25">
      <c r="A799" s="85">
        <v>43313</v>
      </c>
      <c r="B799" s="86">
        <v>777</v>
      </c>
      <c r="C799" s="86">
        <v>411</v>
      </c>
      <c r="D799" s="87" t="s">
        <v>432</v>
      </c>
      <c r="E799" s="88" t="s">
        <v>1129</v>
      </c>
      <c r="F799" s="88"/>
      <c r="G799" s="88"/>
      <c r="H799" s="96" t="s">
        <v>1118</v>
      </c>
      <c r="I799" s="89">
        <v>1</v>
      </c>
      <c r="J799" s="88">
        <v>224</v>
      </c>
      <c r="K799" s="174" t="s">
        <v>1209</v>
      </c>
    </row>
    <row r="800" spans="1:11" s="174" customFormat="1" ht="90" hidden="1" x14ac:dyDescent="0.25">
      <c r="A800" s="85">
        <v>43312</v>
      </c>
      <c r="B800" s="86">
        <v>776</v>
      </c>
      <c r="C800" s="86">
        <v>609</v>
      </c>
      <c r="D800" s="87" t="s">
        <v>435</v>
      </c>
      <c r="E800" s="152" t="s">
        <v>46</v>
      </c>
      <c r="F800" s="88"/>
      <c r="G800" s="88"/>
      <c r="H800" s="96" t="s">
        <v>46</v>
      </c>
      <c r="I800" s="89">
        <v>1</v>
      </c>
      <c r="J800" s="88">
        <v>224</v>
      </c>
      <c r="K800" s="174" t="s">
        <v>1209</v>
      </c>
    </row>
    <row r="801" spans="1:11" s="174" customFormat="1" ht="60" hidden="1" x14ac:dyDescent="0.25">
      <c r="A801" s="85">
        <v>43311</v>
      </c>
      <c r="B801" s="86">
        <v>775</v>
      </c>
      <c r="C801" s="86">
        <v>107</v>
      </c>
      <c r="D801" s="87" t="s">
        <v>436</v>
      </c>
      <c r="E801" s="88" t="s">
        <v>1094</v>
      </c>
      <c r="F801" s="88"/>
      <c r="G801" s="88"/>
      <c r="H801" s="96" t="s">
        <v>1118</v>
      </c>
      <c r="I801" s="89">
        <v>1</v>
      </c>
      <c r="J801" s="88">
        <v>224</v>
      </c>
      <c r="K801" s="174" t="s">
        <v>1186</v>
      </c>
    </row>
    <row r="802" spans="1:11" s="174" customFormat="1" ht="30" hidden="1" x14ac:dyDescent="0.25">
      <c r="A802" s="85">
        <v>43311</v>
      </c>
      <c r="B802" s="86">
        <v>774</v>
      </c>
      <c r="C802" s="86">
        <v>303</v>
      </c>
      <c r="D802" s="87" t="s">
        <v>437</v>
      </c>
      <c r="E802" s="152" t="s">
        <v>46</v>
      </c>
      <c r="F802" s="88"/>
      <c r="G802" s="88"/>
      <c r="H802" s="96" t="s">
        <v>46</v>
      </c>
      <c r="I802" s="89">
        <v>1</v>
      </c>
      <c r="J802" s="88">
        <v>224</v>
      </c>
      <c r="K802" s="174" t="s">
        <v>1209</v>
      </c>
    </row>
    <row r="803" spans="1:11" s="174" customFormat="1" ht="30" hidden="1" x14ac:dyDescent="0.25">
      <c r="A803" s="85">
        <v>43311</v>
      </c>
      <c r="B803" s="86">
        <v>773</v>
      </c>
      <c r="C803" s="86">
        <v>303</v>
      </c>
      <c r="D803" s="87" t="s">
        <v>439</v>
      </c>
      <c r="E803" s="88" t="s">
        <v>1094</v>
      </c>
      <c r="F803" s="88"/>
      <c r="G803" s="158" t="s">
        <v>2376</v>
      </c>
      <c r="H803" s="143" t="s">
        <v>1118</v>
      </c>
      <c r="I803" s="89">
        <v>1</v>
      </c>
      <c r="J803" s="88">
        <v>224</v>
      </c>
      <c r="K803" s="174" t="s">
        <v>1186</v>
      </c>
    </row>
    <row r="804" spans="1:11" s="174" customFormat="1" ht="30" hidden="1" x14ac:dyDescent="0.25">
      <c r="A804" s="85">
        <v>43310</v>
      </c>
      <c r="B804" s="86">
        <v>772</v>
      </c>
      <c r="C804" s="86">
        <v>604</v>
      </c>
      <c r="D804" s="87" t="s">
        <v>440</v>
      </c>
      <c r="E804" s="88" t="s">
        <v>1110</v>
      </c>
      <c r="F804" s="88"/>
      <c r="G804" s="88"/>
      <c r="H804" s="164" t="s">
        <v>1118</v>
      </c>
      <c r="I804" s="89">
        <v>1</v>
      </c>
      <c r="J804" s="88">
        <v>224</v>
      </c>
      <c r="K804" s="174" t="s">
        <v>1089</v>
      </c>
    </row>
    <row r="805" spans="1:11" s="174" customFormat="1" ht="30" hidden="1" x14ac:dyDescent="0.25">
      <c r="A805" s="85">
        <v>43307</v>
      </c>
      <c r="B805" s="86">
        <v>771</v>
      </c>
      <c r="C805" s="86"/>
      <c r="D805" s="87" t="s">
        <v>441</v>
      </c>
      <c r="E805" s="88" t="s">
        <v>1094</v>
      </c>
      <c r="F805" s="88"/>
      <c r="G805" s="158" t="s">
        <v>2376</v>
      </c>
      <c r="H805" s="143" t="s">
        <v>1118</v>
      </c>
      <c r="I805" s="89">
        <v>1</v>
      </c>
      <c r="J805" s="88">
        <v>224</v>
      </c>
      <c r="K805" s="174" t="s">
        <v>1186</v>
      </c>
    </row>
    <row r="806" spans="1:11" s="174" customFormat="1" ht="165" hidden="1" x14ac:dyDescent="0.25">
      <c r="A806" s="85">
        <v>43298</v>
      </c>
      <c r="B806" s="86">
        <v>770</v>
      </c>
      <c r="C806" s="86"/>
      <c r="D806" s="87" t="s">
        <v>442</v>
      </c>
      <c r="E806" s="152" t="s">
        <v>1094</v>
      </c>
      <c r="F806" s="88"/>
      <c r="G806" s="158" t="s">
        <v>2376</v>
      </c>
      <c r="H806" s="143" t="s">
        <v>1118</v>
      </c>
      <c r="I806" s="89">
        <v>1</v>
      </c>
      <c r="J806" s="88">
        <v>224</v>
      </c>
      <c r="K806" s="174" t="s">
        <v>1186</v>
      </c>
    </row>
    <row r="807" spans="1:11" s="174" customFormat="1" ht="30" hidden="1" x14ac:dyDescent="0.25">
      <c r="A807" s="85">
        <v>43294</v>
      </c>
      <c r="B807" s="86">
        <v>769</v>
      </c>
      <c r="C807" s="86"/>
      <c r="D807" s="87" t="s">
        <v>443</v>
      </c>
      <c r="E807" s="152" t="s">
        <v>46</v>
      </c>
      <c r="F807" s="88"/>
      <c r="G807" s="88"/>
      <c r="H807" s="96" t="s">
        <v>1118</v>
      </c>
      <c r="I807" s="89">
        <v>1</v>
      </c>
      <c r="J807" s="88">
        <v>224</v>
      </c>
      <c r="K807" s="174" t="s">
        <v>1089</v>
      </c>
    </row>
    <row r="808" spans="1:11" s="174" customFormat="1" ht="75" hidden="1" x14ac:dyDescent="0.25">
      <c r="A808" s="85">
        <v>43285</v>
      </c>
      <c r="B808" s="86">
        <v>768</v>
      </c>
      <c r="C808" s="86"/>
      <c r="D808" s="87" t="s">
        <v>444</v>
      </c>
      <c r="E808" s="141" t="s">
        <v>1665</v>
      </c>
      <c r="F808" s="88"/>
      <c r="G808" s="152" t="s">
        <v>1545</v>
      </c>
      <c r="H808" s="96" t="s">
        <v>1118</v>
      </c>
      <c r="I808" s="89">
        <v>1</v>
      </c>
      <c r="J808" s="88">
        <v>224</v>
      </c>
      <c r="K808" s="174" t="s">
        <v>1126</v>
      </c>
    </row>
    <row r="809" spans="1:11" s="174" customFormat="1" ht="60" hidden="1" x14ac:dyDescent="0.25">
      <c r="A809" s="85">
        <v>43285</v>
      </c>
      <c r="B809" s="86">
        <v>767</v>
      </c>
      <c r="C809" s="86"/>
      <c r="D809" s="87" t="s">
        <v>445</v>
      </c>
      <c r="E809" s="141" t="s">
        <v>1665</v>
      </c>
      <c r="F809" s="88"/>
      <c r="G809" s="152" t="s">
        <v>2211</v>
      </c>
      <c r="H809" s="96" t="s">
        <v>2212</v>
      </c>
      <c r="I809" s="89">
        <v>1</v>
      </c>
      <c r="J809" s="88">
        <v>224</v>
      </c>
      <c r="K809" s="174" t="s">
        <v>1194</v>
      </c>
    </row>
    <row r="810" spans="1:11" s="174" customFormat="1" ht="45" hidden="1" x14ac:dyDescent="0.25">
      <c r="A810" s="85">
        <v>43285</v>
      </c>
      <c r="B810" s="86">
        <v>766</v>
      </c>
      <c r="C810" s="86"/>
      <c r="D810" s="87" t="s">
        <v>446</v>
      </c>
      <c r="E810" s="88" t="s">
        <v>1547</v>
      </c>
      <c r="F810" s="88"/>
      <c r="G810" s="88"/>
      <c r="H810" s="96"/>
      <c r="I810" s="89">
        <v>1</v>
      </c>
      <c r="J810" s="88">
        <v>224</v>
      </c>
    </row>
    <row r="811" spans="1:11" s="174" customFormat="1" ht="105" hidden="1" x14ac:dyDescent="0.25">
      <c r="A811" s="85">
        <v>43283</v>
      </c>
      <c r="B811" s="86">
        <v>765</v>
      </c>
      <c r="C811" s="86"/>
      <c r="D811" s="87" t="s">
        <v>447</v>
      </c>
      <c r="E811" s="152" t="s">
        <v>1094</v>
      </c>
      <c r="F811" s="88"/>
      <c r="G811" s="158" t="s">
        <v>2376</v>
      </c>
      <c r="H811" s="143" t="s">
        <v>1118</v>
      </c>
      <c r="I811" s="89">
        <v>1</v>
      </c>
      <c r="J811" s="88">
        <v>224</v>
      </c>
      <c r="K811" s="174" t="s">
        <v>1186</v>
      </c>
    </row>
    <row r="812" spans="1:11" s="174" customFormat="1" ht="120" hidden="1" x14ac:dyDescent="0.25">
      <c r="A812" s="85">
        <v>43282</v>
      </c>
      <c r="B812" s="86">
        <v>764</v>
      </c>
      <c r="C812" s="86"/>
      <c r="D812" s="87" t="s">
        <v>448</v>
      </c>
      <c r="E812" s="152" t="s">
        <v>1094</v>
      </c>
      <c r="F812" s="88"/>
      <c r="G812" s="158" t="s">
        <v>2376</v>
      </c>
      <c r="H812" s="143" t="s">
        <v>1118</v>
      </c>
      <c r="I812" s="89">
        <v>1</v>
      </c>
      <c r="J812" s="88">
        <v>224</v>
      </c>
      <c r="K812" s="174" t="s">
        <v>1186</v>
      </c>
    </row>
    <row r="813" spans="1:11" s="174" customFormat="1" ht="60" hidden="1" x14ac:dyDescent="0.25">
      <c r="A813" s="85">
        <v>43308</v>
      </c>
      <c r="B813" s="86">
        <v>763</v>
      </c>
      <c r="C813" s="86">
        <v>112</v>
      </c>
      <c r="D813" s="87" t="s">
        <v>449</v>
      </c>
      <c r="E813" s="88" t="s">
        <v>1110</v>
      </c>
      <c r="F813" s="88"/>
      <c r="G813" s="152" t="s">
        <v>1549</v>
      </c>
      <c r="H813" s="96" t="s">
        <v>1118</v>
      </c>
      <c r="I813" s="89">
        <v>1</v>
      </c>
      <c r="J813" s="88">
        <v>224</v>
      </c>
      <c r="K813" s="174" t="s">
        <v>1128</v>
      </c>
    </row>
    <row r="814" spans="1:11" s="174" customFormat="1" ht="30" hidden="1" x14ac:dyDescent="0.25">
      <c r="A814" s="85">
        <v>43309</v>
      </c>
      <c r="B814" s="86">
        <v>762</v>
      </c>
      <c r="C814" s="86">
        <v>109</v>
      </c>
      <c r="D814" s="87" t="s">
        <v>450</v>
      </c>
      <c r="E814" s="152" t="s">
        <v>46</v>
      </c>
      <c r="F814" s="88"/>
      <c r="G814" s="88"/>
      <c r="H814" s="96" t="s">
        <v>46</v>
      </c>
      <c r="I814" s="89">
        <v>1</v>
      </c>
      <c r="J814" s="88">
        <v>224</v>
      </c>
    </row>
    <row r="815" spans="1:11" s="174" customFormat="1" ht="60" hidden="1" x14ac:dyDescent="0.25">
      <c r="A815" s="85">
        <v>43309</v>
      </c>
      <c r="B815" s="86">
        <v>761</v>
      </c>
      <c r="C815" s="86">
        <v>710</v>
      </c>
      <c r="D815" s="87" t="s">
        <v>451</v>
      </c>
      <c r="E815" s="152" t="s">
        <v>46</v>
      </c>
      <c r="F815" s="88"/>
      <c r="G815" s="88"/>
      <c r="H815" s="96" t="s">
        <v>46</v>
      </c>
      <c r="I815" s="89">
        <v>1</v>
      </c>
      <c r="J815" s="88">
        <v>224</v>
      </c>
    </row>
    <row r="816" spans="1:11" s="174" customFormat="1" ht="45" hidden="1" x14ac:dyDescent="0.25">
      <c r="A816" s="85">
        <v>43309</v>
      </c>
      <c r="B816" s="86">
        <v>760</v>
      </c>
      <c r="C816" s="86">
        <v>308</v>
      </c>
      <c r="D816" s="87" t="s">
        <v>452</v>
      </c>
      <c r="E816" s="88" t="s">
        <v>1151</v>
      </c>
      <c r="F816" s="88"/>
      <c r="G816" s="88"/>
      <c r="H816" s="96" t="s">
        <v>1118</v>
      </c>
      <c r="I816" s="89">
        <v>1</v>
      </c>
      <c r="J816" s="88">
        <v>224</v>
      </c>
      <c r="K816" s="174" t="s">
        <v>1152</v>
      </c>
    </row>
    <row r="817" spans="1:11" s="174" customFormat="1" ht="30" hidden="1" x14ac:dyDescent="0.25">
      <c r="A817" s="85">
        <v>43309</v>
      </c>
      <c r="B817" s="86">
        <v>759</v>
      </c>
      <c r="C817" s="86">
        <v>307</v>
      </c>
      <c r="D817" s="87" t="s">
        <v>453</v>
      </c>
      <c r="E817" s="88" t="s">
        <v>1151</v>
      </c>
      <c r="F817" s="88"/>
      <c r="G817" s="88"/>
      <c r="H817" s="96" t="s">
        <v>1118</v>
      </c>
      <c r="I817" s="89">
        <v>1</v>
      </c>
      <c r="J817" s="88">
        <v>224</v>
      </c>
      <c r="K817" s="174" t="s">
        <v>1152</v>
      </c>
    </row>
    <row r="818" spans="1:11" s="174" customFormat="1" ht="45" hidden="1" x14ac:dyDescent="0.25">
      <c r="A818" s="85">
        <v>43308</v>
      </c>
      <c r="B818" s="86">
        <v>758</v>
      </c>
      <c r="C818" s="86">
        <v>801</v>
      </c>
      <c r="D818" s="87" t="s">
        <v>454</v>
      </c>
      <c r="E818" s="88" t="s">
        <v>1094</v>
      </c>
      <c r="F818" s="88"/>
      <c r="G818" s="158" t="s">
        <v>2376</v>
      </c>
      <c r="H818" s="143" t="s">
        <v>1118</v>
      </c>
      <c r="I818" s="89">
        <v>1</v>
      </c>
      <c r="J818" s="88">
        <v>224</v>
      </c>
      <c r="K818" s="174" t="s">
        <v>1186</v>
      </c>
    </row>
    <row r="819" spans="1:11" s="174" customFormat="1" ht="180" hidden="1" x14ac:dyDescent="0.25">
      <c r="A819" s="85">
        <v>43309</v>
      </c>
      <c r="B819" s="86">
        <v>757</v>
      </c>
      <c r="C819" s="86">
        <v>404</v>
      </c>
      <c r="D819" s="87" t="s">
        <v>455</v>
      </c>
      <c r="E819" s="88" t="s">
        <v>1129</v>
      </c>
      <c r="F819" s="88"/>
      <c r="G819" s="88"/>
      <c r="H819" s="96" t="s">
        <v>1118</v>
      </c>
      <c r="I819" s="89">
        <v>1</v>
      </c>
      <c r="J819" s="88">
        <v>224</v>
      </c>
      <c r="K819" s="174" t="s">
        <v>1224</v>
      </c>
    </row>
    <row r="820" spans="1:11" s="174" customFormat="1" ht="75" hidden="1" x14ac:dyDescent="0.25">
      <c r="A820" s="85">
        <v>43308</v>
      </c>
      <c r="B820" s="86">
        <v>756</v>
      </c>
      <c r="C820" s="86">
        <v>801</v>
      </c>
      <c r="D820" s="87" t="s">
        <v>457</v>
      </c>
      <c r="E820" s="88" t="s">
        <v>1110</v>
      </c>
      <c r="F820" s="88"/>
      <c r="G820" s="88"/>
      <c r="H820" s="96" t="s">
        <v>1118</v>
      </c>
      <c r="I820" s="89">
        <v>1</v>
      </c>
      <c r="J820" s="88">
        <v>224</v>
      </c>
      <c r="K820" s="174" t="s">
        <v>1128</v>
      </c>
    </row>
    <row r="821" spans="1:11" s="174" customFormat="1" ht="30" hidden="1" x14ac:dyDescent="0.25">
      <c r="A821" s="85"/>
      <c r="B821" s="86">
        <v>755</v>
      </c>
      <c r="C821" s="86">
        <v>801</v>
      </c>
      <c r="D821" s="87" t="s">
        <v>460</v>
      </c>
      <c r="E821" s="88" t="s">
        <v>1547</v>
      </c>
      <c r="F821" s="88"/>
      <c r="G821" s="88"/>
      <c r="H821" s="96" t="s">
        <v>1084</v>
      </c>
      <c r="I821" s="89">
        <v>1</v>
      </c>
      <c r="J821" s="88">
        <v>224</v>
      </c>
      <c r="K821" s="174" t="s">
        <v>1189</v>
      </c>
    </row>
    <row r="822" spans="1:11" s="174" customFormat="1" ht="75" hidden="1" x14ac:dyDescent="0.25">
      <c r="A822" s="85"/>
      <c r="B822" s="86">
        <v>754</v>
      </c>
      <c r="C822" s="86">
        <v>801</v>
      </c>
      <c r="D822" s="87" t="s">
        <v>461</v>
      </c>
      <c r="E822" s="88" t="s">
        <v>1547</v>
      </c>
      <c r="F822" s="88"/>
      <c r="G822" s="88"/>
      <c r="H822" s="96" t="s">
        <v>1118</v>
      </c>
      <c r="I822" s="89">
        <v>1</v>
      </c>
      <c r="J822" s="88">
        <v>224</v>
      </c>
      <c r="K822" s="174" t="s">
        <v>1089</v>
      </c>
    </row>
    <row r="823" spans="1:11" s="174" customFormat="1" ht="60" hidden="1" x14ac:dyDescent="0.25">
      <c r="A823" s="85">
        <v>43306</v>
      </c>
      <c r="B823" s="86">
        <v>753</v>
      </c>
      <c r="C823" s="86">
        <v>904</v>
      </c>
      <c r="D823" s="87" t="s">
        <v>462</v>
      </c>
      <c r="E823" s="88" t="s">
        <v>1110</v>
      </c>
      <c r="F823" s="88"/>
      <c r="G823" s="88"/>
      <c r="H823" s="96" t="s">
        <v>1118</v>
      </c>
      <c r="I823" s="89">
        <v>1</v>
      </c>
      <c r="J823" s="88">
        <v>224</v>
      </c>
      <c r="K823" s="174" t="s">
        <v>1128</v>
      </c>
    </row>
    <row r="824" spans="1:11" s="174" customFormat="1" ht="60" hidden="1" x14ac:dyDescent="0.25">
      <c r="A824" s="85">
        <v>43304</v>
      </c>
      <c r="B824" s="86">
        <v>752</v>
      </c>
      <c r="C824" s="86">
        <v>409</v>
      </c>
      <c r="D824" s="87" t="s">
        <v>463</v>
      </c>
      <c r="E824" s="88" t="s">
        <v>1094</v>
      </c>
      <c r="F824" s="88"/>
      <c r="G824" s="88"/>
      <c r="H824" s="96" t="s">
        <v>1118</v>
      </c>
      <c r="I824" s="89">
        <v>1</v>
      </c>
      <c r="J824" s="88">
        <v>224</v>
      </c>
      <c r="K824" s="174" t="s">
        <v>1228</v>
      </c>
    </row>
    <row r="825" spans="1:11" s="174" customFormat="1" ht="60" hidden="1" x14ac:dyDescent="0.25">
      <c r="A825" s="85">
        <v>43303</v>
      </c>
      <c r="B825" s="86">
        <v>751</v>
      </c>
      <c r="C825" s="86">
        <v>411</v>
      </c>
      <c r="D825" s="87" t="s">
        <v>464</v>
      </c>
      <c r="E825" s="88" t="s">
        <v>1129</v>
      </c>
      <c r="F825" s="165" t="s">
        <v>1493</v>
      </c>
      <c r="G825" s="152" t="s">
        <v>1550</v>
      </c>
      <c r="H825" s="96" t="s">
        <v>1131</v>
      </c>
      <c r="I825" s="89">
        <v>1</v>
      </c>
      <c r="J825" s="88">
        <v>224</v>
      </c>
      <c r="K825" s="174" t="s">
        <v>1230</v>
      </c>
    </row>
    <row r="826" spans="1:11" s="174" customFormat="1" ht="30" hidden="1" x14ac:dyDescent="0.25">
      <c r="A826" s="85">
        <v>43304</v>
      </c>
      <c r="B826" s="86">
        <v>750</v>
      </c>
      <c r="C826" s="86">
        <v>312</v>
      </c>
      <c r="D826" s="87" t="s">
        <v>465</v>
      </c>
      <c r="E826" s="88" t="s">
        <v>1110</v>
      </c>
      <c r="F826" s="88"/>
      <c r="G826" s="88"/>
      <c r="H826" s="96" t="s">
        <v>1118</v>
      </c>
      <c r="I826" s="89">
        <v>1</v>
      </c>
      <c r="J826" s="88">
        <v>224</v>
      </c>
      <c r="K826" s="174" t="s">
        <v>1191</v>
      </c>
    </row>
    <row r="827" spans="1:11" s="174" customFormat="1" ht="120" hidden="1" x14ac:dyDescent="0.25">
      <c r="A827" s="85">
        <v>43305</v>
      </c>
      <c r="B827" s="86">
        <v>749</v>
      </c>
      <c r="C827" s="86"/>
      <c r="D827" s="87" t="s">
        <v>467</v>
      </c>
      <c r="E827" s="152" t="s">
        <v>46</v>
      </c>
      <c r="F827" s="88"/>
      <c r="G827" s="88"/>
      <c r="H827" s="96" t="s">
        <v>46</v>
      </c>
      <c r="I827" s="89">
        <v>1</v>
      </c>
      <c r="J827" s="88">
        <v>224</v>
      </c>
      <c r="K827" s="174" t="s">
        <v>1231</v>
      </c>
    </row>
    <row r="828" spans="1:11" s="174" customFormat="1" ht="409.5" hidden="1" x14ac:dyDescent="0.25">
      <c r="A828" s="85">
        <v>43304</v>
      </c>
      <c r="B828" s="86">
        <v>748</v>
      </c>
      <c r="C828" s="86" t="s">
        <v>468</v>
      </c>
      <c r="D828" s="87" t="s">
        <v>469</v>
      </c>
      <c r="E828" s="88" t="s">
        <v>1142</v>
      </c>
      <c r="F828" s="88"/>
      <c r="G828" s="152" t="s">
        <v>1551</v>
      </c>
      <c r="H828" s="96" t="s">
        <v>1118</v>
      </c>
      <c r="I828" s="89">
        <v>1</v>
      </c>
      <c r="J828" s="88">
        <v>224</v>
      </c>
      <c r="K828" s="174" t="s">
        <v>1155</v>
      </c>
    </row>
    <row r="829" spans="1:11" s="174" customFormat="1" ht="409.5" hidden="1" x14ac:dyDescent="0.25">
      <c r="A829" s="85">
        <v>43303</v>
      </c>
      <c r="B829" s="86">
        <v>747</v>
      </c>
      <c r="C829" s="86" t="s">
        <v>470</v>
      </c>
      <c r="D829" s="87" t="s">
        <v>471</v>
      </c>
      <c r="E829" s="141" t="s">
        <v>1665</v>
      </c>
      <c r="F829" s="88"/>
      <c r="G829" s="152" t="s">
        <v>1552</v>
      </c>
      <c r="H829" s="96" t="s">
        <v>1118</v>
      </c>
      <c r="I829" s="89">
        <v>1</v>
      </c>
      <c r="J829" s="88">
        <v>224</v>
      </c>
      <c r="K829" s="174" t="s">
        <v>1233</v>
      </c>
    </row>
    <row r="830" spans="1:11" s="174" customFormat="1" ht="60" hidden="1" x14ac:dyDescent="0.25">
      <c r="A830" s="85">
        <v>43303</v>
      </c>
      <c r="B830" s="86">
        <v>746</v>
      </c>
      <c r="C830" s="86">
        <v>511</v>
      </c>
      <c r="D830" s="87" t="s">
        <v>472</v>
      </c>
      <c r="E830" s="88" t="s">
        <v>1110</v>
      </c>
      <c r="F830" s="88"/>
      <c r="G830" s="88"/>
      <c r="H830" s="96" t="s">
        <v>1118</v>
      </c>
      <c r="I830" s="89">
        <v>1</v>
      </c>
      <c r="J830" s="88">
        <v>224</v>
      </c>
      <c r="K830" s="174" t="s">
        <v>1191</v>
      </c>
    </row>
    <row r="831" spans="1:11" s="174" customFormat="1" ht="255" hidden="1" x14ac:dyDescent="0.25">
      <c r="A831" s="85">
        <v>43303</v>
      </c>
      <c r="B831" s="86">
        <v>745</v>
      </c>
      <c r="C831" s="86" t="s">
        <v>474</v>
      </c>
      <c r="D831" s="87" t="s">
        <v>475</v>
      </c>
      <c r="E831" s="88" t="s">
        <v>1102</v>
      </c>
      <c r="F831" s="88" t="s">
        <v>1553</v>
      </c>
      <c r="G831" s="152" t="s">
        <v>1554</v>
      </c>
      <c r="H831" s="96" t="s">
        <v>1082</v>
      </c>
      <c r="I831" s="89">
        <v>1</v>
      </c>
      <c r="J831" s="88">
        <v>224</v>
      </c>
      <c r="K831" s="174" t="s">
        <v>1234</v>
      </c>
    </row>
    <row r="832" spans="1:11" s="174" customFormat="1" ht="409.5" hidden="1" x14ac:dyDescent="0.25">
      <c r="A832" s="85">
        <v>43303</v>
      </c>
      <c r="B832" s="86">
        <v>744</v>
      </c>
      <c r="C832" s="86" t="s">
        <v>50</v>
      </c>
      <c r="D832" s="87" t="s">
        <v>477</v>
      </c>
      <c r="E832" s="88" t="s">
        <v>1547</v>
      </c>
      <c r="F832" s="88"/>
      <c r="G832" s="88"/>
      <c r="H832" s="96" t="s">
        <v>1084</v>
      </c>
      <c r="I832" s="89">
        <v>1</v>
      </c>
      <c r="J832" s="88">
        <v>224</v>
      </c>
      <c r="K832" s="174" t="s">
        <v>1236</v>
      </c>
    </row>
    <row r="833" spans="1:11" s="174" customFormat="1" ht="45" hidden="1" x14ac:dyDescent="0.25">
      <c r="A833" s="85">
        <v>43302</v>
      </c>
      <c r="B833" s="86">
        <v>743</v>
      </c>
      <c r="C833" s="86">
        <v>902</v>
      </c>
      <c r="D833" s="87" t="s">
        <v>478</v>
      </c>
      <c r="E833" s="88" t="s">
        <v>1142</v>
      </c>
      <c r="F833" s="88"/>
      <c r="G833" s="152" t="s">
        <v>1555</v>
      </c>
      <c r="H833" s="96" t="s">
        <v>1131</v>
      </c>
      <c r="I833" s="89">
        <v>1</v>
      </c>
      <c r="J833" s="88">
        <v>224</v>
      </c>
      <c r="K833" s="174" t="s">
        <v>1155</v>
      </c>
    </row>
    <row r="834" spans="1:11" s="174" customFormat="1" ht="90" hidden="1" x14ac:dyDescent="0.25">
      <c r="A834" s="85">
        <v>43300</v>
      </c>
      <c r="B834" s="86">
        <v>742</v>
      </c>
      <c r="C834" s="86">
        <v>705</v>
      </c>
      <c r="D834" s="87" t="s">
        <v>481</v>
      </c>
      <c r="E834" s="88" t="s">
        <v>1110</v>
      </c>
      <c r="F834" s="88"/>
      <c r="G834" s="88"/>
      <c r="H834" s="96" t="s">
        <v>1118</v>
      </c>
      <c r="I834" s="89">
        <v>1</v>
      </c>
      <c r="J834" s="88">
        <v>224</v>
      </c>
      <c r="K834" s="174" t="s">
        <v>1237</v>
      </c>
    </row>
    <row r="835" spans="1:11" s="174" customFormat="1" ht="45" hidden="1" x14ac:dyDescent="0.25">
      <c r="A835" s="85">
        <v>43300</v>
      </c>
      <c r="B835" s="86">
        <v>741</v>
      </c>
      <c r="C835" s="86" t="s">
        <v>483</v>
      </c>
      <c r="D835" s="87" t="s">
        <v>484</v>
      </c>
      <c r="E835" s="88" t="s">
        <v>1187</v>
      </c>
      <c r="F835" s="88"/>
      <c r="G835" s="88"/>
      <c r="H835" s="96" t="s">
        <v>1118</v>
      </c>
      <c r="I835" s="89">
        <v>1</v>
      </c>
      <c r="J835" s="88">
        <v>224</v>
      </c>
      <c r="K835" s="174" t="s">
        <v>1189</v>
      </c>
    </row>
    <row r="836" spans="1:11" s="174" customFormat="1" ht="30" hidden="1" x14ac:dyDescent="0.25">
      <c r="A836" s="85">
        <v>43299</v>
      </c>
      <c r="B836" s="86">
        <v>740</v>
      </c>
      <c r="C836" s="86">
        <v>208</v>
      </c>
      <c r="D836" s="87" t="s">
        <v>485</v>
      </c>
      <c r="E836" s="88" t="s">
        <v>1142</v>
      </c>
      <c r="F836" s="88"/>
      <c r="G836" s="152" t="s">
        <v>1556</v>
      </c>
      <c r="H836" s="96" t="s">
        <v>1118</v>
      </c>
      <c r="I836" s="89">
        <v>1</v>
      </c>
      <c r="J836" s="88">
        <v>224</v>
      </c>
      <c r="K836" s="174" t="s">
        <v>1155</v>
      </c>
    </row>
    <row r="837" spans="1:11" s="174" customFormat="1" ht="120" hidden="1" x14ac:dyDescent="0.25">
      <c r="A837" s="85">
        <v>43302</v>
      </c>
      <c r="B837" s="86">
        <v>739</v>
      </c>
      <c r="C837" s="86" t="s">
        <v>489</v>
      </c>
      <c r="D837" s="87" t="s">
        <v>490</v>
      </c>
      <c r="E837" s="88" t="s">
        <v>1110</v>
      </c>
      <c r="F837" s="88"/>
      <c r="G837" s="88"/>
      <c r="H837" s="96" t="s">
        <v>1118</v>
      </c>
      <c r="I837" s="89">
        <v>1</v>
      </c>
      <c r="J837" s="88">
        <v>224</v>
      </c>
      <c r="K837" s="174" t="s">
        <v>1239</v>
      </c>
    </row>
    <row r="838" spans="1:11" s="174" customFormat="1" ht="75" hidden="1" x14ac:dyDescent="0.25">
      <c r="A838" s="85">
        <v>43302</v>
      </c>
      <c r="B838" s="86">
        <v>738</v>
      </c>
      <c r="C838" s="86">
        <v>302</v>
      </c>
      <c r="D838" s="87" t="s">
        <v>491</v>
      </c>
      <c r="E838" s="88" t="s">
        <v>1129</v>
      </c>
      <c r="F838" s="88"/>
      <c r="G838" s="88"/>
      <c r="H838" s="96" t="s">
        <v>1118</v>
      </c>
      <c r="I838" s="89">
        <v>1</v>
      </c>
      <c r="J838" s="88">
        <v>224</v>
      </c>
      <c r="K838" s="174" t="s">
        <v>1241</v>
      </c>
    </row>
    <row r="839" spans="1:11" s="174" customFormat="1" ht="45" hidden="1" x14ac:dyDescent="0.25">
      <c r="A839" s="85">
        <v>43302</v>
      </c>
      <c r="B839" s="86">
        <v>737</v>
      </c>
      <c r="C839" s="86">
        <v>708</v>
      </c>
      <c r="D839" s="87" t="s">
        <v>493</v>
      </c>
      <c r="E839" s="88" t="s">
        <v>1110</v>
      </c>
      <c r="F839" s="88"/>
      <c r="G839" s="88"/>
      <c r="H839" s="96" t="s">
        <v>1118</v>
      </c>
      <c r="I839" s="89">
        <v>1</v>
      </c>
      <c r="J839" s="88">
        <v>224</v>
      </c>
      <c r="K839" s="174" t="s">
        <v>1128</v>
      </c>
    </row>
    <row r="840" spans="1:11" s="174" customFormat="1" ht="75" hidden="1" x14ac:dyDescent="0.25">
      <c r="A840" s="85">
        <v>43301</v>
      </c>
      <c r="B840" s="86">
        <v>736</v>
      </c>
      <c r="C840" s="86">
        <v>706</v>
      </c>
      <c r="D840" s="87" t="s">
        <v>495</v>
      </c>
      <c r="E840" s="88" t="s">
        <v>1142</v>
      </c>
      <c r="F840" s="88"/>
      <c r="G840" s="152" t="s">
        <v>1557</v>
      </c>
      <c r="H840" s="96" t="s">
        <v>1118</v>
      </c>
      <c r="I840" s="89">
        <v>1</v>
      </c>
      <c r="J840" s="88">
        <v>224</v>
      </c>
      <c r="K840" s="174" t="s">
        <v>1143</v>
      </c>
    </row>
    <row r="841" spans="1:11" s="174" customFormat="1" ht="409.5" hidden="1" x14ac:dyDescent="0.25">
      <c r="A841" s="85">
        <v>43299</v>
      </c>
      <c r="B841" s="86">
        <v>735</v>
      </c>
      <c r="C841" s="86"/>
      <c r="D841" s="87" t="s">
        <v>498</v>
      </c>
      <c r="E841" s="88" t="s">
        <v>1547</v>
      </c>
      <c r="F841" s="88"/>
      <c r="G841" s="88"/>
      <c r="H841" s="96" t="s">
        <v>1118</v>
      </c>
      <c r="I841" s="89">
        <v>1</v>
      </c>
      <c r="J841" s="88">
        <v>224</v>
      </c>
      <c r="K841" s="174" t="s">
        <v>1242</v>
      </c>
    </row>
    <row r="842" spans="1:11" s="174" customFormat="1" ht="409.5" hidden="1" x14ac:dyDescent="0.25">
      <c r="A842" s="85">
        <v>43299</v>
      </c>
      <c r="B842" s="86">
        <v>734</v>
      </c>
      <c r="C842" s="86"/>
      <c r="D842" s="87" t="s">
        <v>500</v>
      </c>
      <c r="E842" s="152" t="s">
        <v>46</v>
      </c>
      <c r="F842" s="88"/>
      <c r="G842" s="88"/>
      <c r="H842" s="96" t="s">
        <v>46</v>
      </c>
      <c r="I842" s="89">
        <v>1</v>
      </c>
      <c r="J842" s="88">
        <v>224</v>
      </c>
      <c r="K842" s="174" t="s">
        <v>1243</v>
      </c>
    </row>
    <row r="843" spans="1:11" s="174" customFormat="1" ht="409.5" hidden="1" x14ac:dyDescent="0.25">
      <c r="A843" s="85">
        <v>43299</v>
      </c>
      <c r="B843" s="86">
        <v>733</v>
      </c>
      <c r="C843" s="86">
        <v>403</v>
      </c>
      <c r="D843" s="87" t="s">
        <v>501</v>
      </c>
      <c r="E843" s="88" t="s">
        <v>1102</v>
      </c>
      <c r="F843" s="88"/>
      <c r="G843" s="88"/>
      <c r="H843" s="96" t="s">
        <v>1118</v>
      </c>
      <c r="I843" s="89">
        <v>1</v>
      </c>
      <c r="J843" s="88">
        <v>224</v>
      </c>
      <c r="K843" s="174" t="s">
        <v>1245</v>
      </c>
    </row>
    <row r="844" spans="1:11" s="174" customFormat="1" ht="30" hidden="1" x14ac:dyDescent="0.25">
      <c r="A844" s="85">
        <v>43299</v>
      </c>
      <c r="B844" s="86">
        <v>732</v>
      </c>
      <c r="C844" s="86">
        <v>208</v>
      </c>
      <c r="D844" s="87" t="s">
        <v>502</v>
      </c>
      <c r="E844" s="88" t="s">
        <v>1110</v>
      </c>
      <c r="F844" s="88"/>
      <c r="G844" s="88"/>
      <c r="H844" s="96" t="s">
        <v>1118</v>
      </c>
      <c r="I844" s="89">
        <v>1</v>
      </c>
      <c r="J844" s="88">
        <v>224</v>
      </c>
      <c r="K844" s="174" t="s">
        <v>1155</v>
      </c>
    </row>
    <row r="845" spans="1:11" s="174" customFormat="1" ht="15" hidden="1" x14ac:dyDescent="0.25">
      <c r="A845" s="85">
        <v>43299</v>
      </c>
      <c r="B845" s="86">
        <v>731</v>
      </c>
      <c r="C845" s="86">
        <v>512</v>
      </c>
      <c r="D845" s="87" t="s">
        <v>503</v>
      </c>
      <c r="E845" s="88" t="s">
        <v>1110</v>
      </c>
      <c r="F845" s="88"/>
      <c r="G845" s="88"/>
      <c r="H845" s="96" t="s">
        <v>1118</v>
      </c>
      <c r="I845" s="89">
        <v>1</v>
      </c>
      <c r="J845" s="88">
        <v>224</v>
      </c>
      <c r="K845" s="174" t="s">
        <v>1191</v>
      </c>
    </row>
    <row r="846" spans="1:11" s="174" customFormat="1" ht="45" hidden="1" x14ac:dyDescent="0.25">
      <c r="A846" s="85">
        <v>43298</v>
      </c>
      <c r="B846" s="86">
        <v>730</v>
      </c>
      <c r="C846" s="86">
        <v>201</v>
      </c>
      <c r="D846" s="87" t="s">
        <v>504</v>
      </c>
      <c r="E846" s="88" t="s">
        <v>1110</v>
      </c>
      <c r="F846" s="88"/>
      <c r="G846" s="88"/>
      <c r="H846" s="96" t="s">
        <v>1118</v>
      </c>
      <c r="I846" s="89">
        <v>1</v>
      </c>
      <c r="J846" s="88">
        <v>224</v>
      </c>
      <c r="K846" s="174" t="s">
        <v>1249</v>
      </c>
    </row>
    <row r="847" spans="1:11" s="174" customFormat="1" ht="45" hidden="1" x14ac:dyDescent="0.25">
      <c r="A847" s="85">
        <v>43299</v>
      </c>
      <c r="B847" s="86">
        <v>729</v>
      </c>
      <c r="C847" s="86"/>
      <c r="D847" s="87" t="s">
        <v>505</v>
      </c>
      <c r="E847" s="88" t="s">
        <v>1187</v>
      </c>
      <c r="F847" s="88"/>
      <c r="G847" s="88"/>
      <c r="H847" s="96" t="s">
        <v>1118</v>
      </c>
      <c r="I847" s="89">
        <v>1</v>
      </c>
      <c r="J847" s="88">
        <v>224</v>
      </c>
      <c r="K847" s="174" t="s">
        <v>1189</v>
      </c>
    </row>
    <row r="848" spans="1:11" s="174" customFormat="1" ht="45" hidden="1" x14ac:dyDescent="0.25">
      <c r="A848" s="85">
        <v>43297</v>
      </c>
      <c r="B848" s="86">
        <v>728</v>
      </c>
      <c r="C848" s="86">
        <v>901</v>
      </c>
      <c r="D848" s="87" t="s">
        <v>506</v>
      </c>
      <c r="E848" s="88" t="s">
        <v>1110</v>
      </c>
      <c r="F848" s="88"/>
      <c r="G848" s="88"/>
      <c r="H848" s="96" t="s">
        <v>1118</v>
      </c>
      <c r="I848" s="89">
        <v>1</v>
      </c>
      <c r="J848" s="88">
        <v>224</v>
      </c>
      <c r="K848" s="174" t="s">
        <v>1191</v>
      </c>
    </row>
    <row r="849" spans="1:11" s="174" customFormat="1" ht="30" hidden="1" x14ac:dyDescent="0.25">
      <c r="A849" s="85">
        <v>43297</v>
      </c>
      <c r="B849" s="86">
        <v>727</v>
      </c>
      <c r="C849" s="86">
        <v>901</v>
      </c>
      <c r="D849" s="87" t="s">
        <v>508</v>
      </c>
      <c r="E849" s="88" t="s">
        <v>1110</v>
      </c>
      <c r="F849" s="88"/>
      <c r="G849" s="88"/>
      <c r="H849" s="96" t="s">
        <v>1118</v>
      </c>
      <c r="I849" s="89">
        <v>1</v>
      </c>
      <c r="J849" s="88">
        <v>224</v>
      </c>
      <c r="K849" s="174" t="s">
        <v>1155</v>
      </c>
    </row>
    <row r="850" spans="1:11" s="174" customFormat="1" ht="105" hidden="1" x14ac:dyDescent="0.25">
      <c r="A850" s="85">
        <v>43294</v>
      </c>
      <c r="B850" s="86">
        <v>726</v>
      </c>
      <c r="C850" s="86">
        <v>904</v>
      </c>
      <c r="D850" s="87" t="s">
        <v>509</v>
      </c>
      <c r="E850" s="141" t="s">
        <v>1665</v>
      </c>
      <c r="F850" s="88"/>
      <c r="G850" s="152" t="s">
        <v>1558</v>
      </c>
      <c r="H850" s="96" t="s">
        <v>1118</v>
      </c>
      <c r="I850" s="89">
        <v>1</v>
      </c>
      <c r="J850" s="88">
        <v>224</v>
      </c>
      <c r="K850" s="174" t="s">
        <v>1251</v>
      </c>
    </row>
    <row r="851" spans="1:11" s="174" customFormat="1" ht="30" hidden="1" x14ac:dyDescent="0.25">
      <c r="A851" s="85">
        <v>43294</v>
      </c>
      <c r="B851" s="86">
        <v>725</v>
      </c>
      <c r="C851" s="86">
        <v>406</v>
      </c>
      <c r="D851" s="87" t="s">
        <v>511</v>
      </c>
      <c r="E851" s="152" t="s">
        <v>1094</v>
      </c>
      <c r="F851" s="88"/>
      <c r="G851" s="158" t="s">
        <v>2376</v>
      </c>
      <c r="H851" s="143" t="s">
        <v>1118</v>
      </c>
      <c r="I851" s="89">
        <v>1</v>
      </c>
      <c r="J851" s="88">
        <v>224</v>
      </c>
      <c r="K851" s="174" t="s">
        <v>1252</v>
      </c>
    </row>
    <row r="852" spans="1:11" s="174" customFormat="1" ht="120" hidden="1" x14ac:dyDescent="0.25">
      <c r="A852" s="85">
        <v>43291</v>
      </c>
      <c r="B852" s="86">
        <v>724</v>
      </c>
      <c r="C852" s="86">
        <v>107</v>
      </c>
      <c r="D852" s="87" t="s">
        <v>513</v>
      </c>
      <c r="E852" s="88" t="s">
        <v>1107</v>
      </c>
      <c r="F852" s="88"/>
      <c r="G852" s="152" t="s">
        <v>1559</v>
      </c>
      <c r="H852" s="96" t="s">
        <v>1118</v>
      </c>
      <c r="I852" s="89">
        <v>1</v>
      </c>
      <c r="J852" s="88">
        <v>224</v>
      </c>
      <c r="K852" s="174" t="s">
        <v>1182</v>
      </c>
    </row>
    <row r="853" spans="1:11" s="174" customFormat="1" ht="75" hidden="1" x14ac:dyDescent="0.25">
      <c r="A853" s="85">
        <v>43291</v>
      </c>
      <c r="B853" s="86">
        <v>723</v>
      </c>
      <c r="C853" s="86">
        <v>107</v>
      </c>
      <c r="D853" s="87" t="s">
        <v>515</v>
      </c>
      <c r="E853" s="152" t="s">
        <v>46</v>
      </c>
      <c r="F853" s="88"/>
      <c r="G853" s="88"/>
      <c r="H853" s="96" t="s">
        <v>46</v>
      </c>
      <c r="I853" s="89">
        <v>1</v>
      </c>
      <c r="J853" s="88">
        <v>224</v>
      </c>
      <c r="K853" s="174" t="s">
        <v>1231</v>
      </c>
    </row>
    <row r="854" spans="1:11" s="174" customFormat="1" ht="30" hidden="1" x14ac:dyDescent="0.25">
      <c r="A854" s="85">
        <v>43294</v>
      </c>
      <c r="B854" s="86">
        <v>722</v>
      </c>
      <c r="C854" s="86">
        <v>502</v>
      </c>
      <c r="D854" s="87" t="s">
        <v>516</v>
      </c>
      <c r="E854" s="152" t="s">
        <v>46</v>
      </c>
      <c r="F854" s="88"/>
      <c r="G854" s="88"/>
      <c r="H854" s="96" t="s">
        <v>46</v>
      </c>
      <c r="I854" s="89">
        <v>1</v>
      </c>
      <c r="J854" s="88">
        <v>224</v>
      </c>
      <c r="K854" s="174" t="s">
        <v>1231</v>
      </c>
    </row>
    <row r="855" spans="1:11" s="174" customFormat="1" ht="60" hidden="1" x14ac:dyDescent="0.25">
      <c r="A855" s="85">
        <v>43295</v>
      </c>
      <c r="B855" s="86">
        <v>721</v>
      </c>
      <c r="C855" s="86">
        <v>509</v>
      </c>
      <c r="D855" s="87" t="s">
        <v>519</v>
      </c>
      <c r="E855" s="152" t="s">
        <v>46</v>
      </c>
      <c r="F855" s="88"/>
      <c r="G855" s="88"/>
      <c r="H855" s="96" t="s">
        <v>1118</v>
      </c>
      <c r="I855" s="89">
        <v>1</v>
      </c>
      <c r="J855" s="88">
        <v>224</v>
      </c>
      <c r="K855" s="174" t="s">
        <v>1253</v>
      </c>
    </row>
    <row r="856" spans="1:11" s="174" customFormat="1" ht="30" hidden="1" x14ac:dyDescent="0.25">
      <c r="A856" s="85">
        <v>43294</v>
      </c>
      <c r="B856" s="86">
        <v>720</v>
      </c>
      <c r="C856" s="86">
        <v>202</v>
      </c>
      <c r="D856" s="87" t="s">
        <v>520</v>
      </c>
      <c r="E856" s="88" t="s">
        <v>1110</v>
      </c>
      <c r="F856" s="88"/>
      <c r="G856" s="88"/>
      <c r="H856" s="96" t="s">
        <v>1118</v>
      </c>
      <c r="I856" s="89">
        <v>1</v>
      </c>
      <c r="J856" s="88">
        <v>224</v>
      </c>
      <c r="K856" s="174" t="s">
        <v>1172</v>
      </c>
    </row>
    <row r="857" spans="1:11" s="174" customFormat="1" ht="90" hidden="1" x14ac:dyDescent="0.25">
      <c r="A857" s="85">
        <v>43293</v>
      </c>
      <c r="B857" s="86">
        <v>719</v>
      </c>
      <c r="C857" s="86">
        <v>302</v>
      </c>
      <c r="D857" s="87" t="s">
        <v>522</v>
      </c>
      <c r="E857" s="141" t="s">
        <v>1665</v>
      </c>
      <c r="F857" s="88"/>
      <c r="G857" s="88"/>
      <c r="H857" s="96"/>
      <c r="I857" s="89">
        <v>1</v>
      </c>
      <c r="J857" s="88">
        <v>224</v>
      </c>
    </row>
    <row r="858" spans="1:11" s="174" customFormat="1" ht="45" hidden="1" x14ac:dyDescent="0.25">
      <c r="A858" s="85">
        <v>43293</v>
      </c>
      <c r="B858" s="86">
        <v>718</v>
      </c>
      <c r="C858" s="86">
        <v>302</v>
      </c>
      <c r="D858" s="87" t="s">
        <v>523</v>
      </c>
      <c r="E858" s="141" t="s">
        <v>1665</v>
      </c>
      <c r="F858" s="88"/>
      <c r="G858" s="88"/>
      <c r="H858" s="96"/>
      <c r="I858" s="89">
        <v>1</v>
      </c>
      <c r="J858" s="88">
        <v>224</v>
      </c>
    </row>
    <row r="859" spans="1:11" s="174" customFormat="1" ht="15" hidden="1" x14ac:dyDescent="0.25">
      <c r="A859" s="85">
        <v>43292</v>
      </c>
      <c r="B859" s="86">
        <v>717</v>
      </c>
      <c r="C859" s="86">
        <v>312</v>
      </c>
      <c r="D859" s="87" t="s">
        <v>525</v>
      </c>
      <c r="E859" s="88" t="s">
        <v>1110</v>
      </c>
      <c r="F859" s="88"/>
      <c r="G859" s="88"/>
      <c r="H859" s="96" t="s">
        <v>1118</v>
      </c>
      <c r="I859" s="89">
        <v>1</v>
      </c>
      <c r="J859" s="88">
        <v>224</v>
      </c>
      <c r="K859" s="174" t="s">
        <v>1191</v>
      </c>
    </row>
    <row r="860" spans="1:11" s="174" customFormat="1" ht="105" hidden="1" x14ac:dyDescent="0.25">
      <c r="A860" s="85">
        <v>43292</v>
      </c>
      <c r="B860" s="86">
        <v>716</v>
      </c>
      <c r="C860" s="86">
        <v>309</v>
      </c>
      <c r="D860" s="87" t="s">
        <v>527</v>
      </c>
      <c r="E860" s="88" t="s">
        <v>1151</v>
      </c>
      <c r="F860" s="88"/>
      <c r="G860" s="88"/>
      <c r="H860" s="96" t="s">
        <v>1118</v>
      </c>
      <c r="I860" s="89">
        <v>1</v>
      </c>
      <c r="J860" s="88">
        <v>224</v>
      </c>
      <c r="K860" s="174" t="s">
        <v>1256</v>
      </c>
    </row>
    <row r="861" spans="1:11" s="174" customFormat="1" ht="409.5" hidden="1" x14ac:dyDescent="0.25">
      <c r="A861" s="85">
        <v>43352</v>
      </c>
      <c r="B861" s="86">
        <v>715</v>
      </c>
      <c r="C861" s="86"/>
      <c r="D861" s="87" t="s">
        <v>530</v>
      </c>
      <c r="E861" s="88" t="s">
        <v>1129</v>
      </c>
      <c r="F861" s="88"/>
      <c r="G861" s="88"/>
      <c r="H861" s="96" t="s">
        <v>1118</v>
      </c>
      <c r="I861" s="89">
        <v>1</v>
      </c>
      <c r="J861" s="88">
        <v>224</v>
      </c>
      <c r="K861" s="174" t="s">
        <v>1257</v>
      </c>
    </row>
    <row r="862" spans="1:11" s="174" customFormat="1" ht="270" hidden="1" x14ac:dyDescent="0.25">
      <c r="A862" s="85">
        <v>43291</v>
      </c>
      <c r="B862" s="86">
        <v>714</v>
      </c>
      <c r="C862" s="86"/>
      <c r="D862" s="87" t="s">
        <v>532</v>
      </c>
      <c r="E862" s="88" t="s">
        <v>1110</v>
      </c>
      <c r="F862" s="88"/>
      <c r="G862" s="88"/>
      <c r="H862" s="96" t="s">
        <v>1118</v>
      </c>
      <c r="I862" s="89">
        <v>1</v>
      </c>
      <c r="J862" s="88">
        <v>224</v>
      </c>
      <c r="K862" s="174" t="s">
        <v>1209</v>
      </c>
    </row>
    <row r="863" spans="1:11" s="174" customFormat="1" ht="30" hidden="1" x14ac:dyDescent="0.25">
      <c r="A863" s="85">
        <v>43291</v>
      </c>
      <c r="B863" s="86">
        <v>713</v>
      </c>
      <c r="C863" s="86">
        <v>107</v>
      </c>
      <c r="D863" s="87" t="s">
        <v>535</v>
      </c>
      <c r="E863" s="152" t="s">
        <v>46</v>
      </c>
      <c r="F863" s="88"/>
      <c r="G863" s="88"/>
      <c r="H863" s="96" t="s">
        <v>46</v>
      </c>
      <c r="I863" s="89">
        <v>1</v>
      </c>
      <c r="J863" s="88">
        <v>224</v>
      </c>
      <c r="K863" s="174" t="s">
        <v>1231</v>
      </c>
    </row>
    <row r="864" spans="1:11" s="174" customFormat="1" ht="45" hidden="1" x14ac:dyDescent="0.25">
      <c r="A864" s="85">
        <v>43290</v>
      </c>
      <c r="B864" s="86">
        <v>712</v>
      </c>
      <c r="C864" s="86">
        <v>401</v>
      </c>
      <c r="D864" s="87" t="s">
        <v>536</v>
      </c>
      <c r="E864" s="141" t="s">
        <v>1665</v>
      </c>
      <c r="F864" s="88"/>
      <c r="G864" s="152" t="s">
        <v>1560</v>
      </c>
      <c r="H864" s="96">
        <v>43709</v>
      </c>
      <c r="I864" s="89">
        <v>1</v>
      </c>
      <c r="J864" s="88">
        <v>224</v>
      </c>
      <c r="K864" s="174" t="s">
        <v>1259</v>
      </c>
    </row>
    <row r="865" spans="1:11" s="174" customFormat="1" ht="30" hidden="1" x14ac:dyDescent="0.25">
      <c r="A865" s="85">
        <v>43291</v>
      </c>
      <c r="B865" s="86">
        <v>711</v>
      </c>
      <c r="C865" s="86"/>
      <c r="D865" s="87" t="s">
        <v>537</v>
      </c>
      <c r="E865" s="88" t="s">
        <v>1094</v>
      </c>
      <c r="F865" s="88"/>
      <c r="G865" s="88"/>
      <c r="H865" s="96" t="s">
        <v>1118</v>
      </c>
      <c r="I865" s="89">
        <v>1</v>
      </c>
      <c r="J865" s="88">
        <v>224</v>
      </c>
      <c r="K865" s="174" t="s">
        <v>1126</v>
      </c>
    </row>
    <row r="866" spans="1:11" s="174" customFormat="1" ht="30" hidden="1" x14ac:dyDescent="0.25">
      <c r="A866" s="85">
        <v>43291</v>
      </c>
      <c r="B866" s="86">
        <v>710</v>
      </c>
      <c r="C866" s="86">
        <v>707</v>
      </c>
      <c r="D866" s="87" t="s">
        <v>538</v>
      </c>
      <c r="E866" s="152" t="s">
        <v>46</v>
      </c>
      <c r="F866" s="88"/>
      <c r="G866" s="88"/>
      <c r="H866" s="96" t="s">
        <v>46</v>
      </c>
      <c r="I866" s="89">
        <v>1</v>
      </c>
      <c r="J866" s="88">
        <v>224</v>
      </c>
      <c r="K866" s="174" t="s">
        <v>1231</v>
      </c>
    </row>
    <row r="867" spans="1:11" s="174" customFormat="1" ht="45" hidden="1" x14ac:dyDescent="0.25">
      <c r="A867" s="85">
        <v>43291</v>
      </c>
      <c r="B867" s="86">
        <v>709</v>
      </c>
      <c r="C867" s="86">
        <v>707</v>
      </c>
      <c r="D867" s="87" t="s">
        <v>539</v>
      </c>
      <c r="E867" s="152" t="s">
        <v>46</v>
      </c>
      <c r="F867" s="88"/>
      <c r="G867" s="88"/>
      <c r="H867" s="96" t="s">
        <v>46</v>
      </c>
      <c r="I867" s="89">
        <v>1</v>
      </c>
      <c r="J867" s="88">
        <v>224</v>
      </c>
      <c r="K867" s="174" t="s">
        <v>1231</v>
      </c>
    </row>
    <row r="868" spans="1:11" s="174" customFormat="1" ht="30" hidden="1" x14ac:dyDescent="0.25">
      <c r="A868" s="85">
        <v>43291</v>
      </c>
      <c r="B868" s="86">
        <v>708</v>
      </c>
      <c r="C868" s="86">
        <v>405</v>
      </c>
      <c r="D868" s="87" t="s">
        <v>540</v>
      </c>
      <c r="E868" s="88" t="s">
        <v>1129</v>
      </c>
      <c r="F868" s="88"/>
      <c r="G868" s="88"/>
      <c r="H868" s="96" t="s">
        <v>1118</v>
      </c>
      <c r="I868" s="89">
        <v>1</v>
      </c>
      <c r="J868" s="88">
        <v>224</v>
      </c>
      <c r="K868" s="174" t="s">
        <v>1119</v>
      </c>
    </row>
    <row r="869" spans="1:11" s="174" customFormat="1" ht="210" hidden="1" x14ac:dyDescent="0.25">
      <c r="A869" s="85">
        <v>43290</v>
      </c>
      <c r="B869" s="86">
        <v>707</v>
      </c>
      <c r="C869" s="86" t="s">
        <v>541</v>
      </c>
      <c r="D869" s="87" t="s">
        <v>542</v>
      </c>
      <c r="E869" s="88" t="s">
        <v>1129</v>
      </c>
      <c r="F869" s="88"/>
      <c r="G869" s="88"/>
      <c r="H869" s="96" t="s">
        <v>1118</v>
      </c>
      <c r="I869" s="89">
        <v>1</v>
      </c>
      <c r="J869" s="88">
        <v>224</v>
      </c>
      <c r="K869" s="174" t="s">
        <v>1128</v>
      </c>
    </row>
    <row r="870" spans="1:11" s="174" customFormat="1" ht="60" hidden="1" x14ac:dyDescent="0.25">
      <c r="A870" s="85">
        <v>43290</v>
      </c>
      <c r="B870" s="86">
        <v>706</v>
      </c>
      <c r="C870" s="86">
        <v>201</v>
      </c>
      <c r="D870" s="87" t="s">
        <v>545</v>
      </c>
      <c r="E870" s="88" t="s">
        <v>1110</v>
      </c>
      <c r="F870" s="88"/>
      <c r="G870" s="88"/>
      <c r="H870" s="96" t="s">
        <v>1118</v>
      </c>
      <c r="I870" s="89">
        <v>1</v>
      </c>
      <c r="J870" s="88">
        <v>224</v>
      </c>
      <c r="K870" s="174" t="s">
        <v>1172</v>
      </c>
    </row>
    <row r="871" spans="1:11" s="174" customFormat="1" ht="60" hidden="1" x14ac:dyDescent="0.25">
      <c r="A871" s="85">
        <v>43290</v>
      </c>
      <c r="B871" s="86">
        <v>705</v>
      </c>
      <c r="C871" s="86">
        <v>609</v>
      </c>
      <c r="D871" s="87" t="s">
        <v>549</v>
      </c>
      <c r="E871" s="88" t="s">
        <v>1110</v>
      </c>
      <c r="F871" s="88"/>
      <c r="G871" s="88"/>
      <c r="H871" s="96" t="s">
        <v>1118</v>
      </c>
      <c r="I871" s="89">
        <v>1</v>
      </c>
      <c r="J871" s="88">
        <v>224</v>
      </c>
      <c r="K871" s="174" t="s">
        <v>1209</v>
      </c>
    </row>
    <row r="872" spans="1:11" s="174" customFormat="1" ht="150" hidden="1" x14ac:dyDescent="0.25">
      <c r="A872" s="85">
        <v>43290</v>
      </c>
      <c r="B872" s="86">
        <v>704</v>
      </c>
      <c r="C872" s="86">
        <v>306</v>
      </c>
      <c r="D872" s="87" t="s">
        <v>551</v>
      </c>
      <c r="E872" s="88" t="s">
        <v>1235</v>
      </c>
      <c r="F872" s="152" t="s">
        <v>1641</v>
      </c>
      <c r="G872" s="88"/>
      <c r="H872" s="96" t="s">
        <v>1131</v>
      </c>
      <c r="I872" s="89">
        <v>1</v>
      </c>
      <c r="J872" s="88">
        <v>224</v>
      </c>
      <c r="K872" s="174" t="s">
        <v>1264</v>
      </c>
    </row>
    <row r="873" spans="1:11" s="174" customFormat="1" ht="30" hidden="1" x14ac:dyDescent="0.25">
      <c r="A873" s="85">
        <v>43288</v>
      </c>
      <c r="B873" s="86">
        <v>703</v>
      </c>
      <c r="C873" s="86">
        <v>104</v>
      </c>
      <c r="D873" s="87" t="s">
        <v>553</v>
      </c>
      <c r="E873" s="88" t="s">
        <v>1129</v>
      </c>
      <c r="F873" s="88"/>
      <c r="G873" s="88"/>
      <c r="H873" s="96" t="s">
        <v>1118</v>
      </c>
      <c r="I873" s="89">
        <v>1</v>
      </c>
      <c r="J873" s="88">
        <v>224</v>
      </c>
      <c r="K873" s="174" t="s">
        <v>1089</v>
      </c>
    </row>
    <row r="874" spans="1:11" s="174" customFormat="1" ht="45" hidden="1" x14ac:dyDescent="0.25">
      <c r="A874" s="85">
        <v>43288</v>
      </c>
      <c r="B874" s="86">
        <v>702</v>
      </c>
      <c r="C874" s="86">
        <v>110</v>
      </c>
      <c r="D874" s="87" t="s">
        <v>554</v>
      </c>
      <c r="E874" s="88" t="s">
        <v>1151</v>
      </c>
      <c r="F874" s="88"/>
      <c r="G874" s="88"/>
      <c r="H874" s="96" t="s">
        <v>1118</v>
      </c>
      <c r="I874" s="89">
        <v>1</v>
      </c>
      <c r="J874" s="88">
        <v>224</v>
      </c>
      <c r="K874" s="174" t="s">
        <v>1152</v>
      </c>
    </row>
    <row r="875" spans="1:11" s="174" customFormat="1" ht="105" hidden="1" x14ac:dyDescent="0.25">
      <c r="A875" s="85">
        <v>43288</v>
      </c>
      <c r="B875" s="86">
        <v>701</v>
      </c>
      <c r="C875" s="86">
        <v>110</v>
      </c>
      <c r="D875" s="87" t="s">
        <v>556</v>
      </c>
      <c r="E875" s="141" t="s">
        <v>1665</v>
      </c>
      <c r="F875" s="88"/>
      <c r="G875" s="152" t="s">
        <v>1561</v>
      </c>
      <c r="H875" s="96">
        <v>43709</v>
      </c>
      <c r="I875" s="89">
        <v>1</v>
      </c>
      <c r="J875" s="88">
        <v>224</v>
      </c>
      <c r="K875" s="174" t="s">
        <v>555</v>
      </c>
    </row>
    <row r="876" spans="1:11" s="174" customFormat="1" ht="45" hidden="1" x14ac:dyDescent="0.25">
      <c r="A876" s="85">
        <v>43288</v>
      </c>
      <c r="B876" s="86">
        <v>700</v>
      </c>
      <c r="C876" s="86">
        <v>505</v>
      </c>
      <c r="D876" s="87" t="s">
        <v>557</v>
      </c>
      <c r="E876" s="88" t="s">
        <v>1235</v>
      </c>
      <c r="F876" s="152" t="s">
        <v>1642</v>
      </c>
      <c r="G876" s="88"/>
      <c r="H876" s="96" t="s">
        <v>1131</v>
      </c>
      <c r="I876" s="89">
        <v>1</v>
      </c>
      <c r="J876" s="88">
        <v>224</v>
      </c>
      <c r="K876" s="174" t="s">
        <v>1267</v>
      </c>
    </row>
    <row r="877" spans="1:11" s="174" customFormat="1" ht="255" hidden="1" x14ac:dyDescent="0.25">
      <c r="A877" s="85">
        <v>43289</v>
      </c>
      <c r="B877" s="86">
        <v>699</v>
      </c>
      <c r="C877" s="86" t="s">
        <v>342</v>
      </c>
      <c r="D877" s="87" t="s">
        <v>558</v>
      </c>
      <c r="E877" s="88" t="s">
        <v>1094</v>
      </c>
      <c r="F877" s="88"/>
      <c r="G877" s="88"/>
      <c r="H877" s="96" t="s">
        <v>1118</v>
      </c>
      <c r="I877" s="89">
        <v>1</v>
      </c>
      <c r="J877" s="88">
        <v>224</v>
      </c>
      <c r="K877" s="174" t="s">
        <v>1141</v>
      </c>
    </row>
    <row r="878" spans="1:11" s="174" customFormat="1" ht="60" hidden="1" x14ac:dyDescent="0.25">
      <c r="A878" s="85">
        <v>43286</v>
      </c>
      <c r="B878" s="86">
        <v>698</v>
      </c>
      <c r="C878" s="86">
        <v>602</v>
      </c>
      <c r="D878" s="87" t="s">
        <v>559</v>
      </c>
      <c r="E878" s="88" t="s">
        <v>1235</v>
      </c>
      <c r="F878" s="152" t="s">
        <v>1642</v>
      </c>
      <c r="G878" s="88"/>
      <c r="H878" s="96" t="s">
        <v>1082</v>
      </c>
      <c r="I878" s="89">
        <v>1</v>
      </c>
      <c r="J878" s="88">
        <v>224</v>
      </c>
      <c r="K878" s="174" t="s">
        <v>1267</v>
      </c>
    </row>
    <row r="879" spans="1:11" s="174" customFormat="1" ht="30" hidden="1" x14ac:dyDescent="0.25">
      <c r="A879" s="85">
        <v>43286</v>
      </c>
      <c r="B879" s="86">
        <v>697</v>
      </c>
      <c r="C879" s="86">
        <v>505</v>
      </c>
      <c r="D879" s="87" t="s">
        <v>560</v>
      </c>
      <c r="E879" s="152" t="s">
        <v>46</v>
      </c>
      <c r="F879" s="88"/>
      <c r="G879" s="88"/>
      <c r="H879" s="96" t="s">
        <v>1118</v>
      </c>
      <c r="I879" s="89">
        <v>1</v>
      </c>
      <c r="J879" s="88">
        <v>224</v>
      </c>
      <c r="K879" s="174" t="s">
        <v>1152</v>
      </c>
    </row>
    <row r="880" spans="1:11" s="174" customFormat="1" ht="30" hidden="1" x14ac:dyDescent="0.25">
      <c r="A880" s="85">
        <v>43286</v>
      </c>
      <c r="B880" s="86">
        <v>696</v>
      </c>
      <c r="C880" s="86">
        <v>902</v>
      </c>
      <c r="D880" s="87" t="s">
        <v>562</v>
      </c>
      <c r="E880" s="88" t="s">
        <v>1151</v>
      </c>
      <c r="F880" s="88"/>
      <c r="G880" s="88"/>
      <c r="H880" s="96" t="s">
        <v>1118</v>
      </c>
      <c r="I880" s="89">
        <v>1</v>
      </c>
      <c r="J880" s="88">
        <v>224</v>
      </c>
      <c r="K880" s="174" t="s">
        <v>1152</v>
      </c>
    </row>
    <row r="881" spans="1:11" s="174" customFormat="1" ht="180" hidden="1" x14ac:dyDescent="0.25">
      <c r="A881" s="85">
        <v>43285</v>
      </c>
      <c r="B881" s="86">
        <v>695</v>
      </c>
      <c r="C881" s="86">
        <v>405</v>
      </c>
      <c r="D881" s="87" t="s">
        <v>563</v>
      </c>
      <c r="E881" s="88" t="s">
        <v>1547</v>
      </c>
      <c r="F881" s="88"/>
      <c r="G881" s="88"/>
      <c r="H881" s="96" t="s">
        <v>46</v>
      </c>
      <c r="I881" s="89">
        <v>1</v>
      </c>
      <c r="J881" s="88">
        <v>224</v>
      </c>
      <c r="K881" s="174" t="s">
        <v>1231</v>
      </c>
    </row>
    <row r="882" spans="1:11" s="174" customFormat="1" ht="285" hidden="1" x14ac:dyDescent="0.25">
      <c r="A882" s="85">
        <v>43285</v>
      </c>
      <c r="B882" s="86">
        <v>694</v>
      </c>
      <c r="C882" s="86">
        <v>207</v>
      </c>
      <c r="D882" s="87" t="s">
        <v>565</v>
      </c>
      <c r="E882" s="88" t="s">
        <v>1547</v>
      </c>
      <c r="F882" s="88"/>
      <c r="G882" s="88"/>
      <c r="H882" s="96" t="s">
        <v>46</v>
      </c>
      <c r="I882" s="89">
        <v>1</v>
      </c>
      <c r="J882" s="88">
        <v>224</v>
      </c>
      <c r="K882" s="174" t="s">
        <v>1231</v>
      </c>
    </row>
    <row r="883" spans="1:11" s="174" customFormat="1" ht="45" hidden="1" x14ac:dyDescent="0.25">
      <c r="A883" s="85">
        <v>43285</v>
      </c>
      <c r="B883" s="86">
        <v>693</v>
      </c>
      <c r="C883" s="86">
        <v>904</v>
      </c>
      <c r="D883" s="87" t="s">
        <v>566</v>
      </c>
      <c r="E883" s="88" t="s">
        <v>1129</v>
      </c>
      <c r="F883" s="88"/>
      <c r="G883" s="88"/>
      <c r="H883" s="96" t="s">
        <v>1118</v>
      </c>
      <c r="I883" s="89">
        <v>1</v>
      </c>
      <c r="J883" s="88">
        <v>224</v>
      </c>
      <c r="K883" s="174" t="s">
        <v>1270</v>
      </c>
    </row>
    <row r="884" spans="1:11" s="174" customFormat="1" ht="90" hidden="1" x14ac:dyDescent="0.25">
      <c r="A884" s="85">
        <v>43285</v>
      </c>
      <c r="B884" s="86">
        <v>692</v>
      </c>
      <c r="C884" s="86">
        <v>202</v>
      </c>
      <c r="D884" s="87" t="s">
        <v>567</v>
      </c>
      <c r="E884" s="152" t="s">
        <v>46</v>
      </c>
      <c r="F884" s="88"/>
      <c r="G884" s="88"/>
      <c r="H884" s="96" t="s">
        <v>46</v>
      </c>
      <c r="I884" s="89">
        <v>1</v>
      </c>
      <c r="J884" s="88">
        <v>224</v>
      </c>
      <c r="K884" s="174" t="s">
        <v>1231</v>
      </c>
    </row>
    <row r="885" spans="1:11" s="174" customFormat="1" ht="120" hidden="1" x14ac:dyDescent="0.25">
      <c r="A885" s="85">
        <v>43285</v>
      </c>
      <c r="B885" s="86">
        <v>691</v>
      </c>
      <c r="C885" s="86"/>
      <c r="D885" s="87" t="s">
        <v>569</v>
      </c>
      <c r="E885" s="88" t="s">
        <v>1110</v>
      </c>
      <c r="F885" s="88"/>
      <c r="G885" s="88"/>
      <c r="H885" s="96" t="s">
        <v>1118</v>
      </c>
      <c r="I885" s="89">
        <v>1</v>
      </c>
      <c r="J885" s="88">
        <v>224</v>
      </c>
      <c r="K885" s="174" t="s">
        <v>1128</v>
      </c>
    </row>
    <row r="886" spans="1:11" s="174" customFormat="1" ht="60" hidden="1" x14ac:dyDescent="0.25">
      <c r="A886" s="85">
        <v>43285</v>
      </c>
      <c r="B886" s="86">
        <v>690</v>
      </c>
      <c r="C886" s="86">
        <v>201</v>
      </c>
      <c r="D886" s="87" t="s">
        <v>570</v>
      </c>
      <c r="E886" s="88" t="s">
        <v>1110</v>
      </c>
      <c r="F886" s="88"/>
      <c r="G886" s="88"/>
      <c r="H886" s="96" t="s">
        <v>1118</v>
      </c>
      <c r="I886" s="89">
        <v>1</v>
      </c>
      <c r="J886" s="88">
        <v>224</v>
      </c>
      <c r="K886" s="174" t="s">
        <v>1119</v>
      </c>
    </row>
    <row r="887" spans="1:11" s="174" customFormat="1" ht="60" hidden="1" x14ac:dyDescent="0.25">
      <c r="A887" s="85">
        <v>43284</v>
      </c>
      <c r="B887" s="86">
        <v>689</v>
      </c>
      <c r="C887" s="86">
        <v>312</v>
      </c>
      <c r="D887" s="87" t="s">
        <v>573</v>
      </c>
      <c r="E887" s="152" t="s">
        <v>46</v>
      </c>
      <c r="F887" s="88"/>
      <c r="G887" s="88"/>
      <c r="H887" s="96" t="s">
        <v>46</v>
      </c>
      <c r="I887" s="89">
        <v>1</v>
      </c>
      <c r="J887" s="88">
        <v>224</v>
      </c>
      <c r="K887" s="174" t="s">
        <v>1231</v>
      </c>
    </row>
    <row r="888" spans="1:11" s="174" customFormat="1" ht="30" hidden="1" x14ac:dyDescent="0.25">
      <c r="A888" s="85">
        <v>43284</v>
      </c>
      <c r="B888" s="86">
        <v>688</v>
      </c>
      <c r="C888" s="86"/>
      <c r="D888" s="87" t="s">
        <v>576</v>
      </c>
      <c r="E888" s="88" t="s">
        <v>1094</v>
      </c>
      <c r="F888" s="88"/>
      <c r="G888" s="158" t="s">
        <v>2376</v>
      </c>
      <c r="H888" s="143" t="s">
        <v>1118</v>
      </c>
      <c r="I888" s="89">
        <v>1</v>
      </c>
      <c r="J888" s="88">
        <v>224</v>
      </c>
      <c r="K888" s="174" t="s">
        <v>1186</v>
      </c>
    </row>
    <row r="889" spans="1:11" s="174" customFormat="1" ht="165" hidden="1" x14ac:dyDescent="0.25">
      <c r="A889" s="85">
        <v>43284</v>
      </c>
      <c r="B889" s="86">
        <v>687</v>
      </c>
      <c r="C889" s="86"/>
      <c r="D889" s="87" t="s">
        <v>578</v>
      </c>
      <c r="E889" s="88" t="s">
        <v>1151</v>
      </c>
      <c r="F889" s="88"/>
      <c r="G889" s="88"/>
      <c r="H889" s="164" t="s">
        <v>1118</v>
      </c>
      <c r="I889" s="89">
        <v>1</v>
      </c>
      <c r="J889" s="88">
        <v>224</v>
      </c>
      <c r="K889" s="174" t="s">
        <v>1152</v>
      </c>
    </row>
    <row r="890" spans="1:11" s="174" customFormat="1" ht="180" hidden="1" x14ac:dyDescent="0.25">
      <c r="A890" s="85">
        <v>43284</v>
      </c>
      <c r="B890" s="86">
        <v>686</v>
      </c>
      <c r="C890" s="86">
        <v>504</v>
      </c>
      <c r="D890" s="87" t="s">
        <v>580</v>
      </c>
      <c r="E890" s="88" t="s">
        <v>1102</v>
      </c>
      <c r="F890" s="88"/>
      <c r="G890" s="88"/>
      <c r="H890" s="96" t="s">
        <v>1118</v>
      </c>
      <c r="I890" s="89">
        <v>1</v>
      </c>
      <c r="J890" s="88">
        <v>224</v>
      </c>
      <c r="K890" s="174" t="s">
        <v>1274</v>
      </c>
    </row>
    <row r="891" spans="1:11" s="174" customFormat="1" ht="60" hidden="1" x14ac:dyDescent="0.25">
      <c r="A891" s="85">
        <v>43283</v>
      </c>
      <c r="B891" s="86">
        <v>685</v>
      </c>
      <c r="C891" s="86">
        <v>512</v>
      </c>
      <c r="D891" s="87" t="s">
        <v>582</v>
      </c>
      <c r="E891" s="88" t="s">
        <v>1110</v>
      </c>
      <c r="F891" s="88"/>
      <c r="G891" s="88"/>
      <c r="H891" s="96" t="s">
        <v>1118</v>
      </c>
      <c r="I891" s="89">
        <v>1</v>
      </c>
      <c r="J891" s="88">
        <v>224</v>
      </c>
      <c r="K891" s="174" t="s">
        <v>1172</v>
      </c>
    </row>
    <row r="892" spans="1:11" s="174" customFormat="1" ht="60" hidden="1" x14ac:dyDescent="0.25">
      <c r="A892" s="85">
        <v>43283</v>
      </c>
      <c r="B892" s="86">
        <v>684</v>
      </c>
      <c r="C892" s="86">
        <v>107</v>
      </c>
      <c r="D892" s="87" t="s">
        <v>584</v>
      </c>
      <c r="E892" s="88" t="s">
        <v>1110</v>
      </c>
      <c r="F892" s="88"/>
      <c r="G892" s="88"/>
      <c r="H892" s="96" t="s">
        <v>1118</v>
      </c>
      <c r="I892" s="89">
        <v>1</v>
      </c>
      <c r="J892" s="88">
        <v>224</v>
      </c>
      <c r="K892" s="174" t="s">
        <v>1155</v>
      </c>
    </row>
    <row r="893" spans="1:11" s="174" customFormat="1" ht="45" hidden="1" x14ac:dyDescent="0.25">
      <c r="A893" s="85">
        <v>43282</v>
      </c>
      <c r="B893" s="86">
        <v>683</v>
      </c>
      <c r="C893" s="86">
        <v>606</v>
      </c>
      <c r="D893" s="87" t="s">
        <v>587</v>
      </c>
      <c r="E893" s="88" t="s">
        <v>1094</v>
      </c>
      <c r="F893" s="88"/>
      <c r="G893" s="88"/>
      <c r="H893" s="96" t="s">
        <v>46</v>
      </c>
      <c r="I893" s="89">
        <v>1</v>
      </c>
      <c r="J893" s="88">
        <v>224</v>
      </c>
      <c r="K893" s="174" t="s">
        <v>1231</v>
      </c>
    </row>
    <row r="894" spans="1:11" s="174" customFormat="1" ht="105" hidden="1" x14ac:dyDescent="0.25">
      <c r="A894" s="85">
        <v>43281</v>
      </c>
      <c r="B894" s="86">
        <v>682</v>
      </c>
      <c r="C894" s="86">
        <v>515</v>
      </c>
      <c r="D894" s="87" t="s">
        <v>589</v>
      </c>
      <c r="E894" s="88" t="s">
        <v>1110</v>
      </c>
      <c r="F894" s="88"/>
      <c r="G894" s="88"/>
      <c r="H894" s="96" t="s">
        <v>1118</v>
      </c>
      <c r="I894" s="89">
        <v>1</v>
      </c>
      <c r="J894" s="88">
        <v>224</v>
      </c>
      <c r="K894" s="174" t="s">
        <v>1128</v>
      </c>
    </row>
    <row r="895" spans="1:11" s="174" customFormat="1" ht="30" hidden="1" x14ac:dyDescent="0.25">
      <c r="A895" s="85">
        <v>43280</v>
      </c>
      <c r="B895" s="86">
        <v>681</v>
      </c>
      <c r="C895" s="86">
        <v>411</v>
      </c>
      <c r="D895" s="87" t="s">
        <v>591</v>
      </c>
      <c r="E895" s="152" t="s">
        <v>1094</v>
      </c>
      <c r="F895" s="88"/>
      <c r="G895" s="158" t="s">
        <v>2376</v>
      </c>
      <c r="H895" s="143" t="s">
        <v>1118</v>
      </c>
      <c r="I895" s="89">
        <v>1</v>
      </c>
      <c r="J895" s="88">
        <v>224</v>
      </c>
      <c r="K895" s="174" t="s">
        <v>1186</v>
      </c>
    </row>
    <row r="896" spans="1:11" s="174" customFormat="1" ht="30" hidden="1" x14ac:dyDescent="0.25">
      <c r="A896" s="85">
        <v>43281</v>
      </c>
      <c r="B896" s="86">
        <v>680</v>
      </c>
      <c r="C896" s="86">
        <v>203</v>
      </c>
      <c r="D896" s="87" t="s">
        <v>593</v>
      </c>
      <c r="E896" s="88" t="s">
        <v>1145</v>
      </c>
      <c r="F896" s="88"/>
      <c r="G896" s="152" t="s">
        <v>1508</v>
      </c>
      <c r="H896" s="96" t="s">
        <v>1118</v>
      </c>
      <c r="I896" s="89">
        <v>1</v>
      </c>
      <c r="J896" s="88">
        <v>224</v>
      </c>
      <c r="K896" s="174" t="s">
        <v>1209</v>
      </c>
    </row>
    <row r="897" spans="1:11" s="174" customFormat="1" ht="30" hidden="1" x14ac:dyDescent="0.25">
      <c r="A897" s="85">
        <v>43283</v>
      </c>
      <c r="B897" s="86">
        <v>679</v>
      </c>
      <c r="C897" s="86"/>
      <c r="D897" s="87" t="s">
        <v>595</v>
      </c>
      <c r="E897" s="152" t="s">
        <v>1094</v>
      </c>
      <c r="F897" s="88"/>
      <c r="G897" s="158" t="s">
        <v>2376</v>
      </c>
      <c r="H897" s="143" t="s">
        <v>1118</v>
      </c>
      <c r="I897" s="89">
        <v>1</v>
      </c>
      <c r="J897" s="88">
        <v>224</v>
      </c>
      <c r="K897" s="174" t="s">
        <v>1186</v>
      </c>
    </row>
    <row r="898" spans="1:11" s="174" customFormat="1" ht="45" hidden="1" x14ac:dyDescent="0.25">
      <c r="A898" s="85">
        <v>43283</v>
      </c>
      <c r="B898" s="86">
        <v>678</v>
      </c>
      <c r="C898" s="86"/>
      <c r="D898" s="87" t="s">
        <v>596</v>
      </c>
      <c r="E898" s="88" t="s">
        <v>1094</v>
      </c>
      <c r="F898" s="88"/>
      <c r="G898" s="88"/>
      <c r="H898" s="96" t="s">
        <v>46</v>
      </c>
      <c r="I898" s="89">
        <v>1</v>
      </c>
      <c r="J898" s="88">
        <v>224</v>
      </c>
      <c r="K898" s="174" t="s">
        <v>1231</v>
      </c>
    </row>
    <row r="899" spans="1:11" s="174" customFormat="1" ht="90" hidden="1" x14ac:dyDescent="0.25">
      <c r="A899" s="85">
        <v>43282</v>
      </c>
      <c r="B899" s="86">
        <v>677</v>
      </c>
      <c r="C899" s="86"/>
      <c r="D899" s="87" t="s">
        <v>597</v>
      </c>
      <c r="E899" s="152" t="s">
        <v>1094</v>
      </c>
      <c r="F899" s="88"/>
      <c r="G899" s="158" t="s">
        <v>2376</v>
      </c>
      <c r="H899" s="143" t="s">
        <v>1118</v>
      </c>
      <c r="I899" s="89">
        <v>1</v>
      </c>
      <c r="J899" s="88">
        <v>224</v>
      </c>
      <c r="K899" s="174" t="s">
        <v>1186</v>
      </c>
    </row>
    <row r="900" spans="1:11" s="174" customFormat="1" ht="45" hidden="1" x14ac:dyDescent="0.25">
      <c r="A900" s="85">
        <v>43270</v>
      </c>
      <c r="B900" s="86">
        <v>676</v>
      </c>
      <c r="C900" s="86"/>
      <c r="D900" s="87" t="s">
        <v>598</v>
      </c>
      <c r="E900" s="88" t="s">
        <v>1094</v>
      </c>
      <c r="F900" s="88"/>
      <c r="G900" s="158" t="s">
        <v>2376</v>
      </c>
      <c r="H900" s="143" t="s">
        <v>1118</v>
      </c>
      <c r="I900" s="89">
        <v>1</v>
      </c>
      <c r="J900" s="88">
        <v>224</v>
      </c>
      <c r="K900" s="174" t="s">
        <v>1186</v>
      </c>
    </row>
    <row r="901" spans="1:11" s="174" customFormat="1" ht="30" hidden="1" x14ac:dyDescent="0.25">
      <c r="A901" s="85">
        <v>43267</v>
      </c>
      <c r="B901" s="86">
        <v>675</v>
      </c>
      <c r="C901" s="86"/>
      <c r="D901" s="87" t="s">
        <v>599</v>
      </c>
      <c r="E901" s="88" t="s">
        <v>1094</v>
      </c>
      <c r="F901" s="88"/>
      <c r="G901" s="158" t="s">
        <v>2376</v>
      </c>
      <c r="H901" s="143" t="s">
        <v>1118</v>
      </c>
      <c r="I901" s="89">
        <v>1</v>
      </c>
      <c r="J901" s="88">
        <v>224</v>
      </c>
      <c r="K901" s="174" t="s">
        <v>1186</v>
      </c>
    </row>
    <row r="902" spans="1:11" s="174" customFormat="1" ht="165" hidden="1" x14ac:dyDescent="0.25">
      <c r="A902" s="85">
        <v>43264</v>
      </c>
      <c r="B902" s="86">
        <v>674</v>
      </c>
      <c r="C902" s="86"/>
      <c r="D902" s="87" t="s">
        <v>600</v>
      </c>
      <c r="E902" s="141" t="s">
        <v>1665</v>
      </c>
      <c r="F902" s="88"/>
      <c r="G902" s="152" t="s">
        <v>1562</v>
      </c>
      <c r="H902" s="96" t="s">
        <v>1118</v>
      </c>
      <c r="I902" s="89">
        <v>1</v>
      </c>
      <c r="J902" s="88">
        <v>224</v>
      </c>
      <c r="K902" s="174" t="s">
        <v>1134</v>
      </c>
    </row>
    <row r="903" spans="1:11" s="174" customFormat="1" ht="45" hidden="1" x14ac:dyDescent="0.25">
      <c r="A903" s="85">
        <v>43280</v>
      </c>
      <c r="B903" s="86">
        <v>673</v>
      </c>
      <c r="C903" s="86">
        <v>710</v>
      </c>
      <c r="D903" s="87" t="s">
        <v>601</v>
      </c>
      <c r="E903" s="88" t="s">
        <v>1110</v>
      </c>
      <c r="F903" s="88"/>
      <c r="G903" s="88"/>
      <c r="H903" s="96" t="s">
        <v>1118</v>
      </c>
      <c r="I903" s="89">
        <v>1</v>
      </c>
      <c r="J903" s="88">
        <v>224</v>
      </c>
      <c r="K903" s="174" t="s">
        <v>1128</v>
      </c>
    </row>
    <row r="904" spans="1:11" s="174" customFormat="1" ht="165" hidden="1" x14ac:dyDescent="0.25">
      <c r="A904" s="85">
        <v>43280</v>
      </c>
      <c r="B904" s="86">
        <v>672</v>
      </c>
      <c r="C904" s="86" t="s">
        <v>602</v>
      </c>
      <c r="D904" s="87" t="s">
        <v>603</v>
      </c>
      <c r="E904" s="88" t="s">
        <v>1094</v>
      </c>
      <c r="F904" s="88"/>
      <c r="G904" s="88"/>
      <c r="H904" s="96" t="s">
        <v>1118</v>
      </c>
      <c r="I904" s="89">
        <v>1</v>
      </c>
      <c r="J904" s="88">
        <v>224</v>
      </c>
      <c r="K904" s="174" t="s">
        <v>1126</v>
      </c>
    </row>
    <row r="905" spans="1:11" s="174" customFormat="1" ht="240" hidden="1" x14ac:dyDescent="0.25">
      <c r="A905" s="85">
        <v>43279</v>
      </c>
      <c r="B905" s="86">
        <v>671</v>
      </c>
      <c r="C905" s="86" t="s">
        <v>604</v>
      </c>
      <c r="D905" s="87" t="s">
        <v>605</v>
      </c>
      <c r="E905" s="88" t="s">
        <v>1110</v>
      </c>
      <c r="F905" s="88"/>
      <c r="G905" s="88"/>
      <c r="H905" s="96" t="s">
        <v>1118</v>
      </c>
      <c r="I905" s="89">
        <v>1</v>
      </c>
      <c r="J905" s="88">
        <v>224</v>
      </c>
      <c r="K905" s="174" t="s">
        <v>1128</v>
      </c>
    </row>
    <row r="906" spans="1:11" s="174" customFormat="1" ht="75" hidden="1" x14ac:dyDescent="0.25">
      <c r="A906" s="85">
        <v>43279</v>
      </c>
      <c r="B906" s="86">
        <v>670</v>
      </c>
      <c r="C906" s="86">
        <v>105</v>
      </c>
      <c r="D906" s="87" t="s">
        <v>608</v>
      </c>
      <c r="E906" s="88" t="s">
        <v>1094</v>
      </c>
      <c r="F906" s="88"/>
      <c r="G906" s="158" t="s">
        <v>2376</v>
      </c>
      <c r="H906" s="143" t="s">
        <v>1118</v>
      </c>
      <c r="I906" s="89">
        <v>1</v>
      </c>
      <c r="J906" s="88">
        <v>224</v>
      </c>
      <c r="K906" s="174" t="s">
        <v>1186</v>
      </c>
    </row>
    <row r="907" spans="1:11" s="174" customFormat="1" ht="75" hidden="1" x14ac:dyDescent="0.25">
      <c r="A907" s="85">
        <v>43279</v>
      </c>
      <c r="B907" s="86">
        <v>669</v>
      </c>
      <c r="C907" s="86">
        <v>105</v>
      </c>
      <c r="D907" s="87" t="s">
        <v>610</v>
      </c>
      <c r="E907" s="88" t="s">
        <v>1151</v>
      </c>
      <c r="F907" s="88"/>
      <c r="G907" s="88"/>
      <c r="H907" s="96" t="s">
        <v>1118</v>
      </c>
      <c r="I907" s="89">
        <v>1</v>
      </c>
      <c r="J907" s="88">
        <v>224</v>
      </c>
      <c r="K907" s="174" t="s">
        <v>1152</v>
      </c>
    </row>
    <row r="908" spans="1:11" s="174" customFormat="1" ht="45" hidden="1" x14ac:dyDescent="0.25">
      <c r="A908" s="85">
        <v>43279</v>
      </c>
      <c r="B908" s="86">
        <v>668</v>
      </c>
      <c r="C908" s="86">
        <v>801</v>
      </c>
      <c r="D908" s="87" t="s">
        <v>613</v>
      </c>
      <c r="E908" s="88" t="s">
        <v>1235</v>
      </c>
      <c r="F908" s="152" t="s">
        <v>1642</v>
      </c>
      <c r="G908" s="88"/>
      <c r="H908" s="96" t="s">
        <v>1118</v>
      </c>
      <c r="I908" s="89">
        <v>1</v>
      </c>
      <c r="J908" s="88">
        <v>224</v>
      </c>
      <c r="K908" s="174" t="s">
        <v>1276</v>
      </c>
    </row>
    <row r="909" spans="1:11" s="174" customFormat="1" ht="30" hidden="1" x14ac:dyDescent="0.25">
      <c r="A909" s="85">
        <v>43275</v>
      </c>
      <c r="B909" s="86">
        <v>667</v>
      </c>
      <c r="C909" s="86">
        <v>504</v>
      </c>
      <c r="D909" s="87" t="s">
        <v>616</v>
      </c>
      <c r="E909" s="88" t="s">
        <v>1110</v>
      </c>
      <c r="F909" s="88"/>
      <c r="G909" s="88"/>
      <c r="H909" s="96" t="s">
        <v>1118</v>
      </c>
      <c r="I909" s="89">
        <v>1</v>
      </c>
      <c r="J909" s="88">
        <v>224</v>
      </c>
      <c r="K909" s="174" t="s">
        <v>1209</v>
      </c>
    </row>
    <row r="910" spans="1:11" s="174" customFormat="1" ht="30" hidden="1" x14ac:dyDescent="0.25">
      <c r="A910" s="85">
        <v>43278</v>
      </c>
      <c r="B910" s="86">
        <v>666</v>
      </c>
      <c r="C910" s="86">
        <v>301</v>
      </c>
      <c r="D910" s="87" t="s">
        <v>618</v>
      </c>
      <c r="E910" s="152" t="s">
        <v>1094</v>
      </c>
      <c r="F910" s="88"/>
      <c r="G910" s="158" t="s">
        <v>2376</v>
      </c>
      <c r="H910" s="143" t="s">
        <v>1118</v>
      </c>
      <c r="I910" s="89">
        <v>1</v>
      </c>
      <c r="J910" s="88">
        <v>224</v>
      </c>
      <c r="K910" s="174" t="s">
        <v>1186</v>
      </c>
    </row>
    <row r="911" spans="1:11" s="174" customFormat="1" ht="30" hidden="1" x14ac:dyDescent="0.25">
      <c r="A911" s="85">
        <v>43278</v>
      </c>
      <c r="B911" s="86">
        <v>665</v>
      </c>
      <c r="C911" s="86">
        <v>301</v>
      </c>
      <c r="D911" s="87" t="s">
        <v>620</v>
      </c>
      <c r="E911" s="152" t="s">
        <v>1094</v>
      </c>
      <c r="F911" s="88"/>
      <c r="G911" s="158" t="s">
        <v>2376</v>
      </c>
      <c r="H911" s="143" t="s">
        <v>1118</v>
      </c>
      <c r="I911" s="89">
        <v>1</v>
      </c>
      <c r="J911" s="88">
        <v>224</v>
      </c>
      <c r="K911" s="174" t="s">
        <v>1252</v>
      </c>
    </row>
    <row r="912" spans="1:11" s="174" customFormat="1" ht="75" hidden="1" x14ac:dyDescent="0.25">
      <c r="A912" s="85">
        <v>43278</v>
      </c>
      <c r="B912" s="86">
        <v>664</v>
      </c>
      <c r="C912" s="86">
        <v>602</v>
      </c>
      <c r="D912" s="87" t="s">
        <v>621</v>
      </c>
      <c r="E912" s="141" t="s">
        <v>1665</v>
      </c>
      <c r="F912" s="88"/>
      <c r="G912" s="152" t="s">
        <v>2396</v>
      </c>
      <c r="H912" s="96" t="s">
        <v>1082</v>
      </c>
      <c r="I912" s="89">
        <v>1</v>
      </c>
      <c r="J912" s="88">
        <v>224</v>
      </c>
      <c r="K912" s="174" t="s">
        <v>1099</v>
      </c>
    </row>
    <row r="913" spans="1:11" s="174" customFormat="1" ht="45" hidden="1" x14ac:dyDescent="0.25">
      <c r="A913" s="85">
        <v>43278</v>
      </c>
      <c r="B913" s="86">
        <v>663</v>
      </c>
      <c r="C913" s="86">
        <v>515</v>
      </c>
      <c r="D913" s="87" t="s">
        <v>623</v>
      </c>
      <c r="E913" s="88" t="s">
        <v>1110</v>
      </c>
      <c r="F913" s="88"/>
      <c r="G913" s="88"/>
      <c r="H913" s="96" t="s">
        <v>1118</v>
      </c>
      <c r="I913" s="89">
        <v>1</v>
      </c>
      <c r="J913" s="88">
        <v>224</v>
      </c>
      <c r="K913" s="174" t="s">
        <v>1128</v>
      </c>
    </row>
    <row r="914" spans="1:11" s="174" customFormat="1" ht="45" hidden="1" x14ac:dyDescent="0.25">
      <c r="A914" s="85">
        <v>43276</v>
      </c>
      <c r="B914" s="86">
        <v>662</v>
      </c>
      <c r="C914" s="86">
        <v>408</v>
      </c>
      <c r="D914" s="87" t="s">
        <v>625</v>
      </c>
      <c r="E914" s="88" t="s">
        <v>1094</v>
      </c>
      <c r="F914" s="88"/>
      <c r="G914" s="88"/>
      <c r="H914" s="96" t="s">
        <v>1118</v>
      </c>
      <c r="I914" s="89">
        <v>1</v>
      </c>
      <c r="J914" s="88">
        <v>224</v>
      </c>
      <c r="K914" s="174" t="s">
        <v>1141</v>
      </c>
    </row>
    <row r="915" spans="1:11" s="174" customFormat="1" ht="45" hidden="1" x14ac:dyDescent="0.25">
      <c r="A915" s="85">
        <v>43276</v>
      </c>
      <c r="B915" s="86">
        <v>661</v>
      </c>
      <c r="C915" s="86">
        <v>304</v>
      </c>
      <c r="D915" s="87" t="s">
        <v>627</v>
      </c>
      <c r="E915" s="88" t="s">
        <v>1129</v>
      </c>
      <c r="F915" s="88"/>
      <c r="G915" s="88"/>
      <c r="H915" s="96" t="s">
        <v>1118</v>
      </c>
      <c r="I915" s="89">
        <v>1</v>
      </c>
      <c r="J915" s="88">
        <v>224</v>
      </c>
      <c r="K915" s="174" t="s">
        <v>1209</v>
      </c>
    </row>
    <row r="916" spans="1:11" s="174" customFormat="1" ht="45" hidden="1" x14ac:dyDescent="0.25">
      <c r="A916" s="85">
        <v>43275</v>
      </c>
      <c r="B916" s="86">
        <v>660</v>
      </c>
      <c r="C916" s="86">
        <v>304</v>
      </c>
      <c r="D916" s="87" t="s">
        <v>629</v>
      </c>
      <c r="E916" s="88" t="s">
        <v>1280</v>
      </c>
      <c r="F916" s="88"/>
      <c r="G916" s="88"/>
      <c r="H916" s="96" t="s">
        <v>46</v>
      </c>
      <c r="I916" s="89">
        <v>1</v>
      </c>
      <c r="J916" s="88">
        <v>224</v>
      </c>
      <c r="K916" s="174" t="s">
        <v>1231</v>
      </c>
    </row>
    <row r="917" spans="1:11" s="174" customFormat="1" ht="45" hidden="1" x14ac:dyDescent="0.25">
      <c r="A917" s="85">
        <v>43214</v>
      </c>
      <c r="B917" s="86">
        <v>659</v>
      </c>
      <c r="C917" s="86">
        <v>211</v>
      </c>
      <c r="D917" s="87" t="s">
        <v>630</v>
      </c>
      <c r="E917" s="88" t="s">
        <v>1094</v>
      </c>
      <c r="F917" s="88"/>
      <c r="G917" s="88"/>
      <c r="H917" s="96" t="s">
        <v>46</v>
      </c>
      <c r="I917" s="89">
        <v>1</v>
      </c>
      <c r="J917" s="88">
        <v>224</v>
      </c>
      <c r="K917" s="174" t="s">
        <v>1231</v>
      </c>
    </row>
    <row r="918" spans="1:11" s="174" customFormat="1" ht="45" hidden="1" x14ac:dyDescent="0.25">
      <c r="A918" s="85">
        <v>43275</v>
      </c>
      <c r="B918" s="86">
        <v>658</v>
      </c>
      <c r="C918" s="86">
        <v>407</v>
      </c>
      <c r="D918" s="87" t="s">
        <v>632</v>
      </c>
      <c r="E918" s="88" t="s">
        <v>1281</v>
      </c>
      <c r="F918" s="88"/>
      <c r="G918" s="88"/>
      <c r="H918" s="96" t="s">
        <v>46</v>
      </c>
      <c r="I918" s="89">
        <v>1</v>
      </c>
      <c r="J918" s="88">
        <v>224</v>
      </c>
      <c r="K918" s="174" t="s">
        <v>1231</v>
      </c>
    </row>
    <row r="919" spans="1:11" s="174" customFormat="1" ht="45" hidden="1" x14ac:dyDescent="0.25">
      <c r="A919" s="85">
        <v>43274</v>
      </c>
      <c r="B919" s="86">
        <v>657</v>
      </c>
      <c r="C919" s="86">
        <v>705</v>
      </c>
      <c r="D919" s="87" t="s">
        <v>634</v>
      </c>
      <c r="E919" s="88" t="s">
        <v>1129</v>
      </c>
      <c r="F919" s="88"/>
      <c r="G919" s="88"/>
      <c r="H919" s="96" t="s">
        <v>1118</v>
      </c>
      <c r="I919" s="89">
        <v>1</v>
      </c>
      <c r="J919" s="88">
        <v>224</v>
      </c>
      <c r="K919" s="174" t="s">
        <v>1209</v>
      </c>
    </row>
    <row r="920" spans="1:11" s="174" customFormat="1" ht="105" hidden="1" x14ac:dyDescent="0.25">
      <c r="A920" s="85">
        <v>43274</v>
      </c>
      <c r="B920" s="86">
        <v>656</v>
      </c>
      <c r="C920" s="86">
        <v>111</v>
      </c>
      <c r="D920" s="87" t="s">
        <v>636</v>
      </c>
      <c r="E920" s="88" t="s">
        <v>1094</v>
      </c>
      <c r="F920" s="88"/>
      <c r="G920" s="88"/>
      <c r="H920" s="96" t="s">
        <v>1118</v>
      </c>
      <c r="I920" s="89">
        <v>1</v>
      </c>
      <c r="J920" s="88">
        <v>224</v>
      </c>
      <c r="K920" s="174" t="s">
        <v>1141</v>
      </c>
    </row>
    <row r="921" spans="1:11" s="174" customFormat="1" ht="45" hidden="1" x14ac:dyDescent="0.25">
      <c r="A921" s="85">
        <v>43273</v>
      </c>
      <c r="B921" s="86">
        <v>655</v>
      </c>
      <c r="C921" s="86">
        <v>612</v>
      </c>
      <c r="D921" s="87" t="s">
        <v>639</v>
      </c>
      <c r="E921" s="88" t="s">
        <v>1110</v>
      </c>
      <c r="F921" s="88"/>
      <c r="G921" s="88"/>
      <c r="H921" s="96" t="s">
        <v>1118</v>
      </c>
      <c r="I921" s="89">
        <v>1</v>
      </c>
      <c r="J921" s="88">
        <v>224</v>
      </c>
      <c r="K921" s="174" t="s">
        <v>1128</v>
      </c>
    </row>
    <row r="922" spans="1:11" s="174" customFormat="1" ht="60" hidden="1" x14ac:dyDescent="0.25">
      <c r="A922" s="85">
        <v>43273</v>
      </c>
      <c r="B922" s="86">
        <v>654</v>
      </c>
      <c r="C922" s="86" t="s">
        <v>640</v>
      </c>
      <c r="D922" s="87" t="s">
        <v>642</v>
      </c>
      <c r="E922" s="88" t="s">
        <v>1110</v>
      </c>
      <c r="F922" s="88"/>
      <c r="G922" s="88"/>
      <c r="H922" s="96" t="s">
        <v>1118</v>
      </c>
      <c r="I922" s="89">
        <v>1</v>
      </c>
      <c r="J922" s="88">
        <v>224</v>
      </c>
      <c r="K922" s="174" t="s">
        <v>1128</v>
      </c>
    </row>
    <row r="923" spans="1:11" s="174" customFormat="1" ht="105" hidden="1" x14ac:dyDescent="0.25">
      <c r="A923" s="85">
        <v>43271</v>
      </c>
      <c r="B923" s="86">
        <v>653</v>
      </c>
      <c r="C923" s="86">
        <v>502</v>
      </c>
      <c r="D923" s="87" t="s">
        <v>645</v>
      </c>
      <c r="E923" s="88" t="s">
        <v>1151</v>
      </c>
      <c r="F923" s="88"/>
      <c r="G923" s="88"/>
      <c r="H923" s="96" t="s">
        <v>1118</v>
      </c>
      <c r="I923" s="89">
        <v>1</v>
      </c>
      <c r="J923" s="88">
        <v>224</v>
      </c>
      <c r="K923" s="174" t="s">
        <v>1152</v>
      </c>
    </row>
    <row r="924" spans="1:11" s="174" customFormat="1" ht="30" hidden="1" x14ac:dyDescent="0.25">
      <c r="A924" s="85">
        <v>43271</v>
      </c>
      <c r="B924" s="86">
        <v>652</v>
      </c>
      <c r="C924" s="86">
        <v>602</v>
      </c>
      <c r="D924" s="87" t="s">
        <v>648</v>
      </c>
      <c r="E924" s="88" t="s">
        <v>1110</v>
      </c>
      <c r="F924" s="88"/>
      <c r="G924" s="88"/>
      <c r="H924" s="96" t="s">
        <v>1118</v>
      </c>
      <c r="I924" s="89">
        <v>1</v>
      </c>
      <c r="J924" s="88">
        <v>224</v>
      </c>
      <c r="K924" s="174" t="s">
        <v>555</v>
      </c>
    </row>
    <row r="925" spans="1:11" s="174" customFormat="1" ht="30" hidden="1" x14ac:dyDescent="0.25">
      <c r="A925" s="85">
        <v>43270</v>
      </c>
      <c r="B925" s="86">
        <v>651</v>
      </c>
      <c r="C925" s="86">
        <v>512</v>
      </c>
      <c r="D925" s="87" t="s">
        <v>650</v>
      </c>
      <c r="E925" s="88" t="s">
        <v>1107</v>
      </c>
      <c r="F925" s="88"/>
      <c r="G925" s="152" t="s">
        <v>1564</v>
      </c>
      <c r="H925" s="96" t="s">
        <v>1118</v>
      </c>
      <c r="I925" s="89">
        <v>1</v>
      </c>
      <c r="J925" s="88">
        <v>224</v>
      </c>
      <c r="K925" s="174" t="s">
        <v>1253</v>
      </c>
    </row>
    <row r="926" spans="1:11" s="174" customFormat="1" ht="30" hidden="1" x14ac:dyDescent="0.25">
      <c r="A926" s="85">
        <v>43270</v>
      </c>
      <c r="B926" s="86">
        <v>650</v>
      </c>
      <c r="C926" s="86">
        <v>103</v>
      </c>
      <c r="D926" s="87" t="s">
        <v>652</v>
      </c>
      <c r="E926" s="88" t="s">
        <v>1284</v>
      </c>
      <c r="F926" s="88"/>
      <c r="G926" s="88"/>
      <c r="H926" s="96" t="s">
        <v>1118</v>
      </c>
      <c r="I926" s="89">
        <v>1</v>
      </c>
      <c r="J926" s="88">
        <v>224</v>
      </c>
      <c r="K926" s="174" t="s">
        <v>1209</v>
      </c>
    </row>
    <row r="927" spans="1:11" s="174" customFormat="1" ht="30" hidden="1" x14ac:dyDescent="0.25">
      <c r="A927" s="85">
        <v>43271</v>
      </c>
      <c r="B927" s="86">
        <v>649</v>
      </c>
      <c r="C927" s="86">
        <v>104</v>
      </c>
      <c r="D927" s="87" t="s">
        <v>654</v>
      </c>
      <c r="E927" s="152" t="s">
        <v>46</v>
      </c>
      <c r="F927" s="88"/>
      <c r="G927" s="88"/>
      <c r="H927" s="96" t="s">
        <v>46</v>
      </c>
      <c r="I927" s="89">
        <v>1</v>
      </c>
      <c r="J927" s="88">
        <v>224</v>
      </c>
      <c r="K927" s="174" t="s">
        <v>1231</v>
      </c>
    </row>
    <row r="928" spans="1:11" s="174" customFormat="1" ht="45" hidden="1" x14ac:dyDescent="0.25">
      <c r="A928" s="85">
        <v>43271</v>
      </c>
      <c r="B928" s="86">
        <v>648</v>
      </c>
      <c r="C928" s="86">
        <v>407</v>
      </c>
      <c r="D928" s="87" t="s">
        <v>656</v>
      </c>
      <c r="E928" s="88" t="s">
        <v>1110</v>
      </c>
      <c r="F928" s="88"/>
      <c r="G928" s="88"/>
      <c r="H928" s="96" t="s">
        <v>1082</v>
      </c>
      <c r="I928" s="89">
        <v>1</v>
      </c>
      <c r="J928" s="88">
        <v>224</v>
      </c>
      <c r="K928" s="174" t="s">
        <v>1128</v>
      </c>
    </row>
    <row r="929" spans="1:11" s="174" customFormat="1" ht="45" hidden="1" x14ac:dyDescent="0.25">
      <c r="A929" s="85">
        <v>43268</v>
      </c>
      <c r="B929" s="86">
        <v>647</v>
      </c>
      <c r="C929" s="86">
        <v>603</v>
      </c>
      <c r="D929" s="87" t="s">
        <v>658</v>
      </c>
      <c r="E929" s="88" t="s">
        <v>1110</v>
      </c>
      <c r="F929" s="88"/>
      <c r="G929" s="88"/>
      <c r="H929" s="96" t="s">
        <v>1082</v>
      </c>
      <c r="I929" s="89">
        <v>1</v>
      </c>
      <c r="J929" s="88">
        <v>224</v>
      </c>
      <c r="K929" s="174" t="s">
        <v>1128</v>
      </c>
    </row>
    <row r="930" spans="1:11" s="174" customFormat="1" ht="285" hidden="1" x14ac:dyDescent="0.25">
      <c r="A930" s="85">
        <v>43268</v>
      </c>
      <c r="B930" s="86">
        <v>646</v>
      </c>
      <c r="C930" s="86">
        <v>403</v>
      </c>
      <c r="D930" s="87" t="s">
        <v>660</v>
      </c>
      <c r="E930" s="88" t="s">
        <v>1094</v>
      </c>
      <c r="F930" s="88"/>
      <c r="G930" s="158" t="s">
        <v>2376</v>
      </c>
      <c r="H930" s="143" t="s">
        <v>1118</v>
      </c>
      <c r="I930" s="89">
        <v>1</v>
      </c>
      <c r="J930" s="88">
        <v>224</v>
      </c>
      <c r="K930" s="174" t="s">
        <v>1186</v>
      </c>
    </row>
    <row r="931" spans="1:11" s="174" customFormat="1" ht="75" hidden="1" x14ac:dyDescent="0.25">
      <c r="A931" s="85">
        <v>43268</v>
      </c>
      <c r="B931" s="86">
        <v>645</v>
      </c>
      <c r="C931" s="86">
        <v>503</v>
      </c>
      <c r="D931" s="87" t="s">
        <v>662</v>
      </c>
      <c r="E931" s="88" t="s">
        <v>1151</v>
      </c>
      <c r="F931" s="88"/>
      <c r="G931" s="88"/>
      <c r="H931" s="96" t="s">
        <v>1118</v>
      </c>
      <c r="I931" s="89">
        <v>1</v>
      </c>
      <c r="J931" s="88">
        <v>224</v>
      </c>
      <c r="K931" s="174" t="s">
        <v>1152</v>
      </c>
    </row>
    <row r="932" spans="1:11" s="174" customFormat="1" ht="360" hidden="1" x14ac:dyDescent="0.25">
      <c r="A932" s="85">
        <v>43268</v>
      </c>
      <c r="B932" s="86">
        <v>644</v>
      </c>
      <c r="C932" s="86" t="s">
        <v>664</v>
      </c>
      <c r="D932" s="87" t="s">
        <v>665</v>
      </c>
      <c r="E932" s="88" t="s">
        <v>1094</v>
      </c>
      <c r="F932" s="88"/>
      <c r="G932" s="88"/>
      <c r="H932" s="96" t="s">
        <v>1118</v>
      </c>
      <c r="I932" s="89">
        <v>1</v>
      </c>
      <c r="J932" s="88">
        <v>224</v>
      </c>
      <c r="K932" s="174" t="s">
        <v>1186</v>
      </c>
    </row>
    <row r="933" spans="1:11" s="174" customFormat="1" ht="90" hidden="1" x14ac:dyDescent="0.25">
      <c r="A933" s="85">
        <v>43264</v>
      </c>
      <c r="B933" s="86">
        <v>643</v>
      </c>
      <c r="C933" s="86">
        <v>607</v>
      </c>
      <c r="D933" s="87" t="s">
        <v>667</v>
      </c>
      <c r="E933" s="88" t="s">
        <v>1110</v>
      </c>
      <c r="F933" s="88"/>
      <c r="G933" s="88"/>
      <c r="H933" s="96" t="s">
        <v>1082</v>
      </c>
      <c r="I933" s="89">
        <v>1</v>
      </c>
      <c r="J933" s="88">
        <v>224</v>
      </c>
      <c r="K933" s="174" t="s">
        <v>1128</v>
      </c>
    </row>
    <row r="934" spans="1:11" s="174" customFormat="1" ht="45" hidden="1" x14ac:dyDescent="0.25">
      <c r="A934" s="85">
        <v>43264</v>
      </c>
      <c r="B934" s="86">
        <v>642</v>
      </c>
      <c r="C934" s="86">
        <v>709</v>
      </c>
      <c r="D934" s="87" t="s">
        <v>669</v>
      </c>
      <c r="E934" s="88" t="s">
        <v>1129</v>
      </c>
      <c r="F934" s="88"/>
      <c r="G934" s="88"/>
      <c r="H934" s="96" t="s">
        <v>1118</v>
      </c>
      <c r="I934" s="89">
        <v>1</v>
      </c>
      <c r="J934" s="88">
        <v>224</v>
      </c>
      <c r="K934" s="174" t="s">
        <v>1209</v>
      </c>
    </row>
    <row r="935" spans="1:11" s="174" customFormat="1" ht="45" hidden="1" x14ac:dyDescent="0.25">
      <c r="A935" s="85">
        <v>43267</v>
      </c>
      <c r="B935" s="86">
        <v>641</v>
      </c>
      <c r="C935" s="86">
        <v>109</v>
      </c>
      <c r="D935" s="87" t="s">
        <v>672</v>
      </c>
      <c r="E935" s="88" t="s">
        <v>1110</v>
      </c>
      <c r="F935" s="88"/>
      <c r="G935" s="88"/>
      <c r="H935" s="96" t="s">
        <v>1082</v>
      </c>
      <c r="I935" s="89">
        <v>1</v>
      </c>
      <c r="J935" s="88">
        <v>224</v>
      </c>
      <c r="K935" s="174" t="s">
        <v>1128</v>
      </c>
    </row>
    <row r="936" spans="1:11" s="174" customFormat="1" ht="45" hidden="1" x14ac:dyDescent="0.25">
      <c r="A936" s="85">
        <v>43267</v>
      </c>
      <c r="B936" s="86">
        <v>640</v>
      </c>
      <c r="C936" s="86">
        <v>504</v>
      </c>
      <c r="D936" s="87" t="s">
        <v>674</v>
      </c>
      <c r="E936" s="88" t="s">
        <v>1110</v>
      </c>
      <c r="F936" s="88"/>
      <c r="G936" s="88"/>
      <c r="H936" s="96" t="s">
        <v>1082</v>
      </c>
      <c r="I936" s="89">
        <v>1</v>
      </c>
      <c r="J936" s="88">
        <v>224</v>
      </c>
      <c r="K936" s="174" t="s">
        <v>1128</v>
      </c>
    </row>
    <row r="937" spans="1:11" s="174" customFormat="1" ht="45" hidden="1" x14ac:dyDescent="0.25">
      <c r="A937" s="85">
        <v>43266</v>
      </c>
      <c r="B937" s="86">
        <v>639</v>
      </c>
      <c r="C937" s="86" t="s">
        <v>602</v>
      </c>
      <c r="D937" s="87" t="s">
        <v>674</v>
      </c>
      <c r="E937" s="88" t="s">
        <v>1110</v>
      </c>
      <c r="F937" s="88"/>
      <c r="G937" s="88"/>
      <c r="H937" s="96" t="s">
        <v>1082</v>
      </c>
      <c r="I937" s="89">
        <v>1</v>
      </c>
      <c r="J937" s="88">
        <v>224</v>
      </c>
      <c r="K937" s="174" t="s">
        <v>1128</v>
      </c>
    </row>
    <row r="938" spans="1:11" s="174" customFormat="1" ht="45" hidden="1" x14ac:dyDescent="0.25">
      <c r="A938" s="85">
        <v>43265</v>
      </c>
      <c r="B938" s="86">
        <v>638</v>
      </c>
      <c r="C938" s="86">
        <v>302</v>
      </c>
      <c r="D938" s="87" t="s">
        <v>678</v>
      </c>
      <c r="E938" s="88" t="s">
        <v>1110</v>
      </c>
      <c r="F938" s="88"/>
      <c r="G938" s="88"/>
      <c r="H938" s="96" t="s">
        <v>1118</v>
      </c>
      <c r="I938" s="89">
        <v>1</v>
      </c>
      <c r="J938" s="88">
        <v>224</v>
      </c>
      <c r="K938" s="174" t="s">
        <v>1128</v>
      </c>
    </row>
    <row r="939" spans="1:11" s="174" customFormat="1" ht="45" hidden="1" x14ac:dyDescent="0.25">
      <c r="A939" s="85">
        <v>43264</v>
      </c>
      <c r="B939" s="86">
        <v>637</v>
      </c>
      <c r="C939" s="86">
        <v>307</v>
      </c>
      <c r="D939" s="87" t="s">
        <v>681</v>
      </c>
      <c r="E939" s="88" t="s">
        <v>1286</v>
      </c>
      <c r="F939" s="88"/>
      <c r="G939" s="88"/>
      <c r="H939" s="96" t="s">
        <v>1118</v>
      </c>
      <c r="I939" s="89">
        <v>1</v>
      </c>
      <c r="J939" s="88">
        <v>224</v>
      </c>
      <c r="K939" s="174" t="s">
        <v>1288</v>
      </c>
    </row>
    <row r="940" spans="1:11" s="174" customFormat="1" ht="90" hidden="1" x14ac:dyDescent="0.25">
      <c r="A940" s="85">
        <v>43265</v>
      </c>
      <c r="B940" s="86">
        <v>636</v>
      </c>
      <c r="C940" s="86">
        <v>902</v>
      </c>
      <c r="D940" s="87" t="s">
        <v>683</v>
      </c>
      <c r="E940" s="152" t="s">
        <v>46</v>
      </c>
      <c r="F940" s="88"/>
      <c r="G940" s="88"/>
      <c r="H940" s="96" t="s">
        <v>46</v>
      </c>
      <c r="I940" s="89">
        <v>1</v>
      </c>
      <c r="J940" s="88">
        <v>224</v>
      </c>
      <c r="K940" s="174" t="s">
        <v>1231</v>
      </c>
    </row>
    <row r="941" spans="1:11" s="174" customFormat="1" ht="45" hidden="1" x14ac:dyDescent="0.25">
      <c r="A941" s="85">
        <v>43265</v>
      </c>
      <c r="B941" s="86">
        <v>635</v>
      </c>
      <c r="C941" s="86">
        <v>303</v>
      </c>
      <c r="D941" s="87" t="s">
        <v>685</v>
      </c>
      <c r="E941" s="88" t="s">
        <v>1151</v>
      </c>
      <c r="F941" s="88"/>
      <c r="G941" s="88"/>
      <c r="H941" s="96" t="s">
        <v>1118</v>
      </c>
      <c r="I941" s="89">
        <v>1</v>
      </c>
      <c r="J941" s="88">
        <v>224</v>
      </c>
      <c r="K941" s="174" t="s">
        <v>1152</v>
      </c>
    </row>
    <row r="942" spans="1:11" s="174" customFormat="1" ht="45" hidden="1" x14ac:dyDescent="0.25">
      <c r="A942" s="85">
        <v>43262</v>
      </c>
      <c r="B942" s="86">
        <v>634</v>
      </c>
      <c r="C942" s="86">
        <v>202</v>
      </c>
      <c r="D942" s="87" t="s">
        <v>687</v>
      </c>
      <c r="E942" s="141" t="s">
        <v>1665</v>
      </c>
      <c r="F942" s="88"/>
      <c r="G942" s="88"/>
      <c r="H942" s="96" t="s">
        <v>46</v>
      </c>
      <c r="I942" s="89">
        <v>1</v>
      </c>
      <c r="J942" s="88">
        <v>224</v>
      </c>
      <c r="K942" s="174" t="s">
        <v>1163</v>
      </c>
    </row>
    <row r="943" spans="1:11" s="174" customFormat="1" ht="45" hidden="1" x14ac:dyDescent="0.25">
      <c r="A943" s="85">
        <v>43262</v>
      </c>
      <c r="B943" s="86">
        <v>633</v>
      </c>
      <c r="C943" s="86">
        <v>202</v>
      </c>
      <c r="D943" s="87" t="s">
        <v>689</v>
      </c>
      <c r="E943" s="152" t="s">
        <v>46</v>
      </c>
      <c r="F943" s="88"/>
      <c r="G943" s="152" t="s">
        <v>1566</v>
      </c>
      <c r="H943" s="96" t="s">
        <v>46</v>
      </c>
      <c r="I943" s="89">
        <v>1</v>
      </c>
      <c r="J943" s="88">
        <v>224</v>
      </c>
      <c r="K943" s="174" t="s">
        <v>1231</v>
      </c>
    </row>
    <row r="944" spans="1:11" s="174" customFormat="1" ht="30" hidden="1" x14ac:dyDescent="0.25">
      <c r="A944" s="85">
        <v>43262</v>
      </c>
      <c r="B944" s="86">
        <v>632</v>
      </c>
      <c r="C944" s="86">
        <v>202</v>
      </c>
      <c r="D944" s="87" t="s">
        <v>690</v>
      </c>
      <c r="E944" s="88" t="s">
        <v>1107</v>
      </c>
      <c r="F944" s="152" t="s">
        <v>1633</v>
      </c>
      <c r="G944" s="152" t="s">
        <v>1567</v>
      </c>
      <c r="H944" s="96" t="s">
        <v>1131</v>
      </c>
      <c r="I944" s="89">
        <v>1</v>
      </c>
      <c r="J944" s="88">
        <v>224</v>
      </c>
      <c r="K944" s="174" t="s">
        <v>1127</v>
      </c>
    </row>
    <row r="945" spans="1:11" s="174" customFormat="1" ht="30" hidden="1" x14ac:dyDescent="0.25">
      <c r="A945" s="85">
        <v>43262</v>
      </c>
      <c r="B945" s="86">
        <v>631</v>
      </c>
      <c r="C945" s="86">
        <v>202</v>
      </c>
      <c r="D945" s="87" t="s">
        <v>691</v>
      </c>
      <c r="E945" s="88" t="s">
        <v>1145</v>
      </c>
      <c r="F945" s="88"/>
      <c r="G945" s="88"/>
      <c r="H945" s="96">
        <v>43658</v>
      </c>
      <c r="I945" s="89">
        <v>1</v>
      </c>
      <c r="J945" s="88">
        <v>224</v>
      </c>
      <c r="K945" s="174" t="s">
        <v>1125</v>
      </c>
    </row>
    <row r="946" spans="1:11" s="174" customFormat="1" ht="75" hidden="1" x14ac:dyDescent="0.25">
      <c r="A946" s="85">
        <v>43262</v>
      </c>
      <c r="B946" s="86">
        <v>630</v>
      </c>
      <c r="C946" s="86"/>
      <c r="D946" s="87" t="s">
        <v>692</v>
      </c>
      <c r="E946" s="152" t="s">
        <v>1094</v>
      </c>
      <c r="F946" s="88"/>
      <c r="G946" s="152" t="s">
        <v>1472</v>
      </c>
      <c r="H946" s="143" t="s">
        <v>1118</v>
      </c>
      <c r="I946" s="89">
        <v>1</v>
      </c>
      <c r="J946" s="88">
        <v>224</v>
      </c>
      <c r="K946" s="174" t="s">
        <v>1099</v>
      </c>
    </row>
    <row r="947" spans="1:11" s="174" customFormat="1" ht="60" hidden="1" x14ac:dyDescent="0.25">
      <c r="A947" s="85">
        <v>43262</v>
      </c>
      <c r="B947" s="86">
        <v>629</v>
      </c>
      <c r="C947" s="86">
        <v>403</v>
      </c>
      <c r="D947" s="87" t="s">
        <v>693</v>
      </c>
      <c r="E947" s="88" t="s">
        <v>1110</v>
      </c>
      <c r="F947" s="88"/>
      <c r="G947" s="88"/>
      <c r="H947" s="96" t="s">
        <v>1082</v>
      </c>
      <c r="I947" s="89">
        <v>1</v>
      </c>
      <c r="J947" s="88">
        <v>224</v>
      </c>
      <c r="K947" s="174" t="s">
        <v>1249</v>
      </c>
    </row>
    <row r="948" spans="1:11" s="174" customFormat="1" ht="45" hidden="1" x14ac:dyDescent="0.25">
      <c r="A948" s="85">
        <v>43262</v>
      </c>
      <c r="B948" s="86">
        <v>628</v>
      </c>
      <c r="C948" s="86">
        <v>610</v>
      </c>
      <c r="D948" s="87" t="s">
        <v>695</v>
      </c>
      <c r="E948" s="88" t="s">
        <v>1110</v>
      </c>
      <c r="F948" s="88"/>
      <c r="G948" s="88"/>
      <c r="H948" s="96" t="s">
        <v>1082</v>
      </c>
      <c r="I948" s="89">
        <v>1</v>
      </c>
      <c r="J948" s="88">
        <v>224</v>
      </c>
      <c r="K948" s="174" t="s">
        <v>1128</v>
      </c>
    </row>
    <row r="949" spans="1:11" s="174" customFormat="1" ht="45" hidden="1" x14ac:dyDescent="0.25">
      <c r="A949" s="85">
        <v>43260</v>
      </c>
      <c r="B949" s="86">
        <v>627</v>
      </c>
      <c r="C949" s="86">
        <v>510</v>
      </c>
      <c r="D949" s="87" t="s">
        <v>697</v>
      </c>
      <c r="E949" s="88" t="s">
        <v>1110</v>
      </c>
      <c r="F949" s="88"/>
      <c r="G949" s="88"/>
      <c r="H949" s="96" t="s">
        <v>1082</v>
      </c>
      <c r="I949" s="89">
        <v>1</v>
      </c>
      <c r="J949" s="88">
        <v>224</v>
      </c>
      <c r="K949" s="174" t="s">
        <v>1172</v>
      </c>
    </row>
    <row r="950" spans="1:11" s="174" customFormat="1" ht="30" hidden="1" x14ac:dyDescent="0.25">
      <c r="A950" s="85">
        <v>43260</v>
      </c>
      <c r="B950" s="86">
        <v>626</v>
      </c>
      <c r="C950" s="86">
        <v>510</v>
      </c>
      <c r="D950" s="87" t="s">
        <v>698</v>
      </c>
      <c r="E950" s="88" t="s">
        <v>1151</v>
      </c>
      <c r="F950" s="88"/>
      <c r="G950" s="88"/>
      <c r="H950" s="96" t="s">
        <v>1118</v>
      </c>
      <c r="I950" s="89">
        <v>1</v>
      </c>
      <c r="J950" s="88">
        <v>224</v>
      </c>
      <c r="K950" s="174" t="s">
        <v>1152</v>
      </c>
    </row>
    <row r="951" spans="1:11" s="174" customFormat="1" ht="30" hidden="1" x14ac:dyDescent="0.25">
      <c r="A951" s="85">
        <v>43260</v>
      </c>
      <c r="B951" s="86">
        <v>625</v>
      </c>
      <c r="C951" s="86">
        <v>509</v>
      </c>
      <c r="D951" s="87" t="s">
        <v>700</v>
      </c>
      <c r="E951" s="88" t="s">
        <v>1110</v>
      </c>
      <c r="F951" s="88"/>
      <c r="G951" s="88"/>
      <c r="H951" s="96" t="s">
        <v>1118</v>
      </c>
      <c r="I951" s="89">
        <v>1</v>
      </c>
      <c r="J951" s="88">
        <v>224</v>
      </c>
      <c r="K951" s="174" t="s">
        <v>1172</v>
      </c>
    </row>
    <row r="952" spans="1:11" s="174" customFormat="1" ht="30" hidden="1" x14ac:dyDescent="0.25">
      <c r="A952" s="85">
        <v>43260</v>
      </c>
      <c r="B952" s="86">
        <v>624</v>
      </c>
      <c r="C952" s="86">
        <v>509</v>
      </c>
      <c r="D952" s="87" t="s">
        <v>702</v>
      </c>
      <c r="E952" s="88" t="s">
        <v>1151</v>
      </c>
      <c r="F952" s="88"/>
      <c r="G952" s="88"/>
      <c r="H952" s="96" t="s">
        <v>1118</v>
      </c>
      <c r="I952" s="89">
        <v>1</v>
      </c>
      <c r="J952" s="88">
        <v>224</v>
      </c>
      <c r="K952" s="174" t="s">
        <v>1152</v>
      </c>
    </row>
    <row r="953" spans="1:11" s="174" customFormat="1" ht="60" hidden="1" x14ac:dyDescent="0.25">
      <c r="A953" s="85">
        <v>43260</v>
      </c>
      <c r="B953" s="86">
        <v>623</v>
      </c>
      <c r="C953" s="86">
        <v>312</v>
      </c>
      <c r="D953" s="87" t="s">
        <v>704</v>
      </c>
      <c r="E953" s="88" t="s">
        <v>1107</v>
      </c>
      <c r="F953" s="88"/>
      <c r="G953" s="88"/>
      <c r="H953" s="96" t="s">
        <v>1118</v>
      </c>
      <c r="I953" s="89">
        <v>1</v>
      </c>
      <c r="J953" s="88">
        <v>224</v>
      </c>
      <c r="K953" s="174" t="s">
        <v>1253</v>
      </c>
    </row>
    <row r="954" spans="1:11" s="174" customFormat="1" ht="45" hidden="1" x14ac:dyDescent="0.25">
      <c r="A954" s="85">
        <v>43256</v>
      </c>
      <c r="B954" s="86">
        <v>622</v>
      </c>
      <c r="C954" s="86">
        <v>712</v>
      </c>
      <c r="D954" s="87" t="s">
        <v>706</v>
      </c>
      <c r="E954" s="88" t="s">
        <v>1110</v>
      </c>
      <c r="F954" s="88"/>
      <c r="G954" s="88"/>
      <c r="H954" s="96" t="s">
        <v>1118</v>
      </c>
      <c r="I954" s="89">
        <v>1</v>
      </c>
      <c r="J954" s="88">
        <v>224</v>
      </c>
      <c r="K954" s="174" t="s">
        <v>1128</v>
      </c>
    </row>
    <row r="955" spans="1:11" s="174" customFormat="1" ht="30" hidden="1" x14ac:dyDescent="0.25">
      <c r="A955" s="85">
        <v>43258</v>
      </c>
      <c r="B955" s="86">
        <v>621</v>
      </c>
      <c r="C955" s="86">
        <v>610</v>
      </c>
      <c r="D955" s="87" t="s">
        <v>708</v>
      </c>
      <c r="E955" s="152" t="s">
        <v>1094</v>
      </c>
      <c r="F955" s="88"/>
      <c r="G955" s="158" t="s">
        <v>2376</v>
      </c>
      <c r="H955" s="143" t="s">
        <v>1118</v>
      </c>
      <c r="I955" s="89">
        <v>1</v>
      </c>
      <c r="J955" s="88">
        <v>224</v>
      </c>
      <c r="K955" s="174" t="s">
        <v>1186</v>
      </c>
    </row>
    <row r="956" spans="1:11" s="174" customFormat="1" ht="45" hidden="1" x14ac:dyDescent="0.25">
      <c r="A956" s="85">
        <v>43258</v>
      </c>
      <c r="B956" s="86">
        <v>620</v>
      </c>
      <c r="C956" s="86">
        <v>705</v>
      </c>
      <c r="D956" s="87" t="s">
        <v>710</v>
      </c>
      <c r="E956" s="152" t="s">
        <v>1094</v>
      </c>
      <c r="F956" s="88"/>
      <c r="G956" s="158" t="s">
        <v>2376</v>
      </c>
      <c r="H956" s="143" t="s">
        <v>1118</v>
      </c>
      <c r="I956" s="89">
        <v>1</v>
      </c>
      <c r="J956" s="88">
        <v>224</v>
      </c>
      <c r="K956" s="174" t="s">
        <v>1290</v>
      </c>
    </row>
    <row r="957" spans="1:11" s="174" customFormat="1" ht="45" hidden="1" x14ac:dyDescent="0.25">
      <c r="A957" s="85">
        <v>43259</v>
      </c>
      <c r="B957" s="86">
        <v>619</v>
      </c>
      <c r="C957" s="86">
        <v>712</v>
      </c>
      <c r="D957" s="87" t="s">
        <v>712</v>
      </c>
      <c r="E957" s="88" t="s">
        <v>1151</v>
      </c>
      <c r="F957" s="88"/>
      <c r="G957" s="88"/>
      <c r="H957" s="96" t="s">
        <v>1118</v>
      </c>
      <c r="I957" s="89">
        <v>1</v>
      </c>
      <c r="J957" s="88">
        <v>224</v>
      </c>
      <c r="K957" s="174" t="s">
        <v>1152</v>
      </c>
    </row>
    <row r="958" spans="1:11" s="174" customFormat="1" ht="30" hidden="1" x14ac:dyDescent="0.25">
      <c r="A958" s="85">
        <v>43259</v>
      </c>
      <c r="B958" s="86">
        <v>618</v>
      </c>
      <c r="C958" s="86">
        <v>712</v>
      </c>
      <c r="D958" s="87" t="s">
        <v>714</v>
      </c>
      <c r="E958" s="88" t="s">
        <v>1145</v>
      </c>
      <c r="F958" s="88"/>
      <c r="G958" s="88"/>
      <c r="H958" s="96" t="s">
        <v>1082</v>
      </c>
      <c r="I958" s="89">
        <v>1</v>
      </c>
      <c r="J958" s="88">
        <v>224</v>
      </c>
      <c r="K958" s="174" t="s">
        <v>1209</v>
      </c>
    </row>
    <row r="959" spans="1:11" s="174" customFormat="1" ht="75" hidden="1" x14ac:dyDescent="0.25">
      <c r="A959" s="85">
        <v>43258</v>
      </c>
      <c r="B959" s="86">
        <v>617</v>
      </c>
      <c r="C959" s="86" t="s">
        <v>361</v>
      </c>
      <c r="D959" s="87" t="s">
        <v>715</v>
      </c>
      <c r="E959" s="88" t="s">
        <v>1151</v>
      </c>
      <c r="F959" s="88"/>
      <c r="G959" s="88"/>
      <c r="H959" s="96" t="s">
        <v>1118</v>
      </c>
      <c r="I959" s="89">
        <v>1</v>
      </c>
      <c r="J959" s="88">
        <v>224</v>
      </c>
      <c r="K959" s="174" t="s">
        <v>1152</v>
      </c>
    </row>
    <row r="960" spans="1:11" s="174" customFormat="1" ht="45" hidden="1" x14ac:dyDescent="0.25">
      <c r="A960" s="85">
        <v>43256</v>
      </c>
      <c r="B960" s="86">
        <v>616</v>
      </c>
      <c r="C960" s="86">
        <v>305</v>
      </c>
      <c r="D960" s="87" t="s">
        <v>717</v>
      </c>
      <c r="E960" s="88" t="s">
        <v>1094</v>
      </c>
      <c r="F960" s="88"/>
      <c r="G960" s="88"/>
      <c r="H960" s="96" t="s">
        <v>1082</v>
      </c>
      <c r="I960" s="89">
        <v>1</v>
      </c>
      <c r="J960" s="88">
        <v>224</v>
      </c>
      <c r="K960" s="174" t="s">
        <v>1186</v>
      </c>
    </row>
    <row r="961" spans="1:11" s="174" customFormat="1" ht="75" hidden="1" x14ac:dyDescent="0.25">
      <c r="A961" s="85">
        <v>43256</v>
      </c>
      <c r="B961" s="86">
        <v>615</v>
      </c>
      <c r="C961" s="86">
        <v>305</v>
      </c>
      <c r="D961" s="87" t="s">
        <v>719</v>
      </c>
      <c r="E961" s="88" t="s">
        <v>1292</v>
      </c>
      <c r="F961" s="88"/>
      <c r="G961" s="88"/>
      <c r="H961" s="96" t="s">
        <v>1082</v>
      </c>
      <c r="I961" s="89">
        <v>1</v>
      </c>
      <c r="J961" s="88">
        <v>224</v>
      </c>
      <c r="K961" s="174" t="s">
        <v>1233</v>
      </c>
    </row>
    <row r="962" spans="1:11" s="174" customFormat="1" ht="105" hidden="1" x14ac:dyDescent="0.25">
      <c r="A962" s="85">
        <v>43253</v>
      </c>
      <c r="B962" s="86">
        <v>614</v>
      </c>
      <c r="C962" s="86">
        <v>206</v>
      </c>
      <c r="D962" s="87" t="s">
        <v>720</v>
      </c>
      <c r="E962" s="88" t="s">
        <v>1094</v>
      </c>
      <c r="F962" s="88"/>
      <c r="G962" s="88"/>
      <c r="H962" s="96" t="s">
        <v>1082</v>
      </c>
      <c r="I962" s="89">
        <v>1</v>
      </c>
      <c r="J962" s="88">
        <v>224</v>
      </c>
      <c r="K962" s="174" t="s">
        <v>1186</v>
      </c>
    </row>
    <row r="963" spans="1:11" s="174" customFormat="1" ht="45" hidden="1" x14ac:dyDescent="0.25">
      <c r="A963" s="85">
        <v>43256</v>
      </c>
      <c r="B963" s="86">
        <v>613</v>
      </c>
      <c r="C963" s="86">
        <v>504</v>
      </c>
      <c r="D963" s="87" t="s">
        <v>722</v>
      </c>
      <c r="E963" s="88" t="s">
        <v>1294</v>
      </c>
      <c r="F963" s="88"/>
      <c r="G963" s="88"/>
      <c r="H963" s="96" t="s">
        <v>1082</v>
      </c>
      <c r="I963" s="89">
        <v>1</v>
      </c>
      <c r="J963" s="88">
        <v>224</v>
      </c>
      <c r="K963" s="174" t="s">
        <v>1209</v>
      </c>
    </row>
    <row r="964" spans="1:11" s="174" customFormat="1" ht="45" hidden="1" x14ac:dyDescent="0.25">
      <c r="A964" s="85">
        <v>43256</v>
      </c>
      <c r="B964" s="86">
        <v>612</v>
      </c>
      <c r="C964" s="86">
        <v>504</v>
      </c>
      <c r="D964" s="87" t="s">
        <v>724</v>
      </c>
      <c r="E964" s="152" t="s">
        <v>46</v>
      </c>
      <c r="F964" s="88"/>
      <c r="G964" s="88"/>
      <c r="H964" s="96" t="s">
        <v>1082</v>
      </c>
      <c r="I964" s="89">
        <v>1</v>
      </c>
      <c r="J964" s="88">
        <v>224</v>
      </c>
      <c r="K964" s="174" t="s">
        <v>1128</v>
      </c>
    </row>
    <row r="965" spans="1:11" s="174" customFormat="1" ht="45" hidden="1" x14ac:dyDescent="0.25">
      <c r="A965" s="85">
        <v>43255</v>
      </c>
      <c r="B965" s="86">
        <v>611</v>
      </c>
      <c r="C965" s="86">
        <v>111</v>
      </c>
      <c r="D965" s="87" t="s">
        <v>726</v>
      </c>
      <c r="E965" s="152" t="s">
        <v>46</v>
      </c>
      <c r="F965" s="88"/>
      <c r="G965" s="88"/>
      <c r="H965" s="96" t="s">
        <v>1082</v>
      </c>
      <c r="I965" s="89">
        <v>1</v>
      </c>
      <c r="J965" s="88">
        <v>224</v>
      </c>
      <c r="K965" s="174" t="s">
        <v>1128</v>
      </c>
    </row>
    <row r="966" spans="1:11" s="174" customFormat="1" ht="30" hidden="1" x14ac:dyDescent="0.25">
      <c r="A966" s="85">
        <v>43255</v>
      </c>
      <c r="B966" s="86">
        <v>610</v>
      </c>
      <c r="C966" s="86">
        <v>608</v>
      </c>
      <c r="D966" s="87" t="s">
        <v>728</v>
      </c>
      <c r="E966" s="88" t="s">
        <v>1297</v>
      </c>
      <c r="F966" s="88"/>
      <c r="G966" s="88"/>
      <c r="H966" s="96" t="s">
        <v>1082</v>
      </c>
      <c r="I966" s="89">
        <v>1</v>
      </c>
      <c r="J966" s="88">
        <v>224</v>
      </c>
      <c r="K966" s="174" t="s">
        <v>1127</v>
      </c>
    </row>
    <row r="967" spans="1:11" s="174" customFormat="1" ht="45" hidden="1" x14ac:dyDescent="0.25">
      <c r="A967" s="85">
        <v>43255</v>
      </c>
      <c r="B967" s="86">
        <v>609</v>
      </c>
      <c r="C967" s="86">
        <v>605</v>
      </c>
      <c r="D967" s="87" t="s">
        <v>730</v>
      </c>
      <c r="E967" s="88" t="s">
        <v>1094</v>
      </c>
      <c r="F967" s="88"/>
      <c r="G967" s="88"/>
      <c r="H967" s="96" t="s">
        <v>1082</v>
      </c>
      <c r="I967" s="89">
        <v>1</v>
      </c>
      <c r="J967" s="88">
        <v>224</v>
      </c>
      <c r="K967" s="174" t="s">
        <v>1186</v>
      </c>
    </row>
    <row r="968" spans="1:11" s="174" customFormat="1" ht="150" hidden="1" x14ac:dyDescent="0.25">
      <c r="A968" s="85">
        <v>43253</v>
      </c>
      <c r="B968" s="86">
        <v>608</v>
      </c>
      <c r="C968" s="86">
        <v>309</v>
      </c>
      <c r="D968" s="87" t="s">
        <v>732</v>
      </c>
      <c r="E968" s="88" t="s">
        <v>1094</v>
      </c>
      <c r="F968" s="88"/>
      <c r="G968" s="88"/>
      <c r="H968" s="96" t="s">
        <v>1082</v>
      </c>
      <c r="I968" s="89">
        <v>1</v>
      </c>
      <c r="J968" s="88">
        <v>224</v>
      </c>
      <c r="K968" s="174" t="s">
        <v>1186</v>
      </c>
    </row>
    <row r="969" spans="1:11" s="174" customFormat="1" ht="165" hidden="1" x14ac:dyDescent="0.25">
      <c r="A969" s="85">
        <v>43254</v>
      </c>
      <c r="B969" s="86">
        <v>607</v>
      </c>
      <c r="C969" s="86">
        <v>211</v>
      </c>
      <c r="D969" s="87" t="s">
        <v>734</v>
      </c>
      <c r="E969" s="88" t="s">
        <v>1094</v>
      </c>
      <c r="F969" s="88"/>
      <c r="G969" s="88"/>
      <c r="H969" s="96" t="s">
        <v>1082</v>
      </c>
      <c r="I969" s="89">
        <v>1</v>
      </c>
      <c r="J969" s="88">
        <v>224</v>
      </c>
      <c r="K969" s="174" t="s">
        <v>1186</v>
      </c>
    </row>
    <row r="970" spans="1:11" s="174" customFormat="1" ht="45" hidden="1" x14ac:dyDescent="0.25">
      <c r="A970" s="85">
        <v>43251</v>
      </c>
      <c r="B970" s="86">
        <v>606</v>
      </c>
      <c r="C970" s="86">
        <v>104</v>
      </c>
      <c r="D970" s="87" t="s">
        <v>736</v>
      </c>
      <c r="E970" s="152" t="s">
        <v>46</v>
      </c>
      <c r="F970" s="88"/>
      <c r="G970" s="88"/>
      <c r="H970" s="96" t="s">
        <v>1082</v>
      </c>
      <c r="I970" s="89">
        <v>1</v>
      </c>
      <c r="J970" s="88">
        <v>224</v>
      </c>
      <c r="K970" s="174" t="s">
        <v>1128</v>
      </c>
    </row>
    <row r="971" spans="1:11" s="174" customFormat="1" ht="45" hidden="1" x14ac:dyDescent="0.25">
      <c r="A971" s="85">
        <v>43254</v>
      </c>
      <c r="B971" s="86">
        <v>605</v>
      </c>
      <c r="C971" s="86">
        <v>406</v>
      </c>
      <c r="D971" s="87" t="s">
        <v>738</v>
      </c>
      <c r="E971" s="88" t="s">
        <v>1298</v>
      </c>
      <c r="F971" s="88"/>
      <c r="G971" s="88"/>
      <c r="H971" s="96" t="s">
        <v>1082</v>
      </c>
      <c r="I971" s="89">
        <v>1</v>
      </c>
      <c r="J971" s="88">
        <v>224</v>
      </c>
      <c r="K971" s="174" t="s">
        <v>1231</v>
      </c>
    </row>
    <row r="972" spans="1:11" s="174" customFormat="1" ht="45" hidden="1" x14ac:dyDescent="0.25">
      <c r="A972" s="85">
        <v>43253</v>
      </c>
      <c r="B972" s="86">
        <v>604</v>
      </c>
      <c r="C972" s="86">
        <v>108</v>
      </c>
      <c r="D972" s="87" t="s">
        <v>740</v>
      </c>
      <c r="E972" s="152" t="s">
        <v>46</v>
      </c>
      <c r="F972" s="88"/>
      <c r="G972" s="88"/>
      <c r="H972" s="96" t="s">
        <v>1082</v>
      </c>
      <c r="I972" s="89">
        <v>1</v>
      </c>
      <c r="J972" s="88">
        <v>224</v>
      </c>
      <c r="K972" s="174" t="s">
        <v>1128</v>
      </c>
    </row>
    <row r="973" spans="1:11" s="174" customFormat="1" ht="180" hidden="1" x14ac:dyDescent="0.25">
      <c r="A973" s="85">
        <v>43254</v>
      </c>
      <c r="B973" s="86">
        <v>603</v>
      </c>
      <c r="C973" s="86">
        <v>510</v>
      </c>
      <c r="D973" s="87" t="s">
        <v>742</v>
      </c>
      <c r="E973" s="88" t="s">
        <v>1094</v>
      </c>
      <c r="F973" s="88"/>
      <c r="G973" s="88"/>
      <c r="H973" s="96" t="s">
        <v>1082</v>
      </c>
      <c r="I973" s="89">
        <v>1</v>
      </c>
      <c r="J973" s="88">
        <v>224</v>
      </c>
      <c r="K973" s="174" t="s">
        <v>1301</v>
      </c>
    </row>
    <row r="974" spans="1:11" s="174" customFormat="1" ht="45" hidden="1" x14ac:dyDescent="0.25">
      <c r="A974" s="85">
        <v>43254</v>
      </c>
      <c r="B974" s="86">
        <v>602</v>
      </c>
      <c r="C974" s="86">
        <v>103</v>
      </c>
      <c r="D974" s="87" t="s">
        <v>744</v>
      </c>
      <c r="E974" s="152" t="s">
        <v>46</v>
      </c>
      <c r="F974" s="88"/>
      <c r="G974" s="88"/>
      <c r="H974" s="96" t="s">
        <v>1082</v>
      </c>
      <c r="I974" s="89">
        <v>1</v>
      </c>
      <c r="J974" s="88">
        <v>224</v>
      </c>
      <c r="K974" s="174" t="s">
        <v>1128</v>
      </c>
    </row>
    <row r="975" spans="1:11" s="174" customFormat="1" ht="45" hidden="1" x14ac:dyDescent="0.25">
      <c r="A975" s="85">
        <v>43254</v>
      </c>
      <c r="B975" s="86">
        <v>601</v>
      </c>
      <c r="C975" s="86">
        <v>107</v>
      </c>
      <c r="D975" s="87" t="s">
        <v>747</v>
      </c>
      <c r="E975" s="152" t="s">
        <v>46</v>
      </c>
      <c r="F975" s="88"/>
      <c r="G975" s="88"/>
      <c r="H975" s="96" t="s">
        <v>1082</v>
      </c>
      <c r="I975" s="89">
        <v>1</v>
      </c>
      <c r="J975" s="88">
        <v>224</v>
      </c>
      <c r="K975" s="174" t="s">
        <v>1128</v>
      </c>
    </row>
    <row r="976" spans="1:11" s="174" customFormat="1" ht="120" hidden="1" x14ac:dyDescent="0.25">
      <c r="A976" s="85">
        <v>43253</v>
      </c>
      <c r="B976" s="86">
        <v>600</v>
      </c>
      <c r="C976" s="86">
        <v>205</v>
      </c>
      <c r="D976" s="87" t="s">
        <v>749</v>
      </c>
      <c r="E976" s="88" t="s">
        <v>1302</v>
      </c>
      <c r="F976" s="88"/>
      <c r="G976" s="88"/>
      <c r="H976" s="96" t="s">
        <v>1082</v>
      </c>
      <c r="I976" s="89">
        <v>1</v>
      </c>
      <c r="J976" s="88">
        <v>224</v>
      </c>
      <c r="K976" s="174" t="s">
        <v>1231</v>
      </c>
    </row>
    <row r="977" spans="1:11" s="174" customFormat="1" ht="60" hidden="1" x14ac:dyDescent="0.25">
      <c r="A977" s="85">
        <v>43251</v>
      </c>
      <c r="B977" s="86">
        <v>599</v>
      </c>
      <c r="C977" s="86">
        <v>601</v>
      </c>
      <c r="D977" s="87" t="s">
        <v>752</v>
      </c>
      <c r="E977" s="88" t="s">
        <v>1303</v>
      </c>
      <c r="F977" s="88"/>
      <c r="G977" s="88"/>
      <c r="H977" s="96" t="s">
        <v>1082</v>
      </c>
      <c r="I977" s="89">
        <v>1</v>
      </c>
      <c r="J977" s="88">
        <v>224</v>
      </c>
      <c r="K977" s="174" t="s">
        <v>1259</v>
      </c>
    </row>
    <row r="978" spans="1:11" s="174" customFormat="1" ht="45" hidden="1" x14ac:dyDescent="0.25">
      <c r="A978" s="85">
        <v>43250</v>
      </c>
      <c r="B978" s="86">
        <v>598</v>
      </c>
      <c r="C978" s="86">
        <v>505</v>
      </c>
      <c r="D978" s="87" t="s">
        <v>753</v>
      </c>
      <c r="E978" s="88" t="s">
        <v>1151</v>
      </c>
      <c r="F978" s="88"/>
      <c r="G978" s="88"/>
      <c r="H978" s="96" t="s">
        <v>1082</v>
      </c>
      <c r="I978" s="89">
        <v>1</v>
      </c>
      <c r="J978" s="88">
        <v>224</v>
      </c>
      <c r="K978" s="174" t="s">
        <v>1152</v>
      </c>
    </row>
    <row r="979" spans="1:11" s="174" customFormat="1" ht="60" hidden="1" x14ac:dyDescent="0.25">
      <c r="A979" s="85">
        <v>43251</v>
      </c>
      <c r="B979" s="86">
        <v>597</v>
      </c>
      <c r="C979" s="86">
        <v>310</v>
      </c>
      <c r="D979" s="87" t="s">
        <v>754</v>
      </c>
      <c r="E979" s="88" t="s">
        <v>1306</v>
      </c>
      <c r="F979" s="88"/>
      <c r="G979" s="88"/>
      <c r="H979" s="96" t="s">
        <v>1082</v>
      </c>
      <c r="I979" s="89">
        <v>1</v>
      </c>
      <c r="J979" s="88">
        <v>224</v>
      </c>
      <c r="K979" s="174" t="s">
        <v>1231</v>
      </c>
    </row>
    <row r="980" spans="1:11" s="174" customFormat="1" ht="30" hidden="1" x14ac:dyDescent="0.25">
      <c r="A980" s="85">
        <v>43251</v>
      </c>
      <c r="B980" s="86">
        <v>596</v>
      </c>
      <c r="C980" s="86">
        <v>111</v>
      </c>
      <c r="D980" s="87" t="s">
        <v>755</v>
      </c>
      <c r="E980" s="88" t="s">
        <v>1298</v>
      </c>
      <c r="F980" s="88"/>
      <c r="G980" s="88"/>
      <c r="H980" s="96" t="s">
        <v>1082</v>
      </c>
      <c r="I980" s="89">
        <v>1</v>
      </c>
      <c r="J980" s="88">
        <v>224</v>
      </c>
      <c r="K980" s="174" t="s">
        <v>1231</v>
      </c>
    </row>
    <row r="981" spans="1:11" s="174" customFormat="1" ht="60" hidden="1" x14ac:dyDescent="0.25">
      <c r="A981" s="85">
        <v>43251</v>
      </c>
      <c r="B981" s="86">
        <v>595</v>
      </c>
      <c r="C981" s="86">
        <v>305</v>
      </c>
      <c r="D981" s="87" t="s">
        <v>756</v>
      </c>
      <c r="E981" s="88" t="s">
        <v>1307</v>
      </c>
      <c r="F981" s="88"/>
      <c r="G981" s="88"/>
      <c r="H981" s="96" t="s">
        <v>1082</v>
      </c>
      <c r="I981" s="89">
        <v>1</v>
      </c>
      <c r="J981" s="88">
        <v>224</v>
      </c>
      <c r="K981" s="174" t="s">
        <v>1231</v>
      </c>
    </row>
    <row r="982" spans="1:11" s="174" customFormat="1" ht="30" hidden="1" x14ac:dyDescent="0.25">
      <c r="A982" s="85">
        <v>43251</v>
      </c>
      <c r="B982" s="86">
        <v>594</v>
      </c>
      <c r="C982" s="86">
        <v>506</v>
      </c>
      <c r="D982" s="87" t="s">
        <v>757</v>
      </c>
      <c r="E982" s="88" t="s">
        <v>1297</v>
      </c>
      <c r="F982" s="88"/>
      <c r="G982" s="88"/>
      <c r="H982" s="96" t="s">
        <v>1082</v>
      </c>
      <c r="I982" s="89">
        <v>1</v>
      </c>
      <c r="J982" s="88">
        <v>224</v>
      </c>
      <c r="K982" s="174" t="s">
        <v>1127</v>
      </c>
    </row>
    <row r="983" spans="1:11" s="174" customFormat="1" ht="30" hidden="1" x14ac:dyDescent="0.25">
      <c r="A983" s="85">
        <v>43251</v>
      </c>
      <c r="B983" s="86">
        <v>593</v>
      </c>
      <c r="C983" s="86">
        <v>506</v>
      </c>
      <c r="D983" s="87" t="s">
        <v>758</v>
      </c>
      <c r="E983" s="152" t="s">
        <v>46</v>
      </c>
      <c r="F983" s="88"/>
      <c r="G983" s="88"/>
      <c r="H983" s="96" t="s">
        <v>1082</v>
      </c>
      <c r="I983" s="89">
        <v>1</v>
      </c>
      <c r="J983" s="88">
        <v>224</v>
      </c>
      <c r="K983" s="174" t="s">
        <v>1126</v>
      </c>
    </row>
    <row r="984" spans="1:11" s="174" customFormat="1" ht="30" hidden="1" x14ac:dyDescent="0.25">
      <c r="A984" s="85">
        <v>43250</v>
      </c>
      <c r="B984" s="86">
        <v>592</v>
      </c>
      <c r="C984" s="86"/>
      <c r="D984" s="87" t="s">
        <v>759</v>
      </c>
      <c r="E984" s="88" t="s">
        <v>1094</v>
      </c>
      <c r="F984" s="88"/>
      <c r="G984" s="88"/>
      <c r="H984" s="96" t="s">
        <v>1082</v>
      </c>
      <c r="I984" s="89">
        <v>1</v>
      </c>
      <c r="J984" s="88">
        <v>224</v>
      </c>
      <c r="K984" s="174" t="s">
        <v>1186</v>
      </c>
    </row>
    <row r="985" spans="1:11" s="174" customFormat="1" ht="135" hidden="1" x14ac:dyDescent="0.25">
      <c r="A985" s="85">
        <v>43250</v>
      </c>
      <c r="B985" s="86">
        <v>591</v>
      </c>
      <c r="C985" s="86">
        <v>303</v>
      </c>
      <c r="D985" s="87" t="s">
        <v>760</v>
      </c>
      <c r="E985" s="88" t="s">
        <v>1303</v>
      </c>
      <c r="F985" s="88"/>
      <c r="G985" s="88"/>
      <c r="H985" s="96" t="s">
        <v>1082</v>
      </c>
      <c r="I985" s="89">
        <v>1</v>
      </c>
      <c r="J985" s="88">
        <v>224</v>
      </c>
      <c r="K985" s="174" t="s">
        <v>1259</v>
      </c>
    </row>
    <row r="986" spans="1:11" s="174" customFormat="1" ht="45" hidden="1" x14ac:dyDescent="0.25">
      <c r="A986" s="85">
        <v>43250</v>
      </c>
      <c r="B986" s="86">
        <v>590</v>
      </c>
      <c r="C986" s="86">
        <v>309</v>
      </c>
      <c r="D986" s="87" t="s">
        <v>761</v>
      </c>
      <c r="E986" s="88" t="s">
        <v>1308</v>
      </c>
      <c r="F986" s="88"/>
      <c r="G986" s="88"/>
      <c r="H986" s="96" t="s">
        <v>1082</v>
      </c>
      <c r="I986" s="89">
        <v>1</v>
      </c>
      <c r="J986" s="88">
        <v>224</v>
      </c>
      <c r="K986" s="174" t="s">
        <v>1128</v>
      </c>
    </row>
    <row r="987" spans="1:11" s="174" customFormat="1" ht="45" hidden="1" x14ac:dyDescent="0.25">
      <c r="A987" s="85">
        <v>43250</v>
      </c>
      <c r="B987" s="86">
        <v>589</v>
      </c>
      <c r="C987" s="86">
        <v>104</v>
      </c>
      <c r="D987" s="87" t="s">
        <v>762</v>
      </c>
      <c r="E987" s="88" t="s">
        <v>1094</v>
      </c>
      <c r="F987" s="88"/>
      <c r="G987" s="88"/>
      <c r="H987" s="96" t="s">
        <v>1082</v>
      </c>
      <c r="I987" s="89">
        <v>1</v>
      </c>
      <c r="J987" s="88">
        <v>224</v>
      </c>
      <c r="K987" s="174" t="s">
        <v>1186</v>
      </c>
    </row>
    <row r="988" spans="1:11" s="174" customFormat="1" ht="45" hidden="1" x14ac:dyDescent="0.25">
      <c r="A988" s="85">
        <v>43250</v>
      </c>
      <c r="B988" s="86">
        <v>588</v>
      </c>
      <c r="C988" s="86">
        <v>709</v>
      </c>
      <c r="D988" s="87" t="s">
        <v>763</v>
      </c>
      <c r="E988" s="88" t="s">
        <v>1297</v>
      </c>
      <c r="F988" s="88"/>
      <c r="G988" s="88"/>
      <c r="H988" s="96" t="s">
        <v>1082</v>
      </c>
      <c r="I988" s="89">
        <v>1</v>
      </c>
      <c r="J988" s="88">
        <v>224</v>
      </c>
      <c r="K988" s="174" t="s">
        <v>1127</v>
      </c>
    </row>
    <row r="989" spans="1:11" s="174" customFormat="1" ht="60" hidden="1" x14ac:dyDescent="0.25">
      <c r="A989" s="85">
        <v>43249</v>
      </c>
      <c r="B989" s="86">
        <v>587</v>
      </c>
      <c r="C989" s="86">
        <v>515</v>
      </c>
      <c r="D989" s="87" t="s">
        <v>764</v>
      </c>
      <c r="E989" s="88" t="s">
        <v>1094</v>
      </c>
      <c r="F989" s="88"/>
      <c r="G989" s="88"/>
      <c r="H989" s="96" t="s">
        <v>1082</v>
      </c>
      <c r="I989" s="89">
        <v>1</v>
      </c>
      <c r="J989" s="88">
        <v>224</v>
      </c>
      <c r="K989" s="174" t="s">
        <v>1241</v>
      </c>
    </row>
    <row r="990" spans="1:11" s="174" customFormat="1" ht="60" hidden="1" x14ac:dyDescent="0.25">
      <c r="A990" s="85">
        <v>43248</v>
      </c>
      <c r="B990" s="86">
        <v>586</v>
      </c>
      <c r="C990" s="86">
        <v>410</v>
      </c>
      <c r="D990" s="87" t="s">
        <v>766</v>
      </c>
      <c r="E990" s="88" t="s">
        <v>1309</v>
      </c>
      <c r="F990" s="88"/>
      <c r="G990" s="88"/>
      <c r="H990" s="96" t="s">
        <v>1082</v>
      </c>
      <c r="I990" s="89">
        <v>1</v>
      </c>
      <c r="J990" s="88">
        <v>224</v>
      </c>
      <c r="K990" s="174" t="s">
        <v>1231</v>
      </c>
    </row>
    <row r="991" spans="1:11" s="174" customFormat="1" ht="105" hidden="1" x14ac:dyDescent="0.25">
      <c r="A991" s="85">
        <v>43248</v>
      </c>
      <c r="B991" s="86">
        <v>585</v>
      </c>
      <c r="C991" s="86">
        <v>410</v>
      </c>
      <c r="D991" s="87" t="s">
        <v>768</v>
      </c>
      <c r="E991" s="88" t="s">
        <v>1310</v>
      </c>
      <c r="F991" s="88"/>
      <c r="G991" s="88"/>
      <c r="H991" s="96" t="s">
        <v>1082</v>
      </c>
      <c r="I991" s="89">
        <v>1</v>
      </c>
      <c r="J991" s="88">
        <v>224</v>
      </c>
      <c r="K991" s="174" t="s">
        <v>1231</v>
      </c>
    </row>
    <row r="992" spans="1:11" s="174" customFormat="1" ht="60" hidden="1" x14ac:dyDescent="0.25">
      <c r="A992" s="85">
        <v>43246</v>
      </c>
      <c r="B992" s="86">
        <v>584</v>
      </c>
      <c r="C992" s="86"/>
      <c r="D992" s="87" t="s">
        <v>769</v>
      </c>
      <c r="E992" s="88" t="s">
        <v>1094</v>
      </c>
      <c r="F992" s="88"/>
      <c r="G992" s="88"/>
      <c r="H992" s="96" t="s">
        <v>1082</v>
      </c>
      <c r="I992" s="89">
        <v>1</v>
      </c>
      <c r="J992" s="88">
        <v>224</v>
      </c>
      <c r="K992" s="174" t="s">
        <v>1186</v>
      </c>
    </row>
    <row r="993" spans="1:11" s="174" customFormat="1" ht="30" hidden="1" x14ac:dyDescent="0.25">
      <c r="A993" s="85">
        <v>43243</v>
      </c>
      <c r="B993" s="86">
        <v>583</v>
      </c>
      <c r="C993" s="86"/>
      <c r="D993" s="87" t="s">
        <v>770</v>
      </c>
      <c r="E993" s="88" t="s">
        <v>1094</v>
      </c>
      <c r="F993" s="88"/>
      <c r="G993" s="88"/>
      <c r="H993" s="96" t="s">
        <v>1082</v>
      </c>
      <c r="I993" s="89">
        <v>1</v>
      </c>
      <c r="J993" s="88">
        <v>224</v>
      </c>
      <c r="K993" s="174" t="s">
        <v>1186</v>
      </c>
    </row>
    <row r="994" spans="1:11" s="174" customFormat="1" ht="30" hidden="1" x14ac:dyDescent="0.25">
      <c r="A994" s="85">
        <v>43243</v>
      </c>
      <c r="B994" s="86">
        <v>582</v>
      </c>
      <c r="C994" s="86"/>
      <c r="D994" s="87" t="s">
        <v>771</v>
      </c>
      <c r="E994" s="88" t="s">
        <v>1094</v>
      </c>
      <c r="F994" s="88"/>
      <c r="G994" s="88"/>
      <c r="H994" s="96" t="s">
        <v>1082</v>
      </c>
      <c r="I994" s="89">
        <v>1</v>
      </c>
      <c r="J994" s="88">
        <v>224</v>
      </c>
      <c r="K994" s="174" t="s">
        <v>1186</v>
      </c>
    </row>
    <row r="995" spans="1:11" s="174" customFormat="1" ht="105" hidden="1" x14ac:dyDescent="0.25">
      <c r="A995" s="85">
        <v>43242</v>
      </c>
      <c r="B995" s="86">
        <v>581</v>
      </c>
      <c r="C995" s="86"/>
      <c r="D995" s="87" t="s">
        <v>772</v>
      </c>
      <c r="E995" s="88" t="s">
        <v>1311</v>
      </c>
      <c r="F995" s="88"/>
      <c r="G995" s="88"/>
      <c r="H995" s="96" t="s">
        <v>1082</v>
      </c>
      <c r="I995" s="89">
        <v>1</v>
      </c>
      <c r="J995" s="88">
        <v>224</v>
      </c>
      <c r="K995" s="174" t="s">
        <v>1119</v>
      </c>
    </row>
    <row r="996" spans="1:11" s="174" customFormat="1" ht="30" hidden="1" x14ac:dyDescent="0.25">
      <c r="A996" s="85">
        <v>43242</v>
      </c>
      <c r="B996" s="86">
        <v>580</v>
      </c>
      <c r="C996" s="86"/>
      <c r="D996" s="87" t="s">
        <v>773</v>
      </c>
      <c r="E996" s="88" t="s">
        <v>1094</v>
      </c>
      <c r="F996" s="88"/>
      <c r="G996" s="88"/>
      <c r="H996" s="96" t="s">
        <v>1082</v>
      </c>
      <c r="I996" s="89">
        <v>1</v>
      </c>
      <c r="J996" s="88">
        <v>224</v>
      </c>
      <c r="K996" s="174" t="s">
        <v>1186</v>
      </c>
    </row>
    <row r="997" spans="1:11" s="174" customFormat="1" ht="30" hidden="1" x14ac:dyDescent="0.25">
      <c r="A997" s="85">
        <v>43234</v>
      </c>
      <c r="B997" s="86">
        <v>579</v>
      </c>
      <c r="C997" s="86"/>
      <c r="D997" s="87" t="s">
        <v>774</v>
      </c>
      <c r="E997" s="88" t="s">
        <v>1094</v>
      </c>
      <c r="F997" s="88"/>
      <c r="G997" s="88"/>
      <c r="H997" s="96" t="s">
        <v>1082</v>
      </c>
      <c r="I997" s="89">
        <v>1</v>
      </c>
      <c r="J997" s="88">
        <v>224</v>
      </c>
      <c r="K997" s="174" t="s">
        <v>1186</v>
      </c>
    </row>
    <row r="998" spans="1:11" s="174" customFormat="1" ht="90" hidden="1" x14ac:dyDescent="0.25">
      <c r="A998" s="85">
        <v>43234</v>
      </c>
      <c r="B998" s="86">
        <v>578</v>
      </c>
      <c r="C998" s="86"/>
      <c r="D998" s="87" t="s">
        <v>775</v>
      </c>
      <c r="E998" s="88" t="s">
        <v>1094</v>
      </c>
      <c r="F998" s="88"/>
      <c r="G998" s="88"/>
      <c r="H998" s="96" t="s">
        <v>1082</v>
      </c>
      <c r="I998" s="89">
        <v>1</v>
      </c>
      <c r="J998" s="88">
        <v>224</v>
      </c>
      <c r="K998" s="174" t="s">
        <v>1186</v>
      </c>
    </row>
    <row r="999" spans="1:11" s="174" customFormat="1" ht="30" hidden="1" x14ac:dyDescent="0.25">
      <c r="A999" s="85">
        <v>43232</v>
      </c>
      <c r="B999" s="86">
        <v>577</v>
      </c>
      <c r="C999" s="86"/>
      <c r="D999" s="87" t="s">
        <v>776</v>
      </c>
      <c r="E999" s="88" t="s">
        <v>1094</v>
      </c>
      <c r="F999" s="88"/>
      <c r="G999" s="88"/>
      <c r="H999" s="96" t="s">
        <v>1082</v>
      </c>
      <c r="I999" s="89">
        <v>1</v>
      </c>
      <c r="J999" s="88">
        <v>224</v>
      </c>
      <c r="K999" s="174" t="s">
        <v>1186</v>
      </c>
    </row>
    <row r="1000" spans="1:11" s="174" customFormat="1" ht="45" hidden="1" x14ac:dyDescent="0.25">
      <c r="A1000" s="85">
        <v>43229</v>
      </c>
      <c r="B1000" s="86">
        <v>576</v>
      </c>
      <c r="C1000" s="86"/>
      <c r="D1000" s="87" t="s">
        <v>777</v>
      </c>
      <c r="E1000" s="88" t="s">
        <v>1094</v>
      </c>
      <c r="F1000" s="88"/>
      <c r="G1000" s="88"/>
      <c r="H1000" s="96" t="s">
        <v>1082</v>
      </c>
      <c r="I1000" s="89">
        <v>1</v>
      </c>
      <c r="J1000" s="88">
        <v>224</v>
      </c>
      <c r="K1000" s="174" t="s">
        <v>1186</v>
      </c>
    </row>
    <row r="1001" spans="1:11" s="174" customFormat="1" ht="30" hidden="1" x14ac:dyDescent="0.25">
      <c r="A1001" s="85">
        <v>43228</v>
      </c>
      <c r="B1001" s="86">
        <v>575</v>
      </c>
      <c r="C1001" s="86"/>
      <c r="D1001" s="87" t="s">
        <v>778</v>
      </c>
      <c r="E1001" s="88" t="s">
        <v>1094</v>
      </c>
      <c r="F1001" s="88"/>
      <c r="G1001" s="88"/>
      <c r="H1001" s="96" t="s">
        <v>1082</v>
      </c>
      <c r="I1001" s="89">
        <v>1</v>
      </c>
      <c r="J1001" s="88">
        <v>224</v>
      </c>
      <c r="K1001" s="174" t="s">
        <v>1186</v>
      </c>
    </row>
    <row r="1002" spans="1:11" s="174" customFormat="1" ht="60" hidden="1" x14ac:dyDescent="0.25">
      <c r="A1002" s="85">
        <v>43228</v>
      </c>
      <c r="B1002" s="86">
        <v>574</v>
      </c>
      <c r="C1002" s="86"/>
      <c r="D1002" s="87" t="s">
        <v>779</v>
      </c>
      <c r="E1002" s="88" t="s">
        <v>1312</v>
      </c>
      <c r="F1002" s="88"/>
      <c r="G1002" s="88"/>
      <c r="H1002" s="96" t="s">
        <v>1082</v>
      </c>
      <c r="I1002" s="89">
        <v>1</v>
      </c>
      <c r="J1002" s="88">
        <v>224</v>
      </c>
      <c r="K1002" s="174" t="s">
        <v>1313</v>
      </c>
    </row>
    <row r="1003" spans="1:11" s="174" customFormat="1" ht="90" hidden="1" x14ac:dyDescent="0.25">
      <c r="A1003" s="85">
        <v>43228</v>
      </c>
      <c r="B1003" s="86">
        <v>573</v>
      </c>
      <c r="C1003" s="86"/>
      <c r="D1003" s="87" t="s">
        <v>780</v>
      </c>
      <c r="E1003" s="88" t="s">
        <v>1094</v>
      </c>
      <c r="F1003" s="88"/>
      <c r="G1003" s="88"/>
      <c r="H1003" s="96" t="s">
        <v>1082</v>
      </c>
      <c r="I1003" s="89">
        <v>1</v>
      </c>
      <c r="J1003" s="88">
        <v>224</v>
      </c>
      <c r="K1003" s="174" t="s">
        <v>1186</v>
      </c>
    </row>
    <row r="1004" spans="1:11" s="174" customFormat="1" ht="60" hidden="1" x14ac:dyDescent="0.25">
      <c r="A1004" s="85">
        <v>43228</v>
      </c>
      <c r="B1004" s="86">
        <v>572</v>
      </c>
      <c r="C1004" s="86"/>
      <c r="D1004" s="87" t="s">
        <v>781</v>
      </c>
      <c r="E1004" s="88" t="s">
        <v>1094</v>
      </c>
      <c r="F1004" s="88"/>
      <c r="G1004" s="88"/>
      <c r="H1004" s="96" t="s">
        <v>1082</v>
      </c>
      <c r="I1004" s="89">
        <v>1</v>
      </c>
      <c r="J1004" s="88">
        <v>224</v>
      </c>
      <c r="K1004" s="174" t="s">
        <v>1186</v>
      </c>
    </row>
    <row r="1005" spans="1:11" s="174" customFormat="1" ht="45" hidden="1" x14ac:dyDescent="0.25">
      <c r="A1005" s="85">
        <v>43227</v>
      </c>
      <c r="B1005" s="86">
        <v>571</v>
      </c>
      <c r="C1005" s="86"/>
      <c r="D1005" s="87" t="s">
        <v>782</v>
      </c>
      <c r="E1005" s="88" t="s">
        <v>1094</v>
      </c>
      <c r="F1005" s="88"/>
      <c r="G1005" s="88"/>
      <c r="H1005" s="96" t="s">
        <v>1082</v>
      </c>
      <c r="I1005" s="89">
        <v>1</v>
      </c>
      <c r="J1005" s="88">
        <v>224</v>
      </c>
      <c r="K1005" s="174" t="s">
        <v>1186</v>
      </c>
    </row>
    <row r="1006" spans="1:11" s="174" customFormat="1" ht="45" hidden="1" x14ac:dyDescent="0.25">
      <c r="A1006" s="85">
        <v>43227</v>
      </c>
      <c r="B1006" s="86">
        <v>570</v>
      </c>
      <c r="C1006" s="86"/>
      <c r="D1006" s="87" t="s">
        <v>783</v>
      </c>
      <c r="E1006" s="88" t="s">
        <v>1314</v>
      </c>
      <c r="F1006" s="88"/>
      <c r="G1006" s="88"/>
      <c r="H1006" s="96" t="s">
        <v>1082</v>
      </c>
      <c r="I1006" s="89">
        <v>1</v>
      </c>
      <c r="J1006" s="88">
        <v>224</v>
      </c>
      <c r="K1006" s="174" t="s">
        <v>1137</v>
      </c>
    </row>
    <row r="1007" spans="1:11" s="174" customFormat="1" ht="105" hidden="1" x14ac:dyDescent="0.25">
      <c r="A1007" s="85">
        <v>43227</v>
      </c>
      <c r="B1007" s="86">
        <v>569</v>
      </c>
      <c r="C1007" s="86"/>
      <c r="D1007" s="87" t="s">
        <v>784</v>
      </c>
      <c r="E1007" s="88" t="s">
        <v>1094</v>
      </c>
      <c r="F1007" s="88"/>
      <c r="G1007" s="88"/>
      <c r="H1007" s="96" t="s">
        <v>1082</v>
      </c>
      <c r="I1007" s="89">
        <v>1</v>
      </c>
      <c r="J1007" s="88">
        <v>224</v>
      </c>
      <c r="K1007" s="174" t="s">
        <v>1186</v>
      </c>
    </row>
    <row r="1008" spans="1:11" s="174" customFormat="1" ht="30" hidden="1" x14ac:dyDescent="0.25">
      <c r="A1008" s="85">
        <v>43223</v>
      </c>
      <c r="B1008" s="86">
        <v>568</v>
      </c>
      <c r="C1008" s="86"/>
      <c r="D1008" s="87" t="s">
        <v>785</v>
      </c>
      <c r="E1008" s="88" t="s">
        <v>1094</v>
      </c>
      <c r="F1008" s="88"/>
      <c r="G1008" s="88"/>
      <c r="H1008" s="96" t="s">
        <v>1082</v>
      </c>
      <c r="I1008" s="89">
        <v>1</v>
      </c>
      <c r="J1008" s="88">
        <v>224</v>
      </c>
      <c r="K1008" s="174" t="s">
        <v>1186</v>
      </c>
    </row>
    <row r="1009" spans="1:11" s="174" customFormat="1" ht="30" hidden="1" x14ac:dyDescent="0.25">
      <c r="A1009" s="85">
        <v>43246</v>
      </c>
      <c r="B1009" s="86">
        <v>567</v>
      </c>
      <c r="C1009" s="86">
        <v>504</v>
      </c>
      <c r="D1009" s="87" t="s">
        <v>786</v>
      </c>
      <c r="E1009" s="88" t="s">
        <v>1107</v>
      </c>
      <c r="F1009" s="88"/>
      <c r="G1009" s="88"/>
      <c r="H1009" s="96" t="s">
        <v>1082</v>
      </c>
      <c r="I1009" s="89">
        <v>1</v>
      </c>
      <c r="J1009" s="88">
        <v>224</v>
      </c>
      <c r="K1009" s="174" t="s">
        <v>1316</v>
      </c>
    </row>
    <row r="1010" spans="1:11" s="174" customFormat="1" ht="60" hidden="1" x14ac:dyDescent="0.25">
      <c r="A1010" s="85">
        <v>43246</v>
      </c>
      <c r="B1010" s="86">
        <v>566</v>
      </c>
      <c r="C1010" s="86">
        <v>504</v>
      </c>
      <c r="D1010" s="87" t="s">
        <v>787</v>
      </c>
      <c r="E1010" s="88" t="s">
        <v>1094</v>
      </c>
      <c r="F1010" s="88"/>
      <c r="G1010" s="88"/>
      <c r="H1010" s="96" t="s">
        <v>1082</v>
      </c>
      <c r="I1010" s="89">
        <v>1</v>
      </c>
      <c r="J1010" s="88">
        <v>224</v>
      </c>
      <c r="K1010" s="174" t="s">
        <v>1141</v>
      </c>
    </row>
    <row r="1011" spans="1:11" s="174" customFormat="1" ht="60" hidden="1" x14ac:dyDescent="0.25">
      <c r="A1011" s="85">
        <v>43247</v>
      </c>
      <c r="B1011" s="86">
        <v>565</v>
      </c>
      <c r="C1011" s="86">
        <v>512</v>
      </c>
      <c r="D1011" s="87" t="s">
        <v>789</v>
      </c>
      <c r="E1011" s="88" t="s">
        <v>1094</v>
      </c>
      <c r="F1011" s="88"/>
      <c r="G1011" s="88"/>
      <c r="H1011" s="96" t="s">
        <v>1082</v>
      </c>
      <c r="I1011" s="89">
        <v>1</v>
      </c>
      <c r="J1011" s="88">
        <v>224</v>
      </c>
      <c r="K1011" s="174" t="s">
        <v>1186</v>
      </c>
    </row>
    <row r="1012" spans="1:11" s="174" customFormat="1" ht="30" hidden="1" x14ac:dyDescent="0.25">
      <c r="A1012" s="85">
        <v>43247</v>
      </c>
      <c r="B1012" s="86">
        <v>564</v>
      </c>
      <c r="C1012" s="86">
        <v>903</v>
      </c>
      <c r="D1012" s="87" t="s">
        <v>791</v>
      </c>
      <c r="E1012" s="88" t="s">
        <v>1094</v>
      </c>
      <c r="F1012" s="88"/>
      <c r="G1012" s="88"/>
      <c r="H1012" s="96" t="s">
        <v>1082</v>
      </c>
      <c r="I1012" s="89">
        <v>1</v>
      </c>
      <c r="J1012" s="88">
        <v>224</v>
      </c>
      <c r="K1012" s="174" t="s">
        <v>1186</v>
      </c>
    </row>
    <row r="1013" spans="1:11" s="174" customFormat="1" ht="30" hidden="1" x14ac:dyDescent="0.25">
      <c r="A1013" s="85">
        <v>43246</v>
      </c>
      <c r="B1013" s="86">
        <v>563</v>
      </c>
      <c r="C1013" s="86">
        <v>205</v>
      </c>
      <c r="D1013" s="87" t="s">
        <v>793</v>
      </c>
      <c r="E1013" s="88" t="s">
        <v>1094</v>
      </c>
      <c r="F1013" s="88"/>
      <c r="G1013" s="88"/>
      <c r="H1013" s="96" t="s">
        <v>1082</v>
      </c>
      <c r="I1013" s="89">
        <v>1</v>
      </c>
      <c r="J1013" s="88">
        <v>224</v>
      </c>
      <c r="K1013" s="174" t="s">
        <v>1186</v>
      </c>
    </row>
    <row r="1014" spans="1:11" s="174" customFormat="1" ht="60" hidden="1" x14ac:dyDescent="0.25">
      <c r="A1014" s="85">
        <v>43246</v>
      </c>
      <c r="B1014" s="86">
        <v>562</v>
      </c>
      <c r="C1014" s="86">
        <v>404</v>
      </c>
      <c r="D1014" s="87" t="s">
        <v>795</v>
      </c>
      <c r="E1014" s="88" t="s">
        <v>1317</v>
      </c>
      <c r="F1014" s="88"/>
      <c r="G1014" s="88"/>
      <c r="H1014" s="96" t="s">
        <v>1082</v>
      </c>
      <c r="I1014" s="89">
        <v>1</v>
      </c>
      <c r="J1014" s="88">
        <v>224</v>
      </c>
      <c r="K1014" s="174" t="s">
        <v>1209</v>
      </c>
    </row>
    <row r="1015" spans="1:11" s="174" customFormat="1" ht="90" hidden="1" x14ac:dyDescent="0.25">
      <c r="A1015" s="85">
        <v>43246</v>
      </c>
      <c r="B1015" s="86">
        <v>561</v>
      </c>
      <c r="C1015" s="86">
        <v>306</v>
      </c>
      <c r="D1015" s="87" t="s">
        <v>797</v>
      </c>
      <c r="E1015" s="88" t="s">
        <v>1318</v>
      </c>
      <c r="F1015" s="88"/>
      <c r="G1015" s="88"/>
      <c r="H1015" s="96" t="s">
        <v>1082</v>
      </c>
      <c r="I1015" s="89">
        <v>1</v>
      </c>
      <c r="J1015" s="88">
        <v>224</v>
      </c>
      <c r="K1015" s="174" t="s">
        <v>1249</v>
      </c>
    </row>
    <row r="1016" spans="1:11" s="174" customFormat="1" ht="135" hidden="1" x14ac:dyDescent="0.25">
      <c r="A1016" s="85">
        <v>43246</v>
      </c>
      <c r="B1016" s="86">
        <v>560</v>
      </c>
      <c r="C1016" s="86" t="s">
        <v>483</v>
      </c>
      <c r="D1016" s="87" t="s">
        <v>799</v>
      </c>
      <c r="E1016" s="88" t="s">
        <v>1318</v>
      </c>
      <c r="F1016" s="88"/>
      <c r="G1016" s="88"/>
      <c r="H1016" s="96" t="s">
        <v>1082</v>
      </c>
      <c r="I1016" s="89">
        <v>1</v>
      </c>
      <c r="J1016" s="88">
        <v>224</v>
      </c>
      <c r="K1016" s="174" t="s">
        <v>1249</v>
      </c>
    </row>
    <row r="1017" spans="1:11" s="174" customFormat="1" ht="135" hidden="1" x14ac:dyDescent="0.25">
      <c r="A1017" s="85">
        <v>43246</v>
      </c>
      <c r="B1017" s="86">
        <v>559</v>
      </c>
      <c r="C1017" s="86">
        <v>206</v>
      </c>
      <c r="D1017" s="87" t="s">
        <v>799</v>
      </c>
      <c r="E1017" s="88" t="s">
        <v>1318</v>
      </c>
      <c r="F1017" s="88"/>
      <c r="G1017" s="88"/>
      <c r="H1017" s="96" t="s">
        <v>1082</v>
      </c>
      <c r="I1017" s="89">
        <v>1</v>
      </c>
      <c r="J1017" s="88">
        <v>224</v>
      </c>
      <c r="K1017" s="174" t="s">
        <v>1319</v>
      </c>
    </row>
    <row r="1018" spans="1:11" s="174" customFormat="1" ht="60" hidden="1" x14ac:dyDescent="0.25">
      <c r="A1018" s="85">
        <v>43245</v>
      </c>
      <c r="B1018" s="86">
        <v>558</v>
      </c>
      <c r="C1018" s="86"/>
      <c r="D1018" s="87" t="s">
        <v>801</v>
      </c>
      <c r="E1018" s="88" t="s">
        <v>1320</v>
      </c>
      <c r="F1018" s="88"/>
      <c r="G1018" s="88"/>
      <c r="H1018" s="96" t="s">
        <v>1082</v>
      </c>
      <c r="I1018" s="89">
        <v>1</v>
      </c>
      <c r="J1018" s="88">
        <v>224</v>
      </c>
      <c r="K1018" s="174" t="s">
        <v>1319</v>
      </c>
    </row>
    <row r="1019" spans="1:11" s="174" customFormat="1" ht="90" hidden="1" x14ac:dyDescent="0.25">
      <c r="A1019" s="85">
        <v>43245</v>
      </c>
      <c r="B1019" s="86">
        <v>557</v>
      </c>
      <c r="C1019" s="86"/>
      <c r="D1019" s="87" t="s">
        <v>803</v>
      </c>
      <c r="E1019" s="88" t="s">
        <v>1094</v>
      </c>
      <c r="F1019" s="88"/>
      <c r="G1019" s="88"/>
      <c r="H1019" s="96" t="s">
        <v>1082</v>
      </c>
      <c r="I1019" s="89">
        <v>1</v>
      </c>
      <c r="J1019" s="88">
        <v>224</v>
      </c>
      <c r="K1019" s="174" t="s">
        <v>1134</v>
      </c>
    </row>
    <row r="1020" spans="1:11" s="174" customFormat="1" ht="165" hidden="1" x14ac:dyDescent="0.25">
      <c r="A1020" s="85">
        <v>43245</v>
      </c>
      <c r="B1020" s="86">
        <v>556</v>
      </c>
      <c r="C1020" s="86"/>
      <c r="D1020" s="87" t="s">
        <v>804</v>
      </c>
      <c r="E1020" s="152" t="s">
        <v>46</v>
      </c>
      <c r="F1020" s="88"/>
      <c r="G1020" s="88"/>
      <c r="H1020" s="96" t="s">
        <v>1082</v>
      </c>
      <c r="I1020" s="89">
        <v>1</v>
      </c>
      <c r="J1020" s="88">
        <v>224</v>
      </c>
      <c r="K1020" s="174" t="s">
        <v>1231</v>
      </c>
    </row>
    <row r="1021" spans="1:11" s="174" customFormat="1" ht="45" hidden="1" x14ac:dyDescent="0.25">
      <c r="A1021" s="85">
        <v>43245</v>
      </c>
      <c r="B1021" s="86">
        <v>555</v>
      </c>
      <c r="C1021" s="86">
        <v>901</v>
      </c>
      <c r="D1021" s="87" t="s">
        <v>805</v>
      </c>
      <c r="E1021" s="88" t="s">
        <v>1321</v>
      </c>
      <c r="F1021" s="88"/>
      <c r="G1021" s="88"/>
      <c r="H1021" s="96" t="s">
        <v>1082</v>
      </c>
      <c r="I1021" s="89">
        <v>1</v>
      </c>
      <c r="J1021" s="88">
        <v>224</v>
      </c>
      <c r="K1021" s="174" t="s">
        <v>1128</v>
      </c>
    </row>
    <row r="1022" spans="1:11" s="174" customFormat="1" ht="45" hidden="1" x14ac:dyDescent="0.25">
      <c r="A1022" s="85">
        <v>43245</v>
      </c>
      <c r="B1022" s="86">
        <v>554</v>
      </c>
      <c r="C1022" s="86">
        <v>210</v>
      </c>
      <c r="D1022" s="87" t="s">
        <v>807</v>
      </c>
      <c r="E1022" s="88" t="s">
        <v>1094</v>
      </c>
      <c r="F1022" s="88"/>
      <c r="G1022" s="88"/>
      <c r="H1022" s="96" t="s">
        <v>1082</v>
      </c>
      <c r="I1022" s="89">
        <v>1</v>
      </c>
      <c r="J1022" s="88">
        <v>224</v>
      </c>
      <c r="K1022" s="174" t="s">
        <v>1186</v>
      </c>
    </row>
    <row r="1023" spans="1:11" s="174" customFormat="1" ht="255" hidden="1" x14ac:dyDescent="0.25">
      <c r="A1023" s="85">
        <v>43245</v>
      </c>
      <c r="B1023" s="86">
        <v>553</v>
      </c>
      <c r="C1023" s="86"/>
      <c r="D1023" s="87" t="s">
        <v>809</v>
      </c>
      <c r="E1023" s="88" t="s">
        <v>1322</v>
      </c>
      <c r="F1023" s="88"/>
      <c r="G1023" s="88"/>
      <c r="H1023" s="96" t="s">
        <v>1082</v>
      </c>
      <c r="I1023" s="89">
        <v>1</v>
      </c>
      <c r="J1023" s="88">
        <v>224</v>
      </c>
      <c r="K1023" s="174" t="s">
        <v>1323</v>
      </c>
    </row>
    <row r="1024" spans="1:11" s="174" customFormat="1" ht="135" hidden="1" x14ac:dyDescent="0.25">
      <c r="A1024" s="85">
        <v>43245</v>
      </c>
      <c r="B1024" s="86">
        <v>552</v>
      </c>
      <c r="C1024" s="86">
        <v>304</v>
      </c>
      <c r="D1024" s="87" t="s">
        <v>811</v>
      </c>
      <c r="E1024" s="88" t="s">
        <v>1324</v>
      </c>
      <c r="F1024" s="88"/>
      <c r="G1024" s="88"/>
      <c r="H1024" s="96" t="s">
        <v>1082</v>
      </c>
      <c r="I1024" s="89">
        <v>1</v>
      </c>
      <c r="J1024" s="88">
        <v>224</v>
      </c>
      <c r="K1024" s="174" t="s">
        <v>1231</v>
      </c>
    </row>
    <row r="1025" spans="1:11" s="174" customFormat="1" ht="75" hidden="1" x14ac:dyDescent="0.25">
      <c r="A1025" s="85">
        <v>43244</v>
      </c>
      <c r="B1025" s="86">
        <v>551</v>
      </c>
      <c r="C1025" s="86">
        <v>411</v>
      </c>
      <c r="D1025" s="87" t="s">
        <v>814</v>
      </c>
      <c r="E1025" s="88" t="s">
        <v>1306</v>
      </c>
      <c r="F1025" s="88"/>
      <c r="G1025" s="88"/>
      <c r="H1025" s="96" t="s">
        <v>1082</v>
      </c>
      <c r="I1025" s="89">
        <v>1</v>
      </c>
      <c r="J1025" s="88">
        <v>224</v>
      </c>
      <c r="K1025" s="174" t="s">
        <v>1231</v>
      </c>
    </row>
    <row r="1026" spans="1:11" s="174" customFormat="1" ht="45" hidden="1" x14ac:dyDescent="0.25">
      <c r="A1026" s="85">
        <v>43242</v>
      </c>
      <c r="B1026" s="86">
        <v>550</v>
      </c>
      <c r="C1026" s="86">
        <v>112</v>
      </c>
      <c r="D1026" s="87" t="s">
        <v>816</v>
      </c>
      <c r="E1026" s="88" t="s">
        <v>1325</v>
      </c>
      <c r="F1026" s="88"/>
      <c r="G1026" s="88"/>
      <c r="H1026" s="96" t="s">
        <v>1082</v>
      </c>
      <c r="I1026" s="89">
        <v>1</v>
      </c>
      <c r="J1026" s="88">
        <v>224</v>
      </c>
      <c r="K1026" s="174" t="s">
        <v>1128</v>
      </c>
    </row>
    <row r="1027" spans="1:11" s="174" customFormat="1" ht="90" hidden="1" x14ac:dyDescent="0.25">
      <c r="A1027" s="85">
        <v>43242</v>
      </c>
      <c r="B1027" s="86">
        <v>549</v>
      </c>
      <c r="C1027" s="86">
        <v>507</v>
      </c>
      <c r="D1027" s="87" t="s">
        <v>818</v>
      </c>
      <c r="E1027" s="88" t="s">
        <v>1327</v>
      </c>
      <c r="F1027" s="88"/>
      <c r="G1027" s="88"/>
      <c r="H1027" s="96" t="s">
        <v>1082</v>
      </c>
      <c r="I1027" s="89">
        <v>1</v>
      </c>
      <c r="J1027" s="88">
        <v>224</v>
      </c>
      <c r="K1027" s="174" t="s">
        <v>1128</v>
      </c>
    </row>
    <row r="1028" spans="1:11" s="174" customFormat="1" ht="60" hidden="1" x14ac:dyDescent="0.25">
      <c r="A1028" s="85">
        <v>43241</v>
      </c>
      <c r="B1028" s="86">
        <v>548</v>
      </c>
      <c r="C1028" s="86">
        <v>609</v>
      </c>
      <c r="D1028" s="87" t="s">
        <v>821</v>
      </c>
      <c r="E1028" s="88" t="s">
        <v>1110</v>
      </c>
      <c r="F1028" s="88"/>
      <c r="G1028" s="88"/>
      <c r="H1028" s="96" t="s">
        <v>1082</v>
      </c>
      <c r="I1028" s="89">
        <v>1</v>
      </c>
      <c r="J1028" s="88">
        <v>224</v>
      </c>
      <c r="K1028" s="174" t="s">
        <v>1128</v>
      </c>
    </row>
    <row r="1029" spans="1:11" s="174" customFormat="1" ht="75" hidden="1" x14ac:dyDescent="0.25">
      <c r="A1029" s="85">
        <v>43241</v>
      </c>
      <c r="B1029" s="86">
        <v>547</v>
      </c>
      <c r="C1029" s="86">
        <v>207</v>
      </c>
      <c r="D1029" s="87" t="s">
        <v>823</v>
      </c>
      <c r="E1029" s="88" t="s">
        <v>1330</v>
      </c>
      <c r="F1029" s="88"/>
      <c r="G1029" s="88"/>
      <c r="H1029" s="96" t="s">
        <v>1082</v>
      </c>
      <c r="I1029" s="89">
        <v>1</v>
      </c>
      <c r="J1029" s="88">
        <v>224</v>
      </c>
      <c r="K1029" s="174" t="s">
        <v>1332</v>
      </c>
    </row>
    <row r="1030" spans="1:11" s="174" customFormat="1" ht="60" hidden="1" x14ac:dyDescent="0.25">
      <c r="A1030" s="85">
        <v>43241</v>
      </c>
      <c r="B1030" s="86">
        <v>546</v>
      </c>
      <c r="C1030" s="86">
        <v>207</v>
      </c>
      <c r="D1030" s="87" t="s">
        <v>825</v>
      </c>
      <c r="E1030" s="141" t="s">
        <v>1665</v>
      </c>
      <c r="F1030" s="88"/>
      <c r="G1030" s="88"/>
      <c r="H1030" s="96" t="s">
        <v>1082</v>
      </c>
      <c r="I1030" s="89">
        <v>1</v>
      </c>
      <c r="J1030" s="88">
        <v>224</v>
      </c>
      <c r="K1030" s="174" t="s">
        <v>1139</v>
      </c>
    </row>
    <row r="1031" spans="1:11" s="174" customFormat="1" ht="60" hidden="1" x14ac:dyDescent="0.25">
      <c r="A1031" s="85">
        <v>43241</v>
      </c>
      <c r="B1031" s="86">
        <v>545</v>
      </c>
      <c r="C1031" s="86">
        <v>207</v>
      </c>
      <c r="D1031" s="87" t="s">
        <v>826</v>
      </c>
      <c r="E1031" s="88" t="s">
        <v>1334</v>
      </c>
      <c r="F1031" s="88"/>
      <c r="G1031" s="88"/>
      <c r="H1031" s="96" t="s">
        <v>1082</v>
      </c>
      <c r="I1031" s="89">
        <v>1</v>
      </c>
      <c r="J1031" s="88">
        <v>224</v>
      </c>
      <c r="K1031" s="174" t="s">
        <v>1137</v>
      </c>
    </row>
    <row r="1032" spans="1:11" s="174" customFormat="1" ht="45" hidden="1" x14ac:dyDescent="0.25">
      <c r="A1032" s="85">
        <v>43241</v>
      </c>
      <c r="B1032" s="86">
        <v>544</v>
      </c>
      <c r="C1032" s="86">
        <v>207</v>
      </c>
      <c r="D1032" s="87" t="s">
        <v>827</v>
      </c>
      <c r="E1032" s="88" t="s">
        <v>1336</v>
      </c>
      <c r="F1032" s="88"/>
      <c r="G1032" s="88"/>
      <c r="H1032" s="96" t="s">
        <v>1082</v>
      </c>
      <c r="I1032" s="89">
        <v>1</v>
      </c>
      <c r="J1032" s="88">
        <v>224</v>
      </c>
      <c r="K1032" s="174" t="s">
        <v>1209</v>
      </c>
    </row>
    <row r="1033" spans="1:11" s="174" customFormat="1" ht="75" hidden="1" x14ac:dyDescent="0.25">
      <c r="A1033" s="85">
        <v>43241</v>
      </c>
      <c r="B1033" s="86">
        <v>543</v>
      </c>
      <c r="C1033" s="86">
        <v>601</v>
      </c>
      <c r="D1033" s="87" t="s">
        <v>828</v>
      </c>
      <c r="E1033" s="88" t="s">
        <v>1338</v>
      </c>
      <c r="F1033" s="88"/>
      <c r="G1033" s="88"/>
      <c r="H1033" s="96" t="s">
        <v>1082</v>
      </c>
      <c r="I1033" s="89">
        <v>1</v>
      </c>
      <c r="J1033" s="88">
        <v>224</v>
      </c>
      <c r="K1033" s="174" t="s">
        <v>1209</v>
      </c>
    </row>
    <row r="1034" spans="1:11" s="174" customFormat="1" ht="90" hidden="1" x14ac:dyDescent="0.25">
      <c r="A1034" s="85">
        <v>43241</v>
      </c>
      <c r="B1034" s="86">
        <v>542</v>
      </c>
      <c r="C1034" s="86">
        <v>204</v>
      </c>
      <c r="D1034" s="87" t="s">
        <v>830</v>
      </c>
      <c r="E1034" s="88" t="s">
        <v>1339</v>
      </c>
      <c r="F1034" s="88"/>
      <c r="G1034" s="88"/>
      <c r="H1034" s="96" t="s">
        <v>1082</v>
      </c>
      <c r="I1034" s="89">
        <v>1</v>
      </c>
      <c r="J1034" s="88">
        <v>224</v>
      </c>
      <c r="K1034" s="174" t="s">
        <v>1209</v>
      </c>
    </row>
    <row r="1035" spans="1:11" s="174" customFormat="1" ht="90" hidden="1" x14ac:dyDescent="0.25">
      <c r="A1035" s="85">
        <v>43240</v>
      </c>
      <c r="B1035" s="86">
        <v>541</v>
      </c>
      <c r="C1035" s="86">
        <v>509</v>
      </c>
      <c r="D1035" s="87" t="s">
        <v>832</v>
      </c>
      <c r="E1035" s="88" t="s">
        <v>1339</v>
      </c>
      <c r="F1035" s="88"/>
      <c r="G1035" s="88"/>
      <c r="H1035" s="96" t="s">
        <v>1082</v>
      </c>
      <c r="I1035" s="89">
        <v>1</v>
      </c>
      <c r="J1035" s="88">
        <v>224</v>
      </c>
      <c r="K1035" s="174" t="s">
        <v>1209</v>
      </c>
    </row>
    <row r="1036" spans="1:11" s="174" customFormat="1" ht="60" hidden="1" x14ac:dyDescent="0.25">
      <c r="A1036" s="85">
        <v>43240</v>
      </c>
      <c r="B1036" s="86">
        <v>540</v>
      </c>
      <c r="C1036" s="86">
        <v>903</v>
      </c>
      <c r="D1036" s="87" t="s">
        <v>834</v>
      </c>
      <c r="E1036" s="88" t="s">
        <v>1094</v>
      </c>
      <c r="F1036" s="88"/>
      <c r="G1036" s="88"/>
      <c r="H1036" s="96" t="s">
        <v>1082</v>
      </c>
      <c r="I1036" s="89">
        <v>1</v>
      </c>
      <c r="J1036" s="88">
        <v>224</v>
      </c>
      <c r="K1036" s="174" t="s">
        <v>268</v>
      </c>
    </row>
    <row r="1037" spans="1:11" s="174" customFormat="1" ht="45" hidden="1" x14ac:dyDescent="0.25">
      <c r="A1037" s="85">
        <v>43240</v>
      </c>
      <c r="B1037" s="86">
        <v>539</v>
      </c>
      <c r="C1037" s="86">
        <v>604</v>
      </c>
      <c r="D1037" s="87" t="s">
        <v>837</v>
      </c>
      <c r="E1037" s="88" t="s">
        <v>1342</v>
      </c>
      <c r="F1037" s="88"/>
      <c r="G1037" s="88"/>
      <c r="H1037" s="96" t="s">
        <v>1082</v>
      </c>
      <c r="I1037" s="89">
        <v>1</v>
      </c>
      <c r="J1037" s="88">
        <v>224</v>
      </c>
      <c r="K1037" s="174" t="s">
        <v>1128</v>
      </c>
    </row>
    <row r="1038" spans="1:11" s="174" customFormat="1" ht="45" hidden="1" x14ac:dyDescent="0.25">
      <c r="A1038" s="85">
        <v>43240</v>
      </c>
      <c r="B1038" s="86">
        <v>538</v>
      </c>
      <c r="C1038" s="86">
        <v>604</v>
      </c>
      <c r="D1038" s="87" t="s">
        <v>839</v>
      </c>
      <c r="E1038" s="88" t="s">
        <v>1325</v>
      </c>
      <c r="F1038" s="88"/>
      <c r="G1038" s="88"/>
      <c r="H1038" s="96" t="s">
        <v>1082</v>
      </c>
      <c r="I1038" s="89">
        <v>1</v>
      </c>
      <c r="J1038" s="88">
        <v>224</v>
      </c>
      <c r="K1038" s="174" t="s">
        <v>1128</v>
      </c>
    </row>
    <row r="1039" spans="1:11" s="174" customFormat="1" ht="90" hidden="1" x14ac:dyDescent="0.25">
      <c r="A1039" s="85">
        <v>43239</v>
      </c>
      <c r="B1039" s="86">
        <v>537</v>
      </c>
      <c r="C1039" s="86">
        <v>207</v>
      </c>
      <c r="D1039" s="87" t="s">
        <v>842</v>
      </c>
      <c r="E1039" s="88" t="s">
        <v>1330</v>
      </c>
      <c r="F1039" s="88"/>
      <c r="G1039" s="88"/>
      <c r="H1039" s="96" t="s">
        <v>1082</v>
      </c>
      <c r="I1039" s="89">
        <v>1</v>
      </c>
      <c r="J1039" s="88">
        <v>224</v>
      </c>
      <c r="K1039" s="174" t="s">
        <v>1332</v>
      </c>
    </row>
    <row r="1040" spans="1:11" s="174" customFormat="1" ht="60" hidden="1" x14ac:dyDescent="0.25">
      <c r="A1040" s="85">
        <v>43238</v>
      </c>
      <c r="B1040" s="86">
        <v>536</v>
      </c>
      <c r="C1040" s="86">
        <v>408</v>
      </c>
      <c r="D1040" s="87" t="s">
        <v>845</v>
      </c>
      <c r="E1040" s="88" t="s">
        <v>1334</v>
      </c>
      <c r="F1040" s="88"/>
      <c r="G1040" s="88"/>
      <c r="H1040" s="96" t="s">
        <v>1082</v>
      </c>
      <c r="I1040" s="89">
        <v>1</v>
      </c>
      <c r="J1040" s="88">
        <v>224</v>
      </c>
      <c r="K1040" s="174" t="s">
        <v>1137</v>
      </c>
    </row>
    <row r="1041" spans="1:11" s="174" customFormat="1" ht="45" hidden="1" x14ac:dyDescent="0.25">
      <c r="A1041" s="85">
        <v>43238</v>
      </c>
      <c r="B1041" s="86">
        <v>535</v>
      </c>
      <c r="C1041" s="86">
        <v>405</v>
      </c>
      <c r="D1041" s="87" t="s">
        <v>847</v>
      </c>
      <c r="E1041" s="88" t="s">
        <v>1094</v>
      </c>
      <c r="F1041" s="88"/>
      <c r="G1041" s="88"/>
      <c r="H1041" s="96" t="s">
        <v>1082</v>
      </c>
      <c r="I1041" s="89">
        <v>1</v>
      </c>
      <c r="J1041" s="88">
        <v>224</v>
      </c>
      <c r="K1041" s="174" t="s">
        <v>1124</v>
      </c>
    </row>
    <row r="1042" spans="1:11" s="174" customFormat="1" ht="15" hidden="1" x14ac:dyDescent="0.25">
      <c r="A1042" s="85">
        <v>43237</v>
      </c>
      <c r="B1042" s="86">
        <v>534</v>
      </c>
      <c r="C1042" s="86">
        <v>308</v>
      </c>
      <c r="D1042" s="87" t="s">
        <v>849</v>
      </c>
      <c r="E1042" s="88" t="s">
        <v>1343</v>
      </c>
      <c r="F1042" s="88"/>
      <c r="G1042" s="88"/>
      <c r="H1042" s="96" t="s">
        <v>1082</v>
      </c>
      <c r="I1042" s="89">
        <v>1</v>
      </c>
      <c r="J1042" s="88">
        <v>224</v>
      </c>
    </row>
    <row r="1043" spans="1:11" s="174" customFormat="1" ht="75" hidden="1" x14ac:dyDescent="0.25">
      <c r="A1043" s="85">
        <v>43238</v>
      </c>
      <c r="B1043" s="86">
        <v>533</v>
      </c>
      <c r="C1043" s="86">
        <v>203</v>
      </c>
      <c r="D1043" s="87" t="s">
        <v>851</v>
      </c>
      <c r="E1043" s="88" t="s">
        <v>1094</v>
      </c>
      <c r="F1043" s="88"/>
      <c r="G1043" s="88"/>
      <c r="H1043" s="96" t="s">
        <v>1082</v>
      </c>
      <c r="I1043" s="89">
        <v>1</v>
      </c>
      <c r="J1043" s="88">
        <v>224</v>
      </c>
      <c r="K1043" s="174" t="s">
        <v>1124</v>
      </c>
    </row>
    <row r="1044" spans="1:11" s="174" customFormat="1" ht="30" hidden="1" x14ac:dyDescent="0.25">
      <c r="A1044" s="85">
        <v>43237</v>
      </c>
      <c r="B1044" s="86">
        <v>532</v>
      </c>
      <c r="C1044" s="86">
        <v>202</v>
      </c>
      <c r="D1044" s="87" t="s">
        <v>853</v>
      </c>
      <c r="E1044" s="88" t="s">
        <v>1344</v>
      </c>
      <c r="F1044" s="88"/>
      <c r="G1044" s="88"/>
      <c r="H1044" s="96" t="s">
        <v>1082</v>
      </c>
      <c r="I1044" s="89">
        <v>1</v>
      </c>
      <c r="J1044" s="88">
        <v>224</v>
      </c>
      <c r="K1044" s="174" t="s">
        <v>1126</v>
      </c>
    </row>
    <row r="1045" spans="1:11" s="174" customFormat="1" ht="45" hidden="1" x14ac:dyDescent="0.25">
      <c r="A1045" s="85">
        <v>43229</v>
      </c>
      <c r="B1045" s="86">
        <v>531</v>
      </c>
      <c r="C1045" s="86">
        <v>304</v>
      </c>
      <c r="D1045" s="87" t="s">
        <v>855</v>
      </c>
      <c r="E1045" s="88" t="s">
        <v>1345</v>
      </c>
      <c r="F1045" s="88"/>
      <c r="G1045" s="88"/>
      <c r="H1045" s="96" t="s">
        <v>1082</v>
      </c>
      <c r="I1045" s="89">
        <v>1</v>
      </c>
      <c r="J1045" s="88">
        <v>224</v>
      </c>
    </row>
    <row r="1046" spans="1:11" s="174" customFormat="1" ht="45" hidden="1" x14ac:dyDescent="0.25">
      <c r="A1046" s="85">
        <v>43225</v>
      </c>
      <c r="B1046" s="86">
        <v>530</v>
      </c>
      <c r="C1046" s="86">
        <v>304</v>
      </c>
      <c r="D1046" s="87" t="s">
        <v>857</v>
      </c>
      <c r="E1046" s="88" t="s">
        <v>1346</v>
      </c>
      <c r="F1046" s="88"/>
      <c r="G1046" s="88"/>
      <c r="H1046" s="96" t="s">
        <v>1082</v>
      </c>
      <c r="I1046" s="89">
        <v>1</v>
      </c>
      <c r="J1046" s="88">
        <v>224</v>
      </c>
      <c r="K1046" s="174" t="s">
        <v>1202</v>
      </c>
    </row>
    <row r="1047" spans="1:11" s="174" customFormat="1" ht="60" hidden="1" x14ac:dyDescent="0.25">
      <c r="A1047" s="85">
        <v>43224</v>
      </c>
      <c r="B1047" s="86">
        <v>529</v>
      </c>
      <c r="C1047" s="86">
        <v>606</v>
      </c>
      <c r="D1047" s="87" t="s">
        <v>859</v>
      </c>
      <c r="E1047" s="88" t="s">
        <v>1348</v>
      </c>
      <c r="F1047" s="88"/>
      <c r="G1047" s="88"/>
      <c r="H1047" s="96" t="s">
        <v>1082</v>
      </c>
      <c r="I1047" s="89">
        <v>1</v>
      </c>
      <c r="J1047" s="88">
        <v>224</v>
      </c>
      <c r="K1047" s="174" t="s">
        <v>1186</v>
      </c>
    </row>
    <row r="1048" spans="1:11" s="174" customFormat="1" ht="15" hidden="1" x14ac:dyDescent="0.25">
      <c r="A1048" s="85"/>
      <c r="B1048" s="86">
        <v>528</v>
      </c>
      <c r="C1048" s="86"/>
      <c r="D1048" s="87"/>
      <c r="E1048" s="88" t="s">
        <v>1547</v>
      </c>
      <c r="F1048" s="88"/>
      <c r="G1048" s="88"/>
      <c r="H1048" s="96" t="s">
        <v>1082</v>
      </c>
      <c r="I1048" s="89">
        <v>1</v>
      </c>
      <c r="J1048" s="88">
        <v>224</v>
      </c>
    </row>
    <row r="1049" spans="1:11" s="174" customFormat="1" ht="75" hidden="1" x14ac:dyDescent="0.25">
      <c r="A1049" s="85">
        <v>43237</v>
      </c>
      <c r="B1049" s="86">
        <v>527</v>
      </c>
      <c r="C1049" s="86">
        <v>212</v>
      </c>
      <c r="D1049" s="87" t="s">
        <v>865</v>
      </c>
      <c r="E1049" s="88" t="s">
        <v>1349</v>
      </c>
      <c r="F1049" s="88"/>
      <c r="G1049" s="88"/>
      <c r="H1049" s="96" t="s">
        <v>1082</v>
      </c>
      <c r="I1049" s="89">
        <v>1</v>
      </c>
      <c r="J1049" s="88">
        <v>224</v>
      </c>
      <c r="K1049" s="174" t="s">
        <v>1128</v>
      </c>
    </row>
    <row r="1050" spans="1:11" s="174" customFormat="1" ht="75" hidden="1" x14ac:dyDescent="0.25">
      <c r="A1050" s="85">
        <v>43237</v>
      </c>
      <c r="B1050" s="86">
        <v>526</v>
      </c>
      <c r="C1050" s="86">
        <v>201</v>
      </c>
      <c r="D1050" s="87" t="s">
        <v>867</v>
      </c>
      <c r="E1050" s="88" t="s">
        <v>1350</v>
      </c>
      <c r="F1050" s="88"/>
      <c r="G1050" s="88"/>
      <c r="H1050" s="96" t="s">
        <v>1082</v>
      </c>
      <c r="I1050" s="89">
        <v>1</v>
      </c>
      <c r="J1050" s="88">
        <v>224</v>
      </c>
      <c r="K1050" s="174" t="s">
        <v>1119</v>
      </c>
    </row>
    <row r="1051" spans="1:11" s="174" customFormat="1" ht="75" hidden="1" x14ac:dyDescent="0.25">
      <c r="A1051" s="85">
        <v>43235</v>
      </c>
      <c r="B1051" s="86">
        <v>525</v>
      </c>
      <c r="C1051" s="86">
        <v>403</v>
      </c>
      <c r="D1051" s="87" t="s">
        <v>869</v>
      </c>
      <c r="E1051" s="88" t="s">
        <v>1351</v>
      </c>
      <c r="F1051" s="88"/>
      <c r="G1051" s="88"/>
      <c r="H1051" s="96" t="s">
        <v>1082</v>
      </c>
      <c r="I1051" s="89">
        <v>1</v>
      </c>
      <c r="J1051" s="88">
        <v>224</v>
      </c>
      <c r="K1051" s="174" t="s">
        <v>1352</v>
      </c>
    </row>
    <row r="1052" spans="1:11" s="174" customFormat="1" ht="45" hidden="1" x14ac:dyDescent="0.25">
      <c r="A1052" s="85">
        <v>43235</v>
      </c>
      <c r="B1052" s="86">
        <v>524</v>
      </c>
      <c r="C1052" s="86">
        <v>108</v>
      </c>
      <c r="D1052" s="87" t="s">
        <v>871</v>
      </c>
      <c r="E1052" s="88" t="s">
        <v>1353</v>
      </c>
      <c r="F1052" s="88"/>
      <c r="G1052" s="88"/>
      <c r="H1052" s="96" t="s">
        <v>1082</v>
      </c>
      <c r="I1052" s="89">
        <v>1</v>
      </c>
      <c r="J1052" s="88">
        <v>224</v>
      </c>
      <c r="K1052" s="174" t="s">
        <v>1354</v>
      </c>
    </row>
    <row r="1053" spans="1:11" s="174" customFormat="1" ht="30" hidden="1" x14ac:dyDescent="0.25">
      <c r="A1053" s="85">
        <v>43235</v>
      </c>
      <c r="B1053" s="86">
        <v>523</v>
      </c>
      <c r="C1053" s="86">
        <v>108</v>
      </c>
      <c r="D1053" s="87" t="s">
        <v>873</v>
      </c>
      <c r="E1053" s="88" t="s">
        <v>1094</v>
      </c>
      <c r="F1053" s="88"/>
      <c r="G1053" s="88"/>
      <c r="H1053" s="96" t="s">
        <v>1082</v>
      </c>
      <c r="I1053" s="89">
        <v>1</v>
      </c>
      <c r="J1053" s="88">
        <v>224</v>
      </c>
      <c r="K1053" s="174" t="s">
        <v>1186</v>
      </c>
    </row>
    <row r="1054" spans="1:11" s="174" customFormat="1" ht="60" hidden="1" x14ac:dyDescent="0.25">
      <c r="A1054" s="85">
        <v>43235</v>
      </c>
      <c r="B1054" s="86">
        <v>522</v>
      </c>
      <c r="C1054" s="86" t="s">
        <v>874</v>
      </c>
      <c r="D1054" s="87" t="s">
        <v>875</v>
      </c>
      <c r="E1054" s="88" t="s">
        <v>1355</v>
      </c>
      <c r="F1054" s="88"/>
      <c r="G1054" s="88"/>
      <c r="H1054" s="96" t="s">
        <v>1082</v>
      </c>
      <c r="I1054" s="89">
        <v>1</v>
      </c>
      <c r="J1054" s="88">
        <v>224</v>
      </c>
      <c r="K1054" s="174" t="s">
        <v>1356</v>
      </c>
    </row>
    <row r="1055" spans="1:11" s="174" customFormat="1" ht="165" hidden="1" x14ac:dyDescent="0.25">
      <c r="A1055" s="85">
        <v>43235</v>
      </c>
      <c r="B1055" s="86">
        <v>521</v>
      </c>
      <c r="C1055" s="86"/>
      <c r="D1055" s="87" t="s">
        <v>877</v>
      </c>
      <c r="E1055" s="88" t="s">
        <v>1357</v>
      </c>
      <c r="F1055" s="88"/>
      <c r="G1055" s="88"/>
      <c r="H1055" s="96" t="s">
        <v>1082</v>
      </c>
      <c r="I1055" s="89">
        <v>1</v>
      </c>
      <c r="J1055" s="88">
        <v>224</v>
      </c>
      <c r="K1055" s="174" t="s">
        <v>1358</v>
      </c>
    </row>
    <row r="1056" spans="1:11" s="174" customFormat="1" ht="45" hidden="1" x14ac:dyDescent="0.25">
      <c r="A1056" s="85">
        <v>43234</v>
      </c>
      <c r="B1056" s="86">
        <v>520</v>
      </c>
      <c r="C1056" s="86">
        <v>303</v>
      </c>
      <c r="D1056" s="87" t="s">
        <v>879</v>
      </c>
      <c r="E1056" s="88" t="s">
        <v>1094</v>
      </c>
      <c r="F1056" s="88"/>
      <c r="G1056" s="88"/>
      <c r="H1056" s="96" t="s">
        <v>1082</v>
      </c>
      <c r="I1056" s="89">
        <v>1</v>
      </c>
      <c r="J1056" s="88">
        <v>224</v>
      </c>
      <c r="K1056" s="174" t="s">
        <v>1134</v>
      </c>
    </row>
    <row r="1057" spans="1:11" s="174" customFormat="1" ht="45" hidden="1" x14ac:dyDescent="0.25">
      <c r="A1057" s="85">
        <v>43234</v>
      </c>
      <c r="B1057" s="86">
        <v>519</v>
      </c>
      <c r="C1057" s="86">
        <v>904</v>
      </c>
      <c r="D1057" s="87" t="s">
        <v>881</v>
      </c>
      <c r="E1057" s="88" t="s">
        <v>1360</v>
      </c>
      <c r="F1057" s="88"/>
      <c r="G1057" s="88"/>
      <c r="H1057" s="96" t="s">
        <v>1082</v>
      </c>
      <c r="I1057" s="89">
        <v>1</v>
      </c>
      <c r="J1057" s="88">
        <v>224</v>
      </c>
      <c r="K1057" s="174" t="s">
        <v>1119</v>
      </c>
    </row>
    <row r="1058" spans="1:11" s="174" customFormat="1" ht="75" hidden="1" x14ac:dyDescent="0.25">
      <c r="A1058" s="85">
        <v>43233</v>
      </c>
      <c r="B1058" s="86">
        <v>518</v>
      </c>
      <c r="C1058" s="86">
        <v>201</v>
      </c>
      <c r="D1058" s="87" t="s">
        <v>884</v>
      </c>
      <c r="E1058" s="88" t="s">
        <v>1362</v>
      </c>
      <c r="F1058" s="88"/>
      <c r="G1058" s="88"/>
      <c r="H1058" s="96" t="s">
        <v>1082</v>
      </c>
      <c r="I1058" s="89">
        <v>1</v>
      </c>
      <c r="J1058" s="88">
        <v>224</v>
      </c>
      <c r="K1058" s="174" t="s">
        <v>1363</v>
      </c>
    </row>
    <row r="1059" spans="1:11" s="174" customFormat="1" ht="105" hidden="1" x14ac:dyDescent="0.25">
      <c r="A1059" s="85">
        <v>43223</v>
      </c>
      <c r="B1059" s="86">
        <v>517</v>
      </c>
      <c r="C1059" s="86">
        <v>801</v>
      </c>
      <c r="D1059" s="87" t="s">
        <v>887</v>
      </c>
      <c r="E1059" s="88" t="s">
        <v>1107</v>
      </c>
      <c r="F1059" s="88"/>
      <c r="G1059" s="88"/>
      <c r="H1059" s="96" t="s">
        <v>1082</v>
      </c>
      <c r="I1059" s="89">
        <v>1</v>
      </c>
      <c r="J1059" s="88">
        <v>224</v>
      </c>
      <c r="K1059" s="174" t="s">
        <v>1365</v>
      </c>
    </row>
    <row r="1060" spans="1:11" s="174" customFormat="1" ht="30" hidden="1" x14ac:dyDescent="0.25">
      <c r="A1060" s="85">
        <v>43230</v>
      </c>
      <c r="B1060" s="86">
        <v>516</v>
      </c>
      <c r="C1060" s="86">
        <v>702</v>
      </c>
      <c r="D1060" s="87" t="s">
        <v>889</v>
      </c>
      <c r="E1060" s="88" t="s">
        <v>1350</v>
      </c>
      <c r="F1060" s="88"/>
      <c r="G1060" s="88"/>
      <c r="H1060" s="96" t="s">
        <v>1082</v>
      </c>
      <c r="I1060" s="89">
        <v>1</v>
      </c>
      <c r="J1060" s="88">
        <v>224</v>
      </c>
      <c r="K1060" s="174" t="s">
        <v>1366</v>
      </c>
    </row>
    <row r="1061" spans="1:11" s="174" customFormat="1" ht="45" hidden="1" x14ac:dyDescent="0.25">
      <c r="A1061" s="85">
        <v>43232</v>
      </c>
      <c r="B1061" s="86">
        <v>515</v>
      </c>
      <c r="C1061" s="86">
        <v>801</v>
      </c>
      <c r="D1061" s="87" t="s">
        <v>891</v>
      </c>
      <c r="E1061" s="88" t="s">
        <v>1353</v>
      </c>
      <c r="F1061" s="88"/>
      <c r="G1061" s="88"/>
      <c r="H1061" s="96" t="s">
        <v>1082</v>
      </c>
      <c r="I1061" s="89">
        <v>1</v>
      </c>
      <c r="J1061" s="88">
        <v>224</v>
      </c>
      <c r="K1061" s="174" t="s">
        <v>1231</v>
      </c>
    </row>
    <row r="1062" spans="1:11" s="174" customFormat="1" ht="135" hidden="1" x14ac:dyDescent="0.25">
      <c r="A1062" s="85">
        <v>43230</v>
      </c>
      <c r="B1062" s="86">
        <v>514</v>
      </c>
      <c r="C1062" s="86">
        <v>603</v>
      </c>
      <c r="D1062" s="87" t="s">
        <v>893</v>
      </c>
      <c r="E1062" s="88" t="s">
        <v>1367</v>
      </c>
      <c r="F1062" s="88"/>
      <c r="G1062" s="88"/>
      <c r="H1062" s="96" t="s">
        <v>1082</v>
      </c>
      <c r="I1062" s="89">
        <v>1</v>
      </c>
      <c r="J1062" s="88">
        <v>224</v>
      </c>
      <c r="K1062" s="174" t="s">
        <v>1368</v>
      </c>
    </row>
    <row r="1063" spans="1:11" s="174" customFormat="1" ht="150" hidden="1" x14ac:dyDescent="0.25">
      <c r="A1063" s="85">
        <v>43230</v>
      </c>
      <c r="B1063" s="86">
        <v>513</v>
      </c>
      <c r="C1063" s="86">
        <v>603</v>
      </c>
      <c r="D1063" s="87" t="s">
        <v>896</v>
      </c>
      <c r="E1063" s="88" t="s">
        <v>1094</v>
      </c>
      <c r="F1063" s="88"/>
      <c r="G1063" s="88"/>
      <c r="H1063" s="96" t="s">
        <v>1082</v>
      </c>
      <c r="I1063" s="89">
        <v>1</v>
      </c>
      <c r="J1063" s="88">
        <v>224</v>
      </c>
      <c r="K1063" s="174" t="s">
        <v>1370</v>
      </c>
    </row>
    <row r="1064" spans="1:11" s="174" customFormat="1" ht="105" hidden="1" x14ac:dyDescent="0.25">
      <c r="A1064" s="85">
        <v>43228</v>
      </c>
      <c r="B1064" s="86">
        <v>512</v>
      </c>
      <c r="C1064" s="86" t="s">
        <v>897</v>
      </c>
      <c r="D1064" s="87" t="s">
        <v>899</v>
      </c>
      <c r="E1064" s="88" t="s">
        <v>1371</v>
      </c>
      <c r="F1064" s="88"/>
      <c r="G1064" s="88"/>
      <c r="H1064" s="96" t="s">
        <v>1082</v>
      </c>
      <c r="I1064" s="89">
        <v>1</v>
      </c>
      <c r="J1064" s="88">
        <v>224</v>
      </c>
      <c r="K1064" s="174" t="s">
        <v>1202</v>
      </c>
    </row>
    <row r="1065" spans="1:11" s="174" customFormat="1" ht="90" hidden="1" x14ac:dyDescent="0.25">
      <c r="A1065" s="85">
        <v>43229</v>
      </c>
      <c r="B1065" s="86">
        <v>511</v>
      </c>
      <c r="C1065" s="86"/>
      <c r="D1065" s="87" t="s">
        <v>901</v>
      </c>
      <c r="E1065" s="88" t="s">
        <v>1110</v>
      </c>
      <c r="F1065" s="88"/>
      <c r="G1065" s="88"/>
      <c r="H1065" s="96" t="s">
        <v>1082</v>
      </c>
      <c r="I1065" s="89">
        <v>1</v>
      </c>
      <c r="J1065" s="88">
        <v>224</v>
      </c>
      <c r="K1065" s="174" t="s">
        <v>101</v>
      </c>
    </row>
    <row r="1066" spans="1:11" s="174" customFormat="1" ht="30" hidden="1" x14ac:dyDescent="0.25">
      <c r="A1066" s="85">
        <v>43229</v>
      </c>
      <c r="B1066" s="86">
        <v>510</v>
      </c>
      <c r="C1066" s="86">
        <v>107</v>
      </c>
      <c r="D1066" s="87" t="s">
        <v>904</v>
      </c>
      <c r="E1066" s="88" t="s">
        <v>1297</v>
      </c>
      <c r="F1066" s="88"/>
      <c r="G1066" s="88"/>
      <c r="H1066" s="96" t="s">
        <v>1082</v>
      </c>
      <c r="I1066" s="89">
        <v>1</v>
      </c>
      <c r="J1066" s="88">
        <v>224</v>
      </c>
      <c r="K1066" s="174" t="s">
        <v>1127</v>
      </c>
    </row>
    <row r="1067" spans="1:11" s="174" customFormat="1" ht="30" hidden="1" x14ac:dyDescent="0.25">
      <c r="A1067" s="85">
        <v>43229</v>
      </c>
      <c r="B1067" s="86">
        <v>509</v>
      </c>
      <c r="C1067" s="86">
        <v>304</v>
      </c>
      <c r="D1067" s="87" t="s">
        <v>906</v>
      </c>
      <c r="E1067" s="88" t="s">
        <v>1374</v>
      </c>
      <c r="F1067" s="88"/>
      <c r="G1067" s="88"/>
      <c r="H1067" s="96" t="s">
        <v>1082</v>
      </c>
      <c r="I1067" s="89">
        <v>1</v>
      </c>
      <c r="J1067" s="88">
        <v>224</v>
      </c>
      <c r="K1067" s="174" t="s">
        <v>1288</v>
      </c>
    </row>
    <row r="1068" spans="1:11" s="174" customFormat="1" ht="120" hidden="1" x14ac:dyDescent="0.25">
      <c r="A1068" s="85">
        <v>43229</v>
      </c>
      <c r="B1068" s="86">
        <v>508</v>
      </c>
      <c r="C1068" s="86">
        <v>405</v>
      </c>
      <c r="D1068" s="87" t="s">
        <v>907</v>
      </c>
      <c r="E1068" s="88" t="s">
        <v>1375</v>
      </c>
      <c r="F1068" s="88"/>
      <c r="G1068" s="88"/>
      <c r="H1068" s="96" t="s">
        <v>1082</v>
      </c>
      <c r="I1068" s="89">
        <v>1</v>
      </c>
      <c r="J1068" s="88">
        <v>224</v>
      </c>
      <c r="K1068" s="174" t="s">
        <v>1274</v>
      </c>
    </row>
    <row r="1069" spans="1:11" s="174" customFormat="1" ht="60" hidden="1" x14ac:dyDescent="0.25">
      <c r="A1069" s="85">
        <v>43229</v>
      </c>
      <c r="B1069" s="86">
        <v>507</v>
      </c>
      <c r="C1069" s="86"/>
      <c r="D1069" s="87" t="s">
        <v>907</v>
      </c>
      <c r="E1069" s="88" t="s">
        <v>1547</v>
      </c>
      <c r="F1069" s="88"/>
      <c r="G1069" s="88"/>
      <c r="H1069" s="96" t="s">
        <v>1082</v>
      </c>
      <c r="I1069" s="89">
        <v>1</v>
      </c>
      <c r="J1069" s="88">
        <v>224</v>
      </c>
      <c r="K1069" s="174" t="s">
        <v>1141</v>
      </c>
    </row>
    <row r="1070" spans="1:11" s="174" customFormat="1" ht="75" hidden="1" x14ac:dyDescent="0.25">
      <c r="A1070" s="85">
        <v>43229</v>
      </c>
      <c r="B1070" s="86">
        <v>506</v>
      </c>
      <c r="C1070" s="86">
        <v>305</v>
      </c>
      <c r="D1070" s="87" t="s">
        <v>910</v>
      </c>
      <c r="E1070" s="88" t="s">
        <v>1377</v>
      </c>
      <c r="F1070" s="88"/>
      <c r="G1070" s="88"/>
      <c r="H1070" s="96" t="s">
        <v>1082</v>
      </c>
      <c r="I1070" s="89">
        <v>1</v>
      </c>
      <c r="J1070" s="88">
        <v>224</v>
      </c>
      <c r="K1070" s="174" t="s">
        <v>1202</v>
      </c>
    </row>
    <row r="1071" spans="1:11" s="174" customFormat="1" ht="120" hidden="1" x14ac:dyDescent="0.25">
      <c r="A1071" s="85">
        <v>43229</v>
      </c>
      <c r="B1071" s="86">
        <v>505</v>
      </c>
      <c r="C1071" s="86">
        <v>606</v>
      </c>
      <c r="D1071" s="87" t="s">
        <v>912</v>
      </c>
      <c r="E1071" s="88" t="s">
        <v>1379</v>
      </c>
      <c r="F1071" s="88"/>
      <c r="G1071" s="88"/>
      <c r="H1071" s="96" t="s">
        <v>1082</v>
      </c>
      <c r="I1071" s="89">
        <v>1</v>
      </c>
      <c r="J1071" s="88">
        <v>224</v>
      </c>
      <c r="K1071" s="174" t="s">
        <v>518</v>
      </c>
    </row>
    <row r="1072" spans="1:11" s="174" customFormat="1" ht="60" hidden="1" x14ac:dyDescent="0.25">
      <c r="A1072" s="85">
        <v>43227</v>
      </c>
      <c r="B1072" s="86">
        <v>504</v>
      </c>
      <c r="C1072" s="86">
        <v>706</v>
      </c>
      <c r="D1072" s="87" t="s">
        <v>913</v>
      </c>
      <c r="E1072" s="88" t="s">
        <v>1094</v>
      </c>
      <c r="F1072" s="88"/>
      <c r="G1072" s="88"/>
      <c r="H1072" s="96" t="s">
        <v>1082</v>
      </c>
      <c r="I1072" s="89">
        <v>1</v>
      </c>
      <c r="J1072" s="88">
        <v>224</v>
      </c>
      <c r="K1072" s="174" t="s">
        <v>1186</v>
      </c>
    </row>
    <row r="1073" spans="1:11" s="174" customFormat="1" ht="45" hidden="1" x14ac:dyDescent="0.25">
      <c r="A1073" s="85">
        <v>43228</v>
      </c>
      <c r="B1073" s="86">
        <v>503</v>
      </c>
      <c r="C1073" s="86">
        <v>510</v>
      </c>
      <c r="D1073" s="87" t="s">
        <v>915</v>
      </c>
      <c r="E1073" s="88" t="s">
        <v>1094</v>
      </c>
      <c r="F1073" s="88"/>
      <c r="G1073" s="88"/>
      <c r="H1073" s="96" t="s">
        <v>1082</v>
      </c>
      <c r="I1073" s="89">
        <v>1</v>
      </c>
      <c r="J1073" s="88">
        <v>224</v>
      </c>
      <c r="K1073" s="174" t="s">
        <v>1202</v>
      </c>
    </row>
    <row r="1074" spans="1:11" s="174" customFormat="1" ht="30" hidden="1" x14ac:dyDescent="0.25">
      <c r="A1074" s="85">
        <v>43228</v>
      </c>
      <c r="B1074" s="86">
        <v>502</v>
      </c>
      <c r="C1074" s="86">
        <v>510</v>
      </c>
      <c r="D1074" s="87" t="s">
        <v>916</v>
      </c>
      <c r="E1074" s="88" t="s">
        <v>1094</v>
      </c>
      <c r="F1074" s="88"/>
      <c r="G1074" s="88"/>
      <c r="H1074" s="96" t="s">
        <v>1082</v>
      </c>
      <c r="I1074" s="89">
        <v>1</v>
      </c>
      <c r="J1074" s="88">
        <v>224</v>
      </c>
      <c r="K1074" s="174" t="s">
        <v>1202</v>
      </c>
    </row>
    <row r="1075" spans="1:11" s="174" customFormat="1" ht="30" hidden="1" x14ac:dyDescent="0.25">
      <c r="A1075" s="85">
        <v>43227</v>
      </c>
      <c r="B1075" s="86">
        <v>501</v>
      </c>
      <c r="C1075" s="86">
        <v>503</v>
      </c>
      <c r="D1075" s="87" t="s">
        <v>917</v>
      </c>
      <c r="E1075" s="88" t="s">
        <v>1094</v>
      </c>
      <c r="F1075" s="88"/>
      <c r="G1075" s="88"/>
      <c r="H1075" s="96" t="s">
        <v>1082</v>
      </c>
      <c r="I1075" s="89">
        <v>1</v>
      </c>
      <c r="J1075" s="88">
        <v>224</v>
      </c>
      <c r="K1075" s="174" t="s">
        <v>1186</v>
      </c>
    </row>
    <row r="1076" spans="1:11" s="174" customFormat="1" ht="60" hidden="1" x14ac:dyDescent="0.25">
      <c r="A1076" s="85">
        <v>43227</v>
      </c>
      <c r="B1076" s="86">
        <v>500</v>
      </c>
      <c r="C1076" s="86">
        <v>212</v>
      </c>
      <c r="D1076" s="87" t="s">
        <v>919</v>
      </c>
      <c r="E1076" s="88" t="s">
        <v>1094</v>
      </c>
      <c r="F1076" s="88"/>
      <c r="G1076" s="88"/>
      <c r="H1076" s="96" t="s">
        <v>1082</v>
      </c>
      <c r="I1076" s="89">
        <v>1</v>
      </c>
      <c r="J1076" s="88">
        <v>224</v>
      </c>
      <c r="K1076" s="174" t="s">
        <v>1089</v>
      </c>
    </row>
    <row r="1077" spans="1:11" s="174" customFormat="1" ht="30" hidden="1" x14ac:dyDescent="0.25">
      <c r="A1077" s="85">
        <v>43227</v>
      </c>
      <c r="B1077" s="86">
        <v>499</v>
      </c>
      <c r="C1077" s="86">
        <v>509</v>
      </c>
      <c r="D1077" s="87" t="s">
        <v>921</v>
      </c>
      <c r="E1077" s="88" t="s">
        <v>1094</v>
      </c>
      <c r="F1077" s="88"/>
      <c r="G1077" s="88"/>
      <c r="H1077" s="96" t="s">
        <v>1082</v>
      </c>
      <c r="I1077" s="89">
        <v>1</v>
      </c>
      <c r="J1077" s="88">
        <v>224</v>
      </c>
      <c r="K1077" s="174" t="s">
        <v>1186</v>
      </c>
    </row>
    <row r="1078" spans="1:11" s="174" customFormat="1" ht="75" hidden="1" x14ac:dyDescent="0.25">
      <c r="A1078" s="85">
        <v>43226</v>
      </c>
      <c r="B1078" s="86">
        <v>498</v>
      </c>
      <c r="C1078" s="86">
        <v>709</v>
      </c>
      <c r="D1078" s="87" t="s">
        <v>923</v>
      </c>
      <c r="E1078" s="88" t="s">
        <v>1094</v>
      </c>
      <c r="F1078" s="88"/>
      <c r="G1078" s="88"/>
      <c r="H1078" s="96" t="s">
        <v>1082</v>
      </c>
      <c r="I1078" s="89">
        <v>1</v>
      </c>
      <c r="J1078" s="88">
        <v>224</v>
      </c>
      <c r="K1078" s="174" t="s">
        <v>1387</v>
      </c>
    </row>
    <row r="1079" spans="1:11" s="174" customFormat="1" ht="75" hidden="1" x14ac:dyDescent="0.25">
      <c r="A1079" s="85">
        <v>43226</v>
      </c>
      <c r="B1079" s="86">
        <v>497</v>
      </c>
      <c r="C1079" s="86">
        <v>410</v>
      </c>
      <c r="D1079" s="87" t="s">
        <v>925</v>
      </c>
      <c r="E1079" s="88" t="s">
        <v>1094</v>
      </c>
      <c r="F1079" s="88"/>
      <c r="G1079" s="88"/>
      <c r="H1079" s="96" t="s">
        <v>1082</v>
      </c>
      <c r="I1079" s="89">
        <v>1</v>
      </c>
      <c r="J1079" s="88">
        <v>224</v>
      </c>
      <c r="K1079" s="174" t="s">
        <v>1089</v>
      </c>
    </row>
    <row r="1080" spans="1:11" s="174" customFormat="1" ht="60" hidden="1" x14ac:dyDescent="0.25">
      <c r="A1080" s="85">
        <v>43226</v>
      </c>
      <c r="B1080" s="86">
        <v>496</v>
      </c>
      <c r="C1080" s="86">
        <v>612</v>
      </c>
      <c r="D1080" s="87" t="s">
        <v>927</v>
      </c>
      <c r="E1080" s="88" t="s">
        <v>1094</v>
      </c>
      <c r="F1080" s="88"/>
      <c r="G1080" s="88"/>
      <c r="H1080" s="96" t="s">
        <v>1082</v>
      </c>
      <c r="I1080" s="89">
        <v>1</v>
      </c>
      <c r="J1080" s="88">
        <v>224</v>
      </c>
      <c r="K1080" s="174" t="s">
        <v>1390</v>
      </c>
    </row>
    <row r="1081" spans="1:11" s="174" customFormat="1" ht="75" hidden="1" x14ac:dyDescent="0.25">
      <c r="A1081" s="85">
        <v>43224</v>
      </c>
      <c r="B1081" s="86">
        <v>495</v>
      </c>
      <c r="C1081" s="86">
        <v>109</v>
      </c>
      <c r="D1081" s="87" t="s">
        <v>929</v>
      </c>
      <c r="E1081" s="88" t="s">
        <v>1094</v>
      </c>
      <c r="F1081" s="88"/>
      <c r="G1081" s="88"/>
      <c r="H1081" s="96" t="s">
        <v>1082</v>
      </c>
      <c r="I1081" s="89">
        <v>1</v>
      </c>
      <c r="J1081" s="88">
        <v>224</v>
      </c>
      <c r="K1081" s="174" t="s">
        <v>1202</v>
      </c>
    </row>
    <row r="1082" spans="1:11" s="174" customFormat="1" ht="105" hidden="1" x14ac:dyDescent="0.25">
      <c r="A1082" s="85">
        <v>43224</v>
      </c>
      <c r="B1082" s="86">
        <v>494</v>
      </c>
      <c r="C1082" s="86">
        <v>204</v>
      </c>
      <c r="D1082" s="87" t="s">
        <v>931</v>
      </c>
      <c r="E1082" s="88" t="s">
        <v>1094</v>
      </c>
      <c r="F1082" s="88"/>
      <c r="G1082" s="88"/>
      <c r="H1082" s="96" t="s">
        <v>1082</v>
      </c>
      <c r="I1082" s="89">
        <v>1</v>
      </c>
      <c r="J1082" s="88">
        <v>224</v>
      </c>
      <c r="K1082" s="174" t="s">
        <v>1202</v>
      </c>
    </row>
    <row r="1083" spans="1:11" s="174" customFormat="1" ht="60" hidden="1" x14ac:dyDescent="0.25">
      <c r="A1083" s="85">
        <v>43224</v>
      </c>
      <c r="B1083" s="86">
        <v>493</v>
      </c>
      <c r="C1083" s="86">
        <v>107</v>
      </c>
      <c r="D1083" s="87" t="s">
        <v>933</v>
      </c>
      <c r="E1083" s="88" t="s">
        <v>1094</v>
      </c>
      <c r="F1083" s="88"/>
      <c r="G1083" s="88"/>
      <c r="H1083" s="96" t="s">
        <v>1082</v>
      </c>
      <c r="I1083" s="89">
        <v>1</v>
      </c>
      <c r="J1083" s="88">
        <v>224</v>
      </c>
      <c r="K1083" s="174" t="s">
        <v>1196</v>
      </c>
    </row>
    <row r="1084" spans="1:11" s="174" customFormat="1" ht="135" hidden="1" x14ac:dyDescent="0.25">
      <c r="A1084" s="85">
        <v>43226</v>
      </c>
      <c r="B1084" s="86">
        <v>492</v>
      </c>
      <c r="C1084" s="86">
        <v>609</v>
      </c>
      <c r="D1084" s="87" t="s">
        <v>935</v>
      </c>
      <c r="E1084" s="88" t="s">
        <v>1394</v>
      </c>
      <c r="F1084" s="88"/>
      <c r="G1084" s="88"/>
      <c r="H1084" s="96" t="s">
        <v>1082</v>
      </c>
      <c r="I1084" s="89">
        <v>1</v>
      </c>
      <c r="J1084" s="88">
        <v>224</v>
      </c>
      <c r="K1084" s="174" t="s">
        <v>1194</v>
      </c>
    </row>
    <row r="1085" spans="1:11" s="174" customFormat="1" ht="105" hidden="1" x14ac:dyDescent="0.25">
      <c r="A1085" s="85">
        <v>43225</v>
      </c>
      <c r="B1085" s="86">
        <v>491</v>
      </c>
      <c r="C1085" s="86">
        <v>304</v>
      </c>
      <c r="D1085" s="87" t="s">
        <v>936</v>
      </c>
      <c r="E1085" s="88" t="s">
        <v>1395</v>
      </c>
      <c r="F1085" s="88"/>
      <c r="G1085" s="88"/>
      <c r="H1085" s="96" t="s">
        <v>1082</v>
      </c>
      <c r="I1085" s="89">
        <v>1</v>
      </c>
      <c r="J1085" s="88">
        <v>224</v>
      </c>
      <c r="K1085" s="174" t="s">
        <v>1249</v>
      </c>
    </row>
    <row r="1086" spans="1:11" s="174" customFormat="1" ht="75" hidden="1" x14ac:dyDescent="0.25">
      <c r="A1086" s="85">
        <v>43224</v>
      </c>
      <c r="B1086" s="86">
        <v>490</v>
      </c>
      <c r="C1086" s="86">
        <v>601</v>
      </c>
      <c r="D1086" s="87" t="s">
        <v>938</v>
      </c>
      <c r="E1086" s="88" t="s">
        <v>1094</v>
      </c>
      <c r="F1086" s="88"/>
      <c r="G1086" s="88"/>
      <c r="H1086" s="96" t="s">
        <v>1082</v>
      </c>
      <c r="I1086" s="89">
        <v>1</v>
      </c>
      <c r="J1086" s="88">
        <v>224</v>
      </c>
      <c r="K1086" s="174" t="s">
        <v>1167</v>
      </c>
    </row>
    <row r="1087" spans="1:11" s="174" customFormat="1" ht="60" hidden="1" x14ac:dyDescent="0.25">
      <c r="A1087" s="85">
        <v>43225</v>
      </c>
      <c r="B1087" s="86">
        <v>489</v>
      </c>
      <c r="C1087" s="86">
        <v>702</v>
      </c>
      <c r="D1087" s="87" t="s">
        <v>940</v>
      </c>
      <c r="E1087" s="88" t="s">
        <v>1397</v>
      </c>
      <c r="F1087" s="88"/>
      <c r="G1087" s="88"/>
      <c r="H1087" s="96" t="s">
        <v>1082</v>
      </c>
      <c r="I1087" s="89">
        <v>1</v>
      </c>
      <c r="J1087" s="88">
        <v>224</v>
      </c>
      <c r="K1087" s="174" t="s">
        <v>1128</v>
      </c>
    </row>
    <row r="1088" spans="1:11" s="174" customFormat="1" ht="45" hidden="1" x14ac:dyDescent="0.25">
      <c r="A1088" s="85">
        <v>43225</v>
      </c>
      <c r="B1088" s="86">
        <v>488</v>
      </c>
      <c r="C1088" s="86">
        <v>702</v>
      </c>
      <c r="D1088" s="87" t="s">
        <v>942</v>
      </c>
      <c r="E1088" s="88" t="s">
        <v>1398</v>
      </c>
      <c r="F1088" s="88"/>
      <c r="G1088" s="88"/>
      <c r="H1088" s="96" t="s">
        <v>1082</v>
      </c>
      <c r="I1088" s="89">
        <v>1</v>
      </c>
      <c r="J1088" s="88">
        <v>224</v>
      </c>
      <c r="K1088" s="174" t="s">
        <v>1186</v>
      </c>
    </row>
    <row r="1089" spans="1:11" s="174" customFormat="1" ht="45" hidden="1" x14ac:dyDescent="0.25">
      <c r="A1089" s="85">
        <v>43224</v>
      </c>
      <c r="B1089" s="86">
        <v>487</v>
      </c>
      <c r="C1089" s="86">
        <v>701</v>
      </c>
      <c r="D1089" s="87" t="s">
        <v>943</v>
      </c>
      <c r="E1089" s="88" t="s">
        <v>1397</v>
      </c>
      <c r="F1089" s="88"/>
      <c r="G1089" s="88"/>
      <c r="H1089" s="96" t="s">
        <v>1082</v>
      </c>
      <c r="I1089" s="89">
        <v>1</v>
      </c>
      <c r="J1089" s="88">
        <v>224</v>
      </c>
      <c r="K1089" s="174" t="s">
        <v>1128</v>
      </c>
    </row>
    <row r="1090" spans="1:11" s="174" customFormat="1" ht="225" hidden="1" x14ac:dyDescent="0.25">
      <c r="A1090" s="85">
        <v>43223</v>
      </c>
      <c r="B1090" s="86">
        <v>486</v>
      </c>
      <c r="C1090" s="86">
        <v>111</v>
      </c>
      <c r="D1090" s="87" t="s">
        <v>945</v>
      </c>
      <c r="E1090" s="88" t="s">
        <v>1379</v>
      </c>
      <c r="F1090" s="88"/>
      <c r="G1090" s="88"/>
      <c r="H1090" s="96" t="s">
        <v>1082</v>
      </c>
      <c r="I1090" s="89">
        <v>1</v>
      </c>
      <c r="J1090" s="88">
        <v>224</v>
      </c>
      <c r="K1090" s="174" t="s">
        <v>518</v>
      </c>
    </row>
    <row r="1091" spans="1:11" s="174" customFormat="1" ht="90" hidden="1" x14ac:dyDescent="0.25">
      <c r="A1091" s="85">
        <v>43223</v>
      </c>
      <c r="B1091" s="86">
        <v>485</v>
      </c>
      <c r="C1091" s="86">
        <v>101</v>
      </c>
      <c r="D1091" s="87" t="s">
        <v>948</v>
      </c>
      <c r="E1091" s="88" t="s">
        <v>1399</v>
      </c>
      <c r="F1091" s="88"/>
      <c r="G1091" s="88"/>
      <c r="H1091" s="96" t="s">
        <v>1082</v>
      </c>
      <c r="I1091" s="89">
        <v>1</v>
      </c>
      <c r="J1091" s="88">
        <v>224</v>
      </c>
      <c r="K1091" s="174" t="s">
        <v>1400</v>
      </c>
    </row>
    <row r="1092" spans="1:11" s="174" customFormat="1" ht="180" hidden="1" x14ac:dyDescent="0.25">
      <c r="A1092" s="85">
        <v>43222</v>
      </c>
      <c r="B1092" s="86">
        <v>484</v>
      </c>
      <c r="C1092" s="86">
        <v>411</v>
      </c>
      <c r="D1092" s="87" t="s">
        <v>950</v>
      </c>
      <c r="E1092" s="88" t="s">
        <v>1401</v>
      </c>
      <c r="F1092" s="88"/>
      <c r="G1092" s="88"/>
      <c r="H1092" s="96" t="s">
        <v>1082</v>
      </c>
      <c r="I1092" s="89">
        <v>1</v>
      </c>
      <c r="J1092" s="88">
        <v>224</v>
      </c>
      <c r="K1092" s="174" t="s">
        <v>1234</v>
      </c>
    </row>
    <row r="1093" spans="1:11" s="174" customFormat="1" ht="60" hidden="1" x14ac:dyDescent="0.25">
      <c r="A1093" s="85">
        <v>43221</v>
      </c>
      <c r="B1093" s="86">
        <v>483</v>
      </c>
      <c r="C1093" s="86">
        <v>604</v>
      </c>
      <c r="D1093" s="87" t="s">
        <v>952</v>
      </c>
      <c r="E1093" s="88" t="s">
        <v>1402</v>
      </c>
      <c r="F1093" s="88"/>
      <c r="G1093" s="88"/>
      <c r="H1093" s="96" t="s">
        <v>1082</v>
      </c>
      <c r="I1093" s="89">
        <v>1</v>
      </c>
      <c r="J1093" s="88">
        <v>224</v>
      </c>
      <c r="K1093" s="174" t="s">
        <v>1403</v>
      </c>
    </row>
    <row r="1094" spans="1:11" s="174" customFormat="1" ht="15" hidden="1" x14ac:dyDescent="0.25">
      <c r="A1094" s="85">
        <v>43221</v>
      </c>
      <c r="B1094" s="86">
        <v>482</v>
      </c>
      <c r="C1094" s="86">
        <v>410</v>
      </c>
      <c r="D1094" s="87" t="s">
        <v>954</v>
      </c>
      <c r="E1094" s="152" t="s">
        <v>46</v>
      </c>
      <c r="F1094" s="88"/>
      <c r="G1094" s="88"/>
      <c r="H1094" s="96" t="s">
        <v>1082</v>
      </c>
      <c r="I1094" s="89">
        <v>1</v>
      </c>
      <c r="J1094" s="88">
        <v>224</v>
      </c>
    </row>
    <row r="1095" spans="1:11" s="174" customFormat="1" ht="60" hidden="1" x14ac:dyDescent="0.25">
      <c r="A1095" s="85">
        <v>43221</v>
      </c>
      <c r="B1095" s="86">
        <v>481</v>
      </c>
      <c r="C1095" s="86">
        <v>509</v>
      </c>
      <c r="D1095" s="87" t="s">
        <v>956</v>
      </c>
      <c r="E1095" s="88" t="s">
        <v>1094</v>
      </c>
      <c r="F1095" s="88"/>
      <c r="G1095" s="88"/>
      <c r="H1095" s="96" t="s">
        <v>1082</v>
      </c>
      <c r="I1095" s="89">
        <v>1</v>
      </c>
      <c r="J1095" s="88">
        <v>224</v>
      </c>
      <c r="K1095" s="174" t="s">
        <v>1186</v>
      </c>
    </row>
    <row r="1096" spans="1:11" s="174" customFormat="1" ht="45" hidden="1" x14ac:dyDescent="0.25">
      <c r="A1096" s="85">
        <v>43221</v>
      </c>
      <c r="B1096" s="86">
        <v>480</v>
      </c>
      <c r="C1096" s="86">
        <v>208</v>
      </c>
      <c r="D1096" s="87" t="s">
        <v>958</v>
      </c>
      <c r="E1096" s="88" t="s">
        <v>1094</v>
      </c>
      <c r="F1096" s="88"/>
      <c r="G1096" s="88"/>
      <c r="H1096" s="96" t="s">
        <v>1082</v>
      </c>
      <c r="I1096" s="89">
        <v>1</v>
      </c>
      <c r="J1096" s="88">
        <v>224</v>
      </c>
      <c r="K1096" s="174" t="s">
        <v>1407</v>
      </c>
    </row>
    <row r="1097" spans="1:11" s="174" customFormat="1" ht="45" hidden="1" x14ac:dyDescent="0.25">
      <c r="A1097" s="85">
        <v>43220</v>
      </c>
      <c r="B1097" s="86">
        <v>479</v>
      </c>
      <c r="C1097" s="86">
        <v>708</v>
      </c>
      <c r="D1097" s="87" t="s">
        <v>960</v>
      </c>
      <c r="E1097" s="88" t="s">
        <v>1408</v>
      </c>
      <c r="F1097" s="88"/>
      <c r="G1097" s="88"/>
      <c r="H1097" s="96" t="s">
        <v>1082</v>
      </c>
      <c r="I1097" s="89">
        <v>1</v>
      </c>
      <c r="J1097" s="88">
        <v>224</v>
      </c>
      <c r="K1097" s="174" t="s">
        <v>1140</v>
      </c>
    </row>
    <row r="1098" spans="1:11" s="174" customFormat="1" ht="30" hidden="1" x14ac:dyDescent="0.25">
      <c r="A1098" s="85">
        <v>43219</v>
      </c>
      <c r="B1098" s="86">
        <v>478</v>
      </c>
      <c r="C1098" s="86">
        <v>302</v>
      </c>
      <c r="D1098" s="87" t="s">
        <v>962</v>
      </c>
      <c r="E1098" s="88" t="s">
        <v>1107</v>
      </c>
      <c r="F1098" s="88"/>
      <c r="G1098" s="88"/>
      <c r="H1098" s="96" t="s">
        <v>1082</v>
      </c>
      <c r="I1098" s="89">
        <v>1</v>
      </c>
      <c r="J1098" s="88">
        <v>224</v>
      </c>
    </row>
    <row r="1099" spans="1:11" s="174" customFormat="1" ht="30" hidden="1" x14ac:dyDescent="0.25">
      <c r="A1099" s="85">
        <v>43219</v>
      </c>
      <c r="B1099" s="86">
        <v>477</v>
      </c>
      <c r="C1099" s="86">
        <v>302</v>
      </c>
      <c r="D1099" s="87" t="s">
        <v>964</v>
      </c>
      <c r="E1099" s="88" t="s">
        <v>1409</v>
      </c>
      <c r="F1099" s="88"/>
      <c r="G1099" s="88"/>
      <c r="H1099" s="96" t="s">
        <v>1082</v>
      </c>
      <c r="I1099" s="89">
        <v>1</v>
      </c>
      <c r="J1099" s="88">
        <v>224</v>
      </c>
    </row>
    <row r="1100" spans="1:11" s="174" customFormat="1" ht="30" hidden="1" x14ac:dyDescent="0.25">
      <c r="A1100" s="85">
        <v>43221</v>
      </c>
      <c r="B1100" s="86">
        <v>476</v>
      </c>
      <c r="C1100" s="86">
        <v>402</v>
      </c>
      <c r="D1100" s="87" t="s">
        <v>965</v>
      </c>
      <c r="E1100" s="88" t="s">
        <v>1094</v>
      </c>
      <c r="F1100" s="88"/>
      <c r="G1100" s="88"/>
      <c r="H1100" s="96" t="s">
        <v>1082</v>
      </c>
      <c r="I1100" s="89">
        <v>1</v>
      </c>
      <c r="J1100" s="88">
        <v>224</v>
      </c>
    </row>
    <row r="1101" spans="1:11" s="174" customFormat="1" ht="30" hidden="1" x14ac:dyDescent="0.25">
      <c r="A1101" s="85">
        <v>43221</v>
      </c>
      <c r="B1101" s="86">
        <v>475</v>
      </c>
      <c r="C1101" s="86">
        <v>402</v>
      </c>
      <c r="D1101" s="87" t="s">
        <v>967</v>
      </c>
      <c r="E1101" s="88" t="s">
        <v>1411</v>
      </c>
      <c r="F1101" s="88"/>
      <c r="G1101" s="88"/>
      <c r="H1101" s="96" t="s">
        <v>1082</v>
      </c>
      <c r="I1101" s="89">
        <v>1</v>
      </c>
      <c r="J1101" s="88">
        <v>224</v>
      </c>
    </row>
    <row r="1102" spans="1:11" s="174" customFormat="1" ht="45" hidden="1" x14ac:dyDescent="0.25">
      <c r="A1102" s="85">
        <v>43220</v>
      </c>
      <c r="B1102" s="86">
        <v>474</v>
      </c>
      <c r="C1102" s="86">
        <v>110</v>
      </c>
      <c r="D1102" s="87" t="s">
        <v>968</v>
      </c>
      <c r="E1102" s="88" t="s">
        <v>1094</v>
      </c>
      <c r="F1102" s="88"/>
      <c r="G1102" s="88"/>
      <c r="H1102" s="96" t="s">
        <v>1082</v>
      </c>
      <c r="I1102" s="89">
        <v>1</v>
      </c>
      <c r="J1102" s="88">
        <v>224</v>
      </c>
      <c r="K1102" s="174" t="s">
        <v>1124</v>
      </c>
    </row>
    <row r="1103" spans="1:11" s="174" customFormat="1" ht="270" hidden="1" x14ac:dyDescent="0.25">
      <c r="A1103" s="85">
        <v>43221</v>
      </c>
      <c r="B1103" s="86">
        <v>473</v>
      </c>
      <c r="C1103" s="86">
        <v>307</v>
      </c>
      <c r="D1103" s="87" t="s">
        <v>970</v>
      </c>
      <c r="E1103" s="88" t="s">
        <v>1413</v>
      </c>
      <c r="F1103" s="88"/>
      <c r="G1103" s="88"/>
      <c r="H1103" s="96" t="s">
        <v>1082</v>
      </c>
      <c r="I1103" s="89">
        <v>1</v>
      </c>
      <c r="J1103" s="88">
        <v>224</v>
      </c>
      <c r="K1103" s="174" t="s">
        <v>1144</v>
      </c>
    </row>
    <row r="1104" spans="1:11" s="174" customFormat="1" ht="75" hidden="1" x14ac:dyDescent="0.25">
      <c r="A1104" s="85">
        <v>43220</v>
      </c>
      <c r="B1104" s="86">
        <v>472</v>
      </c>
      <c r="C1104" s="86">
        <v>409</v>
      </c>
      <c r="D1104" s="87" t="s">
        <v>973</v>
      </c>
      <c r="E1104" s="88" t="s">
        <v>1414</v>
      </c>
      <c r="F1104" s="88"/>
      <c r="G1104" s="88"/>
      <c r="H1104" s="96" t="s">
        <v>1082</v>
      </c>
      <c r="I1104" s="89">
        <v>1</v>
      </c>
      <c r="J1104" s="88">
        <v>224</v>
      </c>
    </row>
    <row r="1105" spans="1:11" s="174" customFormat="1" ht="150" hidden="1" x14ac:dyDescent="0.25">
      <c r="A1105" s="85">
        <v>43220</v>
      </c>
      <c r="B1105" s="86">
        <v>471</v>
      </c>
      <c r="C1105" s="86">
        <v>305</v>
      </c>
      <c r="D1105" s="87" t="s">
        <v>975</v>
      </c>
      <c r="E1105" s="88" t="s">
        <v>1415</v>
      </c>
      <c r="F1105" s="88"/>
      <c r="G1105" s="88"/>
      <c r="H1105" s="96" t="s">
        <v>1082</v>
      </c>
      <c r="I1105" s="89">
        <v>1</v>
      </c>
      <c r="J1105" s="88">
        <v>224</v>
      </c>
      <c r="K1105" s="174" t="s">
        <v>1416</v>
      </c>
    </row>
    <row r="1106" spans="1:11" s="174" customFormat="1" ht="75" hidden="1" x14ac:dyDescent="0.25">
      <c r="A1106" s="85">
        <v>43219</v>
      </c>
      <c r="B1106" s="86">
        <v>470</v>
      </c>
      <c r="C1106" s="86">
        <v>201</v>
      </c>
      <c r="D1106" s="87" t="s">
        <v>977</v>
      </c>
      <c r="E1106" s="88" t="s">
        <v>1303</v>
      </c>
      <c r="F1106" s="88"/>
      <c r="G1106" s="88"/>
      <c r="H1106" s="96" t="s">
        <v>1082</v>
      </c>
      <c r="I1106" s="89">
        <v>1</v>
      </c>
      <c r="J1106" s="88">
        <v>224</v>
      </c>
    </row>
    <row r="1107" spans="1:11" s="174" customFormat="1" ht="30" hidden="1" x14ac:dyDescent="0.25">
      <c r="A1107" s="85">
        <v>43219</v>
      </c>
      <c r="B1107" s="86">
        <v>469</v>
      </c>
      <c r="C1107" s="86">
        <v>311</v>
      </c>
      <c r="D1107" s="87" t="s">
        <v>979</v>
      </c>
      <c r="E1107" s="88" t="s">
        <v>1094</v>
      </c>
      <c r="F1107" s="88"/>
      <c r="G1107" s="88"/>
      <c r="H1107" s="96" t="s">
        <v>1082</v>
      </c>
      <c r="I1107" s="89">
        <v>1</v>
      </c>
      <c r="J1107" s="88">
        <v>224</v>
      </c>
      <c r="K1107" s="174" t="s">
        <v>1124</v>
      </c>
    </row>
    <row r="1108" spans="1:11" s="174" customFormat="1" ht="60" hidden="1" x14ac:dyDescent="0.25">
      <c r="A1108" s="85">
        <v>43219</v>
      </c>
      <c r="B1108" s="86">
        <v>468</v>
      </c>
      <c r="C1108" s="86">
        <v>306</v>
      </c>
      <c r="D1108" s="87" t="s">
        <v>981</v>
      </c>
      <c r="E1108" s="88" t="s">
        <v>1418</v>
      </c>
      <c r="F1108" s="88"/>
      <c r="G1108" s="88"/>
      <c r="H1108" s="96" t="s">
        <v>1082</v>
      </c>
      <c r="I1108" s="89">
        <v>1</v>
      </c>
      <c r="J1108" s="88">
        <v>224</v>
      </c>
      <c r="K1108" s="174" t="s">
        <v>1119</v>
      </c>
    </row>
    <row r="1109" spans="1:11" s="174" customFormat="1" ht="30" hidden="1" x14ac:dyDescent="0.25">
      <c r="A1109" s="85">
        <v>43219</v>
      </c>
      <c r="B1109" s="86">
        <v>467</v>
      </c>
      <c r="C1109" s="86">
        <v>106</v>
      </c>
      <c r="D1109" s="87" t="s">
        <v>983</v>
      </c>
      <c r="E1109" s="88" t="s">
        <v>1110</v>
      </c>
      <c r="F1109" s="88"/>
      <c r="G1109" s="88"/>
      <c r="H1109" s="96" t="s">
        <v>1082</v>
      </c>
      <c r="I1109" s="89">
        <v>1</v>
      </c>
      <c r="J1109" s="88">
        <v>224</v>
      </c>
      <c r="K1109" s="174" t="s">
        <v>1420</v>
      </c>
    </row>
    <row r="1110" spans="1:11" s="174" customFormat="1" ht="45" hidden="1" x14ac:dyDescent="0.25">
      <c r="A1110" s="85">
        <v>43219</v>
      </c>
      <c r="B1110" s="86">
        <v>466</v>
      </c>
      <c r="C1110" s="86">
        <v>111</v>
      </c>
      <c r="D1110" s="87" t="s">
        <v>985</v>
      </c>
      <c r="E1110" s="88" t="s">
        <v>1110</v>
      </c>
      <c r="F1110" s="88"/>
      <c r="G1110" s="88"/>
      <c r="H1110" s="96" t="s">
        <v>1082</v>
      </c>
      <c r="I1110" s="89">
        <v>1</v>
      </c>
      <c r="J1110" s="88">
        <v>224</v>
      </c>
    </row>
    <row r="1111" spans="1:11" s="174" customFormat="1" ht="90" hidden="1" x14ac:dyDescent="0.25">
      <c r="A1111" s="85">
        <v>43219</v>
      </c>
      <c r="B1111" s="86">
        <v>465</v>
      </c>
      <c r="C1111" s="86">
        <v>901</v>
      </c>
      <c r="D1111" s="87" t="s">
        <v>987</v>
      </c>
      <c r="E1111" s="88" t="s">
        <v>1110</v>
      </c>
      <c r="F1111" s="88"/>
      <c r="G1111" s="88"/>
      <c r="H1111" s="96" t="s">
        <v>1082</v>
      </c>
      <c r="I1111" s="89">
        <v>1</v>
      </c>
      <c r="J1111" s="88">
        <v>224</v>
      </c>
      <c r="K1111" s="174" t="s">
        <v>1089</v>
      </c>
    </row>
    <row r="1112" spans="1:11" s="174" customFormat="1" ht="60" hidden="1" x14ac:dyDescent="0.25">
      <c r="A1112" s="85">
        <v>43218</v>
      </c>
      <c r="B1112" s="86">
        <v>464</v>
      </c>
      <c r="C1112" s="86">
        <v>106</v>
      </c>
      <c r="D1112" s="87" t="s">
        <v>989</v>
      </c>
      <c r="E1112" s="88" t="s">
        <v>1110</v>
      </c>
      <c r="F1112" s="88"/>
      <c r="G1112" s="88"/>
      <c r="H1112" s="96" t="s">
        <v>1082</v>
      </c>
      <c r="I1112" s="89">
        <v>1</v>
      </c>
      <c r="J1112" s="88">
        <v>224</v>
      </c>
    </row>
    <row r="1113" spans="1:11" s="174" customFormat="1" ht="45" hidden="1" x14ac:dyDescent="0.25">
      <c r="A1113" s="85">
        <v>43218</v>
      </c>
      <c r="B1113" s="86">
        <v>463</v>
      </c>
      <c r="C1113" s="86">
        <v>402</v>
      </c>
      <c r="D1113" s="87" t="s">
        <v>992</v>
      </c>
      <c r="E1113" s="88" t="s">
        <v>1110</v>
      </c>
      <c r="F1113" s="88"/>
      <c r="G1113" s="88"/>
      <c r="H1113" s="96" t="s">
        <v>1082</v>
      </c>
      <c r="I1113" s="89">
        <v>1</v>
      </c>
      <c r="J1113" s="88">
        <v>224</v>
      </c>
      <c r="K1113" s="174" t="s">
        <v>555</v>
      </c>
    </row>
    <row r="1114" spans="1:11" s="174" customFormat="1" ht="120" hidden="1" x14ac:dyDescent="0.25">
      <c r="A1114" s="85">
        <v>43217</v>
      </c>
      <c r="B1114" s="86">
        <v>462</v>
      </c>
      <c r="C1114" s="86"/>
      <c r="D1114" s="87" t="s">
        <v>994</v>
      </c>
      <c r="E1114" s="88" t="s">
        <v>1110</v>
      </c>
      <c r="F1114" s="88"/>
      <c r="G1114" s="88"/>
      <c r="H1114" s="96" t="s">
        <v>1082</v>
      </c>
      <c r="I1114" s="89">
        <v>1</v>
      </c>
      <c r="J1114" s="88">
        <v>224</v>
      </c>
      <c r="K1114" s="174" t="s">
        <v>1253</v>
      </c>
    </row>
    <row r="1115" spans="1:11" s="174" customFormat="1" ht="75" hidden="1" x14ac:dyDescent="0.25">
      <c r="A1115" s="85">
        <v>43216</v>
      </c>
      <c r="B1115" s="86">
        <v>461</v>
      </c>
      <c r="C1115" s="86">
        <v>104</v>
      </c>
      <c r="D1115" s="87" t="s">
        <v>995</v>
      </c>
      <c r="E1115" s="88" t="s">
        <v>1110</v>
      </c>
      <c r="F1115" s="88"/>
      <c r="G1115" s="88"/>
      <c r="H1115" s="96" t="s">
        <v>1082</v>
      </c>
      <c r="I1115" s="89">
        <v>1</v>
      </c>
      <c r="J1115" s="88">
        <v>224</v>
      </c>
      <c r="K1115" s="174" t="s">
        <v>1426</v>
      </c>
    </row>
    <row r="1116" spans="1:11" s="174" customFormat="1" ht="45" hidden="1" x14ac:dyDescent="0.25">
      <c r="A1116" s="85">
        <v>43217</v>
      </c>
      <c r="B1116" s="86">
        <v>460</v>
      </c>
      <c r="C1116" s="86">
        <v>103</v>
      </c>
      <c r="D1116" s="87" t="s">
        <v>997</v>
      </c>
      <c r="E1116" s="88" t="s">
        <v>1110</v>
      </c>
      <c r="F1116" s="88"/>
      <c r="G1116" s="88"/>
      <c r="H1116" s="96" t="s">
        <v>1082</v>
      </c>
      <c r="I1116" s="89">
        <v>1</v>
      </c>
      <c r="J1116" s="88">
        <v>224</v>
      </c>
      <c r="K1116" s="174" t="s">
        <v>1126</v>
      </c>
    </row>
    <row r="1117" spans="1:11" s="174" customFormat="1" ht="105" hidden="1" x14ac:dyDescent="0.25">
      <c r="A1117" s="85">
        <v>43217</v>
      </c>
      <c r="B1117" s="86">
        <v>459</v>
      </c>
      <c r="C1117" s="86">
        <v>510</v>
      </c>
      <c r="D1117" s="87" t="s">
        <v>999</v>
      </c>
      <c r="E1117" s="152" t="s">
        <v>1107</v>
      </c>
      <c r="F1117" s="88"/>
      <c r="G1117" s="88"/>
      <c r="H1117" s="96" t="s">
        <v>1131</v>
      </c>
      <c r="I1117" s="89">
        <v>1</v>
      </c>
      <c r="J1117" s="88">
        <v>224</v>
      </c>
    </row>
    <row r="1118" spans="1:11" s="174" customFormat="1" ht="45" hidden="1" x14ac:dyDescent="0.25">
      <c r="A1118" s="85">
        <v>43217</v>
      </c>
      <c r="B1118" s="86">
        <v>458</v>
      </c>
      <c r="C1118" s="86">
        <v>406</v>
      </c>
      <c r="D1118" s="87" t="s">
        <v>1002</v>
      </c>
      <c r="E1118" s="88" t="s">
        <v>1110</v>
      </c>
      <c r="F1118" s="88"/>
      <c r="G1118" s="88"/>
      <c r="H1118" s="96" t="s">
        <v>1082</v>
      </c>
      <c r="I1118" s="89">
        <v>1</v>
      </c>
      <c r="J1118" s="88">
        <v>224</v>
      </c>
      <c r="K1118" s="174" t="s">
        <v>1237</v>
      </c>
    </row>
    <row r="1119" spans="1:11" s="174" customFormat="1" ht="45" hidden="1" x14ac:dyDescent="0.25">
      <c r="A1119" s="85">
        <v>43217</v>
      </c>
      <c r="B1119" s="86">
        <v>457</v>
      </c>
      <c r="C1119" s="86">
        <v>502</v>
      </c>
      <c r="D1119" s="87" t="s">
        <v>1002</v>
      </c>
      <c r="E1119" s="88" t="s">
        <v>1110</v>
      </c>
      <c r="F1119" s="88"/>
      <c r="G1119" s="88"/>
      <c r="H1119" s="96" t="s">
        <v>1082</v>
      </c>
      <c r="I1119" s="89">
        <v>1</v>
      </c>
      <c r="J1119" s="88">
        <v>224</v>
      </c>
      <c r="K1119" s="174" t="s">
        <v>1237</v>
      </c>
    </row>
    <row r="1120" spans="1:11" s="174" customFormat="1" ht="30" hidden="1" x14ac:dyDescent="0.25">
      <c r="A1120" s="85">
        <v>43216</v>
      </c>
      <c r="B1120" s="86">
        <v>456</v>
      </c>
      <c r="C1120" s="86">
        <v>509</v>
      </c>
      <c r="D1120" s="87" t="s">
        <v>1007</v>
      </c>
      <c r="E1120" s="88" t="s">
        <v>1110</v>
      </c>
      <c r="F1120" s="88"/>
      <c r="G1120" s="88"/>
      <c r="H1120" s="96" t="s">
        <v>1082</v>
      </c>
      <c r="I1120" s="89">
        <v>1</v>
      </c>
      <c r="J1120" s="88">
        <v>224</v>
      </c>
      <c r="K1120" s="174" t="s">
        <v>1126</v>
      </c>
    </row>
    <row r="1121" spans="1:11" s="174" customFormat="1" ht="45" hidden="1" x14ac:dyDescent="0.25">
      <c r="A1121" s="85">
        <v>43215</v>
      </c>
      <c r="B1121" s="86">
        <v>455</v>
      </c>
      <c r="C1121" s="86">
        <v>401</v>
      </c>
      <c r="D1121" s="87" t="s">
        <v>1009</v>
      </c>
      <c r="E1121" s="88" t="s">
        <v>1110</v>
      </c>
      <c r="F1121" s="88"/>
      <c r="G1121" s="88"/>
      <c r="H1121" s="96" t="s">
        <v>1082</v>
      </c>
      <c r="I1121" s="89">
        <v>1</v>
      </c>
      <c r="J1121" s="88">
        <v>224</v>
      </c>
      <c r="K1121" s="174" t="s">
        <v>1128</v>
      </c>
    </row>
    <row r="1122" spans="1:11" s="174" customFormat="1" ht="60" hidden="1" x14ac:dyDescent="0.25">
      <c r="A1122" s="85">
        <v>43215</v>
      </c>
      <c r="B1122" s="86">
        <v>454</v>
      </c>
      <c r="C1122" s="86">
        <v>415</v>
      </c>
      <c r="D1122" s="87" t="s">
        <v>1011</v>
      </c>
      <c r="E1122" s="88" t="s">
        <v>1110</v>
      </c>
      <c r="F1122" s="88"/>
      <c r="G1122" s="88"/>
      <c r="H1122" s="96" t="s">
        <v>1082</v>
      </c>
      <c r="I1122" s="89">
        <v>1</v>
      </c>
      <c r="J1122" s="88">
        <v>224</v>
      </c>
    </row>
    <row r="1123" spans="1:11" s="174" customFormat="1" ht="120" hidden="1" x14ac:dyDescent="0.25">
      <c r="A1123" s="85">
        <v>43215</v>
      </c>
      <c r="B1123" s="86">
        <v>453</v>
      </c>
      <c r="C1123" s="86">
        <v>415</v>
      </c>
      <c r="D1123" s="87" t="s">
        <v>1012</v>
      </c>
      <c r="E1123" s="88" t="s">
        <v>1110</v>
      </c>
      <c r="F1123" s="88"/>
      <c r="G1123" s="88"/>
      <c r="H1123" s="96" t="s">
        <v>1082</v>
      </c>
      <c r="I1123" s="89">
        <v>1</v>
      </c>
      <c r="J1123" s="88">
        <v>224</v>
      </c>
      <c r="K1123" s="174" t="s">
        <v>1430</v>
      </c>
    </row>
    <row r="1124" spans="1:11" s="174" customFormat="1" ht="45" hidden="1" x14ac:dyDescent="0.25">
      <c r="A1124" s="85">
        <v>43214</v>
      </c>
      <c r="B1124" s="86">
        <v>452</v>
      </c>
      <c r="C1124" s="86">
        <v>602</v>
      </c>
      <c r="D1124" s="87" t="s">
        <v>1013</v>
      </c>
      <c r="E1124" s="152" t="s">
        <v>1107</v>
      </c>
      <c r="F1124" s="88"/>
      <c r="G1124" s="88"/>
      <c r="H1124" s="96" t="s">
        <v>1131</v>
      </c>
      <c r="I1124" s="89">
        <v>1</v>
      </c>
      <c r="J1124" s="88">
        <v>224</v>
      </c>
      <c r="K1124" s="174" t="s">
        <v>1127</v>
      </c>
    </row>
    <row r="1125" spans="1:11" s="174" customFormat="1" ht="45" hidden="1" x14ac:dyDescent="0.25">
      <c r="A1125" s="85">
        <v>43214</v>
      </c>
      <c r="B1125" s="86">
        <v>451</v>
      </c>
      <c r="C1125" s="86">
        <v>602</v>
      </c>
      <c r="D1125" s="87" t="s">
        <v>1015</v>
      </c>
      <c r="E1125" s="88" t="s">
        <v>1110</v>
      </c>
      <c r="F1125" s="88"/>
      <c r="G1125" s="88"/>
      <c r="H1125" s="96" t="s">
        <v>1082</v>
      </c>
      <c r="I1125" s="89">
        <v>1</v>
      </c>
      <c r="J1125" s="88">
        <v>224</v>
      </c>
      <c r="K1125" s="174" t="s">
        <v>1432</v>
      </c>
    </row>
    <row r="1126" spans="1:11" s="174" customFormat="1" ht="90" hidden="1" x14ac:dyDescent="0.25">
      <c r="A1126" s="85">
        <v>43214</v>
      </c>
      <c r="B1126" s="86">
        <v>450</v>
      </c>
      <c r="C1126" s="86">
        <v>602</v>
      </c>
      <c r="D1126" s="87" t="s">
        <v>1016</v>
      </c>
      <c r="E1126" s="88" t="s">
        <v>1110</v>
      </c>
      <c r="F1126" s="88"/>
      <c r="G1126" s="88"/>
      <c r="H1126" s="96" t="s">
        <v>1082</v>
      </c>
      <c r="I1126" s="89">
        <v>1</v>
      </c>
      <c r="J1126" s="88">
        <v>224</v>
      </c>
      <c r="K1126" s="174" t="s">
        <v>1224</v>
      </c>
    </row>
    <row r="1127" spans="1:11" s="174" customFormat="1" ht="105" hidden="1" x14ac:dyDescent="0.25">
      <c r="A1127" s="85">
        <v>43214</v>
      </c>
      <c r="B1127" s="86">
        <v>449</v>
      </c>
      <c r="C1127" s="86">
        <v>106</v>
      </c>
      <c r="D1127" s="87" t="s">
        <v>1017</v>
      </c>
      <c r="E1127" s="88" t="s">
        <v>1110</v>
      </c>
      <c r="F1127" s="88"/>
      <c r="G1127" s="88"/>
      <c r="H1127" s="96" t="s">
        <v>1082</v>
      </c>
      <c r="I1127" s="89">
        <v>1</v>
      </c>
      <c r="J1127" s="88">
        <v>224</v>
      </c>
      <c r="K1127" s="174" t="s">
        <v>1434</v>
      </c>
    </row>
    <row r="1128" spans="1:11" s="174" customFormat="1" ht="90" hidden="1" x14ac:dyDescent="0.25">
      <c r="A1128" s="85">
        <v>43214</v>
      </c>
      <c r="B1128" s="86">
        <v>448</v>
      </c>
      <c r="C1128" s="86">
        <v>308</v>
      </c>
      <c r="D1128" s="87" t="s">
        <v>1019</v>
      </c>
      <c r="E1128" s="88" t="s">
        <v>1110</v>
      </c>
      <c r="F1128" s="88"/>
      <c r="G1128" s="88"/>
      <c r="H1128" s="96" t="s">
        <v>1082</v>
      </c>
      <c r="I1128" s="89">
        <v>1</v>
      </c>
      <c r="J1128" s="88">
        <v>224</v>
      </c>
      <c r="K1128" s="174" t="s">
        <v>1319</v>
      </c>
    </row>
    <row r="1129" spans="1:11" s="174" customFormat="1" ht="45" hidden="1" x14ac:dyDescent="0.25">
      <c r="A1129" s="85">
        <v>43212</v>
      </c>
      <c r="B1129" s="86">
        <v>447</v>
      </c>
      <c r="C1129" s="86">
        <v>201</v>
      </c>
      <c r="D1129" s="87" t="s">
        <v>1020</v>
      </c>
      <c r="E1129" s="88" t="s">
        <v>1110</v>
      </c>
      <c r="F1129" s="88"/>
      <c r="G1129" s="88"/>
      <c r="H1129" s="96" t="s">
        <v>1082</v>
      </c>
      <c r="I1129" s="89">
        <v>1</v>
      </c>
      <c r="J1129" s="88">
        <v>224</v>
      </c>
      <c r="K1129" s="174" t="s">
        <v>1224</v>
      </c>
    </row>
    <row r="1130" spans="1:11" s="174" customFormat="1" ht="60" hidden="1" x14ac:dyDescent="0.25">
      <c r="A1130" s="85">
        <v>43213</v>
      </c>
      <c r="B1130" s="86">
        <v>446</v>
      </c>
      <c r="C1130" s="86">
        <v>211</v>
      </c>
      <c r="D1130" s="87" t="s">
        <v>1022</v>
      </c>
      <c r="E1130" s="88" t="s">
        <v>1110</v>
      </c>
      <c r="F1130" s="88"/>
      <c r="G1130" s="88"/>
      <c r="H1130" s="96" t="s">
        <v>1082</v>
      </c>
      <c r="I1130" s="89">
        <v>1</v>
      </c>
      <c r="J1130" s="88">
        <v>224</v>
      </c>
      <c r="K1130" s="174" t="s">
        <v>1126</v>
      </c>
    </row>
    <row r="1131" spans="1:11" s="174" customFormat="1" ht="45" hidden="1" x14ac:dyDescent="0.25">
      <c r="A1131" s="85">
        <v>43213</v>
      </c>
      <c r="B1131" s="86">
        <v>445</v>
      </c>
      <c r="C1131" s="86">
        <v>211</v>
      </c>
      <c r="D1131" s="87" t="s">
        <v>1024</v>
      </c>
      <c r="E1131" s="88" t="s">
        <v>1110</v>
      </c>
      <c r="F1131" s="88"/>
      <c r="G1131" s="88"/>
      <c r="H1131" s="96" t="s">
        <v>1082</v>
      </c>
      <c r="I1131" s="89">
        <v>1</v>
      </c>
      <c r="J1131" s="88">
        <v>224</v>
      </c>
      <c r="K1131" s="174" t="s">
        <v>1438</v>
      </c>
    </row>
    <row r="1132" spans="1:11" s="174" customFormat="1" ht="105" hidden="1" x14ac:dyDescent="0.25">
      <c r="A1132" s="85">
        <v>43211</v>
      </c>
      <c r="B1132" s="86">
        <v>444</v>
      </c>
      <c r="C1132" s="86">
        <v>210</v>
      </c>
      <c r="D1132" s="87" t="s">
        <v>1025</v>
      </c>
      <c r="E1132" s="88" t="s">
        <v>1110</v>
      </c>
      <c r="F1132" s="88"/>
      <c r="G1132" s="88"/>
      <c r="H1132" s="96" t="s">
        <v>1082</v>
      </c>
      <c r="I1132" s="89">
        <v>1</v>
      </c>
      <c r="J1132" s="88">
        <v>224</v>
      </c>
      <c r="K1132" s="174" t="s">
        <v>1196</v>
      </c>
    </row>
    <row r="1133" spans="1:11" s="174" customFormat="1" ht="60" hidden="1" x14ac:dyDescent="0.25">
      <c r="A1133" s="85">
        <v>43211</v>
      </c>
      <c r="B1133" s="86">
        <v>443</v>
      </c>
      <c r="C1133" s="86">
        <v>310</v>
      </c>
      <c r="D1133" s="87" t="s">
        <v>1027</v>
      </c>
      <c r="E1133" s="88" t="s">
        <v>1110</v>
      </c>
      <c r="F1133" s="88"/>
      <c r="G1133" s="88"/>
      <c r="H1133" s="96" t="s">
        <v>1082</v>
      </c>
      <c r="I1133" s="89">
        <v>1</v>
      </c>
      <c r="J1133" s="88">
        <v>224</v>
      </c>
    </row>
    <row r="1134" spans="1:11" s="174" customFormat="1" ht="195" hidden="1" x14ac:dyDescent="0.25">
      <c r="A1134" s="85">
        <v>43212</v>
      </c>
      <c r="B1134" s="86">
        <v>442</v>
      </c>
      <c r="C1134" s="86">
        <v>408</v>
      </c>
      <c r="D1134" s="87" t="s">
        <v>1029</v>
      </c>
      <c r="E1134" s="88" t="s">
        <v>1110</v>
      </c>
      <c r="F1134" s="88"/>
      <c r="G1134" s="88"/>
      <c r="H1134" s="96" t="s">
        <v>1082</v>
      </c>
      <c r="I1134" s="89">
        <v>1</v>
      </c>
      <c r="J1134" s="88">
        <v>224</v>
      </c>
      <c r="K1134" s="174" t="s">
        <v>1319</v>
      </c>
    </row>
    <row r="1135" spans="1:11" s="174" customFormat="1" ht="60" hidden="1" x14ac:dyDescent="0.25">
      <c r="A1135" s="85">
        <v>43211</v>
      </c>
      <c r="B1135" s="86">
        <v>441</v>
      </c>
      <c r="C1135" s="86">
        <v>702</v>
      </c>
      <c r="D1135" s="87" t="s">
        <v>1032</v>
      </c>
      <c r="E1135" s="88" t="s">
        <v>1110</v>
      </c>
      <c r="F1135" s="88"/>
      <c r="G1135" s="88"/>
      <c r="H1135" s="96" t="s">
        <v>1082</v>
      </c>
      <c r="I1135" s="89">
        <v>1</v>
      </c>
      <c r="J1135" s="88">
        <v>224</v>
      </c>
      <c r="K1135" s="174" t="s">
        <v>1182</v>
      </c>
    </row>
    <row r="1136" spans="1:11" s="174" customFormat="1" ht="30" hidden="1" x14ac:dyDescent="0.25">
      <c r="A1136" s="85">
        <v>43211</v>
      </c>
      <c r="B1136" s="86">
        <v>440</v>
      </c>
      <c r="C1136" s="86">
        <v>702</v>
      </c>
      <c r="D1136" s="87" t="s">
        <v>1034</v>
      </c>
      <c r="E1136" s="88" t="s">
        <v>1110</v>
      </c>
      <c r="F1136" s="88"/>
      <c r="G1136" s="88"/>
      <c r="H1136" s="96" t="s">
        <v>1082</v>
      </c>
      <c r="I1136" s="89">
        <v>1</v>
      </c>
      <c r="J1136" s="88">
        <v>224</v>
      </c>
    </row>
    <row r="1137" spans="1:11" s="174" customFormat="1" ht="45" hidden="1" x14ac:dyDescent="0.25">
      <c r="A1137" s="85">
        <v>43211</v>
      </c>
      <c r="B1137" s="86">
        <v>439</v>
      </c>
      <c r="C1137" s="86">
        <v>702</v>
      </c>
      <c r="D1137" s="87" t="s">
        <v>1035</v>
      </c>
      <c r="E1137" s="88" t="s">
        <v>1110</v>
      </c>
      <c r="F1137" s="88"/>
      <c r="G1137" s="88"/>
      <c r="H1137" s="96" t="s">
        <v>1082</v>
      </c>
      <c r="I1137" s="89">
        <v>1</v>
      </c>
      <c r="J1137" s="88">
        <v>224</v>
      </c>
      <c r="K1137" s="174" t="s">
        <v>1444</v>
      </c>
    </row>
    <row r="1138" spans="1:11" s="174" customFormat="1" ht="30" hidden="1" x14ac:dyDescent="0.25">
      <c r="A1138" s="85">
        <v>43211</v>
      </c>
      <c r="B1138" s="86">
        <v>438</v>
      </c>
      <c r="C1138" s="86">
        <v>702</v>
      </c>
      <c r="D1138" s="87" t="s">
        <v>1036</v>
      </c>
      <c r="E1138" s="88" t="s">
        <v>1110</v>
      </c>
      <c r="F1138" s="88"/>
      <c r="G1138" s="88"/>
      <c r="H1138" s="96" t="s">
        <v>1082</v>
      </c>
      <c r="I1138" s="89">
        <v>1</v>
      </c>
      <c r="J1138" s="88">
        <v>224</v>
      </c>
      <c r="K1138" s="174" t="s">
        <v>1446</v>
      </c>
    </row>
    <row r="1139" spans="1:11" s="174" customFormat="1" ht="45" hidden="1" x14ac:dyDescent="0.25">
      <c r="A1139" s="85">
        <v>43211</v>
      </c>
      <c r="B1139" s="86">
        <v>437</v>
      </c>
      <c r="C1139" s="86">
        <v>702</v>
      </c>
      <c r="D1139" s="87" t="s">
        <v>1037</v>
      </c>
      <c r="E1139" s="152" t="s">
        <v>1107</v>
      </c>
      <c r="F1139" s="88"/>
      <c r="G1139" s="88"/>
      <c r="H1139" s="96" t="s">
        <v>1131</v>
      </c>
      <c r="I1139" s="89">
        <v>1</v>
      </c>
      <c r="J1139" s="88">
        <v>224</v>
      </c>
      <c r="K1139" s="174" t="s">
        <v>1127</v>
      </c>
    </row>
    <row r="1140" spans="1:11" s="174" customFormat="1" ht="30" hidden="1" x14ac:dyDescent="0.25">
      <c r="A1140" s="85">
        <v>43211</v>
      </c>
      <c r="B1140" s="86">
        <v>436</v>
      </c>
      <c r="C1140" s="86">
        <v>901</v>
      </c>
      <c r="D1140" s="87" t="s">
        <v>1038</v>
      </c>
      <c r="E1140" s="88" t="s">
        <v>1110</v>
      </c>
      <c r="F1140" s="88"/>
      <c r="G1140" s="88"/>
      <c r="H1140" s="96" t="s">
        <v>1082</v>
      </c>
      <c r="I1140" s="89">
        <v>1</v>
      </c>
      <c r="J1140" s="88">
        <v>224</v>
      </c>
      <c r="K1140" s="174" t="s">
        <v>1155</v>
      </c>
    </row>
    <row r="1141" spans="1:11" s="174" customFormat="1" ht="30" hidden="1" x14ac:dyDescent="0.25">
      <c r="A1141" s="85">
        <v>43211</v>
      </c>
      <c r="B1141" s="86">
        <v>435</v>
      </c>
      <c r="C1141" s="86">
        <v>901</v>
      </c>
      <c r="D1141" s="87" t="s">
        <v>1040</v>
      </c>
      <c r="E1141" s="88" t="s">
        <v>1110</v>
      </c>
      <c r="F1141" s="88"/>
      <c r="G1141" s="88"/>
      <c r="H1141" s="96" t="s">
        <v>1082</v>
      </c>
      <c r="I1141" s="89">
        <v>1</v>
      </c>
      <c r="J1141" s="88">
        <v>224</v>
      </c>
      <c r="K1141" s="174" t="s">
        <v>1420</v>
      </c>
    </row>
    <row r="1142" spans="1:11" s="174" customFormat="1" ht="30" hidden="1" x14ac:dyDescent="0.25">
      <c r="A1142" s="85">
        <v>43210</v>
      </c>
      <c r="B1142" s="86">
        <v>434</v>
      </c>
      <c r="C1142" s="86">
        <v>309</v>
      </c>
      <c r="D1142" s="87" t="s">
        <v>1041</v>
      </c>
      <c r="E1142" s="88" t="s">
        <v>1431</v>
      </c>
      <c r="F1142" s="88"/>
      <c r="G1142" s="88"/>
      <c r="H1142" s="96" t="s">
        <v>1082</v>
      </c>
      <c r="I1142" s="89">
        <v>1</v>
      </c>
      <c r="J1142" s="88">
        <v>224</v>
      </c>
      <c r="K1142" s="174" t="s">
        <v>1432</v>
      </c>
    </row>
    <row r="1143" spans="1:11" s="174" customFormat="1" ht="90" hidden="1" x14ac:dyDescent="0.25">
      <c r="A1143" s="85">
        <v>43210</v>
      </c>
      <c r="B1143" s="86">
        <v>433</v>
      </c>
      <c r="C1143" s="86">
        <v>108</v>
      </c>
      <c r="D1143" s="87" t="s">
        <v>1043</v>
      </c>
      <c r="E1143" s="88" t="s">
        <v>1308</v>
      </c>
      <c r="F1143" s="88"/>
      <c r="G1143" s="88"/>
      <c r="H1143" s="96" t="s">
        <v>1082</v>
      </c>
      <c r="I1143" s="89">
        <v>1</v>
      </c>
      <c r="J1143" s="88">
        <v>224</v>
      </c>
      <c r="K1143" s="174" t="s">
        <v>1128</v>
      </c>
    </row>
    <row r="1144" spans="1:11" s="174" customFormat="1" ht="60" hidden="1" x14ac:dyDescent="0.25">
      <c r="A1144" s="85">
        <v>43210</v>
      </c>
      <c r="B1144" s="86">
        <v>432</v>
      </c>
      <c r="C1144" s="86">
        <v>601</v>
      </c>
      <c r="D1144" s="87" t="s">
        <v>1046</v>
      </c>
      <c r="E1144" s="88" t="s">
        <v>1308</v>
      </c>
      <c r="F1144" s="88"/>
      <c r="G1144" s="88"/>
      <c r="H1144" s="96" t="s">
        <v>1082</v>
      </c>
      <c r="I1144" s="89">
        <v>1</v>
      </c>
      <c r="J1144" s="88">
        <v>224</v>
      </c>
      <c r="K1144" s="174" t="s">
        <v>1128</v>
      </c>
    </row>
    <row r="1145" spans="1:11" s="174" customFormat="1" ht="75" hidden="1" x14ac:dyDescent="0.25">
      <c r="A1145" s="85">
        <v>43210</v>
      </c>
      <c r="B1145" s="86">
        <v>431</v>
      </c>
      <c r="C1145" s="86">
        <v>601</v>
      </c>
      <c r="D1145" s="87" t="s">
        <v>1050</v>
      </c>
      <c r="E1145" s="88" t="s">
        <v>1440</v>
      </c>
      <c r="F1145" s="88"/>
      <c r="G1145" s="88"/>
      <c r="H1145" s="96" t="s">
        <v>1082</v>
      </c>
      <c r="I1145" s="89">
        <v>1</v>
      </c>
      <c r="J1145" s="88">
        <v>224</v>
      </c>
      <c r="K1145" s="174" t="s">
        <v>1319</v>
      </c>
    </row>
    <row r="1146" spans="1:11" s="174" customFormat="1" ht="60" hidden="1" x14ac:dyDescent="0.25">
      <c r="A1146" s="85">
        <v>43209</v>
      </c>
      <c r="B1146" s="86">
        <v>430</v>
      </c>
      <c r="C1146" s="86">
        <v>706</v>
      </c>
      <c r="D1146" s="87" t="s">
        <v>1051</v>
      </c>
      <c r="E1146" s="88" t="s">
        <v>1107</v>
      </c>
      <c r="F1146" s="88"/>
      <c r="G1146" s="88"/>
      <c r="H1146" s="96">
        <v>43756</v>
      </c>
      <c r="I1146" s="89">
        <v>1</v>
      </c>
      <c r="J1146" s="88">
        <v>224</v>
      </c>
      <c r="K1146" s="174" t="s">
        <v>1127</v>
      </c>
    </row>
    <row r="1147" spans="1:11" s="174" customFormat="1" ht="60" hidden="1" x14ac:dyDescent="0.25">
      <c r="A1147" s="85">
        <v>43209</v>
      </c>
      <c r="B1147" s="86">
        <v>429</v>
      </c>
      <c r="C1147" s="86">
        <v>904</v>
      </c>
      <c r="D1147" s="87" t="s">
        <v>1053</v>
      </c>
      <c r="E1147" s="88" t="s">
        <v>1110</v>
      </c>
      <c r="F1147" s="88"/>
      <c r="G1147" s="88"/>
      <c r="H1147" s="96" t="s">
        <v>1082</v>
      </c>
      <c r="I1147" s="89">
        <v>1</v>
      </c>
      <c r="J1147" s="88">
        <v>224</v>
      </c>
      <c r="K1147" s="174" t="s">
        <v>1155</v>
      </c>
    </row>
    <row r="1148" spans="1:11" s="174" customFormat="1" ht="45" hidden="1" x14ac:dyDescent="0.25">
      <c r="A1148" s="85">
        <v>43208</v>
      </c>
      <c r="B1148" s="86">
        <v>428</v>
      </c>
      <c r="C1148" s="86">
        <v>710</v>
      </c>
      <c r="D1148" s="87" t="s">
        <v>1056</v>
      </c>
      <c r="E1148" s="88" t="s">
        <v>1308</v>
      </c>
      <c r="F1148" s="88"/>
      <c r="G1148" s="88"/>
      <c r="H1148" s="96" t="s">
        <v>1082</v>
      </c>
      <c r="I1148" s="89">
        <v>1</v>
      </c>
      <c r="J1148" s="88">
        <v>224</v>
      </c>
      <c r="K1148" s="174" t="s">
        <v>1128</v>
      </c>
    </row>
    <row r="1149" spans="1:11" s="174" customFormat="1" ht="45" hidden="1" x14ac:dyDescent="0.25">
      <c r="A1149" s="85">
        <v>43207</v>
      </c>
      <c r="B1149" s="86">
        <v>427</v>
      </c>
      <c r="C1149" s="86">
        <v>706</v>
      </c>
      <c r="D1149" s="87" t="s">
        <v>1058</v>
      </c>
      <c r="E1149" s="88" t="s">
        <v>1094</v>
      </c>
      <c r="F1149" s="88"/>
      <c r="G1149" s="88"/>
      <c r="H1149" s="96" t="s">
        <v>1082</v>
      </c>
      <c r="I1149" s="89">
        <v>1</v>
      </c>
      <c r="J1149" s="88">
        <v>224</v>
      </c>
      <c r="K1149" s="174" t="s">
        <v>1097</v>
      </c>
    </row>
    <row r="1150" spans="1:11" s="174" customFormat="1" ht="90" hidden="1" x14ac:dyDescent="0.25">
      <c r="A1150" s="85">
        <v>43208</v>
      </c>
      <c r="B1150" s="86">
        <v>426</v>
      </c>
      <c r="C1150" s="86">
        <v>111</v>
      </c>
      <c r="D1150" s="87" t="s">
        <v>1061</v>
      </c>
      <c r="E1150" s="88" t="s">
        <v>1094</v>
      </c>
      <c r="F1150" s="88"/>
      <c r="G1150" s="88"/>
      <c r="H1150" s="96" t="s">
        <v>1082</v>
      </c>
      <c r="I1150" s="89">
        <v>1</v>
      </c>
      <c r="J1150" s="88">
        <v>224</v>
      </c>
      <c r="K1150" s="174" t="s">
        <v>1168</v>
      </c>
    </row>
    <row r="1151" spans="1:11" s="174" customFormat="1" ht="45" hidden="1" x14ac:dyDescent="0.25">
      <c r="A1151" s="85">
        <v>43208</v>
      </c>
      <c r="B1151" s="86">
        <v>425</v>
      </c>
      <c r="C1151" s="86">
        <v>112</v>
      </c>
      <c r="D1151" s="87" t="s">
        <v>1064</v>
      </c>
      <c r="E1151" s="88" t="s">
        <v>1450</v>
      </c>
      <c r="F1151" s="88"/>
      <c r="G1151" s="88"/>
      <c r="H1151" s="96" t="s">
        <v>1082</v>
      </c>
      <c r="I1151" s="89">
        <v>1</v>
      </c>
      <c r="J1151" s="88">
        <v>224</v>
      </c>
      <c r="K1151" s="174" t="s">
        <v>1267</v>
      </c>
    </row>
    <row r="1152" spans="1:11" s="174" customFormat="1" ht="45" hidden="1" x14ac:dyDescent="0.25">
      <c r="A1152" s="90">
        <v>43208</v>
      </c>
      <c r="B1152" s="91">
        <v>424</v>
      </c>
      <c r="C1152" s="91">
        <v>601</v>
      </c>
      <c r="D1152" s="92" t="s">
        <v>724</v>
      </c>
      <c r="E1152" s="93" t="s">
        <v>1308</v>
      </c>
      <c r="F1152" s="93"/>
      <c r="G1152" s="93"/>
      <c r="H1152" s="119" t="s">
        <v>1082</v>
      </c>
      <c r="I1152" s="94">
        <v>1</v>
      </c>
      <c r="J1152" s="93">
        <v>224</v>
      </c>
      <c r="K1152" s="174" t="s">
        <v>1128</v>
      </c>
    </row>
    <row r="1153" spans="1:10" s="174" customFormat="1" ht="15" hidden="1" x14ac:dyDescent="0.25">
      <c r="A1153" s="105"/>
      <c r="B1153" s="91"/>
      <c r="C1153" s="91"/>
      <c r="D1153" s="92"/>
      <c r="E1153" s="93"/>
      <c r="F1153" s="93"/>
      <c r="G1153" s="93"/>
      <c r="H1153" s="119" t="s">
        <v>1095</v>
      </c>
      <c r="I1153" s="94">
        <v>1</v>
      </c>
      <c r="J1153" s="93">
        <v>224</v>
      </c>
    </row>
    <row r="1154" spans="1:10" ht="18" customHeight="1" x14ac:dyDescent="0.25">
      <c r="A1154" s="262" t="s">
        <v>1568</v>
      </c>
      <c r="B1154" s="264" t="s">
        <v>2565</v>
      </c>
      <c r="C1154" s="264"/>
      <c r="D1154" s="264"/>
      <c r="E1154" s="264"/>
      <c r="F1154" s="264"/>
      <c r="G1154" s="264"/>
      <c r="H1154" s="264"/>
    </row>
    <row r="1155" spans="1:10" ht="18" customHeight="1" x14ac:dyDescent="0.25">
      <c r="A1155" s="263"/>
      <c r="B1155" s="265"/>
      <c r="C1155" s="265"/>
      <c r="D1155" s="265"/>
      <c r="E1155" s="265"/>
      <c r="F1155" s="265"/>
      <c r="G1155" s="265"/>
      <c r="H1155" s="265"/>
    </row>
  </sheetData>
  <mergeCells count="2">
    <mergeCell ref="A1154:A1155"/>
    <mergeCell ref="B1154:H1155"/>
  </mergeCells>
  <pageMargins left="0.39370078740157483" right="0.27559055118110237" top="1.0629921259842521" bottom="0.55118110236220474" header="0.11811023622047245" footer="0.11811023622047245"/>
  <pageSetup paperSize="9" scale="95" orientation="landscape" r:id="rId1"/>
  <headerFooter>
    <oddHeader xml:space="preserve">&amp;C&amp;"-,Negrita"&amp;18&amp;K000000Comité Servicio al Cliente 
TRATAMIENTO DE QUEJAS &amp;R&amp;"Calibri,Negrita"
</oddHeader>
    <oddFooter>&amp;LPágina  &amp;P de &amp;N 
 &amp;D&amp;CAgradecemos entregue el documento durante los próximos 7 días para colaborarle con el seguimiento necesario,</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J1878"/>
  <sheetViews>
    <sheetView topLeftCell="H1" zoomScale="70" zoomScaleNormal="70" workbookViewId="0">
      <selection activeCell="J18" sqref="J18"/>
    </sheetView>
  </sheetViews>
  <sheetFormatPr baseColWidth="10" defaultColWidth="11.42578125" defaultRowHeight="15" x14ac:dyDescent="0.25"/>
  <cols>
    <col min="1" max="1" width="11.42578125" style="12"/>
    <col min="4" max="4" width="74.85546875" style="15" customWidth="1"/>
    <col min="5" max="5" width="17.28515625" customWidth="1"/>
    <col min="7" max="7" width="193.5703125" bestFit="1" customWidth="1"/>
  </cols>
  <sheetData>
    <row r="1" spans="1:10" x14ac:dyDescent="0.25">
      <c r="B1" s="106"/>
      <c r="C1" s="106"/>
      <c r="E1" s="15"/>
      <c r="H1" s="106"/>
      <c r="I1" s="106"/>
    </row>
    <row r="2" spans="1:10" x14ac:dyDescent="0.25">
      <c r="A2" s="12">
        <v>1</v>
      </c>
      <c r="B2" s="106"/>
      <c r="C2" s="106"/>
      <c r="E2" s="15"/>
      <c r="H2" s="106"/>
      <c r="I2" s="106"/>
    </row>
    <row r="3" spans="1:10" ht="30" x14ac:dyDescent="0.25">
      <c r="A3" s="12">
        <v>43662</v>
      </c>
      <c r="B3" s="259">
        <v>1465</v>
      </c>
      <c r="C3" s="259" t="s">
        <v>46</v>
      </c>
      <c r="D3" s="15" t="s">
        <v>2896</v>
      </c>
      <c r="E3" s="15" t="s">
        <v>2279</v>
      </c>
      <c r="H3" s="259" t="s">
        <v>1095</v>
      </c>
      <c r="I3" s="259"/>
      <c r="J3" t="s">
        <v>1126</v>
      </c>
    </row>
    <row r="4" spans="1:10" ht="60" x14ac:dyDescent="0.25">
      <c r="A4" s="12">
        <v>43659</v>
      </c>
      <c r="B4" s="259">
        <v>1464</v>
      </c>
      <c r="C4" s="259">
        <v>121</v>
      </c>
      <c r="D4" s="15" t="s">
        <v>2895</v>
      </c>
      <c r="E4" s="15" t="s">
        <v>2279</v>
      </c>
      <c r="H4" s="259" t="s">
        <v>1095</v>
      </c>
      <c r="I4" s="259"/>
      <c r="J4" t="s">
        <v>1141</v>
      </c>
    </row>
    <row r="5" spans="1:10" ht="30" x14ac:dyDescent="0.25">
      <c r="A5" s="12">
        <v>43662</v>
      </c>
      <c r="B5" s="250">
        <v>1462</v>
      </c>
      <c r="C5" s="250">
        <v>410</v>
      </c>
      <c r="D5" s="15" t="s">
        <v>2893</v>
      </c>
      <c r="E5" s="15" t="s">
        <v>2279</v>
      </c>
      <c r="H5" s="250" t="s">
        <v>1095</v>
      </c>
      <c r="I5" s="250"/>
      <c r="J5" t="s">
        <v>1105</v>
      </c>
    </row>
    <row r="6" spans="1:10" ht="30" x14ac:dyDescent="0.25">
      <c r="A6" s="12">
        <v>43659</v>
      </c>
      <c r="B6" s="249">
        <v>1457</v>
      </c>
      <c r="C6" s="249">
        <v>106</v>
      </c>
      <c r="D6" s="15" t="s">
        <v>2884</v>
      </c>
      <c r="E6" s="15" t="s">
        <v>2279</v>
      </c>
      <c r="H6" s="249" t="s">
        <v>1095</v>
      </c>
      <c r="I6" s="249"/>
      <c r="J6" t="s">
        <v>1141</v>
      </c>
    </row>
    <row r="7" spans="1:10" ht="105" x14ac:dyDescent="0.25">
      <c r="A7" s="12">
        <v>43653</v>
      </c>
      <c r="B7" s="249">
        <v>1443</v>
      </c>
      <c r="C7" s="249">
        <v>105</v>
      </c>
      <c r="D7" s="15" t="s">
        <v>2824</v>
      </c>
      <c r="E7" s="15" t="s">
        <v>1665</v>
      </c>
      <c r="H7" s="249" t="s">
        <v>1095</v>
      </c>
      <c r="I7" s="249"/>
      <c r="J7" t="e">
        <v>#N/A</v>
      </c>
    </row>
    <row r="8" spans="1:10" ht="90" x14ac:dyDescent="0.25">
      <c r="A8" s="12">
        <v>43644</v>
      </c>
      <c r="B8" s="249">
        <v>1436</v>
      </c>
      <c r="C8" s="249">
        <v>109</v>
      </c>
      <c r="D8" s="15" t="s">
        <v>2805</v>
      </c>
      <c r="E8" s="15" t="s">
        <v>1665</v>
      </c>
      <c r="G8" t="s">
        <v>2846</v>
      </c>
      <c r="H8" s="249" t="s">
        <v>1084</v>
      </c>
      <c r="I8" s="249"/>
      <c r="J8" t="s">
        <v>2817</v>
      </c>
    </row>
    <row r="9" spans="1:10" ht="30" x14ac:dyDescent="0.25">
      <c r="A9" s="12">
        <v>43342</v>
      </c>
      <c r="B9" s="248">
        <v>872</v>
      </c>
      <c r="C9" s="248">
        <v>308</v>
      </c>
      <c r="D9" s="15" t="s">
        <v>301</v>
      </c>
      <c r="E9" s="15" t="s">
        <v>1665</v>
      </c>
      <c r="G9" t="s">
        <v>2392</v>
      </c>
      <c r="H9" s="248">
        <v>43651</v>
      </c>
      <c r="I9" s="248">
        <v>224</v>
      </c>
      <c r="J9" t="s">
        <v>1181</v>
      </c>
    </row>
    <row r="10" spans="1:10" ht="30" x14ac:dyDescent="0.25">
      <c r="A10" s="12">
        <v>43639</v>
      </c>
      <c r="B10" s="247">
        <v>1409</v>
      </c>
      <c r="C10" s="247">
        <v>807</v>
      </c>
      <c r="D10" s="15" t="s">
        <v>2745</v>
      </c>
      <c r="E10" s="15" t="s">
        <v>1110</v>
      </c>
      <c r="G10" t="s">
        <v>2875</v>
      </c>
      <c r="H10" s="247" t="s">
        <v>1095</v>
      </c>
      <c r="I10" s="247"/>
      <c r="J10" t="s">
        <v>44</v>
      </c>
    </row>
    <row r="11" spans="1:10" ht="30" x14ac:dyDescent="0.25">
      <c r="A11" s="12">
        <v>43595</v>
      </c>
      <c r="B11" s="246">
        <v>1361</v>
      </c>
      <c r="C11" s="246">
        <v>806</v>
      </c>
      <c r="D11" s="15" t="s">
        <v>2592</v>
      </c>
      <c r="E11" s="15" t="s">
        <v>1110</v>
      </c>
      <c r="G11" t="s">
        <v>2674</v>
      </c>
      <c r="H11" s="246">
        <v>43649</v>
      </c>
      <c r="I11" s="246"/>
      <c r="J11" t="s">
        <v>44</v>
      </c>
    </row>
    <row r="12" spans="1:10" ht="30" x14ac:dyDescent="0.25">
      <c r="A12" s="12">
        <v>43583</v>
      </c>
      <c r="B12" s="246">
        <v>1352</v>
      </c>
      <c r="C12" s="246">
        <v>906</v>
      </c>
      <c r="D12" s="15" t="s">
        <v>2548</v>
      </c>
      <c r="E12" s="15" t="s">
        <v>1107</v>
      </c>
      <c r="G12" t="s">
        <v>2620</v>
      </c>
      <c r="H12" s="246">
        <v>43656</v>
      </c>
      <c r="I12" s="246"/>
      <c r="J12" t="s">
        <v>1253</v>
      </c>
    </row>
    <row r="13" spans="1:10" ht="165" x14ac:dyDescent="0.25">
      <c r="A13" s="12">
        <v>43637</v>
      </c>
      <c r="B13" s="245">
        <v>1407</v>
      </c>
      <c r="C13" s="245">
        <v>101</v>
      </c>
      <c r="D13" s="15" t="s">
        <v>2741</v>
      </c>
      <c r="E13" s="15" t="s">
        <v>1110</v>
      </c>
      <c r="H13" s="245" t="s">
        <v>1084</v>
      </c>
      <c r="I13" s="245"/>
      <c r="J13" t="s">
        <v>1172</v>
      </c>
    </row>
    <row r="14" spans="1:10" ht="60" x14ac:dyDescent="0.25">
      <c r="A14" s="12" t="s">
        <v>3</v>
      </c>
      <c r="B14" s="245">
        <v>1406</v>
      </c>
      <c r="C14" s="245">
        <v>202</v>
      </c>
      <c r="D14" s="15" t="s">
        <v>2739</v>
      </c>
      <c r="E14" s="15" t="s">
        <v>1110</v>
      </c>
      <c r="H14" s="245" t="s">
        <v>1095</v>
      </c>
      <c r="I14" s="245"/>
      <c r="J14" t="s">
        <v>44</v>
      </c>
    </row>
    <row r="15" spans="1:10" ht="45" x14ac:dyDescent="0.25">
      <c r="A15" s="12">
        <v>43636</v>
      </c>
      <c r="B15" s="245">
        <v>1404</v>
      </c>
      <c r="C15" s="245">
        <v>124</v>
      </c>
      <c r="D15" s="15" t="s">
        <v>2733</v>
      </c>
      <c r="E15" s="15" t="s">
        <v>1110</v>
      </c>
      <c r="H15" s="245" t="s">
        <v>1095</v>
      </c>
      <c r="I15" s="245"/>
      <c r="J15" t="s">
        <v>1426</v>
      </c>
    </row>
    <row r="16" spans="1:10" ht="30" x14ac:dyDescent="0.25">
      <c r="A16" s="12">
        <v>43444</v>
      </c>
      <c r="B16" s="245">
        <v>1107</v>
      </c>
      <c r="C16" s="245">
        <v>105</v>
      </c>
      <c r="D16" s="15" t="s">
        <v>1834</v>
      </c>
      <c r="E16" s="15" t="s">
        <v>1110</v>
      </c>
      <c r="H16" s="245">
        <v>43647</v>
      </c>
      <c r="I16" s="245">
        <v>224</v>
      </c>
      <c r="J16" t="s">
        <v>1121</v>
      </c>
    </row>
    <row r="17" spans="1:10" ht="30" x14ac:dyDescent="0.25">
      <c r="A17" s="12">
        <v>43394</v>
      </c>
      <c r="B17" s="245">
        <v>983</v>
      </c>
      <c r="C17" s="245">
        <v>111</v>
      </c>
      <c r="D17" s="15" t="s">
        <v>92</v>
      </c>
      <c r="E17" s="15" t="s">
        <v>1110</v>
      </c>
      <c r="G17" t="s">
        <v>2318</v>
      </c>
      <c r="H17" s="245">
        <v>43647</v>
      </c>
      <c r="I17" s="245">
        <v>224</v>
      </c>
      <c r="J17" t="s">
        <v>1113</v>
      </c>
    </row>
    <row r="18" spans="1:10" ht="30" x14ac:dyDescent="0.25">
      <c r="A18" s="12">
        <v>43561</v>
      </c>
      <c r="B18" s="245">
        <v>1327</v>
      </c>
      <c r="C18" s="245">
        <v>506</v>
      </c>
      <c r="D18" s="15" t="s">
        <v>2445</v>
      </c>
      <c r="E18" s="15" t="s">
        <v>1665</v>
      </c>
      <c r="G18" t="s">
        <v>2696</v>
      </c>
      <c r="H18" s="245">
        <v>43628</v>
      </c>
      <c r="I18" s="245"/>
      <c r="J18" t="s">
        <v>1136</v>
      </c>
    </row>
    <row r="19" spans="1:10" ht="60" x14ac:dyDescent="0.25">
      <c r="A19" s="12">
        <v>43610</v>
      </c>
      <c r="B19" s="245">
        <v>1371</v>
      </c>
      <c r="C19" s="245">
        <v>210</v>
      </c>
      <c r="D19" s="15" t="s">
        <v>2635</v>
      </c>
      <c r="E19" s="15" t="s">
        <v>1110</v>
      </c>
      <c r="H19" s="245" t="s">
        <v>1095</v>
      </c>
      <c r="I19" s="245"/>
      <c r="J19" t="s">
        <v>555</v>
      </c>
    </row>
    <row r="20" spans="1:10" ht="60" x14ac:dyDescent="0.25">
      <c r="A20" s="12">
        <v>43610</v>
      </c>
      <c r="B20" s="245">
        <v>1370</v>
      </c>
      <c r="C20" s="245">
        <v>606</v>
      </c>
      <c r="D20" s="15" t="s">
        <v>2634</v>
      </c>
      <c r="E20" s="15" t="s">
        <v>1110</v>
      </c>
      <c r="H20" s="245" t="s">
        <v>1095</v>
      </c>
      <c r="I20" s="245"/>
      <c r="J20" t="s">
        <v>1426</v>
      </c>
    </row>
    <row r="21" spans="1:10" ht="30" x14ac:dyDescent="0.25">
      <c r="A21" s="12">
        <v>43609</v>
      </c>
      <c r="B21" s="245">
        <v>1368</v>
      </c>
      <c r="C21" s="245">
        <v>401</v>
      </c>
      <c r="D21" s="15" t="s">
        <v>2628</v>
      </c>
      <c r="E21" s="15" t="s">
        <v>1110</v>
      </c>
      <c r="F21" t="s">
        <v>2640</v>
      </c>
      <c r="H21" s="245" t="s">
        <v>1095</v>
      </c>
      <c r="I21" s="245"/>
      <c r="J21" t="s">
        <v>1172</v>
      </c>
    </row>
    <row r="22" spans="1:10" ht="30" x14ac:dyDescent="0.25">
      <c r="A22" s="12">
        <v>43583</v>
      </c>
      <c r="B22" s="245">
        <v>1352</v>
      </c>
      <c r="C22" s="245">
        <v>906</v>
      </c>
      <c r="D22" s="15" t="s">
        <v>2548</v>
      </c>
      <c r="E22" s="15" t="s">
        <v>1110</v>
      </c>
      <c r="G22" t="s">
        <v>2620</v>
      </c>
      <c r="H22" s="245">
        <v>43621</v>
      </c>
      <c r="I22" s="245"/>
      <c r="J22" t="s">
        <v>1253</v>
      </c>
    </row>
    <row r="23" spans="1:10" ht="60" x14ac:dyDescent="0.25">
      <c r="A23" s="12">
        <v>43473</v>
      </c>
      <c r="B23" s="245">
        <v>1166</v>
      </c>
      <c r="C23" s="245">
        <v>414</v>
      </c>
      <c r="D23" s="15" t="s">
        <v>1987</v>
      </c>
      <c r="E23" s="15" t="s">
        <v>1110</v>
      </c>
      <c r="G23" t="s">
        <v>2375</v>
      </c>
      <c r="H23" s="245">
        <v>43614</v>
      </c>
      <c r="I23" s="245">
        <v>224</v>
      </c>
      <c r="J23" t="s">
        <v>1444</v>
      </c>
    </row>
    <row r="24" spans="1:10" ht="30" x14ac:dyDescent="0.25">
      <c r="A24" s="12">
        <v>43342</v>
      </c>
      <c r="B24" s="245">
        <v>872</v>
      </c>
      <c r="C24" s="245">
        <v>308</v>
      </c>
      <c r="D24" s="15" t="s">
        <v>301</v>
      </c>
      <c r="E24" s="15" t="s">
        <v>1665</v>
      </c>
      <c r="G24" t="s">
        <v>2392</v>
      </c>
      <c r="H24" s="245">
        <v>43621</v>
      </c>
      <c r="I24" s="245">
        <v>224</v>
      </c>
      <c r="J24" t="s">
        <v>1181</v>
      </c>
    </row>
    <row r="25" spans="1:10" ht="30" x14ac:dyDescent="0.25">
      <c r="A25" s="12">
        <v>43334</v>
      </c>
      <c r="B25" s="245">
        <v>857</v>
      </c>
      <c r="C25" s="245">
        <v>508</v>
      </c>
      <c r="D25" s="15" t="s">
        <v>323</v>
      </c>
      <c r="E25" s="15" t="s">
        <v>1665</v>
      </c>
      <c r="G25" t="s">
        <v>1526</v>
      </c>
      <c r="H25" s="245">
        <v>43621</v>
      </c>
      <c r="I25" s="245">
        <v>224</v>
      </c>
      <c r="J25" t="s">
        <v>1193</v>
      </c>
    </row>
    <row r="26" spans="1:10" ht="30" x14ac:dyDescent="0.25">
      <c r="A26" s="12">
        <v>43561</v>
      </c>
      <c r="B26" s="245">
        <v>1327</v>
      </c>
      <c r="C26" s="245">
        <v>506</v>
      </c>
      <c r="D26" s="15" t="s">
        <v>2445</v>
      </c>
      <c r="E26" s="15" t="s">
        <v>1665</v>
      </c>
      <c r="G26" t="s">
        <v>2675</v>
      </c>
      <c r="H26" s="245">
        <v>43613</v>
      </c>
      <c r="I26" s="245"/>
      <c r="J26" t="s">
        <v>1136</v>
      </c>
    </row>
    <row r="27" spans="1:10" ht="30" x14ac:dyDescent="0.25">
      <c r="A27" s="12">
        <v>43558</v>
      </c>
      <c r="B27" s="244">
        <v>1319</v>
      </c>
      <c r="C27" s="244">
        <v>805</v>
      </c>
      <c r="D27" s="15" t="s">
        <v>2430</v>
      </c>
      <c r="E27" s="15" t="s">
        <v>1665</v>
      </c>
      <c r="G27" t="s">
        <v>2574</v>
      </c>
      <c r="H27" s="244">
        <v>43621</v>
      </c>
      <c r="I27" s="244"/>
      <c r="J27" t="s">
        <v>1119</v>
      </c>
    </row>
    <row r="28" spans="1:10" ht="30" x14ac:dyDescent="0.25">
      <c r="A28" s="12">
        <v>43558</v>
      </c>
      <c r="B28" s="244">
        <v>1318</v>
      </c>
      <c r="C28" s="244">
        <v>804</v>
      </c>
      <c r="D28" s="15" t="s">
        <v>2429</v>
      </c>
      <c r="E28" s="15" t="s">
        <v>1665</v>
      </c>
      <c r="G28" t="s">
        <v>2574</v>
      </c>
      <c r="H28" s="244">
        <v>43621</v>
      </c>
      <c r="I28" s="244"/>
      <c r="J28" t="s">
        <v>1119</v>
      </c>
    </row>
    <row r="29" spans="1:10" ht="30" x14ac:dyDescent="0.25">
      <c r="A29" s="12">
        <v>43342</v>
      </c>
      <c r="B29" s="244">
        <v>872</v>
      </c>
      <c r="C29" s="244">
        <v>308</v>
      </c>
      <c r="D29" s="15" t="s">
        <v>301</v>
      </c>
      <c r="E29" s="15" t="s">
        <v>1665</v>
      </c>
      <c r="G29" t="s">
        <v>2392</v>
      </c>
      <c r="H29" s="244">
        <v>43621</v>
      </c>
      <c r="I29" s="244">
        <v>224</v>
      </c>
      <c r="J29" t="s">
        <v>1181</v>
      </c>
    </row>
    <row r="30" spans="1:10" ht="30" x14ac:dyDescent="0.25">
      <c r="A30" s="12">
        <v>43334</v>
      </c>
      <c r="B30" s="244">
        <v>857</v>
      </c>
      <c r="C30" s="244">
        <v>508</v>
      </c>
      <c r="D30" s="15" t="s">
        <v>323</v>
      </c>
      <c r="E30" s="15" t="s">
        <v>1665</v>
      </c>
      <c r="G30" t="s">
        <v>1526</v>
      </c>
      <c r="H30" s="244">
        <v>43621</v>
      </c>
      <c r="I30" s="244">
        <v>224</v>
      </c>
      <c r="J30" t="s">
        <v>1193</v>
      </c>
    </row>
    <row r="31" spans="1:10" ht="30" x14ac:dyDescent="0.25">
      <c r="A31" s="12">
        <v>43609</v>
      </c>
      <c r="B31" s="244">
        <v>1368</v>
      </c>
      <c r="C31" s="244">
        <v>401</v>
      </c>
      <c r="D31" s="15" t="s">
        <v>2628</v>
      </c>
      <c r="E31" s="15" t="s">
        <v>1110</v>
      </c>
      <c r="F31" t="s">
        <v>2640</v>
      </c>
      <c r="H31" s="244" t="s">
        <v>1095</v>
      </c>
      <c r="I31" s="244"/>
      <c r="J31" t="s">
        <v>1172</v>
      </c>
    </row>
    <row r="32" spans="1:10" ht="45" x14ac:dyDescent="0.25">
      <c r="A32" s="12">
        <v>43604</v>
      </c>
      <c r="B32" s="244">
        <v>1365</v>
      </c>
      <c r="C32" s="244">
        <v>110</v>
      </c>
      <c r="D32" s="15" t="s">
        <v>2611</v>
      </c>
      <c r="E32" s="15" t="s">
        <v>1110</v>
      </c>
      <c r="H32" s="244" t="s">
        <v>1084</v>
      </c>
      <c r="I32" s="244"/>
      <c r="J32" t="s">
        <v>1179</v>
      </c>
    </row>
    <row r="33" spans="1:10" ht="90" x14ac:dyDescent="0.25">
      <c r="A33" s="12">
        <v>43580</v>
      </c>
      <c r="B33" s="243">
        <v>1343</v>
      </c>
      <c r="C33" s="243">
        <v>515</v>
      </c>
      <c r="D33" s="15" t="s">
        <v>2526</v>
      </c>
      <c r="E33" s="15" t="s">
        <v>1110</v>
      </c>
      <c r="G33" t="s">
        <v>2604</v>
      </c>
      <c r="H33" s="243">
        <v>43607</v>
      </c>
      <c r="I33" s="243"/>
      <c r="J33" t="s">
        <v>1274</v>
      </c>
    </row>
    <row r="34" spans="1:10" ht="135" x14ac:dyDescent="0.25">
      <c r="A34" s="12">
        <v>43564</v>
      </c>
      <c r="B34" s="243">
        <v>1321</v>
      </c>
      <c r="C34" s="243">
        <v>309</v>
      </c>
      <c r="D34" s="15" t="s">
        <v>2434</v>
      </c>
      <c r="E34" s="15" t="s">
        <v>1110</v>
      </c>
      <c r="G34" t="s">
        <v>2605</v>
      </c>
      <c r="H34" s="243">
        <v>43607</v>
      </c>
      <c r="I34" s="243"/>
      <c r="J34">
        <v>0</v>
      </c>
    </row>
    <row r="35" spans="1:10" ht="360" x14ac:dyDescent="0.25">
      <c r="A35" s="12" t="s">
        <v>3</v>
      </c>
      <c r="B35" s="243">
        <v>1294</v>
      </c>
      <c r="C35" s="243">
        <v>307</v>
      </c>
      <c r="D35" s="15" t="s">
        <v>2350</v>
      </c>
      <c r="E35" s="15" t="s">
        <v>1110</v>
      </c>
      <c r="G35" t="s">
        <v>2505</v>
      </c>
      <c r="H35" s="243">
        <v>43600</v>
      </c>
      <c r="I35" s="243"/>
      <c r="J35" t="s">
        <v>1098</v>
      </c>
    </row>
    <row r="36" spans="1:10" ht="60" x14ac:dyDescent="0.25">
      <c r="A36" s="12">
        <v>43473</v>
      </c>
      <c r="B36" s="243">
        <v>1166</v>
      </c>
      <c r="C36" s="243">
        <v>414</v>
      </c>
      <c r="D36" s="15" t="s">
        <v>1987</v>
      </c>
      <c r="E36" s="15" t="s">
        <v>1110</v>
      </c>
      <c r="G36" t="s">
        <v>2375</v>
      </c>
      <c r="H36" s="243">
        <v>43614</v>
      </c>
      <c r="I36" s="243">
        <v>224</v>
      </c>
      <c r="J36" t="s">
        <v>1444</v>
      </c>
    </row>
    <row r="37" spans="1:10" ht="360" x14ac:dyDescent="0.25">
      <c r="A37" s="12" t="s">
        <v>3</v>
      </c>
      <c r="B37" s="243">
        <v>1294</v>
      </c>
      <c r="C37" s="243">
        <v>307</v>
      </c>
      <c r="D37" s="15" t="s">
        <v>2350</v>
      </c>
      <c r="E37" s="15" t="s">
        <v>1110</v>
      </c>
      <c r="G37" t="s">
        <v>2505</v>
      </c>
      <c r="H37" s="243">
        <v>43600</v>
      </c>
      <c r="I37" s="243"/>
      <c r="J37" t="s">
        <v>1098</v>
      </c>
    </row>
    <row r="38" spans="1:10" ht="30" x14ac:dyDescent="0.25">
      <c r="A38" s="12">
        <v>43508</v>
      </c>
      <c r="B38" s="243">
        <v>1231</v>
      </c>
      <c r="C38" s="243">
        <v>309</v>
      </c>
      <c r="D38" s="15" t="s">
        <v>2181</v>
      </c>
      <c r="E38" s="15" t="s">
        <v>1094</v>
      </c>
      <c r="G38" t="s">
        <v>2472</v>
      </c>
      <c r="H38" s="243">
        <v>43602</v>
      </c>
      <c r="I38" s="243"/>
      <c r="J38" t="s">
        <v>1167</v>
      </c>
    </row>
    <row r="39" spans="1:10" ht="30" x14ac:dyDescent="0.25">
      <c r="A39" s="12">
        <v>43482</v>
      </c>
      <c r="B39" s="242">
        <v>1188</v>
      </c>
      <c r="C39" s="242">
        <v>205</v>
      </c>
      <c r="D39" s="15" t="s">
        <v>2101</v>
      </c>
      <c r="E39" s="15" t="s">
        <v>1094</v>
      </c>
      <c r="G39" t="s">
        <v>2607</v>
      </c>
      <c r="H39" s="242">
        <v>43586</v>
      </c>
      <c r="I39" s="242">
        <v>224</v>
      </c>
      <c r="J39" t="s">
        <v>1141</v>
      </c>
    </row>
    <row r="40" spans="1:10" ht="30" x14ac:dyDescent="0.25">
      <c r="A40" s="12">
        <v>43482</v>
      </c>
      <c r="B40" s="242">
        <v>1188</v>
      </c>
      <c r="C40" s="242">
        <v>205</v>
      </c>
      <c r="D40" s="15" t="s">
        <v>2101</v>
      </c>
      <c r="E40" s="15" t="s">
        <v>1094</v>
      </c>
      <c r="G40" t="s">
        <v>2607</v>
      </c>
      <c r="H40" s="242">
        <v>43586</v>
      </c>
      <c r="I40" s="242">
        <v>224</v>
      </c>
      <c r="J40" t="s">
        <v>1141</v>
      </c>
    </row>
    <row r="41" spans="1:10" ht="30" x14ac:dyDescent="0.25">
      <c r="A41" s="12">
        <v>43583</v>
      </c>
      <c r="B41" s="242">
        <v>1352</v>
      </c>
      <c r="C41" s="242">
        <v>906</v>
      </c>
      <c r="D41" s="15" t="s">
        <v>2548</v>
      </c>
      <c r="E41" s="15" t="s">
        <v>1110</v>
      </c>
      <c r="H41" s="242" t="s">
        <v>1095</v>
      </c>
      <c r="I41" s="242"/>
      <c r="J41" t="s">
        <v>1253</v>
      </c>
    </row>
    <row r="42" spans="1:10" ht="30" x14ac:dyDescent="0.25">
      <c r="A42" s="12">
        <v>43581</v>
      </c>
      <c r="B42" s="242">
        <v>1348</v>
      </c>
      <c r="C42" s="242">
        <v>103</v>
      </c>
      <c r="D42" s="15" t="s">
        <v>2535</v>
      </c>
      <c r="E42" s="15" t="s">
        <v>1110</v>
      </c>
      <c r="H42" s="242" t="s">
        <v>1095</v>
      </c>
      <c r="I42" s="242"/>
      <c r="J42" t="s">
        <v>1098</v>
      </c>
    </row>
    <row r="43" spans="1:10" ht="30" x14ac:dyDescent="0.25">
      <c r="A43" s="12">
        <v>43580</v>
      </c>
      <c r="B43" s="242">
        <v>1344</v>
      </c>
      <c r="C43" s="242">
        <v>804</v>
      </c>
      <c r="D43" s="15" t="s">
        <v>2527</v>
      </c>
      <c r="E43" s="15" t="s">
        <v>1110</v>
      </c>
      <c r="H43" s="242" t="s">
        <v>1095</v>
      </c>
      <c r="I43" s="242"/>
      <c r="J43" t="s">
        <v>1128</v>
      </c>
    </row>
    <row r="44" spans="1:10" ht="30" x14ac:dyDescent="0.25">
      <c r="A44" s="12">
        <v>43550</v>
      </c>
      <c r="B44" s="242">
        <v>1299</v>
      </c>
      <c r="C44" s="242">
        <v>309</v>
      </c>
      <c r="D44" s="15" t="s">
        <v>2355</v>
      </c>
      <c r="E44" s="15" t="s">
        <v>1110</v>
      </c>
      <c r="G44" t="s">
        <v>2570</v>
      </c>
      <c r="H44" s="242">
        <v>43600</v>
      </c>
      <c r="I44" s="242"/>
      <c r="J44" t="s">
        <v>555</v>
      </c>
    </row>
    <row r="45" spans="1:10" ht="360" x14ac:dyDescent="0.25">
      <c r="A45" s="12" t="s">
        <v>3</v>
      </c>
      <c r="B45" s="242">
        <v>1294</v>
      </c>
      <c r="C45" s="242">
        <v>307</v>
      </c>
      <c r="D45" s="15" t="s">
        <v>2350</v>
      </c>
      <c r="E45" s="15" t="s">
        <v>1110</v>
      </c>
      <c r="G45" t="s">
        <v>2505</v>
      </c>
      <c r="H45" s="242">
        <v>43600</v>
      </c>
      <c r="I45" s="242"/>
      <c r="J45" t="s">
        <v>1098</v>
      </c>
    </row>
    <row r="46" spans="1:10" ht="30" x14ac:dyDescent="0.25">
      <c r="A46" s="12">
        <v>43359</v>
      </c>
      <c r="B46" s="242">
        <v>908</v>
      </c>
      <c r="C46" s="242">
        <v>901</v>
      </c>
      <c r="D46" s="15" t="s">
        <v>237</v>
      </c>
      <c r="E46" s="15" t="s">
        <v>1665</v>
      </c>
      <c r="G46" t="s">
        <v>1503</v>
      </c>
      <c r="H46" s="242">
        <v>43586</v>
      </c>
      <c r="I46" s="242">
        <v>224</v>
      </c>
      <c r="J46" t="s">
        <v>1163</v>
      </c>
    </row>
    <row r="47" spans="1:10" ht="30" x14ac:dyDescent="0.25">
      <c r="A47" s="12">
        <v>43342</v>
      </c>
      <c r="B47" s="242">
        <v>872</v>
      </c>
      <c r="C47" s="242">
        <v>308</v>
      </c>
      <c r="D47" s="15" t="s">
        <v>301</v>
      </c>
      <c r="E47" s="15" t="s">
        <v>1665</v>
      </c>
      <c r="G47" t="s">
        <v>2392</v>
      </c>
      <c r="H47" s="242">
        <v>43588</v>
      </c>
      <c r="I47" s="242">
        <v>224</v>
      </c>
      <c r="J47" t="s">
        <v>1181</v>
      </c>
    </row>
    <row r="48" spans="1:10" ht="30" x14ac:dyDescent="0.25">
      <c r="A48" s="12">
        <v>43334</v>
      </c>
      <c r="B48" s="242">
        <v>857</v>
      </c>
      <c r="C48" s="242">
        <v>508</v>
      </c>
      <c r="D48" s="15" t="s">
        <v>323</v>
      </c>
      <c r="E48" s="15" t="s">
        <v>1665</v>
      </c>
      <c r="G48" t="s">
        <v>1526</v>
      </c>
      <c r="H48" s="242">
        <v>43586</v>
      </c>
      <c r="I48" s="242">
        <v>224</v>
      </c>
      <c r="J48" t="s">
        <v>1193</v>
      </c>
    </row>
    <row r="49" spans="1:10" ht="30" x14ac:dyDescent="0.25">
      <c r="A49" s="12">
        <v>43589</v>
      </c>
      <c r="B49" s="241">
        <v>1357</v>
      </c>
      <c r="C49" s="241">
        <v>702</v>
      </c>
      <c r="D49" s="15" t="s">
        <v>2559</v>
      </c>
      <c r="E49" s="15" t="s">
        <v>1129</v>
      </c>
      <c r="H49" s="241" t="s">
        <v>1095</v>
      </c>
      <c r="I49" s="241"/>
      <c r="J49" t="s">
        <v>44</v>
      </c>
    </row>
    <row r="50" spans="1:10" ht="30" x14ac:dyDescent="0.25">
      <c r="A50" s="12">
        <v>43583</v>
      </c>
      <c r="B50" s="241">
        <v>1352</v>
      </c>
      <c r="C50" s="241">
        <v>906</v>
      </c>
      <c r="D50" s="15" t="s">
        <v>2548</v>
      </c>
      <c r="E50" s="15" t="s">
        <v>1129</v>
      </c>
      <c r="H50" s="241" t="s">
        <v>1095</v>
      </c>
      <c r="I50" s="241"/>
      <c r="J50" t="s">
        <v>1253</v>
      </c>
    </row>
    <row r="51" spans="1:10" ht="75" x14ac:dyDescent="0.25">
      <c r="A51" s="12">
        <v>43583</v>
      </c>
      <c r="B51" s="241">
        <v>1346</v>
      </c>
      <c r="C51" s="241">
        <v>909</v>
      </c>
      <c r="D51" s="15" t="s">
        <v>2532</v>
      </c>
      <c r="E51" s="15" t="s">
        <v>1129</v>
      </c>
      <c r="H51" s="241" t="s">
        <v>1095</v>
      </c>
      <c r="I51" s="241"/>
      <c r="J51" t="s">
        <v>1253</v>
      </c>
    </row>
    <row r="52" spans="1:10" ht="30" x14ac:dyDescent="0.25">
      <c r="A52" s="12">
        <v>43580</v>
      </c>
      <c r="B52" s="241">
        <v>1344</v>
      </c>
      <c r="C52" s="241">
        <v>804</v>
      </c>
      <c r="D52" s="15" t="s">
        <v>2527</v>
      </c>
      <c r="E52" s="15" t="s">
        <v>1129</v>
      </c>
      <c r="H52" s="241" t="s">
        <v>1095</v>
      </c>
      <c r="I52" s="241"/>
      <c r="J52" t="s">
        <v>1128</v>
      </c>
    </row>
    <row r="53" spans="1:10" ht="30" x14ac:dyDescent="0.25">
      <c r="A53" s="12">
        <v>43571</v>
      </c>
      <c r="B53" s="241">
        <v>1340</v>
      </c>
      <c r="C53" s="241">
        <v>415</v>
      </c>
      <c r="D53" s="15" t="s">
        <v>2489</v>
      </c>
      <c r="E53" s="15" t="s">
        <v>1129</v>
      </c>
      <c r="G53" t="s">
        <v>2576</v>
      </c>
      <c r="H53" s="241" t="s">
        <v>1084</v>
      </c>
      <c r="I53" s="241"/>
      <c r="J53" t="s">
        <v>44</v>
      </c>
    </row>
    <row r="54" spans="1:10" ht="45" x14ac:dyDescent="0.25">
      <c r="A54" s="12">
        <v>43569</v>
      </c>
      <c r="B54" s="241">
        <v>1325</v>
      </c>
      <c r="C54" s="241">
        <v>804</v>
      </c>
      <c r="D54" s="15" t="s">
        <v>2447</v>
      </c>
      <c r="E54" s="15" t="s">
        <v>1129</v>
      </c>
      <c r="G54" t="s">
        <v>2507</v>
      </c>
      <c r="H54" s="241">
        <v>43586</v>
      </c>
      <c r="I54" s="241"/>
      <c r="J54" t="s">
        <v>44</v>
      </c>
    </row>
    <row r="55" spans="1:10" ht="60" x14ac:dyDescent="0.25">
      <c r="A55" s="12">
        <v>43554</v>
      </c>
      <c r="B55" s="241">
        <v>1308</v>
      </c>
      <c r="C55" s="241">
        <v>205</v>
      </c>
      <c r="D55" s="15" t="s">
        <v>2383</v>
      </c>
      <c r="E55" s="15" t="s">
        <v>1129</v>
      </c>
      <c r="G55" t="s">
        <v>2578</v>
      </c>
      <c r="H55" s="241" t="s">
        <v>1084</v>
      </c>
      <c r="I55" s="241"/>
      <c r="J55" t="s">
        <v>46</v>
      </c>
    </row>
    <row r="56" spans="1:10" ht="45" x14ac:dyDescent="0.25">
      <c r="A56" s="12">
        <v>43552</v>
      </c>
      <c r="B56" s="241">
        <v>1304</v>
      </c>
      <c r="C56" s="241">
        <v>904</v>
      </c>
      <c r="D56" s="15" t="s">
        <v>2379</v>
      </c>
      <c r="E56" s="15" t="s">
        <v>1129</v>
      </c>
      <c r="G56" t="s">
        <v>2579</v>
      </c>
      <c r="H56" s="241" t="s">
        <v>1084</v>
      </c>
      <c r="I56" s="241"/>
      <c r="J56" t="s">
        <v>1224</v>
      </c>
    </row>
    <row r="57" spans="1:10" ht="30" x14ac:dyDescent="0.25">
      <c r="A57" s="12">
        <v>43541</v>
      </c>
      <c r="B57" s="241">
        <v>1285</v>
      </c>
      <c r="C57" s="241">
        <v>909</v>
      </c>
      <c r="D57" s="15" t="s">
        <v>2340</v>
      </c>
      <c r="E57" s="15" t="s">
        <v>1129</v>
      </c>
      <c r="G57" t="s">
        <v>2401</v>
      </c>
      <c r="H57" s="241">
        <v>43588</v>
      </c>
      <c r="I57" s="241"/>
      <c r="J57" t="s">
        <v>44</v>
      </c>
    </row>
    <row r="58" spans="1:10" ht="30" x14ac:dyDescent="0.25">
      <c r="A58" s="12">
        <v>43543</v>
      </c>
      <c r="B58" s="241">
        <v>1280</v>
      </c>
      <c r="C58" s="241">
        <v>909</v>
      </c>
      <c r="D58" s="15" t="s">
        <v>2328</v>
      </c>
      <c r="E58" s="15" t="s">
        <v>1129</v>
      </c>
      <c r="G58" t="s">
        <v>2401</v>
      </c>
      <c r="H58" s="241">
        <v>43588</v>
      </c>
      <c r="I58" s="241"/>
      <c r="J58" t="s">
        <v>44</v>
      </c>
    </row>
    <row r="59" spans="1:10" ht="45" x14ac:dyDescent="0.25">
      <c r="A59" s="12">
        <v>43421</v>
      </c>
      <c r="B59" s="241">
        <v>1044</v>
      </c>
      <c r="C59" s="241">
        <v>703</v>
      </c>
      <c r="D59" s="15" t="s">
        <v>1714</v>
      </c>
      <c r="E59" s="15" t="s">
        <v>1665</v>
      </c>
      <c r="G59" t="s">
        <v>1949</v>
      </c>
      <c r="H59" s="241">
        <v>43586</v>
      </c>
      <c r="I59" s="241">
        <v>224</v>
      </c>
      <c r="J59" t="s">
        <v>44</v>
      </c>
    </row>
    <row r="60" spans="1:10" ht="105" x14ac:dyDescent="0.25">
      <c r="A60" s="12">
        <v>43372</v>
      </c>
      <c r="B60" s="241">
        <v>940</v>
      </c>
      <c r="C60" s="241">
        <v>201</v>
      </c>
      <c r="D60" s="15" t="s">
        <v>170</v>
      </c>
      <c r="E60" s="15" t="s">
        <v>1665</v>
      </c>
      <c r="G60" t="s">
        <v>1484</v>
      </c>
      <c r="H60" s="241">
        <v>43586</v>
      </c>
      <c r="I60" s="241">
        <v>224</v>
      </c>
      <c r="J60" t="s">
        <v>1147</v>
      </c>
    </row>
    <row r="61" spans="1:10" ht="30" x14ac:dyDescent="0.25">
      <c r="A61" s="12">
        <v>43359</v>
      </c>
      <c r="B61" s="241">
        <v>908</v>
      </c>
      <c r="C61" s="241">
        <v>901</v>
      </c>
      <c r="D61" s="15" t="s">
        <v>237</v>
      </c>
      <c r="E61" s="15" t="s">
        <v>1665</v>
      </c>
      <c r="G61" t="s">
        <v>1503</v>
      </c>
      <c r="H61" s="241">
        <v>43586</v>
      </c>
      <c r="I61" s="241">
        <v>224</v>
      </c>
      <c r="J61" t="s">
        <v>1163</v>
      </c>
    </row>
    <row r="62" spans="1:10" ht="30" x14ac:dyDescent="0.25">
      <c r="A62" s="12">
        <v>43334</v>
      </c>
      <c r="B62" s="241">
        <v>857</v>
      </c>
      <c r="C62" s="241">
        <v>508</v>
      </c>
      <c r="D62" s="15" t="s">
        <v>323</v>
      </c>
      <c r="E62" s="15" t="s">
        <v>1665</v>
      </c>
      <c r="G62" t="s">
        <v>1526</v>
      </c>
      <c r="H62" s="241">
        <v>43586</v>
      </c>
      <c r="I62" s="241">
        <v>224</v>
      </c>
      <c r="J62" t="s">
        <v>1193</v>
      </c>
    </row>
    <row r="63" spans="1:10" ht="60" x14ac:dyDescent="0.25">
      <c r="A63" s="12">
        <v>43590</v>
      </c>
      <c r="B63" s="241">
        <v>1354</v>
      </c>
      <c r="C63" s="241">
        <v>709</v>
      </c>
      <c r="D63" s="15" t="s">
        <v>2555</v>
      </c>
      <c r="E63" s="15" t="s">
        <v>1665</v>
      </c>
      <c r="H63" s="241" t="s">
        <v>1095</v>
      </c>
      <c r="I63" s="241"/>
      <c r="J63" t="s">
        <v>1193</v>
      </c>
    </row>
    <row r="64" spans="1:10" ht="30" x14ac:dyDescent="0.25">
      <c r="A64" s="12">
        <v>43584</v>
      </c>
      <c r="B64" s="241">
        <v>1350</v>
      </c>
      <c r="C64" s="241">
        <v>101</v>
      </c>
      <c r="D64" s="15" t="s">
        <v>2541</v>
      </c>
      <c r="E64" s="15" t="s">
        <v>1665</v>
      </c>
      <c r="H64" s="241">
        <v>43723</v>
      </c>
      <c r="I64" s="241"/>
      <c r="J64" t="s">
        <v>1119</v>
      </c>
    </row>
    <row r="65" spans="1:10" ht="45" x14ac:dyDescent="0.25">
      <c r="A65" s="12">
        <v>43573</v>
      </c>
      <c r="B65" s="241">
        <v>1339</v>
      </c>
      <c r="C65" s="241">
        <v>801</v>
      </c>
      <c r="D65" s="15" t="s">
        <v>2486</v>
      </c>
      <c r="E65" s="15" t="s">
        <v>1665</v>
      </c>
      <c r="G65" t="s">
        <v>2571</v>
      </c>
      <c r="H65" s="241" t="s">
        <v>1082</v>
      </c>
      <c r="I65" s="241"/>
      <c r="J65" t="s">
        <v>46</v>
      </c>
    </row>
    <row r="66" spans="1:10" ht="105" x14ac:dyDescent="0.25">
      <c r="A66" s="12">
        <v>43571</v>
      </c>
      <c r="B66" s="241">
        <v>1332</v>
      </c>
      <c r="C66" s="241">
        <v>510</v>
      </c>
      <c r="D66" s="15" t="s">
        <v>2454</v>
      </c>
      <c r="E66" s="15" t="s">
        <v>1665</v>
      </c>
      <c r="G66" t="s">
        <v>2572</v>
      </c>
      <c r="H66" s="241" t="s">
        <v>1082</v>
      </c>
      <c r="I66" s="241"/>
      <c r="J66" t="s">
        <v>1233</v>
      </c>
    </row>
    <row r="67" spans="1:10" ht="30" x14ac:dyDescent="0.25">
      <c r="A67" s="12">
        <v>43567</v>
      </c>
      <c r="B67" s="241">
        <v>1330</v>
      </c>
      <c r="C67" s="241">
        <v>310</v>
      </c>
      <c r="D67" s="15" t="s">
        <v>2449</v>
      </c>
      <c r="E67" s="15" t="s">
        <v>1665</v>
      </c>
      <c r="H67" s="241">
        <v>43723</v>
      </c>
      <c r="I67" s="241"/>
      <c r="J67" t="s">
        <v>1259</v>
      </c>
    </row>
    <row r="68" spans="1:10" ht="30" x14ac:dyDescent="0.25">
      <c r="A68" s="12" t="s">
        <v>3</v>
      </c>
      <c r="B68" s="241">
        <v>1320</v>
      </c>
      <c r="C68" s="241">
        <v>105</v>
      </c>
      <c r="D68" s="15" t="s">
        <v>2431</v>
      </c>
      <c r="E68" s="15" t="s">
        <v>1665</v>
      </c>
      <c r="G68" t="s">
        <v>2573</v>
      </c>
      <c r="H68" s="241" t="s">
        <v>1082</v>
      </c>
      <c r="I68" s="241"/>
      <c r="J68" t="s">
        <v>44</v>
      </c>
    </row>
    <row r="69" spans="1:10" ht="30" x14ac:dyDescent="0.25">
      <c r="A69" s="12">
        <v>43558</v>
      </c>
      <c r="B69" s="241">
        <v>1319</v>
      </c>
      <c r="C69" s="241">
        <v>805</v>
      </c>
      <c r="D69" s="15" t="s">
        <v>2430</v>
      </c>
      <c r="E69" s="15" t="s">
        <v>1665</v>
      </c>
      <c r="H69" s="241" t="s">
        <v>1217</v>
      </c>
      <c r="I69" s="241"/>
      <c r="J69" t="s">
        <v>1119</v>
      </c>
    </row>
    <row r="70" spans="1:10" ht="30" x14ac:dyDescent="0.25">
      <c r="A70" s="12">
        <v>43558</v>
      </c>
      <c r="B70" s="241">
        <v>1318</v>
      </c>
      <c r="C70" s="241">
        <v>804</v>
      </c>
      <c r="D70" s="15" t="s">
        <v>2429</v>
      </c>
      <c r="E70" s="15" t="s">
        <v>1665</v>
      </c>
      <c r="H70" s="241" t="s">
        <v>1084</v>
      </c>
      <c r="I70" s="241"/>
      <c r="J70" t="s">
        <v>1119</v>
      </c>
    </row>
    <row r="71" spans="1:10" ht="30" x14ac:dyDescent="0.25">
      <c r="A71" s="12">
        <v>43554</v>
      </c>
      <c r="B71" s="241">
        <v>1312</v>
      </c>
      <c r="C71" s="241">
        <v>209</v>
      </c>
      <c r="D71" s="15" t="s">
        <v>2391</v>
      </c>
      <c r="E71" s="15" t="s">
        <v>1665</v>
      </c>
      <c r="G71" t="s">
        <v>2463</v>
      </c>
      <c r="H71" s="241">
        <v>43709</v>
      </c>
      <c r="I71" s="241"/>
      <c r="J71" t="s">
        <v>46</v>
      </c>
    </row>
    <row r="72" spans="1:10" ht="75" x14ac:dyDescent="0.25">
      <c r="A72" s="12">
        <v>43553</v>
      </c>
      <c r="B72" s="241">
        <v>1305</v>
      </c>
      <c r="C72" s="241">
        <v>304</v>
      </c>
      <c r="D72" s="15" t="s">
        <v>2381</v>
      </c>
      <c r="E72" s="15" t="s">
        <v>1665</v>
      </c>
      <c r="G72" t="s">
        <v>2464</v>
      </c>
      <c r="H72" s="241" t="s">
        <v>1118</v>
      </c>
      <c r="I72" s="241"/>
      <c r="J72" t="s">
        <v>1288</v>
      </c>
    </row>
    <row r="73" spans="1:10" ht="30" x14ac:dyDescent="0.25">
      <c r="A73" s="12">
        <v>43531</v>
      </c>
      <c r="B73" s="241">
        <v>1296</v>
      </c>
      <c r="C73" s="241" t="s">
        <v>46</v>
      </c>
      <c r="D73" s="15" t="s">
        <v>2296</v>
      </c>
      <c r="E73" s="15" t="s">
        <v>1665</v>
      </c>
      <c r="G73" t="s">
        <v>2393</v>
      </c>
      <c r="H73" s="241" t="s">
        <v>1082</v>
      </c>
      <c r="I73" s="241"/>
      <c r="J73" t="s">
        <v>1193</v>
      </c>
    </row>
    <row r="74" spans="1:10" ht="30" x14ac:dyDescent="0.25">
      <c r="A74" s="12">
        <v>43531</v>
      </c>
      <c r="B74" s="241">
        <v>1268</v>
      </c>
      <c r="C74" s="241" t="s">
        <v>46</v>
      </c>
      <c r="D74" s="15" t="s">
        <v>2296</v>
      </c>
      <c r="E74" s="15" t="s">
        <v>1665</v>
      </c>
      <c r="G74" t="s">
        <v>2394</v>
      </c>
      <c r="H74" s="241" t="s">
        <v>1082</v>
      </c>
      <c r="I74" s="241"/>
      <c r="J74" t="s">
        <v>44</v>
      </c>
    </row>
    <row r="75" spans="1:10" ht="30" x14ac:dyDescent="0.25">
      <c r="A75" s="12">
        <v>43525</v>
      </c>
      <c r="B75" s="241">
        <v>1253</v>
      </c>
      <c r="C75" s="241">
        <v>712</v>
      </c>
      <c r="D75" s="15" t="s">
        <v>2267</v>
      </c>
      <c r="E75" s="15" t="s">
        <v>1665</v>
      </c>
      <c r="H75" s="241">
        <v>43709</v>
      </c>
      <c r="I75" s="241"/>
      <c r="J75" t="s">
        <v>44</v>
      </c>
    </row>
    <row r="76" spans="1:10" ht="60" x14ac:dyDescent="0.25">
      <c r="A76" s="12">
        <v>43522</v>
      </c>
      <c r="B76" s="241">
        <v>1247</v>
      </c>
      <c r="C76" s="241">
        <v>101</v>
      </c>
      <c r="D76" s="15" t="s">
        <v>2249</v>
      </c>
      <c r="E76" s="15" t="s">
        <v>1665</v>
      </c>
      <c r="G76" t="s">
        <v>2368</v>
      </c>
      <c r="H76" s="241" t="s">
        <v>1082</v>
      </c>
      <c r="I76" s="241"/>
      <c r="J76" t="s">
        <v>1233</v>
      </c>
    </row>
    <row r="77" spans="1:10" ht="90" x14ac:dyDescent="0.25">
      <c r="A77" s="12">
        <v>43519</v>
      </c>
      <c r="B77" s="241">
        <v>1244</v>
      </c>
      <c r="C77" s="241">
        <v>804</v>
      </c>
      <c r="D77" s="15" t="s">
        <v>2244</v>
      </c>
      <c r="E77" s="15" t="s">
        <v>1665</v>
      </c>
      <c r="G77" t="s">
        <v>2369</v>
      </c>
      <c r="H77" s="241" t="s">
        <v>1082</v>
      </c>
      <c r="I77" s="241"/>
      <c r="J77" t="s">
        <v>1233</v>
      </c>
    </row>
    <row r="78" spans="1:10" ht="60" x14ac:dyDescent="0.25">
      <c r="A78" s="12">
        <v>43520</v>
      </c>
      <c r="B78" s="241">
        <v>1243</v>
      </c>
      <c r="C78" s="241">
        <v>907</v>
      </c>
      <c r="D78" s="15" t="s">
        <v>2243</v>
      </c>
      <c r="E78" s="15" t="s">
        <v>1665</v>
      </c>
      <c r="G78" t="s">
        <v>2370</v>
      </c>
      <c r="H78" s="241" t="s">
        <v>1118</v>
      </c>
      <c r="I78" s="241"/>
      <c r="J78" t="s">
        <v>1233</v>
      </c>
    </row>
    <row r="79" spans="1:10" ht="45" x14ac:dyDescent="0.25">
      <c r="A79" s="12">
        <v>43508</v>
      </c>
      <c r="B79" s="241">
        <v>1233</v>
      </c>
      <c r="C79" s="241">
        <v>310</v>
      </c>
      <c r="D79" s="15" t="s">
        <v>2183</v>
      </c>
      <c r="E79" s="15" t="s">
        <v>1665</v>
      </c>
      <c r="G79" t="s">
        <v>2316</v>
      </c>
      <c r="H79" s="241">
        <v>43709</v>
      </c>
      <c r="I79" s="241"/>
      <c r="J79" t="s">
        <v>1119</v>
      </c>
    </row>
    <row r="80" spans="1:10" ht="30" x14ac:dyDescent="0.25">
      <c r="A80" s="12">
        <v>43414</v>
      </c>
      <c r="B80" s="241">
        <v>1224</v>
      </c>
      <c r="C80" s="241" t="s">
        <v>46</v>
      </c>
      <c r="D80" s="15" t="s">
        <v>2162</v>
      </c>
      <c r="E80" s="15" t="s">
        <v>1665</v>
      </c>
      <c r="G80" t="s">
        <v>2199</v>
      </c>
      <c r="H80" s="241">
        <v>43586</v>
      </c>
      <c r="I80" s="241">
        <v>224</v>
      </c>
      <c r="J80" t="s">
        <v>44</v>
      </c>
    </row>
    <row r="81" spans="1:10" ht="45" x14ac:dyDescent="0.25">
      <c r="A81" s="12">
        <v>43504</v>
      </c>
      <c r="B81" s="241">
        <v>1221</v>
      </c>
      <c r="C81" s="241">
        <v>209</v>
      </c>
      <c r="D81" s="15" t="s">
        <v>2158</v>
      </c>
      <c r="E81" s="15" t="s">
        <v>1665</v>
      </c>
      <c r="G81" t="s">
        <v>2200</v>
      </c>
      <c r="H81" s="241">
        <v>43709</v>
      </c>
      <c r="I81" s="241">
        <v>224</v>
      </c>
      <c r="J81" t="s">
        <v>1119</v>
      </c>
    </row>
    <row r="82" spans="1:10" ht="60" x14ac:dyDescent="0.25">
      <c r="A82" s="12">
        <v>43498</v>
      </c>
      <c r="B82" s="241">
        <v>1212</v>
      </c>
      <c r="C82" s="241">
        <v>409</v>
      </c>
      <c r="D82" s="15" t="s">
        <v>2141</v>
      </c>
      <c r="E82" s="15" t="s">
        <v>1665</v>
      </c>
      <c r="G82" t="s">
        <v>2201</v>
      </c>
      <c r="H82" s="241">
        <v>43709</v>
      </c>
      <c r="I82" s="241">
        <v>224</v>
      </c>
      <c r="J82" t="s">
        <v>1119</v>
      </c>
    </row>
    <row r="83" spans="1:10" ht="135" x14ac:dyDescent="0.25">
      <c r="A83" s="12">
        <v>43490</v>
      </c>
      <c r="B83" s="241">
        <v>1202</v>
      </c>
      <c r="C83" s="241">
        <v>602</v>
      </c>
      <c r="D83" s="15" t="s">
        <v>2120</v>
      </c>
      <c r="E83" s="15" t="s">
        <v>1665</v>
      </c>
      <c r="G83" t="s">
        <v>2317</v>
      </c>
      <c r="H83" s="241" t="s">
        <v>1118</v>
      </c>
      <c r="I83" s="241">
        <v>224</v>
      </c>
      <c r="J83" t="s">
        <v>1274</v>
      </c>
    </row>
    <row r="84" spans="1:10" ht="30" x14ac:dyDescent="0.25">
      <c r="A84" s="12">
        <v>43480</v>
      </c>
      <c r="B84" s="241">
        <v>1176</v>
      </c>
      <c r="C84" s="241">
        <v>708</v>
      </c>
      <c r="D84" s="15" t="s">
        <v>2052</v>
      </c>
      <c r="E84" s="15" t="s">
        <v>1665</v>
      </c>
      <c r="G84" t="s">
        <v>2202</v>
      </c>
      <c r="H84" s="241">
        <v>43709</v>
      </c>
      <c r="I84" s="241">
        <v>224</v>
      </c>
      <c r="J84" t="s">
        <v>1119</v>
      </c>
    </row>
    <row r="85" spans="1:10" ht="60" x14ac:dyDescent="0.25">
      <c r="A85" s="12">
        <v>43475</v>
      </c>
      <c r="B85" s="241">
        <v>1172</v>
      </c>
      <c r="C85" s="241" t="s">
        <v>46</v>
      </c>
      <c r="D85" s="15" t="s">
        <v>2042</v>
      </c>
      <c r="E85" s="15" t="s">
        <v>1665</v>
      </c>
      <c r="G85" t="s">
        <v>2203</v>
      </c>
      <c r="H85" s="241">
        <v>43570</v>
      </c>
      <c r="I85" s="241">
        <v>224</v>
      </c>
      <c r="J85" t="s">
        <v>555</v>
      </c>
    </row>
    <row r="86" spans="1:10" ht="45" x14ac:dyDescent="0.25">
      <c r="A86" s="12">
        <v>43477</v>
      </c>
      <c r="B86" s="241">
        <v>1170</v>
      </c>
      <c r="C86" s="241">
        <v>710</v>
      </c>
      <c r="D86" s="15" t="s">
        <v>2037</v>
      </c>
      <c r="E86" s="15" t="s">
        <v>1665</v>
      </c>
      <c r="G86" t="s">
        <v>2204</v>
      </c>
      <c r="H86" s="241">
        <v>43783</v>
      </c>
      <c r="I86" s="241">
        <v>224</v>
      </c>
      <c r="J86" t="s">
        <v>44</v>
      </c>
    </row>
    <row r="87" spans="1:10" ht="30" x14ac:dyDescent="0.25">
      <c r="A87" s="12">
        <v>43472</v>
      </c>
      <c r="B87" s="241">
        <v>1158</v>
      </c>
      <c r="C87" s="241" t="s">
        <v>46</v>
      </c>
      <c r="D87" s="15" t="s">
        <v>1978</v>
      </c>
      <c r="E87" s="15" t="s">
        <v>1665</v>
      </c>
      <c r="G87" t="s">
        <v>2205</v>
      </c>
      <c r="H87" s="241">
        <v>43709</v>
      </c>
      <c r="I87" s="241">
        <v>224</v>
      </c>
      <c r="J87" t="s">
        <v>44</v>
      </c>
    </row>
    <row r="88" spans="1:10" ht="30" x14ac:dyDescent="0.25">
      <c r="A88" s="12">
        <v>43470</v>
      </c>
      <c r="B88" s="241">
        <v>1153</v>
      </c>
      <c r="C88" s="241" t="s">
        <v>46</v>
      </c>
      <c r="D88" s="15" t="s">
        <v>1969</v>
      </c>
      <c r="E88" s="15" t="s">
        <v>1665</v>
      </c>
      <c r="G88" t="s">
        <v>2207</v>
      </c>
      <c r="H88" s="241">
        <v>43570</v>
      </c>
      <c r="I88" s="241">
        <v>224</v>
      </c>
      <c r="J88" t="s">
        <v>555</v>
      </c>
    </row>
    <row r="89" spans="1:10" ht="45" x14ac:dyDescent="0.25">
      <c r="A89" s="12">
        <v>43458</v>
      </c>
      <c r="B89" s="241">
        <v>1140</v>
      </c>
      <c r="C89" s="241">
        <v>806</v>
      </c>
      <c r="D89" s="15" t="s">
        <v>1919</v>
      </c>
      <c r="E89" s="15" t="s">
        <v>1665</v>
      </c>
      <c r="G89" t="s">
        <v>2395</v>
      </c>
      <c r="H89" s="241">
        <v>43573</v>
      </c>
      <c r="I89" s="241">
        <v>224</v>
      </c>
      <c r="J89" t="s">
        <v>1936</v>
      </c>
    </row>
    <row r="90" spans="1:10" ht="225" x14ac:dyDescent="0.25">
      <c r="A90" s="12">
        <v>43456</v>
      </c>
      <c r="B90" s="241">
        <v>1135</v>
      </c>
      <c r="C90" s="241">
        <v>801</v>
      </c>
      <c r="D90" s="15" t="s">
        <v>1907</v>
      </c>
      <c r="E90" s="15" t="s">
        <v>1665</v>
      </c>
      <c r="H90" s="241"/>
      <c r="I90" s="241">
        <v>224</v>
      </c>
      <c r="J90" t="s">
        <v>1400</v>
      </c>
    </row>
    <row r="91" spans="1:10" ht="45" x14ac:dyDescent="0.25">
      <c r="A91" s="12">
        <v>43458</v>
      </c>
      <c r="B91" s="241">
        <v>1133</v>
      </c>
      <c r="C91" s="241">
        <v>805</v>
      </c>
      <c r="D91" s="15" t="s">
        <v>1904</v>
      </c>
      <c r="E91" s="15" t="s">
        <v>1665</v>
      </c>
      <c r="G91" t="s">
        <v>1942</v>
      </c>
      <c r="H91" s="241" t="s">
        <v>1118</v>
      </c>
      <c r="I91" s="241">
        <v>224</v>
      </c>
      <c r="J91" t="s">
        <v>1119</v>
      </c>
    </row>
    <row r="92" spans="1:10" ht="30" x14ac:dyDescent="0.25">
      <c r="A92" s="12">
        <v>43449</v>
      </c>
      <c r="B92" s="241">
        <v>1117</v>
      </c>
      <c r="C92" s="241">
        <v>104</v>
      </c>
      <c r="D92" s="15" t="s">
        <v>1861</v>
      </c>
      <c r="E92" s="15" t="s">
        <v>1665</v>
      </c>
      <c r="G92" t="s">
        <v>1871</v>
      </c>
      <c r="H92" s="241" t="s">
        <v>1118</v>
      </c>
      <c r="I92" s="241">
        <v>224</v>
      </c>
      <c r="J92" t="s">
        <v>44</v>
      </c>
    </row>
    <row r="93" spans="1:10" ht="30" x14ac:dyDescent="0.25">
      <c r="A93" s="12">
        <v>43445</v>
      </c>
      <c r="B93" s="241">
        <v>1108</v>
      </c>
      <c r="C93" s="241">
        <v>410</v>
      </c>
      <c r="D93" s="15" t="s">
        <v>1842</v>
      </c>
      <c r="E93" s="15" t="s">
        <v>1665</v>
      </c>
      <c r="G93" t="s">
        <v>1943</v>
      </c>
      <c r="H93" s="241">
        <v>43586</v>
      </c>
      <c r="I93" s="241">
        <v>224</v>
      </c>
      <c r="J93" t="s">
        <v>1119</v>
      </c>
    </row>
    <row r="94" spans="1:10" ht="30" x14ac:dyDescent="0.25">
      <c r="A94" s="12">
        <v>43443</v>
      </c>
      <c r="B94" s="241">
        <v>1105</v>
      </c>
      <c r="C94" s="241">
        <v>211</v>
      </c>
      <c r="D94" s="15" t="s">
        <v>1832</v>
      </c>
      <c r="E94" s="15" t="s">
        <v>1665</v>
      </c>
      <c r="G94" t="s">
        <v>1944</v>
      </c>
      <c r="H94" s="241" t="s">
        <v>1118</v>
      </c>
      <c r="I94" s="241">
        <v>224</v>
      </c>
      <c r="J94" t="s">
        <v>1446</v>
      </c>
    </row>
    <row r="95" spans="1:10" ht="30" x14ac:dyDescent="0.25">
      <c r="A95" s="12">
        <v>43442</v>
      </c>
      <c r="B95" s="241">
        <v>1096</v>
      </c>
      <c r="C95" s="241">
        <v>902</v>
      </c>
      <c r="D95" s="15" t="s">
        <v>1820</v>
      </c>
      <c r="E95" s="15" t="s">
        <v>1665</v>
      </c>
      <c r="G95" t="s">
        <v>1945</v>
      </c>
      <c r="H95" s="241" t="s">
        <v>1118</v>
      </c>
      <c r="I95" s="241">
        <v>224</v>
      </c>
      <c r="J95" t="s">
        <v>1143</v>
      </c>
    </row>
    <row r="96" spans="1:10" ht="30" x14ac:dyDescent="0.25">
      <c r="A96" s="12">
        <v>43437</v>
      </c>
      <c r="B96" s="241">
        <v>1092</v>
      </c>
      <c r="C96" s="241">
        <v>702</v>
      </c>
      <c r="D96" s="15" t="s">
        <v>1816</v>
      </c>
      <c r="E96" s="15" t="s">
        <v>1665</v>
      </c>
      <c r="G96" t="s">
        <v>2208</v>
      </c>
      <c r="H96" s="241" t="s">
        <v>1118</v>
      </c>
      <c r="I96" s="241">
        <v>224</v>
      </c>
      <c r="J96" t="s">
        <v>1154</v>
      </c>
    </row>
    <row r="97" spans="1:10" ht="45" x14ac:dyDescent="0.25">
      <c r="A97" s="12">
        <v>43438</v>
      </c>
      <c r="B97" s="241">
        <v>1087</v>
      </c>
      <c r="C97" s="241">
        <v>205</v>
      </c>
      <c r="D97" s="15" t="s">
        <v>1800</v>
      </c>
      <c r="E97" s="15" t="s">
        <v>1665</v>
      </c>
      <c r="G97" t="s">
        <v>2208</v>
      </c>
      <c r="H97" s="241" t="s">
        <v>1118</v>
      </c>
      <c r="I97" s="241">
        <v>224</v>
      </c>
      <c r="J97" t="s">
        <v>1154</v>
      </c>
    </row>
    <row r="98" spans="1:10" ht="45" x14ac:dyDescent="0.25">
      <c r="A98" s="12">
        <v>43424</v>
      </c>
      <c r="B98" s="241">
        <v>1049</v>
      </c>
      <c r="C98" s="241">
        <v>710</v>
      </c>
      <c r="D98" s="15" t="s">
        <v>1724</v>
      </c>
      <c r="E98" s="15" t="s">
        <v>1665</v>
      </c>
      <c r="G98" t="s">
        <v>1945</v>
      </c>
      <c r="H98" s="241" t="s">
        <v>1118</v>
      </c>
      <c r="I98" s="241">
        <v>224</v>
      </c>
      <c r="J98" t="s">
        <v>1119</v>
      </c>
    </row>
    <row r="99" spans="1:10" ht="30" x14ac:dyDescent="0.25">
      <c r="A99" s="12">
        <v>43423</v>
      </c>
      <c r="B99" s="241">
        <v>1048</v>
      </c>
      <c r="C99" s="241">
        <v>708</v>
      </c>
      <c r="D99" s="15" t="s">
        <v>1721</v>
      </c>
      <c r="E99" s="15" t="s">
        <v>1665</v>
      </c>
      <c r="G99" t="s">
        <v>1945</v>
      </c>
      <c r="H99" s="241" t="s">
        <v>1118</v>
      </c>
      <c r="I99" s="241">
        <v>224</v>
      </c>
      <c r="J99" t="s">
        <v>1119</v>
      </c>
    </row>
    <row r="100" spans="1:10" ht="45" x14ac:dyDescent="0.25">
      <c r="A100" s="12">
        <v>43421</v>
      </c>
      <c r="B100" s="241">
        <v>1044</v>
      </c>
      <c r="C100" s="241">
        <v>703</v>
      </c>
      <c r="D100" s="15" t="s">
        <v>1714</v>
      </c>
      <c r="E100" s="15" t="s">
        <v>1665</v>
      </c>
      <c r="G100" t="s">
        <v>1949</v>
      </c>
      <c r="H100" s="241">
        <v>43586</v>
      </c>
      <c r="I100" s="241">
        <v>224</v>
      </c>
      <c r="J100" t="s">
        <v>44</v>
      </c>
    </row>
    <row r="101" spans="1:10" ht="45" x14ac:dyDescent="0.25">
      <c r="A101" s="12">
        <v>43408</v>
      </c>
      <c r="B101" s="241">
        <v>1016</v>
      </c>
      <c r="C101" s="241">
        <v>205</v>
      </c>
      <c r="D101" s="15" t="s">
        <v>1645</v>
      </c>
      <c r="E101" s="15" t="s">
        <v>1665</v>
      </c>
      <c r="G101" t="s">
        <v>2376</v>
      </c>
      <c r="H101" s="241" t="s">
        <v>1118</v>
      </c>
      <c r="I101" s="241">
        <v>224</v>
      </c>
      <c r="J101" t="s">
        <v>1097</v>
      </c>
    </row>
    <row r="102" spans="1:10" ht="30" x14ac:dyDescent="0.25">
      <c r="A102" s="12">
        <v>43408</v>
      </c>
      <c r="B102" s="241">
        <v>1008</v>
      </c>
      <c r="C102" s="241">
        <v>304</v>
      </c>
      <c r="D102" s="15" t="s">
        <v>52</v>
      </c>
      <c r="E102" s="15" t="s">
        <v>1665</v>
      </c>
      <c r="F102" t="s">
        <v>1719</v>
      </c>
      <c r="G102" t="s">
        <v>1953</v>
      </c>
      <c r="H102" s="241" t="s">
        <v>1131</v>
      </c>
      <c r="I102" s="241">
        <v>224</v>
      </c>
      <c r="J102" t="s">
        <v>1163</v>
      </c>
    </row>
    <row r="103" spans="1:10" ht="105" x14ac:dyDescent="0.25">
      <c r="A103" s="12">
        <v>43201</v>
      </c>
      <c r="B103" s="241">
        <v>1007</v>
      </c>
      <c r="C103" s="241">
        <v>207</v>
      </c>
      <c r="D103" s="15" t="s">
        <v>54</v>
      </c>
      <c r="E103" s="15" t="s">
        <v>1665</v>
      </c>
      <c r="H103" s="241" t="s">
        <v>46</v>
      </c>
      <c r="I103" s="241">
        <v>224</v>
      </c>
      <c r="J103" t="s">
        <v>101</v>
      </c>
    </row>
    <row r="104" spans="1:10" ht="30" x14ac:dyDescent="0.25">
      <c r="A104" s="12">
        <v>43403</v>
      </c>
      <c r="B104" s="241">
        <v>1003</v>
      </c>
      <c r="C104" s="241">
        <v>208</v>
      </c>
      <c r="D104" s="15" t="s">
        <v>60</v>
      </c>
      <c r="E104" s="15" t="s">
        <v>1665</v>
      </c>
      <c r="H104" s="241">
        <v>43709</v>
      </c>
      <c r="I104" s="241">
        <v>224</v>
      </c>
      <c r="J104" t="s">
        <v>1085</v>
      </c>
    </row>
    <row r="105" spans="1:10" ht="30" x14ac:dyDescent="0.25">
      <c r="A105" s="12">
        <v>43387</v>
      </c>
      <c r="B105" s="241">
        <v>956</v>
      </c>
      <c r="C105" s="241">
        <v>204</v>
      </c>
      <c r="D105" s="15" t="s">
        <v>138</v>
      </c>
      <c r="E105" s="15" t="s">
        <v>1665</v>
      </c>
      <c r="G105" t="s">
        <v>1474</v>
      </c>
      <c r="H105" s="241" t="s">
        <v>1118</v>
      </c>
      <c r="I105" s="241">
        <v>224</v>
      </c>
      <c r="J105" t="s">
        <v>44</v>
      </c>
    </row>
    <row r="106" spans="1:10" ht="105" x14ac:dyDescent="0.25">
      <c r="A106" s="12">
        <v>43372</v>
      </c>
      <c r="B106" s="241">
        <v>940</v>
      </c>
      <c r="C106" s="241">
        <v>201</v>
      </c>
      <c r="D106" s="15" t="s">
        <v>170</v>
      </c>
      <c r="E106" s="15" t="s">
        <v>1665</v>
      </c>
      <c r="G106" t="s">
        <v>1484</v>
      </c>
      <c r="H106" s="241">
        <v>43586</v>
      </c>
      <c r="I106" s="241">
        <v>224</v>
      </c>
      <c r="J106" t="s">
        <v>1147</v>
      </c>
    </row>
    <row r="107" spans="1:10" ht="30" x14ac:dyDescent="0.25">
      <c r="A107" s="12">
        <v>43359</v>
      </c>
      <c r="B107" s="241">
        <v>908</v>
      </c>
      <c r="C107" s="241">
        <v>901</v>
      </c>
      <c r="D107" s="15" t="s">
        <v>237</v>
      </c>
      <c r="E107" s="15" t="s">
        <v>1665</v>
      </c>
      <c r="G107" t="s">
        <v>1503</v>
      </c>
      <c r="H107" s="241">
        <v>43586</v>
      </c>
      <c r="I107" s="241">
        <v>224</v>
      </c>
      <c r="J107" t="s">
        <v>1163</v>
      </c>
    </row>
    <row r="108" spans="1:10" ht="60" x14ac:dyDescent="0.25">
      <c r="A108" s="12">
        <v>43359</v>
      </c>
      <c r="B108" s="241">
        <v>904</v>
      </c>
      <c r="C108" s="241">
        <v>108</v>
      </c>
      <c r="D108" s="15" t="s">
        <v>245</v>
      </c>
      <c r="E108" s="15" t="s">
        <v>1665</v>
      </c>
      <c r="G108" t="s">
        <v>1505</v>
      </c>
      <c r="H108" s="241">
        <v>43709</v>
      </c>
      <c r="I108" s="241">
        <v>224</v>
      </c>
      <c r="J108" t="s">
        <v>1163</v>
      </c>
    </row>
    <row r="109" spans="1:10" ht="30" x14ac:dyDescent="0.25">
      <c r="A109" s="12">
        <v>43352</v>
      </c>
      <c r="B109" s="241">
        <v>892</v>
      </c>
      <c r="C109" s="241">
        <v>106</v>
      </c>
      <c r="D109" s="15" t="s">
        <v>261</v>
      </c>
      <c r="E109" s="15" t="s">
        <v>1665</v>
      </c>
      <c r="G109" t="s">
        <v>1503</v>
      </c>
      <c r="H109" s="241">
        <v>43709</v>
      </c>
      <c r="I109" s="241">
        <v>224</v>
      </c>
      <c r="J109" t="s">
        <v>1169</v>
      </c>
    </row>
    <row r="110" spans="1:10" ht="30" x14ac:dyDescent="0.25">
      <c r="A110" s="12">
        <v>43343</v>
      </c>
      <c r="B110" s="241">
        <v>883</v>
      </c>
      <c r="C110" s="241">
        <v>302</v>
      </c>
      <c r="D110" s="15" t="s">
        <v>282</v>
      </c>
      <c r="E110" s="15" t="s">
        <v>1665</v>
      </c>
      <c r="F110" t="s">
        <v>1626</v>
      </c>
      <c r="G110" t="s">
        <v>2209</v>
      </c>
      <c r="H110" s="241" t="s">
        <v>1082</v>
      </c>
      <c r="I110" s="241">
        <v>224</v>
      </c>
      <c r="J110" t="s">
        <v>1173</v>
      </c>
    </row>
    <row r="111" spans="1:10" ht="30" x14ac:dyDescent="0.25">
      <c r="A111" s="12">
        <v>43334</v>
      </c>
      <c r="B111" s="241">
        <v>857</v>
      </c>
      <c r="C111" s="241">
        <v>508</v>
      </c>
      <c r="D111" s="15" t="s">
        <v>323</v>
      </c>
      <c r="E111" s="15" t="s">
        <v>1665</v>
      </c>
      <c r="G111" t="s">
        <v>1526</v>
      </c>
      <c r="H111" s="241">
        <v>43586</v>
      </c>
      <c r="I111" s="241">
        <v>224</v>
      </c>
      <c r="J111" t="s">
        <v>1193</v>
      </c>
    </row>
    <row r="112" spans="1:10" ht="30" x14ac:dyDescent="0.25">
      <c r="A112" s="12">
        <v>43334</v>
      </c>
      <c r="B112" s="241">
        <v>856</v>
      </c>
      <c r="C112" s="241">
        <v>506</v>
      </c>
      <c r="D112" s="15" t="s">
        <v>324</v>
      </c>
      <c r="E112" s="15" t="s">
        <v>1665</v>
      </c>
      <c r="G112" t="s">
        <v>1527</v>
      </c>
      <c r="H112" s="241" t="s">
        <v>1131</v>
      </c>
      <c r="I112" s="241">
        <v>224</v>
      </c>
      <c r="J112" t="s">
        <v>1194</v>
      </c>
    </row>
    <row r="113" spans="1:10" ht="30" x14ac:dyDescent="0.25">
      <c r="A113" s="12">
        <v>43334</v>
      </c>
      <c r="B113" s="241">
        <v>855</v>
      </c>
      <c r="C113" s="241">
        <v>408</v>
      </c>
      <c r="D113" s="15" t="s">
        <v>326</v>
      </c>
      <c r="E113" s="15" t="s">
        <v>1665</v>
      </c>
      <c r="H113" s="241">
        <v>43709</v>
      </c>
      <c r="I113" s="241">
        <v>224</v>
      </c>
      <c r="J113" t="s">
        <v>1169</v>
      </c>
    </row>
    <row r="114" spans="1:10" ht="30" x14ac:dyDescent="0.25">
      <c r="A114" s="12">
        <v>43333</v>
      </c>
      <c r="B114" s="241">
        <v>850</v>
      </c>
      <c r="C114" s="241">
        <v>506</v>
      </c>
      <c r="D114" s="15" t="s">
        <v>331</v>
      </c>
      <c r="E114" s="15" t="s">
        <v>1665</v>
      </c>
      <c r="G114" t="s">
        <v>2210</v>
      </c>
      <c r="H114" s="241" t="s">
        <v>1082</v>
      </c>
      <c r="I114" s="241">
        <v>224</v>
      </c>
      <c r="J114" t="s">
        <v>1163</v>
      </c>
    </row>
    <row r="115" spans="1:10" ht="45" x14ac:dyDescent="0.25">
      <c r="A115" s="12">
        <v>43328</v>
      </c>
      <c r="B115" s="241">
        <v>843</v>
      </c>
      <c r="C115" s="241">
        <v>306</v>
      </c>
      <c r="D115" s="15" t="s">
        <v>339</v>
      </c>
      <c r="E115" s="15" t="s">
        <v>1665</v>
      </c>
      <c r="G115" t="s">
        <v>1531</v>
      </c>
      <c r="H115" s="241" t="s">
        <v>1118</v>
      </c>
      <c r="I115" s="241">
        <v>224</v>
      </c>
      <c r="J115" t="s">
        <v>1198</v>
      </c>
    </row>
    <row r="116" spans="1:10" ht="30" x14ac:dyDescent="0.25">
      <c r="A116" s="12">
        <v>43328</v>
      </c>
      <c r="B116" s="241">
        <v>842</v>
      </c>
      <c r="C116" s="241">
        <v>102</v>
      </c>
      <c r="D116" s="15" t="s">
        <v>341</v>
      </c>
      <c r="E116" s="15" t="s">
        <v>1665</v>
      </c>
      <c r="G116" t="s">
        <v>1531</v>
      </c>
      <c r="H116" s="241" t="s">
        <v>1118</v>
      </c>
      <c r="I116" s="241">
        <v>224</v>
      </c>
      <c r="J116" t="s">
        <v>1198</v>
      </c>
    </row>
    <row r="117" spans="1:10" ht="30" x14ac:dyDescent="0.25">
      <c r="A117" s="12">
        <v>43328</v>
      </c>
      <c r="B117" s="241">
        <v>841</v>
      </c>
      <c r="C117" s="241" t="s">
        <v>342</v>
      </c>
      <c r="D117" s="15" t="s">
        <v>343</v>
      </c>
      <c r="E117" s="15" t="s">
        <v>1665</v>
      </c>
      <c r="G117" t="s">
        <v>1531</v>
      </c>
      <c r="H117" s="241" t="s">
        <v>1118</v>
      </c>
      <c r="I117" s="241">
        <v>224</v>
      </c>
      <c r="J117" t="s">
        <v>1198</v>
      </c>
    </row>
    <row r="118" spans="1:10" ht="30" x14ac:dyDescent="0.25">
      <c r="A118" s="12">
        <v>43328</v>
      </c>
      <c r="B118" s="241">
        <v>840</v>
      </c>
      <c r="C118" s="241">
        <v>110</v>
      </c>
      <c r="D118" s="15" t="s">
        <v>344</v>
      </c>
      <c r="E118" s="15" t="s">
        <v>1665</v>
      </c>
      <c r="G118" t="s">
        <v>1531</v>
      </c>
      <c r="H118" s="241" t="s">
        <v>1118</v>
      </c>
      <c r="I118" s="241">
        <v>224</v>
      </c>
      <c r="J118" t="s">
        <v>1198</v>
      </c>
    </row>
    <row r="119" spans="1:10" ht="30" x14ac:dyDescent="0.25">
      <c r="A119" s="12">
        <v>43327</v>
      </c>
      <c r="B119" s="241">
        <v>839</v>
      </c>
      <c r="C119" s="241">
        <v>102</v>
      </c>
      <c r="D119" s="15" t="s">
        <v>344</v>
      </c>
      <c r="E119" s="15" t="s">
        <v>1665</v>
      </c>
      <c r="G119" t="s">
        <v>1531</v>
      </c>
      <c r="H119" s="241" t="s">
        <v>1118</v>
      </c>
      <c r="I119" s="241">
        <v>224</v>
      </c>
      <c r="J119" t="s">
        <v>1198</v>
      </c>
    </row>
    <row r="120" spans="1:10" ht="30" x14ac:dyDescent="0.25">
      <c r="A120" s="12">
        <v>43332</v>
      </c>
      <c r="B120" s="241">
        <v>838</v>
      </c>
      <c r="C120" s="241">
        <v>105</v>
      </c>
      <c r="D120" s="15" t="s">
        <v>345</v>
      </c>
      <c r="E120" s="15" t="s">
        <v>1665</v>
      </c>
      <c r="G120" t="s">
        <v>1532</v>
      </c>
      <c r="H120" s="241" t="s">
        <v>1118</v>
      </c>
      <c r="I120" s="241">
        <v>224</v>
      </c>
      <c r="J120" t="s">
        <v>1200</v>
      </c>
    </row>
    <row r="121" spans="1:10" ht="30" x14ac:dyDescent="0.25">
      <c r="A121" s="12">
        <v>43331</v>
      </c>
      <c r="B121" s="241">
        <v>833</v>
      </c>
      <c r="C121" s="241"/>
      <c r="D121" s="15" t="s">
        <v>357</v>
      </c>
      <c r="E121" s="15" t="s">
        <v>1665</v>
      </c>
      <c r="G121" t="s">
        <v>1524</v>
      </c>
      <c r="H121" s="241" t="s">
        <v>46</v>
      </c>
      <c r="I121" s="241">
        <v>224</v>
      </c>
      <c r="J121" t="s">
        <v>1137</v>
      </c>
    </row>
    <row r="122" spans="1:10" ht="30" x14ac:dyDescent="0.25">
      <c r="A122" s="12">
        <v>43189</v>
      </c>
      <c r="B122" s="241">
        <v>828</v>
      </c>
      <c r="C122" s="241" t="s">
        <v>369</v>
      </c>
      <c r="D122" s="15" t="s">
        <v>370</v>
      </c>
      <c r="E122" s="15" t="s">
        <v>1665</v>
      </c>
      <c r="H122" s="241" t="s">
        <v>46</v>
      </c>
      <c r="I122" s="241">
        <v>224</v>
      </c>
      <c r="J122" t="s">
        <v>1163</v>
      </c>
    </row>
    <row r="123" spans="1:10" ht="30" x14ac:dyDescent="0.25">
      <c r="A123" s="12">
        <v>43326</v>
      </c>
      <c r="B123" s="241">
        <v>823</v>
      </c>
      <c r="C123" s="241">
        <v>601</v>
      </c>
      <c r="D123" s="15" t="s">
        <v>379</v>
      </c>
      <c r="E123" s="15" t="s">
        <v>1665</v>
      </c>
      <c r="H123" s="241" t="s">
        <v>46</v>
      </c>
      <c r="I123" s="241">
        <v>224</v>
      </c>
      <c r="J123" t="s">
        <v>1139</v>
      </c>
    </row>
    <row r="124" spans="1:10" ht="30" x14ac:dyDescent="0.25">
      <c r="A124" s="12">
        <v>43324</v>
      </c>
      <c r="B124" s="241">
        <v>819</v>
      </c>
      <c r="C124" s="241">
        <v>203</v>
      </c>
      <c r="D124" s="15" t="s">
        <v>384</v>
      </c>
      <c r="E124" s="15" t="s">
        <v>1665</v>
      </c>
      <c r="H124" s="241" t="s">
        <v>46</v>
      </c>
      <c r="I124" s="241">
        <v>224</v>
      </c>
      <c r="J124" t="s">
        <v>1163</v>
      </c>
    </row>
    <row r="125" spans="1:10" ht="30" x14ac:dyDescent="0.25">
      <c r="A125" s="12">
        <v>43317</v>
      </c>
      <c r="B125" s="241">
        <v>801</v>
      </c>
      <c r="C125" s="241">
        <v>108</v>
      </c>
      <c r="D125" s="15" t="s">
        <v>344</v>
      </c>
      <c r="E125" s="15" t="s">
        <v>1665</v>
      </c>
      <c r="G125" t="s">
        <v>1531</v>
      </c>
      <c r="H125" s="241" t="s">
        <v>1118</v>
      </c>
      <c r="I125" s="241">
        <v>224</v>
      </c>
      <c r="J125" t="s">
        <v>1198</v>
      </c>
    </row>
    <row r="126" spans="1:10" ht="30" x14ac:dyDescent="0.25">
      <c r="A126" s="12">
        <v>43317</v>
      </c>
      <c r="B126" s="241">
        <v>800</v>
      </c>
      <c r="C126" s="241">
        <v>202</v>
      </c>
      <c r="D126" s="15" t="s">
        <v>344</v>
      </c>
      <c r="E126" s="15" t="s">
        <v>1665</v>
      </c>
      <c r="G126" t="s">
        <v>1531</v>
      </c>
      <c r="H126" s="241" t="s">
        <v>1118</v>
      </c>
      <c r="I126" s="241">
        <v>224</v>
      </c>
      <c r="J126" t="s">
        <v>1198</v>
      </c>
    </row>
    <row r="127" spans="1:10" ht="30" x14ac:dyDescent="0.25">
      <c r="A127" s="12">
        <v>43317</v>
      </c>
      <c r="B127" s="241">
        <v>799</v>
      </c>
      <c r="C127" s="241">
        <v>102</v>
      </c>
      <c r="D127" s="15" t="s">
        <v>344</v>
      </c>
      <c r="E127" s="15" t="s">
        <v>1665</v>
      </c>
      <c r="G127" t="s">
        <v>1531</v>
      </c>
      <c r="H127" s="241" t="s">
        <v>1118</v>
      </c>
      <c r="I127" s="241">
        <v>224</v>
      </c>
      <c r="J127" t="s">
        <v>1198</v>
      </c>
    </row>
    <row r="128" spans="1:10" ht="30" x14ac:dyDescent="0.25">
      <c r="A128" s="12">
        <v>43317</v>
      </c>
      <c r="B128" s="239">
        <v>798</v>
      </c>
      <c r="C128" s="239">
        <v>101</v>
      </c>
      <c r="D128" s="15" t="s">
        <v>344</v>
      </c>
      <c r="E128" s="15" t="s">
        <v>1665</v>
      </c>
      <c r="G128" t="s">
        <v>1531</v>
      </c>
      <c r="H128" s="239" t="s">
        <v>1118</v>
      </c>
      <c r="I128" s="239">
        <v>224</v>
      </c>
      <c r="J128" t="s">
        <v>1198</v>
      </c>
    </row>
    <row r="129" spans="1:10" ht="30" x14ac:dyDescent="0.25">
      <c r="A129" s="12">
        <v>43317</v>
      </c>
      <c r="B129" s="239">
        <v>797</v>
      </c>
      <c r="C129" s="239">
        <v>706</v>
      </c>
      <c r="D129" s="15" t="s">
        <v>344</v>
      </c>
      <c r="E129" s="15" t="s">
        <v>1665</v>
      </c>
      <c r="G129" t="s">
        <v>1531</v>
      </c>
      <c r="H129" s="239" t="s">
        <v>1118</v>
      </c>
      <c r="I129" s="239">
        <v>224</v>
      </c>
      <c r="J129" t="s">
        <v>1198</v>
      </c>
    </row>
    <row r="130" spans="1:10" ht="30" x14ac:dyDescent="0.25">
      <c r="A130" s="12">
        <v>43317</v>
      </c>
      <c r="B130" s="239">
        <v>796</v>
      </c>
      <c r="C130" s="239">
        <v>106</v>
      </c>
      <c r="D130" s="15" t="s">
        <v>344</v>
      </c>
      <c r="E130" s="15" t="s">
        <v>1665</v>
      </c>
      <c r="G130" t="s">
        <v>1531</v>
      </c>
      <c r="H130" s="239" t="s">
        <v>1118</v>
      </c>
      <c r="I130" s="239">
        <v>224</v>
      </c>
      <c r="J130" t="s">
        <v>1198</v>
      </c>
    </row>
    <row r="131" spans="1:10" ht="30" x14ac:dyDescent="0.25">
      <c r="A131" s="12">
        <v>43317</v>
      </c>
      <c r="B131" s="239">
        <v>795</v>
      </c>
      <c r="C131" s="239">
        <v>110</v>
      </c>
      <c r="D131" s="15" t="s">
        <v>344</v>
      </c>
      <c r="E131" s="15" t="s">
        <v>1665</v>
      </c>
      <c r="G131" t="s">
        <v>1531</v>
      </c>
      <c r="H131" s="239" t="s">
        <v>1118</v>
      </c>
      <c r="I131" s="239">
        <v>224</v>
      </c>
      <c r="J131" t="s">
        <v>1198</v>
      </c>
    </row>
    <row r="132" spans="1:10" ht="30" x14ac:dyDescent="0.25">
      <c r="A132" s="12">
        <v>43313</v>
      </c>
      <c r="B132" s="239">
        <v>791</v>
      </c>
      <c r="C132" s="239"/>
      <c r="D132" s="15" t="s">
        <v>407</v>
      </c>
      <c r="E132" s="15" t="s">
        <v>1665</v>
      </c>
      <c r="H132" s="239" t="s">
        <v>46</v>
      </c>
      <c r="I132" s="239">
        <v>224</v>
      </c>
      <c r="J132" t="s">
        <v>1212</v>
      </c>
    </row>
    <row r="133" spans="1:10" ht="30" x14ac:dyDescent="0.25">
      <c r="A133" s="12">
        <v>43285</v>
      </c>
      <c r="B133" s="238">
        <v>768</v>
      </c>
      <c r="C133" s="238"/>
      <c r="D133" s="15" t="s">
        <v>444</v>
      </c>
      <c r="E133" s="15" t="s">
        <v>1665</v>
      </c>
      <c r="G133" t="s">
        <v>1545</v>
      </c>
      <c r="H133" s="238" t="s">
        <v>1118</v>
      </c>
      <c r="I133" s="238">
        <v>224</v>
      </c>
      <c r="J133" t="s">
        <v>1126</v>
      </c>
    </row>
    <row r="134" spans="1:10" ht="30" x14ac:dyDescent="0.25">
      <c r="A134" s="12">
        <v>43285</v>
      </c>
      <c r="B134" s="238">
        <v>767</v>
      </c>
      <c r="C134" s="238"/>
      <c r="D134" s="15" t="s">
        <v>445</v>
      </c>
      <c r="E134" s="15" t="s">
        <v>1665</v>
      </c>
      <c r="G134" t="s">
        <v>2211</v>
      </c>
      <c r="H134" s="238" t="s">
        <v>2212</v>
      </c>
      <c r="I134" s="238">
        <v>224</v>
      </c>
      <c r="J134" t="s">
        <v>1194</v>
      </c>
    </row>
    <row r="135" spans="1:10" ht="300" x14ac:dyDescent="0.25">
      <c r="A135" s="12">
        <v>43303</v>
      </c>
      <c r="B135" s="238">
        <v>747</v>
      </c>
      <c r="C135" s="238" t="s">
        <v>470</v>
      </c>
      <c r="D135" s="15" t="s">
        <v>471</v>
      </c>
      <c r="E135" s="15" t="s">
        <v>1665</v>
      </c>
      <c r="G135" t="s">
        <v>1552</v>
      </c>
      <c r="H135" s="238" t="s">
        <v>1118</v>
      </c>
      <c r="I135" s="238">
        <v>224</v>
      </c>
      <c r="J135" t="s">
        <v>1233</v>
      </c>
    </row>
    <row r="136" spans="1:10" ht="45" x14ac:dyDescent="0.25">
      <c r="A136" s="12">
        <v>43294</v>
      </c>
      <c r="B136" s="238">
        <v>726</v>
      </c>
      <c r="C136" s="238">
        <v>904</v>
      </c>
      <c r="D136" s="15" t="s">
        <v>509</v>
      </c>
      <c r="E136" s="15" t="s">
        <v>1665</v>
      </c>
      <c r="G136" t="s">
        <v>1558</v>
      </c>
      <c r="H136" s="238" t="s">
        <v>1118</v>
      </c>
      <c r="I136" s="238">
        <v>224</v>
      </c>
      <c r="J136" t="s">
        <v>1251</v>
      </c>
    </row>
    <row r="137" spans="1:10" ht="45" x14ac:dyDescent="0.25">
      <c r="A137" s="12">
        <v>43293</v>
      </c>
      <c r="B137" s="238">
        <v>719</v>
      </c>
      <c r="C137" s="238">
        <v>302</v>
      </c>
      <c r="D137" s="15" t="s">
        <v>522</v>
      </c>
      <c r="E137" s="15" t="s">
        <v>1665</v>
      </c>
      <c r="H137" s="238"/>
      <c r="I137" s="238">
        <v>224</v>
      </c>
    </row>
    <row r="138" spans="1:10" ht="30" x14ac:dyDescent="0.25">
      <c r="A138" s="12">
        <v>43293</v>
      </c>
      <c r="B138" s="238">
        <v>718</v>
      </c>
      <c r="C138" s="238">
        <v>302</v>
      </c>
      <c r="D138" s="15" t="s">
        <v>523</v>
      </c>
      <c r="E138" s="15" t="s">
        <v>1665</v>
      </c>
      <c r="H138" s="238"/>
      <c r="I138" s="238">
        <v>224</v>
      </c>
    </row>
    <row r="139" spans="1:10" ht="30" x14ac:dyDescent="0.25">
      <c r="A139" s="12">
        <v>43290</v>
      </c>
      <c r="B139" s="238">
        <v>712</v>
      </c>
      <c r="C139" s="238">
        <v>401</v>
      </c>
      <c r="D139" s="15" t="s">
        <v>536</v>
      </c>
      <c r="E139" s="15" t="s">
        <v>1665</v>
      </c>
      <c r="G139" t="s">
        <v>1560</v>
      </c>
      <c r="H139" s="238">
        <v>43709</v>
      </c>
      <c r="I139" s="238">
        <v>224</v>
      </c>
      <c r="J139" t="s">
        <v>1259</v>
      </c>
    </row>
    <row r="140" spans="1:10" ht="45" x14ac:dyDescent="0.25">
      <c r="A140" s="12">
        <v>43288</v>
      </c>
      <c r="B140" s="238">
        <v>701</v>
      </c>
      <c r="C140" s="238">
        <v>110</v>
      </c>
      <c r="D140" s="15" t="s">
        <v>556</v>
      </c>
      <c r="E140" s="15" t="s">
        <v>1665</v>
      </c>
      <c r="G140" t="s">
        <v>1561</v>
      </c>
      <c r="H140" s="238">
        <v>43709</v>
      </c>
      <c r="I140" s="238">
        <v>224</v>
      </c>
      <c r="J140" t="s">
        <v>555</v>
      </c>
    </row>
    <row r="141" spans="1:10" ht="75" x14ac:dyDescent="0.25">
      <c r="A141" s="12">
        <v>43264</v>
      </c>
      <c r="B141" s="238">
        <v>674</v>
      </c>
      <c r="C141" s="238"/>
      <c r="D141" s="15" t="s">
        <v>600</v>
      </c>
      <c r="E141" s="15" t="s">
        <v>1665</v>
      </c>
      <c r="G141" t="s">
        <v>1562</v>
      </c>
      <c r="H141" s="238" t="s">
        <v>1118</v>
      </c>
      <c r="I141" s="238">
        <v>224</v>
      </c>
      <c r="J141" t="s">
        <v>1134</v>
      </c>
    </row>
    <row r="142" spans="1:10" ht="30" x14ac:dyDescent="0.25">
      <c r="A142" s="12">
        <v>43278</v>
      </c>
      <c r="B142" s="238">
        <v>664</v>
      </c>
      <c r="C142" s="238">
        <v>602</v>
      </c>
      <c r="D142" s="15" t="s">
        <v>621</v>
      </c>
      <c r="E142" s="15" t="s">
        <v>1665</v>
      </c>
      <c r="G142" t="s">
        <v>2396</v>
      </c>
      <c r="H142" s="238" t="s">
        <v>1082</v>
      </c>
      <c r="I142" s="238">
        <v>224</v>
      </c>
      <c r="J142" t="s">
        <v>1099</v>
      </c>
    </row>
    <row r="143" spans="1:10" ht="30" x14ac:dyDescent="0.25">
      <c r="A143" s="12">
        <v>43262</v>
      </c>
      <c r="B143" s="238">
        <v>634</v>
      </c>
      <c r="C143" s="238">
        <v>202</v>
      </c>
      <c r="D143" s="15" t="s">
        <v>687</v>
      </c>
      <c r="E143" s="15" t="s">
        <v>1665</v>
      </c>
      <c r="H143" s="238" t="s">
        <v>46</v>
      </c>
      <c r="I143" s="238">
        <v>224</v>
      </c>
      <c r="J143" t="s">
        <v>1163</v>
      </c>
    </row>
    <row r="144" spans="1:10" ht="30" x14ac:dyDescent="0.25">
      <c r="A144" s="12">
        <v>43241</v>
      </c>
      <c r="B144" s="238">
        <v>546</v>
      </c>
      <c r="C144" s="238">
        <v>207</v>
      </c>
      <c r="D144" s="15" t="s">
        <v>825</v>
      </c>
      <c r="E144" s="15" t="s">
        <v>1665</v>
      </c>
      <c r="H144" s="238" t="s">
        <v>1082</v>
      </c>
      <c r="I144" s="238">
        <v>224</v>
      </c>
      <c r="J144" t="s">
        <v>1139</v>
      </c>
    </row>
    <row r="145" spans="1:10" ht="105" x14ac:dyDescent="0.25">
      <c r="A145" s="12">
        <v>43527</v>
      </c>
      <c r="B145" s="238">
        <v>1264</v>
      </c>
      <c r="C145" s="238" t="s">
        <v>46</v>
      </c>
      <c r="D145" s="15" t="s">
        <v>2292</v>
      </c>
      <c r="E145" s="15" t="s">
        <v>2279</v>
      </c>
      <c r="G145" t="s">
        <v>2467</v>
      </c>
      <c r="H145" s="238" t="s">
        <v>1084</v>
      </c>
      <c r="I145" s="238"/>
      <c r="J145" t="s">
        <v>1141</v>
      </c>
    </row>
    <row r="146" spans="1:10" ht="30" x14ac:dyDescent="0.25">
      <c r="A146" s="12">
        <v>43558</v>
      </c>
      <c r="B146" s="238">
        <v>1318</v>
      </c>
      <c r="C146" s="238">
        <v>804</v>
      </c>
      <c r="D146" s="15" t="s">
        <v>2429</v>
      </c>
      <c r="E146" s="15" t="s">
        <v>1665</v>
      </c>
      <c r="H146" s="238" t="s">
        <v>1084</v>
      </c>
      <c r="I146" s="238"/>
      <c r="J146" t="s">
        <v>1119</v>
      </c>
    </row>
    <row r="147" spans="1:10" ht="60" x14ac:dyDescent="0.25">
      <c r="A147" s="12">
        <v>43475</v>
      </c>
      <c r="B147" s="238">
        <v>1172</v>
      </c>
      <c r="C147" s="238" t="s">
        <v>46</v>
      </c>
      <c r="D147" s="15" t="s">
        <v>2042</v>
      </c>
      <c r="E147" s="15" t="s">
        <v>1665</v>
      </c>
      <c r="G147" t="s">
        <v>2203</v>
      </c>
      <c r="H147" s="238">
        <v>43570</v>
      </c>
      <c r="I147" s="238">
        <v>224</v>
      </c>
      <c r="J147" t="s">
        <v>555</v>
      </c>
    </row>
    <row r="148" spans="1:10" ht="30" x14ac:dyDescent="0.25">
      <c r="A148" s="12">
        <v>43470</v>
      </c>
      <c r="B148" s="238">
        <v>1153</v>
      </c>
      <c r="C148" s="238" t="s">
        <v>46</v>
      </c>
      <c r="D148" s="15" t="s">
        <v>1969</v>
      </c>
      <c r="E148" s="15" t="s">
        <v>1665</v>
      </c>
      <c r="G148" t="s">
        <v>2207</v>
      </c>
      <c r="H148" s="238">
        <v>43570</v>
      </c>
      <c r="I148" s="238">
        <v>224</v>
      </c>
      <c r="J148" t="s">
        <v>555</v>
      </c>
    </row>
    <row r="149" spans="1:10" ht="60" x14ac:dyDescent="0.25">
      <c r="A149" s="12">
        <v>43475</v>
      </c>
      <c r="B149" s="238">
        <v>1172</v>
      </c>
      <c r="C149" s="238" t="s">
        <v>46</v>
      </c>
      <c r="D149" s="15" t="s">
        <v>2042</v>
      </c>
      <c r="E149" s="15" t="s">
        <v>1665</v>
      </c>
      <c r="G149" t="s">
        <v>2203</v>
      </c>
      <c r="H149" s="238">
        <v>43570</v>
      </c>
      <c r="I149" s="238">
        <v>224</v>
      </c>
      <c r="J149" t="s">
        <v>555</v>
      </c>
    </row>
    <row r="150" spans="1:10" ht="30" x14ac:dyDescent="0.25">
      <c r="A150" s="12">
        <v>43470</v>
      </c>
      <c r="B150" s="238">
        <v>1153</v>
      </c>
      <c r="C150" s="238" t="s">
        <v>46</v>
      </c>
      <c r="D150" s="15" t="s">
        <v>1969</v>
      </c>
      <c r="E150" s="15" t="s">
        <v>1665</v>
      </c>
      <c r="G150" t="s">
        <v>2207</v>
      </c>
      <c r="H150" s="238">
        <v>43570</v>
      </c>
      <c r="I150" s="238">
        <v>224</v>
      </c>
      <c r="J150" t="s">
        <v>555</v>
      </c>
    </row>
    <row r="151" spans="1:10" ht="30" x14ac:dyDescent="0.25">
      <c r="A151" s="12">
        <v>43342</v>
      </c>
      <c r="B151" s="238">
        <v>870</v>
      </c>
      <c r="C151" s="238">
        <v>904</v>
      </c>
      <c r="D151" s="15" t="s">
        <v>303</v>
      </c>
      <c r="E151" s="15" t="s">
        <v>1107</v>
      </c>
      <c r="G151" t="s">
        <v>2371</v>
      </c>
      <c r="H151" s="238">
        <v>43568</v>
      </c>
      <c r="I151" s="238">
        <v>224</v>
      </c>
      <c r="J151" t="s">
        <v>1182</v>
      </c>
    </row>
    <row r="152" spans="1:10" ht="45" x14ac:dyDescent="0.25">
      <c r="A152" s="12">
        <v>43418</v>
      </c>
      <c r="B152" s="238">
        <v>1025</v>
      </c>
      <c r="C152" s="238">
        <v>415</v>
      </c>
      <c r="D152" s="15" t="s">
        <v>1687</v>
      </c>
      <c r="E152" s="15" t="s">
        <v>1952</v>
      </c>
      <c r="F152" t="s">
        <v>2028</v>
      </c>
      <c r="G152" t="s">
        <v>1717</v>
      </c>
      <c r="H152" s="238">
        <v>43551</v>
      </c>
      <c r="I152" s="238">
        <v>224</v>
      </c>
      <c r="J152" t="s">
        <v>1122</v>
      </c>
    </row>
    <row r="153" spans="1:10" ht="60" x14ac:dyDescent="0.25">
      <c r="A153" s="12">
        <v>43475</v>
      </c>
      <c r="B153" s="238">
        <v>1172</v>
      </c>
      <c r="C153" s="238" t="s">
        <v>46</v>
      </c>
      <c r="D153" s="15" t="s">
        <v>2042</v>
      </c>
      <c r="E153" s="15" t="s">
        <v>1665</v>
      </c>
      <c r="G153" t="s">
        <v>2203</v>
      </c>
      <c r="H153" s="238">
        <v>43570</v>
      </c>
      <c r="I153" s="238">
        <v>224</v>
      </c>
      <c r="J153" t="s">
        <v>555</v>
      </c>
    </row>
    <row r="154" spans="1:10" ht="30" x14ac:dyDescent="0.25">
      <c r="A154" s="12">
        <v>43470</v>
      </c>
      <c r="B154" s="238">
        <v>1153</v>
      </c>
      <c r="C154" s="238" t="s">
        <v>46</v>
      </c>
      <c r="D154" s="15" t="s">
        <v>1969</v>
      </c>
      <c r="E154" s="15" t="s">
        <v>1665</v>
      </c>
      <c r="G154" t="s">
        <v>2207</v>
      </c>
      <c r="H154" s="238">
        <v>43570</v>
      </c>
      <c r="I154" s="238">
        <v>224</v>
      </c>
      <c r="J154" t="s">
        <v>555</v>
      </c>
    </row>
    <row r="155" spans="1:10" ht="60" x14ac:dyDescent="0.25">
      <c r="A155" s="12">
        <v>43554</v>
      </c>
      <c r="B155" s="237">
        <v>1308</v>
      </c>
      <c r="C155" s="237">
        <v>205</v>
      </c>
      <c r="D155" s="15" t="s">
        <v>2383</v>
      </c>
      <c r="E155" s="15" t="s">
        <v>1129</v>
      </c>
      <c r="H155" s="237" t="s">
        <v>1084</v>
      </c>
      <c r="I155" s="237"/>
      <c r="J155" t="s">
        <v>46</v>
      </c>
    </row>
    <row r="156" spans="1:10" ht="45" x14ac:dyDescent="0.25">
      <c r="A156" s="12">
        <v>43552</v>
      </c>
      <c r="B156" s="237">
        <v>1304</v>
      </c>
      <c r="C156" s="237">
        <v>904</v>
      </c>
      <c r="D156" s="15" t="s">
        <v>2379</v>
      </c>
      <c r="E156" s="15" t="s">
        <v>1129</v>
      </c>
      <c r="H156" s="237" t="s">
        <v>1084</v>
      </c>
      <c r="I156" s="237"/>
      <c r="J156" t="s">
        <v>1224</v>
      </c>
    </row>
    <row r="157" spans="1:10" ht="60" x14ac:dyDescent="0.25">
      <c r="A157" s="12">
        <v>43550</v>
      </c>
      <c r="B157" s="237">
        <v>1300</v>
      </c>
      <c r="C157" s="237">
        <v>710</v>
      </c>
      <c r="D157" s="15" t="s">
        <v>2358</v>
      </c>
      <c r="E157" s="15" t="s">
        <v>1129</v>
      </c>
      <c r="G157" t="s">
        <v>2397</v>
      </c>
      <c r="H157" s="237" t="s">
        <v>1217</v>
      </c>
      <c r="I157" s="237"/>
      <c r="J157" t="s">
        <v>1403</v>
      </c>
    </row>
    <row r="158" spans="1:10" ht="75" x14ac:dyDescent="0.25">
      <c r="A158" s="12">
        <v>43556</v>
      </c>
      <c r="B158" s="237">
        <v>1309</v>
      </c>
      <c r="C158" s="237">
        <v>904</v>
      </c>
      <c r="D158" s="15" t="s">
        <v>2386</v>
      </c>
      <c r="E158" s="15" t="s">
        <v>1110</v>
      </c>
      <c r="H158" s="237" t="s">
        <v>1217</v>
      </c>
      <c r="I158" s="237"/>
      <c r="J158" t="s">
        <v>46</v>
      </c>
    </row>
    <row r="159" spans="1:10" ht="360" x14ac:dyDescent="0.25">
      <c r="A159" s="12" t="s">
        <v>3</v>
      </c>
      <c r="B159" s="237">
        <v>1294</v>
      </c>
      <c r="C159" s="237">
        <v>307</v>
      </c>
      <c r="D159" s="15" t="s">
        <v>2350</v>
      </c>
      <c r="E159" s="15" t="s">
        <v>1110</v>
      </c>
      <c r="G159" t="s">
        <v>2415</v>
      </c>
      <c r="H159" s="237" t="s">
        <v>1084</v>
      </c>
      <c r="I159" s="237"/>
      <c r="J159" t="s">
        <v>1098</v>
      </c>
    </row>
    <row r="160" spans="1:10" ht="30" x14ac:dyDescent="0.25">
      <c r="A160" s="12" t="s">
        <v>3</v>
      </c>
      <c r="B160" s="237">
        <v>1291</v>
      </c>
      <c r="C160" s="237">
        <v>711</v>
      </c>
      <c r="D160" s="15" t="s">
        <v>2345</v>
      </c>
      <c r="E160" s="15" t="s">
        <v>1110</v>
      </c>
      <c r="H160" s="237" t="s">
        <v>1095</v>
      </c>
      <c r="I160" s="237"/>
      <c r="J160" t="s">
        <v>1172</v>
      </c>
    </row>
    <row r="161" spans="1:10" ht="60" x14ac:dyDescent="0.25">
      <c r="A161" s="12">
        <v>43473</v>
      </c>
      <c r="B161" s="237">
        <v>1166</v>
      </c>
      <c r="C161" s="237">
        <v>414</v>
      </c>
      <c r="D161" s="15" t="s">
        <v>1987</v>
      </c>
      <c r="E161" s="15" t="s">
        <v>1110</v>
      </c>
      <c r="G161" t="s">
        <v>2375</v>
      </c>
      <c r="H161" s="237">
        <v>43558</v>
      </c>
      <c r="I161" s="237">
        <v>224</v>
      </c>
      <c r="J161" t="s">
        <v>1444</v>
      </c>
    </row>
    <row r="162" spans="1:10" ht="30" x14ac:dyDescent="0.25">
      <c r="A162" s="12">
        <v>43444</v>
      </c>
      <c r="B162" s="237">
        <v>1107</v>
      </c>
      <c r="C162" s="237">
        <v>105</v>
      </c>
      <c r="D162" s="15" t="s">
        <v>1834</v>
      </c>
      <c r="E162" s="15" t="s">
        <v>1110</v>
      </c>
      <c r="H162" s="237">
        <v>43511</v>
      </c>
      <c r="I162" s="237">
        <v>224</v>
      </c>
      <c r="J162" t="s">
        <v>1121</v>
      </c>
    </row>
    <row r="163" spans="1:10" ht="45" x14ac:dyDescent="0.25">
      <c r="A163" s="12">
        <v>43531</v>
      </c>
      <c r="B163" s="237">
        <v>1267</v>
      </c>
      <c r="C163" s="237" t="s">
        <v>46</v>
      </c>
      <c r="D163" s="15" t="s">
        <v>2295</v>
      </c>
      <c r="E163" s="15" t="s">
        <v>2279</v>
      </c>
      <c r="H163" s="237" t="s">
        <v>1084</v>
      </c>
      <c r="I163" s="237"/>
      <c r="J163" t="s">
        <v>1274</v>
      </c>
    </row>
    <row r="164" spans="1:10" ht="105" x14ac:dyDescent="0.25">
      <c r="A164" s="12">
        <v>43527</v>
      </c>
      <c r="B164" s="237">
        <v>1264</v>
      </c>
      <c r="C164" s="237" t="s">
        <v>46</v>
      </c>
      <c r="D164" s="15" t="s">
        <v>2292</v>
      </c>
      <c r="E164" s="15" t="s">
        <v>2279</v>
      </c>
      <c r="H164" s="237" t="s">
        <v>1084</v>
      </c>
      <c r="I164" s="237"/>
      <c r="J164" t="s">
        <v>1141</v>
      </c>
    </row>
    <row r="165" spans="1:10" ht="45" x14ac:dyDescent="0.25">
      <c r="A165" s="12">
        <v>43524</v>
      </c>
      <c r="B165" s="236">
        <v>1252</v>
      </c>
      <c r="C165" s="236">
        <v>306</v>
      </c>
      <c r="D165" s="15" t="s">
        <v>2266</v>
      </c>
      <c r="E165" s="15" t="s">
        <v>2279</v>
      </c>
      <c r="H165" s="236" t="s">
        <v>1084</v>
      </c>
      <c r="I165" s="236"/>
      <c r="J165" t="s">
        <v>1274</v>
      </c>
    </row>
    <row r="166" spans="1:10" ht="60" x14ac:dyDescent="0.25">
      <c r="A166" s="12">
        <v>43349</v>
      </c>
      <c r="B166" s="236">
        <v>896</v>
      </c>
      <c r="C166" s="236">
        <v>303</v>
      </c>
      <c r="D166" s="15" t="s">
        <v>256</v>
      </c>
      <c r="E166" s="15" t="s">
        <v>1094</v>
      </c>
      <c r="G166" t="s">
        <v>1495</v>
      </c>
      <c r="H166" s="236">
        <v>43538</v>
      </c>
      <c r="I166" s="236">
        <v>224</v>
      </c>
      <c r="J166" t="s">
        <v>1099</v>
      </c>
    </row>
    <row r="167" spans="1:10" ht="30" x14ac:dyDescent="0.25">
      <c r="A167" s="12">
        <v>43338</v>
      </c>
      <c r="B167" s="236">
        <v>867</v>
      </c>
      <c r="C167" s="236">
        <v>508</v>
      </c>
      <c r="D167" s="15" t="s">
        <v>306</v>
      </c>
      <c r="E167" s="15" t="s">
        <v>1094</v>
      </c>
      <c r="G167" t="s">
        <v>1495</v>
      </c>
      <c r="H167" s="236">
        <v>43538</v>
      </c>
      <c r="I167" s="236">
        <v>224</v>
      </c>
      <c r="J167" t="s">
        <v>1184</v>
      </c>
    </row>
    <row r="168" spans="1:10" ht="30" x14ac:dyDescent="0.25">
      <c r="A168" s="12">
        <v>43338</v>
      </c>
      <c r="B168" s="236">
        <v>866</v>
      </c>
      <c r="C168" s="236">
        <v>508</v>
      </c>
      <c r="D168" s="15" t="s">
        <v>307</v>
      </c>
      <c r="E168" s="15" t="s">
        <v>1094</v>
      </c>
      <c r="G168" t="s">
        <v>2256</v>
      </c>
      <c r="H168" s="236" t="s">
        <v>1084</v>
      </c>
      <c r="I168" s="236">
        <v>224</v>
      </c>
      <c r="J168" t="s">
        <v>1185</v>
      </c>
    </row>
    <row r="169" spans="1:10" ht="30" x14ac:dyDescent="0.25">
      <c r="A169" s="12">
        <v>43332</v>
      </c>
      <c r="B169" s="236">
        <v>837</v>
      </c>
      <c r="C169" s="236">
        <v>504</v>
      </c>
      <c r="D169" s="15" t="s">
        <v>347</v>
      </c>
      <c r="E169" s="15" t="s">
        <v>1094</v>
      </c>
      <c r="H169" s="236">
        <v>43503</v>
      </c>
      <c r="I169" s="236">
        <v>224</v>
      </c>
      <c r="J169" t="s">
        <v>1126</v>
      </c>
    </row>
    <row r="170" spans="1:10" ht="30" x14ac:dyDescent="0.25">
      <c r="A170" s="12">
        <v>43543</v>
      </c>
      <c r="B170" s="236">
        <v>1280</v>
      </c>
      <c r="C170" s="236">
        <v>909</v>
      </c>
      <c r="D170" s="15" t="s">
        <v>2328</v>
      </c>
      <c r="E170" s="15" t="s">
        <v>1129</v>
      </c>
      <c r="H170" s="236" t="s">
        <v>1095</v>
      </c>
      <c r="I170" s="236"/>
      <c r="J170" t="s">
        <v>44</v>
      </c>
    </row>
    <row r="171" spans="1:10" ht="45" x14ac:dyDescent="0.25">
      <c r="A171" s="12">
        <v>43540</v>
      </c>
      <c r="B171" s="236">
        <v>1274</v>
      </c>
      <c r="C171" s="236">
        <v>515</v>
      </c>
      <c r="D171" s="15" t="s">
        <v>2321</v>
      </c>
      <c r="E171" s="15" t="s">
        <v>1129</v>
      </c>
      <c r="H171" s="236" t="s">
        <v>1095</v>
      </c>
      <c r="I171" s="236"/>
      <c r="J171" t="s">
        <v>44</v>
      </c>
    </row>
    <row r="172" spans="1:10" ht="30" x14ac:dyDescent="0.25">
      <c r="A172" s="12">
        <v>43547</v>
      </c>
      <c r="B172" s="236">
        <v>1284</v>
      </c>
      <c r="C172" s="236">
        <v>121</v>
      </c>
      <c r="D172" s="15" t="s">
        <v>2338</v>
      </c>
      <c r="E172" s="15" t="s">
        <v>1110</v>
      </c>
      <c r="H172" s="236" t="s">
        <v>1095</v>
      </c>
      <c r="I172" s="236"/>
      <c r="J172" t="s">
        <v>1128</v>
      </c>
    </row>
    <row r="173" spans="1:10" ht="30" x14ac:dyDescent="0.25">
      <c r="A173" s="12">
        <v>43543</v>
      </c>
      <c r="B173" s="236">
        <v>1281</v>
      </c>
      <c r="C173" s="236">
        <v>505</v>
      </c>
      <c r="D173" s="15" t="s">
        <v>2330</v>
      </c>
      <c r="E173" s="15" t="s">
        <v>1110</v>
      </c>
      <c r="H173" s="236" t="s">
        <v>1084</v>
      </c>
      <c r="I173" s="236"/>
      <c r="J173" t="s">
        <v>1119</v>
      </c>
    </row>
    <row r="174" spans="1:10" ht="30" x14ac:dyDescent="0.25">
      <c r="A174" s="12">
        <v>43531</v>
      </c>
      <c r="B174" s="236">
        <v>1277</v>
      </c>
      <c r="C174" s="236">
        <v>308</v>
      </c>
      <c r="D174" s="15" t="s">
        <v>2324</v>
      </c>
      <c r="E174" s="15" t="s">
        <v>1110</v>
      </c>
      <c r="H174" s="236" t="s">
        <v>1095</v>
      </c>
      <c r="I174" s="236"/>
      <c r="J174" t="s">
        <v>1356</v>
      </c>
    </row>
    <row r="175" spans="1:10" ht="30" x14ac:dyDescent="0.25">
      <c r="A175" s="12">
        <v>43540</v>
      </c>
      <c r="B175" s="236">
        <v>1273</v>
      </c>
      <c r="C175" s="236">
        <v>704</v>
      </c>
      <c r="D175" s="15" t="s">
        <v>2320</v>
      </c>
      <c r="E175" s="15" t="s">
        <v>1110</v>
      </c>
      <c r="H175" s="236" t="s">
        <v>1095</v>
      </c>
      <c r="I175" s="236"/>
      <c r="J175" t="s">
        <v>44</v>
      </c>
    </row>
    <row r="176" spans="1:10" ht="30" x14ac:dyDescent="0.25">
      <c r="A176" s="12">
        <v>43538</v>
      </c>
      <c r="B176" s="236">
        <v>1272</v>
      </c>
      <c r="C176" s="236">
        <v>514</v>
      </c>
      <c r="D176" s="15" t="s">
        <v>2319</v>
      </c>
      <c r="E176" s="15" t="s">
        <v>1110</v>
      </c>
      <c r="H176" s="236" t="s">
        <v>1095</v>
      </c>
      <c r="I176" s="236"/>
      <c r="J176" t="s">
        <v>1316</v>
      </c>
    </row>
    <row r="177" spans="1:10" ht="30" x14ac:dyDescent="0.25">
      <c r="A177" s="12">
        <v>43534</v>
      </c>
      <c r="B177" s="236">
        <v>1271</v>
      </c>
      <c r="C177" s="236">
        <v>407</v>
      </c>
      <c r="D177" s="15" t="s">
        <v>2303</v>
      </c>
      <c r="E177" s="15" t="s">
        <v>1110</v>
      </c>
      <c r="H177" s="236" t="s">
        <v>1084</v>
      </c>
      <c r="I177" s="236"/>
      <c r="J177" t="s">
        <v>1426</v>
      </c>
    </row>
    <row r="178" spans="1:10" ht="30" x14ac:dyDescent="0.25">
      <c r="A178" s="12">
        <v>43536</v>
      </c>
      <c r="B178" s="236">
        <v>1270</v>
      </c>
      <c r="C178" s="236">
        <v>105</v>
      </c>
      <c r="D178" s="15" t="s">
        <v>2300</v>
      </c>
      <c r="E178" s="15" t="s">
        <v>1110</v>
      </c>
      <c r="H178" s="236" t="s">
        <v>1084</v>
      </c>
      <c r="I178" s="236"/>
      <c r="J178" t="s">
        <v>1152</v>
      </c>
    </row>
    <row r="179" spans="1:10" ht="30" x14ac:dyDescent="0.25">
      <c r="A179" s="12">
        <v>43536</v>
      </c>
      <c r="B179" s="236">
        <v>1269</v>
      </c>
      <c r="C179" s="236">
        <v>109</v>
      </c>
      <c r="D179" s="15" t="s">
        <v>2297</v>
      </c>
      <c r="E179" s="15" t="s">
        <v>1110</v>
      </c>
      <c r="H179" s="236" t="s">
        <v>1084</v>
      </c>
      <c r="I179" s="236"/>
      <c r="J179" t="s">
        <v>1152</v>
      </c>
    </row>
    <row r="180" spans="1:10" ht="30" x14ac:dyDescent="0.25">
      <c r="A180" s="12">
        <v>43444</v>
      </c>
      <c r="B180" s="236">
        <v>1107</v>
      </c>
      <c r="C180" s="236">
        <v>105</v>
      </c>
      <c r="D180" s="15" t="s">
        <v>1834</v>
      </c>
      <c r="E180" s="15" t="s">
        <v>1110</v>
      </c>
      <c r="H180" s="236">
        <v>43511</v>
      </c>
      <c r="I180" s="236">
        <v>224</v>
      </c>
      <c r="J180" t="s">
        <v>1121</v>
      </c>
    </row>
    <row r="181" spans="1:10" ht="30" x14ac:dyDescent="0.25">
      <c r="A181" s="12">
        <v>43394</v>
      </c>
      <c r="B181" s="236">
        <v>983</v>
      </c>
      <c r="C181" s="236">
        <v>111</v>
      </c>
      <c r="D181" s="15" t="s">
        <v>92</v>
      </c>
      <c r="E181" s="15" t="s">
        <v>1110</v>
      </c>
      <c r="G181" t="s">
        <v>2318</v>
      </c>
      <c r="H181" s="236" t="s">
        <v>1084</v>
      </c>
      <c r="I181" s="236">
        <v>224</v>
      </c>
      <c r="J181" t="s">
        <v>1113</v>
      </c>
    </row>
    <row r="182" spans="1:10" ht="30" x14ac:dyDescent="0.25">
      <c r="A182" s="12">
        <v>43502</v>
      </c>
      <c r="B182" s="236">
        <v>1218</v>
      </c>
      <c r="C182" s="236">
        <v>802</v>
      </c>
      <c r="D182" s="15" t="s">
        <v>2155</v>
      </c>
      <c r="E182" s="15" t="s">
        <v>1094</v>
      </c>
      <c r="H182" s="236" t="s">
        <v>1095</v>
      </c>
      <c r="I182" s="236">
        <v>224</v>
      </c>
      <c r="J182" t="s">
        <v>1141</v>
      </c>
    </row>
    <row r="183" spans="1:10" ht="30" x14ac:dyDescent="0.25">
      <c r="A183" s="12">
        <v>43470</v>
      </c>
      <c r="B183" s="236">
        <v>1165</v>
      </c>
      <c r="C183" s="236">
        <v>107</v>
      </c>
      <c r="D183" s="15" t="s">
        <v>1986</v>
      </c>
      <c r="E183" s="15" t="s">
        <v>1094</v>
      </c>
      <c r="F183" t="s">
        <v>2055</v>
      </c>
      <c r="G183" t="s">
        <v>2054</v>
      </c>
      <c r="H183" s="236">
        <v>43538</v>
      </c>
      <c r="I183" s="236">
        <v>224</v>
      </c>
      <c r="J183" t="s">
        <v>1104</v>
      </c>
    </row>
    <row r="184" spans="1:10" ht="45" x14ac:dyDescent="0.25">
      <c r="A184" s="12">
        <v>43472</v>
      </c>
      <c r="B184" s="235">
        <v>1156</v>
      </c>
      <c r="C184" s="235">
        <v>104</v>
      </c>
      <c r="D184" s="15" t="s">
        <v>1975</v>
      </c>
      <c r="E184" s="15" t="s">
        <v>1094</v>
      </c>
      <c r="G184" t="s">
        <v>2308</v>
      </c>
      <c r="H184" s="235">
        <v>43521</v>
      </c>
      <c r="I184" s="235">
        <v>224</v>
      </c>
      <c r="J184" t="s">
        <v>1141</v>
      </c>
    </row>
    <row r="185" spans="1:10" ht="30" x14ac:dyDescent="0.25">
      <c r="A185" s="12">
        <v>43416</v>
      </c>
      <c r="B185" s="235">
        <v>1024</v>
      </c>
      <c r="C185" s="235">
        <v>709</v>
      </c>
      <c r="D185" s="15" t="s">
        <v>1657</v>
      </c>
      <c r="E185" s="15" t="s">
        <v>1094</v>
      </c>
      <c r="F185" t="s">
        <v>1183</v>
      </c>
      <c r="G185" t="s">
        <v>2179</v>
      </c>
      <c r="H185" s="235">
        <v>43523</v>
      </c>
      <c r="I185" s="235">
        <v>224</v>
      </c>
      <c r="J185" t="s">
        <v>1184</v>
      </c>
    </row>
    <row r="186" spans="1:10" ht="30" x14ac:dyDescent="0.25">
      <c r="A186" s="12">
        <v>43388</v>
      </c>
      <c r="B186" s="235">
        <v>964</v>
      </c>
      <c r="C186" s="235">
        <v>507</v>
      </c>
      <c r="D186" s="15" t="s">
        <v>130</v>
      </c>
      <c r="E186" s="15" t="s">
        <v>1094</v>
      </c>
      <c r="G186" t="s">
        <v>2255</v>
      </c>
      <c r="H186" s="235" t="s">
        <v>1095</v>
      </c>
      <c r="I186" s="235">
        <v>224</v>
      </c>
      <c r="J186" t="s">
        <v>1126</v>
      </c>
    </row>
    <row r="187" spans="1:10" ht="30" x14ac:dyDescent="0.25">
      <c r="A187" s="12">
        <v>43348</v>
      </c>
      <c r="B187" s="235">
        <v>898</v>
      </c>
      <c r="C187" s="235">
        <v>311</v>
      </c>
      <c r="D187" s="15" t="s">
        <v>253</v>
      </c>
      <c r="E187" s="15" t="s">
        <v>1094</v>
      </c>
      <c r="G187" t="s">
        <v>1495</v>
      </c>
      <c r="H187" s="235">
        <v>43538</v>
      </c>
      <c r="I187" s="235">
        <v>224</v>
      </c>
      <c r="J187" t="s">
        <v>1167</v>
      </c>
    </row>
    <row r="188" spans="1:10" ht="60" x14ac:dyDescent="0.25">
      <c r="A188" s="12">
        <v>43349</v>
      </c>
      <c r="B188" s="235">
        <v>896</v>
      </c>
      <c r="C188" s="235">
        <v>303</v>
      </c>
      <c r="D188" s="15" t="s">
        <v>256</v>
      </c>
      <c r="E188" s="15" t="s">
        <v>1094</v>
      </c>
      <c r="G188" t="s">
        <v>1495</v>
      </c>
      <c r="H188" s="235">
        <v>43538</v>
      </c>
      <c r="I188" s="235">
        <v>224</v>
      </c>
      <c r="J188" t="s">
        <v>1099</v>
      </c>
    </row>
    <row r="189" spans="1:10" ht="30" x14ac:dyDescent="0.25">
      <c r="A189" s="12">
        <v>43338</v>
      </c>
      <c r="B189" s="235">
        <v>867</v>
      </c>
      <c r="C189" s="235">
        <v>508</v>
      </c>
      <c r="D189" s="15" t="s">
        <v>306</v>
      </c>
      <c r="E189" s="15" t="s">
        <v>1094</v>
      </c>
      <c r="G189" t="s">
        <v>1495</v>
      </c>
      <c r="H189" s="235">
        <v>43538</v>
      </c>
      <c r="I189" s="235">
        <v>224</v>
      </c>
      <c r="J189" t="s">
        <v>1184</v>
      </c>
    </row>
    <row r="190" spans="1:10" ht="30" x14ac:dyDescent="0.25">
      <c r="A190" s="12">
        <v>43338</v>
      </c>
      <c r="B190" s="235">
        <v>866</v>
      </c>
      <c r="C190" s="235">
        <v>508</v>
      </c>
      <c r="D190" s="15" t="s">
        <v>307</v>
      </c>
      <c r="E190" s="15" t="s">
        <v>1094</v>
      </c>
      <c r="G190" t="s">
        <v>2256</v>
      </c>
      <c r="H190" s="235" t="s">
        <v>1084</v>
      </c>
      <c r="I190" s="235">
        <v>224</v>
      </c>
      <c r="J190" t="s">
        <v>1185</v>
      </c>
    </row>
    <row r="191" spans="1:10" ht="30" x14ac:dyDescent="0.25">
      <c r="A191" s="12">
        <v>43332</v>
      </c>
      <c r="B191" s="235">
        <v>837</v>
      </c>
      <c r="C191" s="235">
        <v>504</v>
      </c>
      <c r="D191" s="15" t="s">
        <v>347</v>
      </c>
      <c r="E191" s="15" t="s">
        <v>1094</v>
      </c>
      <c r="H191" s="235">
        <v>43503</v>
      </c>
      <c r="I191" s="235">
        <v>224</v>
      </c>
      <c r="J191" t="s">
        <v>1126</v>
      </c>
    </row>
    <row r="192" spans="1:10" ht="30" x14ac:dyDescent="0.25">
      <c r="A192" s="12">
        <v>43405</v>
      </c>
      <c r="B192" s="235">
        <v>1006</v>
      </c>
      <c r="C192" s="235">
        <v>608</v>
      </c>
      <c r="D192" s="15" t="s">
        <v>55</v>
      </c>
      <c r="E192" s="15" t="s">
        <v>1286</v>
      </c>
      <c r="H192" s="235">
        <v>43495</v>
      </c>
      <c r="I192" s="235">
        <v>224</v>
      </c>
      <c r="J192" t="s">
        <v>1640</v>
      </c>
    </row>
    <row r="193" spans="1:10" ht="60" x14ac:dyDescent="0.25">
      <c r="A193" s="12">
        <v>43522</v>
      </c>
      <c r="B193" s="235">
        <v>1247</v>
      </c>
      <c r="C193" s="235">
        <v>101</v>
      </c>
      <c r="D193" s="15" t="s">
        <v>2249</v>
      </c>
      <c r="E193" s="15" t="s">
        <v>1665</v>
      </c>
      <c r="G193" t="s">
        <v>2280</v>
      </c>
      <c r="H193" s="235">
        <v>43537</v>
      </c>
      <c r="I193" s="235"/>
      <c r="J193" t="s">
        <v>1233</v>
      </c>
    </row>
    <row r="194" spans="1:10" ht="90" x14ac:dyDescent="0.25">
      <c r="A194" s="12">
        <v>43519</v>
      </c>
      <c r="B194" s="235">
        <v>1244</v>
      </c>
      <c r="C194" s="235">
        <v>804</v>
      </c>
      <c r="D194" s="15" t="s">
        <v>2244</v>
      </c>
      <c r="E194" s="15" t="s">
        <v>1665</v>
      </c>
      <c r="G194" t="s">
        <v>2280</v>
      </c>
      <c r="H194" s="235">
        <v>43537</v>
      </c>
      <c r="I194" s="235"/>
      <c r="J194" t="s">
        <v>1233</v>
      </c>
    </row>
    <row r="195" spans="1:10" ht="60" x14ac:dyDescent="0.25">
      <c r="A195" s="12">
        <v>43520</v>
      </c>
      <c r="B195" s="235">
        <v>1243</v>
      </c>
      <c r="C195" s="235">
        <v>907</v>
      </c>
      <c r="D195" s="15" t="s">
        <v>2243</v>
      </c>
      <c r="E195" s="15" t="s">
        <v>1665</v>
      </c>
      <c r="G195" t="s">
        <v>2280</v>
      </c>
      <c r="H195" s="235">
        <v>43537</v>
      </c>
      <c r="I195" s="235"/>
      <c r="J195" t="s">
        <v>1233</v>
      </c>
    </row>
    <row r="196" spans="1:10" ht="30" x14ac:dyDescent="0.25">
      <c r="A196" s="12">
        <v>43491</v>
      </c>
      <c r="B196" s="235">
        <v>1206</v>
      </c>
      <c r="C196" s="235">
        <v>502</v>
      </c>
      <c r="D196" s="15" t="s">
        <v>2124</v>
      </c>
      <c r="E196" s="15" t="s">
        <v>1094</v>
      </c>
      <c r="G196" t="s">
        <v>1461</v>
      </c>
      <c r="H196" s="235">
        <v>43538</v>
      </c>
      <c r="I196" s="235">
        <v>224</v>
      </c>
      <c r="J196" t="s">
        <v>1104</v>
      </c>
    </row>
    <row r="197" spans="1:10" ht="30" x14ac:dyDescent="0.25">
      <c r="A197" s="12">
        <v>43486</v>
      </c>
      <c r="B197" s="235">
        <v>1199</v>
      </c>
      <c r="C197" s="235">
        <v>610</v>
      </c>
      <c r="D197" s="15" t="s">
        <v>1859</v>
      </c>
      <c r="E197" s="15" t="s">
        <v>1094</v>
      </c>
      <c r="G197" t="s">
        <v>1461</v>
      </c>
      <c r="H197" s="235">
        <v>43538</v>
      </c>
      <c r="I197" s="235">
        <v>224</v>
      </c>
      <c r="J197" t="s">
        <v>1092</v>
      </c>
    </row>
    <row r="198" spans="1:10" ht="30" x14ac:dyDescent="0.25">
      <c r="A198" s="12">
        <v>43482</v>
      </c>
      <c r="B198" s="235">
        <v>1189</v>
      </c>
      <c r="C198" s="235">
        <v>204</v>
      </c>
      <c r="D198" s="15" t="s">
        <v>2102</v>
      </c>
      <c r="E198" s="15" t="s">
        <v>1094</v>
      </c>
      <c r="G198" t="s">
        <v>1461</v>
      </c>
      <c r="H198" s="235">
        <v>43538</v>
      </c>
      <c r="I198" s="235">
        <v>224</v>
      </c>
      <c r="J198" t="s">
        <v>1104</v>
      </c>
    </row>
    <row r="199" spans="1:10" ht="30" x14ac:dyDescent="0.25">
      <c r="A199" s="12">
        <v>43482</v>
      </c>
      <c r="B199" s="235">
        <v>1186</v>
      </c>
      <c r="C199" s="235">
        <v>901</v>
      </c>
      <c r="D199" s="15" t="s">
        <v>2099</v>
      </c>
      <c r="E199" s="15" t="s">
        <v>1094</v>
      </c>
      <c r="F199" t="s">
        <v>2135</v>
      </c>
      <c r="G199" t="s">
        <v>1461</v>
      </c>
      <c r="H199" s="235">
        <v>43538</v>
      </c>
      <c r="I199" s="235">
        <v>224</v>
      </c>
      <c r="J199" t="s">
        <v>1141</v>
      </c>
    </row>
    <row r="200" spans="1:10" ht="30" x14ac:dyDescent="0.25">
      <c r="A200" s="12">
        <v>43486</v>
      </c>
      <c r="B200" s="235">
        <v>1185</v>
      </c>
      <c r="C200" s="235">
        <v>702</v>
      </c>
      <c r="D200" s="15" t="s">
        <v>2098</v>
      </c>
      <c r="E200" s="15" t="s">
        <v>1094</v>
      </c>
      <c r="G200" t="s">
        <v>1461</v>
      </c>
      <c r="H200" s="235">
        <v>43538</v>
      </c>
      <c r="I200" s="235">
        <v>224</v>
      </c>
      <c r="J200" t="s">
        <v>1092</v>
      </c>
    </row>
    <row r="201" spans="1:10" ht="30" x14ac:dyDescent="0.25">
      <c r="A201" s="12">
        <v>43482</v>
      </c>
      <c r="B201" s="235">
        <v>1181</v>
      </c>
      <c r="C201" s="235">
        <v>902</v>
      </c>
      <c r="D201" s="15" t="s">
        <v>2091</v>
      </c>
      <c r="E201" s="15" t="s">
        <v>1094</v>
      </c>
      <c r="G201" t="s">
        <v>1461</v>
      </c>
      <c r="H201" s="235">
        <v>43538</v>
      </c>
      <c r="I201" s="235">
        <v>224</v>
      </c>
      <c r="J201" t="s">
        <v>1141</v>
      </c>
    </row>
    <row r="202" spans="1:10" ht="30" x14ac:dyDescent="0.25">
      <c r="A202" s="12">
        <v>43482</v>
      </c>
      <c r="B202" s="235">
        <v>1180</v>
      </c>
      <c r="C202" s="235">
        <v>204</v>
      </c>
      <c r="D202" s="15" t="s">
        <v>2090</v>
      </c>
      <c r="E202" s="15" t="s">
        <v>1094</v>
      </c>
      <c r="G202" t="s">
        <v>1461</v>
      </c>
      <c r="H202" s="235">
        <v>43538</v>
      </c>
      <c r="I202" s="235">
        <v>224</v>
      </c>
      <c r="J202" t="s">
        <v>1104</v>
      </c>
    </row>
    <row r="203" spans="1:10" ht="45" x14ac:dyDescent="0.25">
      <c r="A203" s="12">
        <v>43475</v>
      </c>
      <c r="B203" s="235">
        <v>1169</v>
      </c>
      <c r="C203" s="235">
        <v>111</v>
      </c>
      <c r="D203" s="15" t="s">
        <v>2034</v>
      </c>
      <c r="E203" s="15" t="s">
        <v>1094</v>
      </c>
      <c r="G203" t="s">
        <v>2176</v>
      </c>
      <c r="H203" s="235">
        <v>43538</v>
      </c>
      <c r="I203" s="235">
        <v>224</v>
      </c>
      <c r="J203" t="s">
        <v>1186</v>
      </c>
    </row>
    <row r="204" spans="1:10" ht="30" x14ac:dyDescent="0.25">
      <c r="A204" s="12">
        <v>43470</v>
      </c>
      <c r="B204" s="235">
        <v>1165</v>
      </c>
      <c r="C204" s="235">
        <v>107</v>
      </c>
      <c r="D204" s="15" t="s">
        <v>1986</v>
      </c>
      <c r="E204" s="15" t="s">
        <v>1094</v>
      </c>
      <c r="F204" t="s">
        <v>2055</v>
      </c>
      <c r="G204" t="s">
        <v>2054</v>
      </c>
      <c r="H204" s="235">
        <v>43538</v>
      </c>
      <c r="I204" s="235">
        <v>224</v>
      </c>
      <c r="J204" t="s">
        <v>1104</v>
      </c>
    </row>
    <row r="205" spans="1:10" ht="45" x14ac:dyDescent="0.25">
      <c r="A205" s="12">
        <v>43472</v>
      </c>
      <c r="B205" s="235">
        <v>1156</v>
      </c>
      <c r="C205" s="235">
        <v>104</v>
      </c>
      <c r="D205" s="15" t="s">
        <v>1975</v>
      </c>
      <c r="E205" s="15" t="s">
        <v>1094</v>
      </c>
      <c r="G205" t="s">
        <v>2308</v>
      </c>
      <c r="H205" s="235">
        <v>43521</v>
      </c>
      <c r="I205" s="235">
        <v>224</v>
      </c>
      <c r="J205" t="s">
        <v>1141</v>
      </c>
    </row>
    <row r="206" spans="1:10" ht="30" x14ac:dyDescent="0.25">
      <c r="A206" s="12">
        <v>43457</v>
      </c>
      <c r="B206" s="235">
        <v>1149</v>
      </c>
      <c r="C206" s="235" t="s">
        <v>46</v>
      </c>
      <c r="D206" s="15" t="s">
        <v>1932</v>
      </c>
      <c r="E206" s="15" t="s">
        <v>1094</v>
      </c>
      <c r="G206" t="s">
        <v>2061</v>
      </c>
      <c r="H206" s="235">
        <v>43538</v>
      </c>
      <c r="I206" s="235">
        <v>224</v>
      </c>
      <c r="J206" t="s">
        <v>1104</v>
      </c>
    </row>
    <row r="207" spans="1:10" ht="30" x14ac:dyDescent="0.25">
      <c r="A207" s="12">
        <v>43448</v>
      </c>
      <c r="B207" s="235">
        <v>1115</v>
      </c>
      <c r="C207" s="235">
        <v>504</v>
      </c>
      <c r="D207" s="15" t="s">
        <v>1859</v>
      </c>
      <c r="E207" s="15" t="s">
        <v>1094</v>
      </c>
      <c r="G207" t="s">
        <v>2177</v>
      </c>
      <c r="H207" s="235">
        <v>43538</v>
      </c>
      <c r="I207" s="235">
        <v>224</v>
      </c>
      <c r="J207" t="s">
        <v>1092</v>
      </c>
    </row>
    <row r="208" spans="1:10" ht="30" x14ac:dyDescent="0.25">
      <c r="A208" s="12">
        <v>43450</v>
      </c>
      <c r="B208" s="235">
        <v>1112</v>
      </c>
      <c r="C208" s="235">
        <v>503</v>
      </c>
      <c r="D208" s="15" t="s">
        <v>1856</v>
      </c>
      <c r="E208" s="15" t="s">
        <v>1094</v>
      </c>
      <c r="G208" t="s">
        <v>1461</v>
      </c>
      <c r="H208" s="235">
        <v>43538</v>
      </c>
      <c r="I208" s="235">
        <v>224</v>
      </c>
      <c r="J208" t="s">
        <v>1092</v>
      </c>
    </row>
    <row r="209" spans="1:10" ht="30" x14ac:dyDescent="0.25">
      <c r="A209" s="12">
        <v>43436</v>
      </c>
      <c r="B209" s="235">
        <v>1086</v>
      </c>
      <c r="C209" s="235">
        <v>105</v>
      </c>
      <c r="D209" s="15" t="s">
        <v>1799</v>
      </c>
      <c r="E209" s="15" t="s">
        <v>1094</v>
      </c>
      <c r="G209" t="s">
        <v>1461</v>
      </c>
      <c r="H209" s="235">
        <v>43538</v>
      </c>
      <c r="I209" s="235">
        <v>224</v>
      </c>
      <c r="J209" t="s">
        <v>1186</v>
      </c>
    </row>
    <row r="210" spans="1:10" ht="30" x14ac:dyDescent="0.25">
      <c r="A210" s="12">
        <v>43432</v>
      </c>
      <c r="B210" s="235">
        <v>1076</v>
      </c>
      <c r="C210" s="235">
        <v>410</v>
      </c>
      <c r="D210" s="15" t="s">
        <v>1786</v>
      </c>
      <c r="E210" s="15" t="s">
        <v>1094</v>
      </c>
      <c r="G210" t="s">
        <v>1461</v>
      </c>
      <c r="H210" s="235">
        <v>43538</v>
      </c>
      <c r="I210" s="235">
        <v>224</v>
      </c>
      <c r="J210" t="s">
        <v>1105</v>
      </c>
    </row>
    <row r="211" spans="1:10" ht="30" x14ac:dyDescent="0.25">
      <c r="A211" s="12">
        <v>43416</v>
      </c>
      <c r="B211" s="235">
        <v>1024</v>
      </c>
      <c r="C211" s="235">
        <v>709</v>
      </c>
      <c r="D211" s="15" t="s">
        <v>1657</v>
      </c>
      <c r="E211" s="15" t="s">
        <v>1094</v>
      </c>
      <c r="F211" t="s">
        <v>1183</v>
      </c>
      <c r="G211" t="s">
        <v>2179</v>
      </c>
      <c r="H211" s="235">
        <v>43523</v>
      </c>
      <c r="I211" s="235">
        <v>224</v>
      </c>
      <c r="J211" t="s">
        <v>1184</v>
      </c>
    </row>
    <row r="212" spans="1:10" ht="30" x14ac:dyDescent="0.25">
      <c r="A212" s="12">
        <v>43416</v>
      </c>
      <c r="B212" s="235">
        <v>1023</v>
      </c>
      <c r="C212" s="235" t="s">
        <v>46</v>
      </c>
      <c r="D212" s="15" t="s">
        <v>1656</v>
      </c>
      <c r="E212" s="15" t="s">
        <v>1094</v>
      </c>
      <c r="G212" t="s">
        <v>1461</v>
      </c>
      <c r="H212" s="235">
        <v>43538</v>
      </c>
      <c r="I212" s="235">
        <v>224</v>
      </c>
      <c r="J212" t="s">
        <v>1104</v>
      </c>
    </row>
    <row r="213" spans="1:10" ht="30" x14ac:dyDescent="0.25">
      <c r="A213" s="12">
        <v>43416</v>
      </c>
      <c r="B213" s="235">
        <v>1022</v>
      </c>
      <c r="C213" s="235" t="s">
        <v>46</v>
      </c>
      <c r="D213" s="15" t="s">
        <v>1655</v>
      </c>
      <c r="E213" s="15" t="s">
        <v>1094</v>
      </c>
      <c r="G213" t="s">
        <v>1461</v>
      </c>
      <c r="H213" s="235">
        <v>43538</v>
      </c>
      <c r="I213" s="235">
        <v>224</v>
      </c>
      <c r="J213" t="s">
        <v>1104</v>
      </c>
    </row>
    <row r="214" spans="1:10" ht="30" x14ac:dyDescent="0.25">
      <c r="A214" s="12">
        <v>43405</v>
      </c>
      <c r="B214" s="235">
        <v>1005</v>
      </c>
      <c r="C214" s="235">
        <v>404</v>
      </c>
      <c r="D214" s="15" t="s">
        <v>57</v>
      </c>
      <c r="E214" s="15" t="s">
        <v>1094</v>
      </c>
      <c r="G214" t="s">
        <v>1495</v>
      </c>
      <c r="H214" s="235">
        <v>43538</v>
      </c>
      <c r="I214" s="235">
        <v>224</v>
      </c>
      <c r="J214" t="s">
        <v>1104</v>
      </c>
    </row>
    <row r="215" spans="1:10" ht="30" x14ac:dyDescent="0.25">
      <c r="A215" s="12">
        <v>43402</v>
      </c>
      <c r="B215" s="235">
        <v>1000</v>
      </c>
      <c r="C215" s="235">
        <v>506</v>
      </c>
      <c r="D215" s="15" t="s">
        <v>67</v>
      </c>
      <c r="E215" s="15" t="s">
        <v>1094</v>
      </c>
      <c r="G215" t="s">
        <v>1461</v>
      </c>
      <c r="H215" s="235">
        <v>43538</v>
      </c>
      <c r="I215" s="235">
        <v>224</v>
      </c>
      <c r="J215" t="s">
        <v>1092</v>
      </c>
    </row>
    <row r="216" spans="1:10" ht="30" x14ac:dyDescent="0.25">
      <c r="A216" s="12">
        <v>43402</v>
      </c>
      <c r="B216" s="235">
        <v>997</v>
      </c>
      <c r="C216" s="235">
        <v>503</v>
      </c>
      <c r="D216" s="15" t="s">
        <v>72</v>
      </c>
      <c r="E216" s="15" t="s">
        <v>1094</v>
      </c>
      <c r="F216" t="s">
        <v>1461</v>
      </c>
      <c r="H216" s="235">
        <v>43538</v>
      </c>
      <c r="I216" s="235">
        <v>224</v>
      </c>
      <c r="J216" t="s">
        <v>1096</v>
      </c>
    </row>
    <row r="217" spans="1:10" ht="30" x14ac:dyDescent="0.25">
      <c r="A217" s="12">
        <v>43402</v>
      </c>
      <c r="B217" s="235">
        <v>996</v>
      </c>
      <c r="C217" s="235">
        <v>205</v>
      </c>
      <c r="D217" s="15" t="s">
        <v>74</v>
      </c>
      <c r="E217" s="15" t="s">
        <v>1094</v>
      </c>
      <c r="G217" t="s">
        <v>1461</v>
      </c>
      <c r="H217" s="235">
        <v>43538</v>
      </c>
      <c r="I217" s="235">
        <v>224</v>
      </c>
      <c r="J217" t="s">
        <v>1097</v>
      </c>
    </row>
    <row r="218" spans="1:10" ht="30" x14ac:dyDescent="0.25">
      <c r="A218" s="12">
        <v>43400</v>
      </c>
      <c r="B218" s="235">
        <v>993</v>
      </c>
      <c r="C218" s="235">
        <v>208</v>
      </c>
      <c r="D218" s="15" t="s">
        <v>78</v>
      </c>
      <c r="E218" s="15" t="s">
        <v>1094</v>
      </c>
      <c r="G218" t="s">
        <v>1461</v>
      </c>
      <c r="H218" s="235">
        <v>43538</v>
      </c>
      <c r="I218" s="235">
        <v>224</v>
      </c>
      <c r="J218" t="s">
        <v>1100</v>
      </c>
    </row>
    <row r="219" spans="1:10" ht="30" x14ac:dyDescent="0.25">
      <c r="A219" s="12">
        <v>43400</v>
      </c>
      <c r="B219" s="235">
        <v>991</v>
      </c>
      <c r="C219" s="235">
        <v>208</v>
      </c>
      <c r="D219" s="15" t="s">
        <v>80</v>
      </c>
      <c r="E219" s="15" t="s">
        <v>1094</v>
      </c>
      <c r="G219" t="s">
        <v>1461</v>
      </c>
      <c r="H219" s="235">
        <v>43538</v>
      </c>
      <c r="I219" s="235">
        <v>224</v>
      </c>
      <c r="J219" t="s">
        <v>1101</v>
      </c>
    </row>
    <row r="220" spans="1:10" ht="30" x14ac:dyDescent="0.25">
      <c r="A220" s="12">
        <v>43398</v>
      </c>
      <c r="B220" s="235">
        <v>988</v>
      </c>
      <c r="C220" s="235">
        <v>108</v>
      </c>
      <c r="D220" s="15" t="s">
        <v>83</v>
      </c>
      <c r="E220" s="15" t="s">
        <v>1094</v>
      </c>
      <c r="G220" t="s">
        <v>1461</v>
      </c>
      <c r="H220" s="235">
        <v>43538</v>
      </c>
      <c r="I220" s="235">
        <v>224</v>
      </c>
      <c r="J220" t="s">
        <v>1105</v>
      </c>
    </row>
    <row r="221" spans="1:10" ht="30" x14ac:dyDescent="0.25">
      <c r="A221" s="12">
        <v>43390</v>
      </c>
      <c r="B221" s="235">
        <v>981</v>
      </c>
      <c r="C221" s="235">
        <v>505</v>
      </c>
      <c r="D221" s="15" t="s">
        <v>94</v>
      </c>
      <c r="E221" s="15" t="s">
        <v>1094</v>
      </c>
      <c r="G221" t="s">
        <v>1461</v>
      </c>
      <c r="H221" s="235">
        <v>43538</v>
      </c>
      <c r="I221" s="235">
        <v>224</v>
      </c>
      <c r="J221" t="s">
        <v>1117</v>
      </c>
    </row>
    <row r="222" spans="1:10" ht="30" x14ac:dyDescent="0.25">
      <c r="A222" s="12">
        <v>43390</v>
      </c>
      <c r="B222" s="235">
        <v>980</v>
      </c>
      <c r="C222" s="235">
        <v>505</v>
      </c>
      <c r="D222" s="15" t="s">
        <v>95</v>
      </c>
      <c r="E222" s="15" t="s">
        <v>1094</v>
      </c>
      <c r="G222" t="s">
        <v>1461</v>
      </c>
      <c r="H222" s="235">
        <v>43538</v>
      </c>
      <c r="I222" s="235">
        <v>224</v>
      </c>
      <c r="J222" t="s">
        <v>1092</v>
      </c>
    </row>
    <row r="223" spans="1:10" ht="30" x14ac:dyDescent="0.25">
      <c r="A223" s="12">
        <v>43388</v>
      </c>
      <c r="B223" s="235">
        <v>965</v>
      </c>
      <c r="C223" s="235">
        <v>611</v>
      </c>
      <c r="D223" s="15" t="s">
        <v>129</v>
      </c>
      <c r="E223" s="15" t="s">
        <v>1094</v>
      </c>
      <c r="G223" t="s">
        <v>1461</v>
      </c>
      <c r="H223" s="235">
        <v>43538</v>
      </c>
      <c r="I223" s="235">
        <v>224</v>
      </c>
      <c r="J223" t="s">
        <v>1134</v>
      </c>
    </row>
    <row r="224" spans="1:10" ht="30" x14ac:dyDescent="0.25">
      <c r="A224" s="12">
        <v>43387</v>
      </c>
      <c r="B224" s="235">
        <v>961</v>
      </c>
      <c r="C224" s="235">
        <v>107</v>
      </c>
      <c r="D224" s="15" t="s">
        <v>133</v>
      </c>
      <c r="E224" s="15" t="s">
        <v>1094</v>
      </c>
      <c r="G224" t="s">
        <v>1472</v>
      </c>
      <c r="H224" s="235">
        <v>43538</v>
      </c>
      <c r="I224" s="235">
        <v>224</v>
      </c>
      <c r="J224" t="s">
        <v>1105</v>
      </c>
    </row>
    <row r="225" spans="1:10" ht="30" x14ac:dyDescent="0.25">
      <c r="A225" s="12">
        <v>43387</v>
      </c>
      <c r="B225" s="235">
        <v>957</v>
      </c>
      <c r="C225" s="235">
        <v>409</v>
      </c>
      <c r="D225" s="15" t="s">
        <v>137</v>
      </c>
      <c r="E225" s="15" t="s">
        <v>1094</v>
      </c>
      <c r="G225" t="s">
        <v>1472</v>
      </c>
      <c r="H225" s="235">
        <v>43538</v>
      </c>
      <c r="I225" s="235">
        <v>224</v>
      </c>
      <c r="J225" t="s">
        <v>1092</v>
      </c>
    </row>
    <row r="226" spans="1:10" ht="30" x14ac:dyDescent="0.25">
      <c r="A226" s="12">
        <v>43387</v>
      </c>
      <c r="B226" s="235">
        <v>954</v>
      </c>
      <c r="C226" s="235">
        <v>403</v>
      </c>
      <c r="D226" s="15" t="s">
        <v>140</v>
      </c>
      <c r="E226" s="15" t="s">
        <v>1094</v>
      </c>
      <c r="G226" t="s">
        <v>1461</v>
      </c>
      <c r="H226" s="235">
        <v>43538</v>
      </c>
      <c r="I226" s="235">
        <v>224</v>
      </c>
      <c r="J226" t="s">
        <v>1105</v>
      </c>
    </row>
    <row r="227" spans="1:10" ht="30" x14ac:dyDescent="0.25">
      <c r="A227" s="12">
        <v>43361</v>
      </c>
      <c r="B227" s="235">
        <v>921</v>
      </c>
      <c r="C227" s="235">
        <v>403</v>
      </c>
      <c r="D227" s="15" t="s">
        <v>211</v>
      </c>
      <c r="E227" s="15" t="s">
        <v>1094</v>
      </c>
      <c r="G227" t="s">
        <v>1495</v>
      </c>
      <c r="H227" s="235">
        <v>43538</v>
      </c>
      <c r="I227" s="235">
        <v>224</v>
      </c>
      <c r="J227" t="s">
        <v>1101</v>
      </c>
    </row>
    <row r="228" spans="1:10" ht="30" x14ac:dyDescent="0.25">
      <c r="A228" s="12">
        <v>43359</v>
      </c>
      <c r="B228" s="235">
        <v>907</v>
      </c>
      <c r="C228" s="235">
        <v>110</v>
      </c>
      <c r="D228" s="15" t="s">
        <v>239</v>
      </c>
      <c r="E228" s="15" t="s">
        <v>1094</v>
      </c>
      <c r="G228" t="s">
        <v>1495</v>
      </c>
      <c r="H228" s="235">
        <v>43538</v>
      </c>
      <c r="I228" s="235">
        <v>224</v>
      </c>
      <c r="J228" t="s">
        <v>1105</v>
      </c>
    </row>
    <row r="229" spans="1:10" ht="30" x14ac:dyDescent="0.25">
      <c r="A229" s="12">
        <v>43358</v>
      </c>
      <c r="B229" s="235">
        <v>906</v>
      </c>
      <c r="C229" s="235">
        <v>405</v>
      </c>
      <c r="D229" s="15" t="s">
        <v>241</v>
      </c>
      <c r="E229" s="15" t="s">
        <v>1094</v>
      </c>
      <c r="G229" t="s">
        <v>1495</v>
      </c>
      <c r="H229" s="235">
        <v>43538</v>
      </c>
      <c r="I229" s="235">
        <v>224</v>
      </c>
      <c r="J229" t="s">
        <v>1092</v>
      </c>
    </row>
    <row r="230" spans="1:10" ht="30" x14ac:dyDescent="0.25">
      <c r="A230" s="12">
        <v>43356</v>
      </c>
      <c r="B230" s="235">
        <v>903</v>
      </c>
      <c r="C230" s="235">
        <v>401</v>
      </c>
      <c r="D230" s="15" t="s">
        <v>246</v>
      </c>
      <c r="E230" s="15" t="s">
        <v>1094</v>
      </c>
      <c r="G230" t="s">
        <v>1495</v>
      </c>
      <c r="H230" s="235">
        <v>43538</v>
      </c>
      <c r="I230" s="235">
        <v>224</v>
      </c>
      <c r="J230" t="s">
        <v>1164</v>
      </c>
    </row>
    <row r="231" spans="1:10" ht="30" x14ac:dyDescent="0.25">
      <c r="A231" s="12">
        <v>43356</v>
      </c>
      <c r="B231" s="235">
        <v>902</v>
      </c>
      <c r="C231" s="235">
        <v>101</v>
      </c>
      <c r="D231" s="15" t="s">
        <v>247</v>
      </c>
      <c r="E231" s="15" t="s">
        <v>1094</v>
      </c>
      <c r="G231" t="s">
        <v>1495</v>
      </c>
      <c r="H231" s="235">
        <v>43538</v>
      </c>
      <c r="I231" s="235">
        <v>224</v>
      </c>
      <c r="J231" t="s">
        <v>1097</v>
      </c>
    </row>
    <row r="232" spans="1:10" ht="30" x14ac:dyDescent="0.25">
      <c r="A232" s="12">
        <v>43354</v>
      </c>
      <c r="B232" s="235">
        <v>899</v>
      </c>
      <c r="C232" s="235">
        <v>201</v>
      </c>
      <c r="D232" s="15" t="s">
        <v>252</v>
      </c>
      <c r="E232" s="15" t="s">
        <v>1094</v>
      </c>
      <c r="G232" t="s">
        <v>1495</v>
      </c>
      <c r="H232" s="235">
        <v>43538</v>
      </c>
      <c r="I232" s="235">
        <v>224</v>
      </c>
      <c r="J232" t="s">
        <v>1166</v>
      </c>
    </row>
    <row r="233" spans="1:10" ht="30" x14ac:dyDescent="0.25">
      <c r="A233" s="12">
        <v>43348</v>
      </c>
      <c r="B233" s="235">
        <v>898</v>
      </c>
      <c r="C233" s="235">
        <v>311</v>
      </c>
      <c r="D233" s="15" t="s">
        <v>253</v>
      </c>
      <c r="E233" s="15" t="s">
        <v>1094</v>
      </c>
      <c r="G233" t="s">
        <v>1495</v>
      </c>
      <c r="H233" s="235">
        <v>43538</v>
      </c>
      <c r="I233" s="235">
        <v>224</v>
      </c>
      <c r="J233" t="s">
        <v>1167</v>
      </c>
    </row>
    <row r="234" spans="1:10" ht="60" x14ac:dyDescent="0.25">
      <c r="A234" s="12">
        <v>43349</v>
      </c>
      <c r="B234" s="235">
        <v>896</v>
      </c>
      <c r="C234" s="235">
        <v>303</v>
      </c>
      <c r="D234" s="15" t="s">
        <v>256</v>
      </c>
      <c r="E234" s="15" t="s">
        <v>1094</v>
      </c>
      <c r="G234" t="s">
        <v>1495</v>
      </c>
      <c r="H234" s="235">
        <v>43538</v>
      </c>
      <c r="I234" s="235">
        <v>224</v>
      </c>
      <c r="J234" t="s">
        <v>1099</v>
      </c>
    </row>
    <row r="235" spans="1:10" ht="30" x14ac:dyDescent="0.25">
      <c r="A235" s="12">
        <v>43351</v>
      </c>
      <c r="B235" s="235">
        <v>890</v>
      </c>
      <c r="C235" s="235">
        <v>108</v>
      </c>
      <c r="D235" s="15" t="s">
        <v>265</v>
      </c>
      <c r="E235" s="15" t="s">
        <v>1094</v>
      </c>
      <c r="G235" t="s">
        <v>1495</v>
      </c>
      <c r="H235" s="235">
        <v>43538</v>
      </c>
      <c r="I235" s="235">
        <v>224</v>
      </c>
      <c r="J235" t="s">
        <v>1166</v>
      </c>
    </row>
    <row r="236" spans="1:10" ht="30" x14ac:dyDescent="0.25">
      <c r="A236" s="12">
        <v>43343</v>
      </c>
      <c r="B236" s="235">
        <v>881</v>
      </c>
      <c r="C236" s="235">
        <v>308</v>
      </c>
      <c r="D236" s="15" t="s">
        <v>286</v>
      </c>
      <c r="E236" s="15" t="s">
        <v>1094</v>
      </c>
      <c r="G236" t="s">
        <v>1495</v>
      </c>
      <c r="H236" s="235">
        <v>43538</v>
      </c>
      <c r="I236" s="235">
        <v>224</v>
      </c>
      <c r="J236" t="s">
        <v>1101</v>
      </c>
    </row>
    <row r="237" spans="1:10" ht="30" x14ac:dyDescent="0.25">
      <c r="A237" s="12">
        <v>43343</v>
      </c>
      <c r="B237" s="235">
        <v>878</v>
      </c>
      <c r="C237" s="235">
        <v>308</v>
      </c>
      <c r="D237" s="15" t="s">
        <v>290</v>
      </c>
      <c r="E237" s="15" t="s">
        <v>1094</v>
      </c>
      <c r="G237" t="s">
        <v>1495</v>
      </c>
      <c r="H237" s="235">
        <v>43538</v>
      </c>
      <c r="I237" s="235">
        <v>224</v>
      </c>
      <c r="J237" t="s">
        <v>1101</v>
      </c>
    </row>
    <row r="238" spans="1:10" ht="30" x14ac:dyDescent="0.25">
      <c r="A238" s="12">
        <v>43344</v>
      </c>
      <c r="B238" s="235">
        <v>875</v>
      </c>
      <c r="C238" s="235">
        <v>901</v>
      </c>
      <c r="D238" s="15" t="s">
        <v>294</v>
      </c>
      <c r="E238" s="15" t="s">
        <v>1094</v>
      </c>
      <c r="G238" t="s">
        <v>1495</v>
      </c>
      <c r="H238" s="235">
        <v>43538</v>
      </c>
      <c r="I238" s="235">
        <v>224</v>
      </c>
      <c r="J238" t="s">
        <v>1100</v>
      </c>
    </row>
    <row r="239" spans="1:10" ht="30" x14ac:dyDescent="0.25">
      <c r="A239" s="12">
        <v>43338</v>
      </c>
      <c r="B239" s="235">
        <v>867</v>
      </c>
      <c r="C239" s="235">
        <v>508</v>
      </c>
      <c r="D239" s="15" t="s">
        <v>306</v>
      </c>
      <c r="E239" s="15" t="s">
        <v>1094</v>
      </c>
      <c r="G239" t="s">
        <v>1495</v>
      </c>
      <c r="H239" s="235">
        <v>43538</v>
      </c>
      <c r="I239" s="235">
        <v>224</v>
      </c>
      <c r="J239" t="s">
        <v>1184</v>
      </c>
    </row>
    <row r="240" spans="1:10" ht="30" x14ac:dyDescent="0.25">
      <c r="A240" s="12">
        <v>43337</v>
      </c>
      <c r="B240" s="235">
        <v>862</v>
      </c>
      <c r="C240" s="235">
        <v>505</v>
      </c>
      <c r="D240" s="15" t="s">
        <v>316</v>
      </c>
      <c r="E240" s="15" t="s">
        <v>1094</v>
      </c>
      <c r="G240" t="s">
        <v>1461</v>
      </c>
      <c r="H240" s="235">
        <v>43538</v>
      </c>
      <c r="I240" s="235">
        <v>224</v>
      </c>
      <c r="J240" t="s">
        <v>1186</v>
      </c>
    </row>
    <row r="241" spans="1:10" ht="30" x14ac:dyDescent="0.25">
      <c r="A241" s="12">
        <v>43335</v>
      </c>
      <c r="B241" s="235">
        <v>860</v>
      </c>
      <c r="C241" s="235">
        <v>506</v>
      </c>
      <c r="D241" s="15" t="s">
        <v>318</v>
      </c>
      <c r="E241" s="15" t="s">
        <v>1094</v>
      </c>
      <c r="G241" t="s">
        <v>1461</v>
      </c>
      <c r="H241" s="235">
        <v>43538</v>
      </c>
      <c r="I241" s="235">
        <v>224</v>
      </c>
      <c r="J241" t="s">
        <v>1099</v>
      </c>
    </row>
    <row r="242" spans="1:10" ht="30" x14ac:dyDescent="0.25">
      <c r="A242" s="12">
        <v>43334</v>
      </c>
      <c r="B242" s="235">
        <v>854</v>
      </c>
      <c r="C242" s="235">
        <v>408</v>
      </c>
      <c r="D242" s="15" t="s">
        <v>327</v>
      </c>
      <c r="E242" s="15" t="s">
        <v>1094</v>
      </c>
      <c r="G242" t="s">
        <v>1495</v>
      </c>
      <c r="H242" s="235">
        <v>43538</v>
      </c>
      <c r="I242" s="235">
        <v>224</v>
      </c>
      <c r="J242" t="s">
        <v>1185</v>
      </c>
    </row>
    <row r="243" spans="1:10" ht="30" x14ac:dyDescent="0.25">
      <c r="A243" s="12">
        <v>43333</v>
      </c>
      <c r="B243" s="235">
        <v>852</v>
      </c>
      <c r="C243" s="235">
        <v>604</v>
      </c>
      <c r="D243" s="15" t="s">
        <v>329</v>
      </c>
      <c r="E243" s="15" t="s">
        <v>1094</v>
      </c>
      <c r="G243" t="s">
        <v>1461</v>
      </c>
      <c r="H243" s="235">
        <v>43538</v>
      </c>
      <c r="I243" s="235">
        <v>224</v>
      </c>
      <c r="J243" t="s">
        <v>1196</v>
      </c>
    </row>
    <row r="244" spans="1:10" ht="30" x14ac:dyDescent="0.25">
      <c r="A244" s="12">
        <v>43329</v>
      </c>
      <c r="B244" s="235">
        <v>848</v>
      </c>
      <c r="C244" s="235"/>
      <c r="D244" s="15" t="s">
        <v>334</v>
      </c>
      <c r="E244" s="15" t="s">
        <v>1094</v>
      </c>
      <c r="G244" t="s">
        <v>1495</v>
      </c>
      <c r="H244" s="235">
        <v>43538</v>
      </c>
      <c r="I244" s="235">
        <v>224</v>
      </c>
      <c r="J244" t="s">
        <v>1101</v>
      </c>
    </row>
    <row r="245" spans="1:10" ht="30" x14ac:dyDescent="0.25">
      <c r="A245" s="12">
        <v>43329</v>
      </c>
      <c r="B245" s="235">
        <v>846</v>
      </c>
      <c r="C245" s="235"/>
      <c r="D245" s="15" t="s">
        <v>336</v>
      </c>
      <c r="E245" s="15" t="s">
        <v>1094</v>
      </c>
      <c r="G245" t="s">
        <v>1461</v>
      </c>
      <c r="H245" s="235">
        <v>43538</v>
      </c>
      <c r="I245" s="235">
        <v>224</v>
      </c>
      <c r="J245" t="s">
        <v>1101</v>
      </c>
    </row>
    <row r="246" spans="1:10" ht="30" x14ac:dyDescent="0.25">
      <c r="A246" s="12">
        <v>43325</v>
      </c>
      <c r="B246" s="235">
        <v>845</v>
      </c>
      <c r="C246" s="235">
        <v>101</v>
      </c>
      <c r="D246" s="15" t="s">
        <v>337</v>
      </c>
      <c r="E246" s="15" t="s">
        <v>1094</v>
      </c>
      <c r="G246" t="s">
        <v>1461</v>
      </c>
      <c r="H246" s="235">
        <v>43538</v>
      </c>
      <c r="I246" s="235">
        <v>224</v>
      </c>
      <c r="J246" t="s">
        <v>1101</v>
      </c>
    </row>
    <row r="247" spans="1:10" ht="30" x14ac:dyDescent="0.25">
      <c r="A247" s="12">
        <v>43332</v>
      </c>
      <c r="B247" s="235">
        <v>837</v>
      </c>
      <c r="C247" s="235">
        <v>504</v>
      </c>
      <c r="D247" s="15" t="s">
        <v>347</v>
      </c>
      <c r="E247" s="15" t="s">
        <v>1094</v>
      </c>
      <c r="H247" s="235">
        <v>43503</v>
      </c>
      <c r="I247" s="235">
        <v>224</v>
      </c>
      <c r="J247" t="s">
        <v>1126</v>
      </c>
    </row>
    <row r="248" spans="1:10" ht="30" x14ac:dyDescent="0.25">
      <c r="A248" s="12">
        <v>43267</v>
      </c>
      <c r="B248" s="235">
        <v>826</v>
      </c>
      <c r="C248" s="235" t="s">
        <v>373</v>
      </c>
      <c r="D248" s="15" t="s">
        <v>374</v>
      </c>
      <c r="E248" s="15" t="s">
        <v>1094</v>
      </c>
      <c r="G248" t="s">
        <v>1461</v>
      </c>
      <c r="H248" s="235">
        <v>43538</v>
      </c>
      <c r="I248" s="235">
        <v>224</v>
      </c>
      <c r="J248" t="s">
        <v>1186</v>
      </c>
    </row>
    <row r="249" spans="1:10" ht="30" x14ac:dyDescent="0.25">
      <c r="A249" s="12">
        <v>43274</v>
      </c>
      <c r="B249" s="235">
        <v>824</v>
      </c>
      <c r="C249" s="235" t="s">
        <v>377</v>
      </c>
      <c r="D249" s="15" t="s">
        <v>378</v>
      </c>
      <c r="E249" s="15" t="s">
        <v>1094</v>
      </c>
      <c r="G249" t="s">
        <v>1461</v>
      </c>
      <c r="H249" s="235">
        <v>43538</v>
      </c>
      <c r="I249" s="235">
        <v>224</v>
      </c>
      <c r="J249" t="s">
        <v>1186</v>
      </c>
    </row>
    <row r="250" spans="1:10" ht="30" x14ac:dyDescent="0.25">
      <c r="A250" s="12">
        <v>43326</v>
      </c>
      <c r="B250" s="235">
        <v>822</v>
      </c>
      <c r="C250" s="235">
        <v>904</v>
      </c>
      <c r="D250" s="15" t="s">
        <v>380</v>
      </c>
      <c r="E250" s="15" t="s">
        <v>1094</v>
      </c>
      <c r="G250" t="s">
        <v>1461</v>
      </c>
      <c r="H250" s="235">
        <v>43538</v>
      </c>
      <c r="I250" s="235">
        <v>224</v>
      </c>
      <c r="J250" t="s">
        <v>1186</v>
      </c>
    </row>
    <row r="251" spans="1:10" ht="30" x14ac:dyDescent="0.25">
      <c r="A251" s="12">
        <v>43324</v>
      </c>
      <c r="B251" s="235">
        <v>816</v>
      </c>
      <c r="C251" s="235">
        <v>704</v>
      </c>
      <c r="D251" s="15" t="s">
        <v>387</v>
      </c>
      <c r="E251" s="15" t="s">
        <v>1094</v>
      </c>
      <c r="G251" t="s">
        <v>1495</v>
      </c>
      <c r="H251" s="235">
        <v>43538</v>
      </c>
      <c r="I251" s="235">
        <v>224</v>
      </c>
      <c r="J251" t="s">
        <v>1186</v>
      </c>
    </row>
    <row r="252" spans="1:10" ht="30" x14ac:dyDescent="0.25">
      <c r="A252" s="12">
        <v>43323</v>
      </c>
      <c r="B252" s="235">
        <v>815</v>
      </c>
      <c r="C252" s="235">
        <v>504</v>
      </c>
      <c r="D252" s="15" t="s">
        <v>388</v>
      </c>
      <c r="E252" s="15" t="s">
        <v>1094</v>
      </c>
      <c r="G252" t="s">
        <v>1461</v>
      </c>
      <c r="H252" s="235">
        <v>43538</v>
      </c>
      <c r="I252" s="235">
        <v>224</v>
      </c>
      <c r="J252" t="s">
        <v>1186</v>
      </c>
    </row>
    <row r="253" spans="1:10" ht="30" x14ac:dyDescent="0.25">
      <c r="A253" s="12">
        <v>43324</v>
      </c>
      <c r="B253" s="235">
        <v>814</v>
      </c>
      <c r="C253" s="235"/>
      <c r="D253" s="15" t="s">
        <v>389</v>
      </c>
      <c r="E253" s="15" t="s">
        <v>1094</v>
      </c>
      <c r="G253" t="s">
        <v>1472</v>
      </c>
      <c r="H253" s="235">
        <v>43538</v>
      </c>
      <c r="I253" s="235">
        <v>224</v>
      </c>
      <c r="J253" t="s">
        <v>1134</v>
      </c>
    </row>
    <row r="254" spans="1:10" ht="30" x14ac:dyDescent="0.25">
      <c r="A254" s="12">
        <v>43319</v>
      </c>
      <c r="B254" s="235">
        <v>809</v>
      </c>
      <c r="C254" s="235">
        <v>508</v>
      </c>
      <c r="D254" s="15" t="s">
        <v>394</v>
      </c>
      <c r="E254" s="15" t="s">
        <v>1094</v>
      </c>
      <c r="G254" t="s">
        <v>1495</v>
      </c>
      <c r="H254" s="235">
        <v>43538</v>
      </c>
      <c r="I254" s="235">
        <v>224</v>
      </c>
      <c r="J254" t="s">
        <v>1186</v>
      </c>
    </row>
    <row r="255" spans="1:10" ht="30" x14ac:dyDescent="0.25">
      <c r="A255" s="12">
        <v>43315</v>
      </c>
      <c r="B255" s="235">
        <v>806</v>
      </c>
      <c r="C255" s="235">
        <v>210</v>
      </c>
      <c r="D255" s="15" t="s">
        <v>397</v>
      </c>
      <c r="E255" s="15" t="s">
        <v>1094</v>
      </c>
      <c r="G255" t="s">
        <v>1495</v>
      </c>
      <c r="H255" s="235">
        <v>43538</v>
      </c>
      <c r="I255" s="235">
        <v>224</v>
      </c>
      <c r="J255" t="s">
        <v>1186</v>
      </c>
    </row>
    <row r="256" spans="1:10" ht="30" x14ac:dyDescent="0.25">
      <c r="A256" s="12">
        <v>43315</v>
      </c>
      <c r="B256" s="235">
        <v>805</v>
      </c>
      <c r="C256" s="235">
        <v>210</v>
      </c>
      <c r="D256" s="15" t="s">
        <v>398</v>
      </c>
      <c r="E256" s="15" t="s">
        <v>1094</v>
      </c>
      <c r="G256" t="s">
        <v>1495</v>
      </c>
      <c r="H256" s="235">
        <v>43538</v>
      </c>
      <c r="I256" s="235">
        <v>224</v>
      </c>
      <c r="J256" t="s">
        <v>1186</v>
      </c>
    </row>
    <row r="257" spans="1:10" ht="45" x14ac:dyDescent="0.25">
      <c r="A257" s="12">
        <v>43316</v>
      </c>
      <c r="B257" s="235">
        <v>794</v>
      </c>
      <c r="C257" s="235"/>
      <c r="D257" s="15" t="s">
        <v>404</v>
      </c>
      <c r="E257" s="15" t="s">
        <v>1094</v>
      </c>
      <c r="G257" t="s">
        <v>1461</v>
      </c>
      <c r="H257" s="235">
        <v>43538</v>
      </c>
      <c r="I257" s="235">
        <v>224</v>
      </c>
      <c r="J257" t="s">
        <v>1186</v>
      </c>
    </row>
    <row r="258" spans="1:10" ht="30" x14ac:dyDescent="0.25">
      <c r="A258" s="12">
        <v>43314</v>
      </c>
      <c r="B258" s="235">
        <v>792</v>
      </c>
      <c r="C258" s="235"/>
      <c r="D258" s="15" t="s">
        <v>406</v>
      </c>
      <c r="E258" s="15" t="s">
        <v>1094</v>
      </c>
      <c r="G258" t="s">
        <v>1495</v>
      </c>
      <c r="H258" s="235">
        <v>43538</v>
      </c>
      <c r="I258" s="235">
        <v>224</v>
      </c>
      <c r="J258" t="s">
        <v>1186</v>
      </c>
    </row>
    <row r="259" spans="1:10" ht="30" x14ac:dyDescent="0.25">
      <c r="A259" s="12">
        <v>43314</v>
      </c>
      <c r="B259" s="235">
        <v>789</v>
      </c>
      <c r="C259" s="235" t="s">
        <v>410</v>
      </c>
      <c r="D259" s="15" t="s">
        <v>411</v>
      </c>
      <c r="E259" s="15" t="s">
        <v>1094</v>
      </c>
      <c r="G259" t="s">
        <v>1495</v>
      </c>
      <c r="H259" s="235">
        <v>43538</v>
      </c>
      <c r="I259" s="235">
        <v>224</v>
      </c>
      <c r="J259" t="s">
        <v>1186</v>
      </c>
    </row>
    <row r="260" spans="1:10" ht="30" x14ac:dyDescent="0.25">
      <c r="A260" s="12">
        <v>43316</v>
      </c>
      <c r="B260" s="235">
        <v>784</v>
      </c>
      <c r="C260" s="235">
        <v>401</v>
      </c>
      <c r="D260" s="15" t="s">
        <v>420</v>
      </c>
      <c r="E260" s="15" t="s">
        <v>1094</v>
      </c>
      <c r="G260" t="s">
        <v>1461</v>
      </c>
      <c r="H260" s="235">
        <v>43538</v>
      </c>
      <c r="I260" s="235">
        <v>224</v>
      </c>
      <c r="J260" t="s">
        <v>1186</v>
      </c>
    </row>
    <row r="261" spans="1:10" ht="30" x14ac:dyDescent="0.25">
      <c r="A261" s="12">
        <v>43314</v>
      </c>
      <c r="B261" s="235">
        <v>782</v>
      </c>
      <c r="C261" s="235">
        <v>801</v>
      </c>
      <c r="D261" s="15" t="s">
        <v>423</v>
      </c>
      <c r="E261" s="15" t="s">
        <v>1094</v>
      </c>
      <c r="G261" t="s">
        <v>1461</v>
      </c>
      <c r="H261" s="235">
        <v>43538</v>
      </c>
      <c r="I261" s="235">
        <v>224</v>
      </c>
      <c r="J261" t="s">
        <v>1186</v>
      </c>
    </row>
    <row r="262" spans="1:10" ht="30" x14ac:dyDescent="0.25">
      <c r="A262" s="12">
        <v>43314</v>
      </c>
      <c r="B262" s="235">
        <v>781</v>
      </c>
      <c r="C262" s="235">
        <v>204</v>
      </c>
      <c r="D262" s="15" t="s">
        <v>424</v>
      </c>
      <c r="E262" s="15" t="s">
        <v>1094</v>
      </c>
      <c r="G262" t="s">
        <v>1495</v>
      </c>
      <c r="H262" s="235">
        <v>43538</v>
      </c>
      <c r="I262" s="235">
        <v>224</v>
      </c>
      <c r="J262" t="s">
        <v>1186</v>
      </c>
    </row>
    <row r="263" spans="1:10" ht="30" x14ac:dyDescent="0.25">
      <c r="A263" s="12">
        <v>43311</v>
      </c>
      <c r="B263" s="235">
        <v>773</v>
      </c>
      <c r="C263" s="235">
        <v>303</v>
      </c>
      <c r="D263" s="15" t="s">
        <v>439</v>
      </c>
      <c r="E263" s="15" t="s">
        <v>1094</v>
      </c>
      <c r="G263" t="s">
        <v>1495</v>
      </c>
      <c r="H263" s="235">
        <v>43538</v>
      </c>
      <c r="I263" s="235">
        <v>224</v>
      </c>
      <c r="J263" t="s">
        <v>1186</v>
      </c>
    </row>
    <row r="264" spans="1:10" ht="30" x14ac:dyDescent="0.25">
      <c r="A264" s="12">
        <v>43307</v>
      </c>
      <c r="B264" s="235">
        <v>771</v>
      </c>
      <c r="C264" s="235"/>
      <c r="D264" s="15" t="s">
        <v>441</v>
      </c>
      <c r="E264" s="15" t="s">
        <v>1094</v>
      </c>
      <c r="G264" t="s">
        <v>1495</v>
      </c>
      <c r="H264" s="235">
        <v>43538</v>
      </c>
      <c r="I264" s="235">
        <v>224</v>
      </c>
      <c r="J264" t="s">
        <v>1186</v>
      </c>
    </row>
    <row r="265" spans="1:10" ht="60" x14ac:dyDescent="0.25">
      <c r="A265" s="12">
        <v>43298</v>
      </c>
      <c r="B265" s="235">
        <v>770</v>
      </c>
      <c r="C265" s="235"/>
      <c r="D265" s="15" t="s">
        <v>442</v>
      </c>
      <c r="E265" s="15" t="s">
        <v>1094</v>
      </c>
      <c r="G265" t="s">
        <v>1461</v>
      </c>
      <c r="H265" s="235">
        <v>43538</v>
      </c>
      <c r="I265" s="235">
        <v>224</v>
      </c>
      <c r="J265" t="s">
        <v>1186</v>
      </c>
    </row>
    <row r="266" spans="1:10" ht="45" x14ac:dyDescent="0.25">
      <c r="A266" s="12">
        <v>43283</v>
      </c>
      <c r="B266" s="235">
        <v>765</v>
      </c>
      <c r="C266" s="235"/>
      <c r="D266" s="15" t="s">
        <v>447</v>
      </c>
      <c r="E266" s="15" t="s">
        <v>1094</v>
      </c>
      <c r="G266" t="s">
        <v>1461</v>
      </c>
      <c r="H266" s="235">
        <v>43538</v>
      </c>
      <c r="I266" s="235">
        <v>224</v>
      </c>
      <c r="J266" t="s">
        <v>1186</v>
      </c>
    </row>
    <row r="267" spans="1:10" ht="45" x14ac:dyDescent="0.25">
      <c r="A267" s="12">
        <v>43282</v>
      </c>
      <c r="B267" s="235">
        <v>764</v>
      </c>
      <c r="C267" s="235"/>
      <c r="D267" s="15" t="s">
        <v>448</v>
      </c>
      <c r="E267" s="15" t="s">
        <v>1094</v>
      </c>
      <c r="G267" t="s">
        <v>1472</v>
      </c>
      <c r="H267" s="235">
        <v>43538</v>
      </c>
      <c r="I267" s="235">
        <v>224</v>
      </c>
      <c r="J267" t="s">
        <v>1186</v>
      </c>
    </row>
    <row r="268" spans="1:10" ht="30" x14ac:dyDescent="0.25">
      <c r="A268" s="12">
        <v>43308</v>
      </c>
      <c r="B268" s="235">
        <v>758</v>
      </c>
      <c r="C268" s="235">
        <v>801</v>
      </c>
      <c r="D268" s="15" t="s">
        <v>454</v>
      </c>
      <c r="E268" s="15" t="s">
        <v>1094</v>
      </c>
      <c r="G268" t="s">
        <v>1495</v>
      </c>
      <c r="H268" s="235">
        <v>43538</v>
      </c>
      <c r="I268" s="235">
        <v>224</v>
      </c>
      <c r="J268" t="s">
        <v>1186</v>
      </c>
    </row>
    <row r="269" spans="1:10" ht="30" x14ac:dyDescent="0.25">
      <c r="A269" s="12">
        <v>43294</v>
      </c>
      <c r="B269" s="235">
        <v>725</v>
      </c>
      <c r="C269" s="235">
        <v>406</v>
      </c>
      <c r="D269" s="15" t="s">
        <v>511</v>
      </c>
      <c r="E269" s="15" t="s">
        <v>1094</v>
      </c>
      <c r="G269" t="s">
        <v>1461</v>
      </c>
      <c r="H269" s="235">
        <v>43538</v>
      </c>
      <c r="I269" s="235">
        <v>224</v>
      </c>
      <c r="J269" t="s">
        <v>1252</v>
      </c>
    </row>
    <row r="270" spans="1:10" ht="30" x14ac:dyDescent="0.25">
      <c r="A270" s="12">
        <v>43284</v>
      </c>
      <c r="B270" s="235">
        <v>688</v>
      </c>
      <c r="C270" s="235"/>
      <c r="D270" s="15" t="s">
        <v>576</v>
      </c>
      <c r="E270" s="15" t="s">
        <v>1094</v>
      </c>
      <c r="G270" t="s">
        <v>1495</v>
      </c>
      <c r="H270" s="235">
        <v>43538</v>
      </c>
      <c r="I270" s="235">
        <v>224</v>
      </c>
      <c r="J270" t="s">
        <v>1186</v>
      </c>
    </row>
    <row r="271" spans="1:10" ht="30" x14ac:dyDescent="0.25">
      <c r="A271" s="12">
        <v>43280</v>
      </c>
      <c r="B271" s="235">
        <v>681</v>
      </c>
      <c r="C271" s="235">
        <v>411</v>
      </c>
      <c r="D271" s="15" t="s">
        <v>591</v>
      </c>
      <c r="E271" s="15" t="s">
        <v>1094</v>
      </c>
      <c r="G271" t="s">
        <v>1461</v>
      </c>
      <c r="H271" s="235">
        <v>43538</v>
      </c>
      <c r="I271" s="235">
        <v>224</v>
      </c>
      <c r="J271" t="s">
        <v>1186</v>
      </c>
    </row>
    <row r="272" spans="1:10" ht="30" x14ac:dyDescent="0.25">
      <c r="A272" s="12">
        <v>43283</v>
      </c>
      <c r="B272" s="235">
        <v>679</v>
      </c>
      <c r="C272" s="235"/>
      <c r="D272" s="15" t="s">
        <v>595</v>
      </c>
      <c r="E272" s="15" t="s">
        <v>1094</v>
      </c>
      <c r="G272" t="s">
        <v>1461</v>
      </c>
      <c r="H272" s="235">
        <v>43538</v>
      </c>
      <c r="I272" s="235">
        <v>224</v>
      </c>
      <c r="J272" t="s">
        <v>1186</v>
      </c>
    </row>
    <row r="273" spans="1:10" ht="30" x14ac:dyDescent="0.25">
      <c r="A273" s="12">
        <v>43282</v>
      </c>
      <c r="B273" s="235">
        <v>677</v>
      </c>
      <c r="C273" s="235"/>
      <c r="D273" s="15" t="s">
        <v>597</v>
      </c>
      <c r="E273" s="15" t="s">
        <v>1094</v>
      </c>
      <c r="G273" t="s">
        <v>1461</v>
      </c>
      <c r="H273" s="235">
        <v>43538</v>
      </c>
      <c r="I273" s="235">
        <v>224</v>
      </c>
      <c r="J273" t="s">
        <v>1186</v>
      </c>
    </row>
    <row r="274" spans="1:10" ht="30" x14ac:dyDescent="0.25">
      <c r="A274" s="12">
        <v>43270</v>
      </c>
      <c r="B274" s="235">
        <v>676</v>
      </c>
      <c r="C274" s="235"/>
      <c r="D274" s="15" t="s">
        <v>598</v>
      </c>
      <c r="E274" s="15" t="s">
        <v>1094</v>
      </c>
      <c r="G274" t="s">
        <v>1495</v>
      </c>
      <c r="H274" s="235">
        <v>43538</v>
      </c>
      <c r="I274" s="235">
        <v>224</v>
      </c>
      <c r="J274" t="s">
        <v>1186</v>
      </c>
    </row>
    <row r="275" spans="1:10" ht="30" x14ac:dyDescent="0.25">
      <c r="A275" s="12">
        <v>43267</v>
      </c>
      <c r="B275" s="235">
        <v>675</v>
      </c>
      <c r="C275" s="235"/>
      <c r="D275" s="15" t="s">
        <v>599</v>
      </c>
      <c r="E275" s="15" t="s">
        <v>1094</v>
      </c>
      <c r="G275" t="s">
        <v>1495</v>
      </c>
      <c r="H275" s="235">
        <v>43538</v>
      </c>
      <c r="I275" s="235">
        <v>224</v>
      </c>
      <c r="J275" t="s">
        <v>1186</v>
      </c>
    </row>
    <row r="276" spans="1:10" ht="30" x14ac:dyDescent="0.25">
      <c r="A276" s="12">
        <v>43279</v>
      </c>
      <c r="B276" s="235">
        <v>670</v>
      </c>
      <c r="C276" s="235">
        <v>105</v>
      </c>
      <c r="D276" s="15" t="s">
        <v>608</v>
      </c>
      <c r="E276" s="15" t="s">
        <v>1094</v>
      </c>
      <c r="G276" t="s">
        <v>1495</v>
      </c>
      <c r="H276" s="235">
        <v>43538</v>
      </c>
      <c r="I276" s="235">
        <v>224</v>
      </c>
      <c r="J276" t="s">
        <v>1186</v>
      </c>
    </row>
    <row r="277" spans="1:10" ht="30" x14ac:dyDescent="0.25">
      <c r="A277" s="12">
        <v>43278</v>
      </c>
      <c r="B277" s="235">
        <v>666</v>
      </c>
      <c r="C277" s="235">
        <v>301</v>
      </c>
      <c r="D277" s="15" t="s">
        <v>618</v>
      </c>
      <c r="E277" s="15" t="s">
        <v>1094</v>
      </c>
      <c r="G277" t="s">
        <v>1461</v>
      </c>
      <c r="H277" s="235">
        <v>43538</v>
      </c>
      <c r="I277" s="235">
        <v>224</v>
      </c>
      <c r="J277" t="s">
        <v>1186</v>
      </c>
    </row>
    <row r="278" spans="1:10" ht="30" x14ac:dyDescent="0.25">
      <c r="A278" s="12">
        <v>43278</v>
      </c>
      <c r="B278" s="235">
        <v>665</v>
      </c>
      <c r="C278" s="235">
        <v>301</v>
      </c>
      <c r="D278" s="15" t="s">
        <v>620</v>
      </c>
      <c r="E278" s="15" t="s">
        <v>1094</v>
      </c>
      <c r="G278" t="s">
        <v>1461</v>
      </c>
      <c r="H278" s="235">
        <v>43538</v>
      </c>
      <c r="I278" s="235">
        <v>224</v>
      </c>
      <c r="J278" t="s">
        <v>1252</v>
      </c>
    </row>
    <row r="279" spans="1:10" ht="105" x14ac:dyDescent="0.25">
      <c r="A279" s="12">
        <v>43268</v>
      </c>
      <c r="B279" s="235">
        <v>646</v>
      </c>
      <c r="C279" s="235">
        <v>403</v>
      </c>
      <c r="D279" s="15" t="s">
        <v>660</v>
      </c>
      <c r="E279" s="15" t="s">
        <v>1094</v>
      </c>
      <c r="G279" t="s">
        <v>1472</v>
      </c>
      <c r="H279" s="235">
        <v>43538</v>
      </c>
      <c r="I279" s="235">
        <v>224</v>
      </c>
      <c r="J279" t="s">
        <v>1186</v>
      </c>
    </row>
    <row r="280" spans="1:10" ht="30" x14ac:dyDescent="0.25">
      <c r="A280" s="12">
        <v>43262</v>
      </c>
      <c r="B280" s="235">
        <v>630</v>
      </c>
      <c r="C280" s="235"/>
      <c r="D280" s="15" t="s">
        <v>692</v>
      </c>
      <c r="E280" s="15" t="s">
        <v>1094</v>
      </c>
      <c r="G280" t="s">
        <v>1472</v>
      </c>
      <c r="H280" s="235">
        <v>43538</v>
      </c>
      <c r="I280" s="235">
        <v>224</v>
      </c>
      <c r="J280" t="s">
        <v>1099</v>
      </c>
    </row>
    <row r="281" spans="1:10" ht="30" x14ac:dyDescent="0.25">
      <c r="A281" s="12">
        <v>43258</v>
      </c>
      <c r="B281" s="235">
        <v>621</v>
      </c>
      <c r="C281" s="235">
        <v>610</v>
      </c>
      <c r="D281" s="15" t="s">
        <v>708</v>
      </c>
      <c r="E281" s="15" t="s">
        <v>1094</v>
      </c>
      <c r="G281" t="s">
        <v>1472</v>
      </c>
      <c r="H281" s="235">
        <v>43538</v>
      </c>
      <c r="I281" s="235">
        <v>224</v>
      </c>
      <c r="J281" t="s">
        <v>1186</v>
      </c>
    </row>
    <row r="282" spans="1:10" ht="30" x14ac:dyDescent="0.25">
      <c r="A282" s="12">
        <v>43258</v>
      </c>
      <c r="B282" s="209">
        <v>620</v>
      </c>
      <c r="C282" s="209">
        <v>705</v>
      </c>
      <c r="D282" s="15" t="s">
        <v>710</v>
      </c>
      <c r="E282" s="15" t="s">
        <v>1094</v>
      </c>
      <c r="G282" t="s">
        <v>1472</v>
      </c>
      <c r="H282" s="209">
        <v>43538</v>
      </c>
      <c r="I282" s="209">
        <v>224</v>
      </c>
      <c r="J282" t="s">
        <v>1290</v>
      </c>
    </row>
    <row r="283" spans="1:10" ht="30" x14ac:dyDescent="0.25">
      <c r="A283" s="12">
        <v>43524</v>
      </c>
      <c r="B283" s="209">
        <v>1248</v>
      </c>
      <c r="C283" s="209">
        <v>307</v>
      </c>
      <c r="D283" s="15" t="s">
        <v>2262</v>
      </c>
      <c r="E283" s="15" t="s">
        <v>1129</v>
      </c>
      <c r="H283" s="209" t="s">
        <v>1084</v>
      </c>
      <c r="I283" s="209"/>
      <c r="J283" t="s">
        <v>101</v>
      </c>
    </row>
    <row r="284" spans="1:10" ht="30" x14ac:dyDescent="0.25">
      <c r="A284" s="12">
        <v>43529</v>
      </c>
      <c r="B284" s="209">
        <v>1261</v>
      </c>
      <c r="C284" s="209">
        <v>803</v>
      </c>
      <c r="D284" s="15" t="s">
        <v>2275</v>
      </c>
      <c r="E284" s="15" t="s">
        <v>1110</v>
      </c>
      <c r="H284" s="209" t="s">
        <v>1084</v>
      </c>
      <c r="I284" s="209"/>
      <c r="J284" t="s">
        <v>1356</v>
      </c>
    </row>
    <row r="285" spans="1:10" ht="30" x14ac:dyDescent="0.25">
      <c r="A285" s="12">
        <v>43529</v>
      </c>
      <c r="B285" s="209">
        <v>1260</v>
      </c>
      <c r="C285" s="209">
        <v>405</v>
      </c>
      <c r="D285" s="15" t="s">
        <v>2274</v>
      </c>
      <c r="E285" s="15" t="s">
        <v>1110</v>
      </c>
      <c r="H285" s="209" t="s">
        <v>1084</v>
      </c>
      <c r="I285" s="209"/>
      <c r="J285" t="s">
        <v>1356</v>
      </c>
    </row>
    <row r="286" spans="1:10" ht="30" x14ac:dyDescent="0.25">
      <c r="A286" s="12">
        <v>43529</v>
      </c>
      <c r="B286" s="208">
        <v>1259</v>
      </c>
      <c r="C286" s="208">
        <v>501</v>
      </c>
      <c r="D286" s="15" t="s">
        <v>2273</v>
      </c>
      <c r="E286" s="15" t="s">
        <v>1110</v>
      </c>
      <c r="H286" s="208" t="s">
        <v>1084</v>
      </c>
      <c r="I286" s="208"/>
      <c r="J286" t="s">
        <v>1356</v>
      </c>
    </row>
    <row r="287" spans="1:10" ht="30" x14ac:dyDescent="0.25">
      <c r="A287" s="12">
        <v>43529</v>
      </c>
      <c r="B287" s="208">
        <v>1258</v>
      </c>
      <c r="C287" s="208">
        <v>607</v>
      </c>
      <c r="D287" s="15" t="s">
        <v>2272</v>
      </c>
      <c r="E287" s="15" t="s">
        <v>1110</v>
      </c>
      <c r="H287" s="208" t="s">
        <v>1084</v>
      </c>
      <c r="I287" s="208"/>
      <c r="J287" t="s">
        <v>1356</v>
      </c>
    </row>
    <row r="288" spans="1:10" ht="30" x14ac:dyDescent="0.25">
      <c r="A288" s="12">
        <v>43529</v>
      </c>
      <c r="B288" s="208">
        <v>1257</v>
      </c>
      <c r="C288" s="208">
        <v>211</v>
      </c>
      <c r="D288" s="15" t="s">
        <v>2271</v>
      </c>
      <c r="E288" s="15" t="s">
        <v>1110</v>
      </c>
      <c r="H288" s="208" t="s">
        <v>1084</v>
      </c>
      <c r="I288" s="208"/>
      <c r="J288" t="s">
        <v>1356</v>
      </c>
    </row>
    <row r="289" spans="1:10" ht="45" x14ac:dyDescent="0.25">
      <c r="A289" s="12">
        <v>43478</v>
      </c>
      <c r="B289" s="208">
        <v>1173</v>
      </c>
      <c r="C289" s="208">
        <v>904</v>
      </c>
      <c r="D289" s="15" t="s">
        <v>2043</v>
      </c>
      <c r="E289" s="15" t="s">
        <v>1110</v>
      </c>
      <c r="G289" t="s">
        <v>2115</v>
      </c>
      <c r="H289" s="208">
        <v>43530</v>
      </c>
      <c r="I289" s="208">
        <v>224</v>
      </c>
      <c r="J289" t="s">
        <v>1155</v>
      </c>
    </row>
    <row r="290" spans="1:10" ht="30" x14ac:dyDescent="0.25">
      <c r="A290" s="12">
        <v>43444</v>
      </c>
      <c r="B290" s="208">
        <v>1107</v>
      </c>
      <c r="C290" s="208">
        <v>105</v>
      </c>
      <c r="D290" s="15" t="s">
        <v>1834</v>
      </c>
      <c r="E290" s="15" t="s">
        <v>1110</v>
      </c>
      <c r="H290" s="208">
        <v>43511</v>
      </c>
      <c r="I290" s="208">
        <v>224</v>
      </c>
      <c r="J290" t="s">
        <v>1121</v>
      </c>
    </row>
    <row r="291" spans="1:10" ht="30" x14ac:dyDescent="0.25">
      <c r="A291" s="12">
        <v>43506</v>
      </c>
      <c r="B291" s="208">
        <v>1227</v>
      </c>
      <c r="C291" s="208">
        <v>502</v>
      </c>
      <c r="D291" s="15" t="s">
        <v>2165</v>
      </c>
      <c r="E291" s="15" t="s">
        <v>1110</v>
      </c>
      <c r="G291">
        <v>43523</v>
      </c>
      <c r="H291" s="208">
        <v>43523</v>
      </c>
      <c r="I291" s="208">
        <v>224</v>
      </c>
      <c r="J291" t="s">
        <v>101</v>
      </c>
    </row>
    <row r="292" spans="1:10" ht="30" x14ac:dyDescent="0.25">
      <c r="A292" s="12">
        <v>43505</v>
      </c>
      <c r="B292" s="208">
        <v>1223</v>
      </c>
      <c r="C292" s="208">
        <v>406</v>
      </c>
      <c r="D292" s="15" t="s">
        <v>2161</v>
      </c>
      <c r="E292" s="15" t="s">
        <v>1110</v>
      </c>
      <c r="G292" t="s">
        <v>2253</v>
      </c>
      <c r="H292" s="208" t="s">
        <v>1084</v>
      </c>
      <c r="I292" s="208">
        <v>224</v>
      </c>
      <c r="J292" t="s">
        <v>1098</v>
      </c>
    </row>
    <row r="293" spans="1:10" ht="60" x14ac:dyDescent="0.25">
      <c r="A293" s="12">
        <v>43497</v>
      </c>
      <c r="B293" s="208">
        <v>1213</v>
      </c>
      <c r="C293" s="208">
        <v>501</v>
      </c>
      <c r="D293" s="15" t="s">
        <v>2142</v>
      </c>
      <c r="E293" s="15" t="s">
        <v>1110</v>
      </c>
      <c r="H293" s="208">
        <v>43523</v>
      </c>
      <c r="I293" s="208">
        <v>224</v>
      </c>
      <c r="J293" t="s">
        <v>1426</v>
      </c>
    </row>
    <row r="294" spans="1:10" ht="60" x14ac:dyDescent="0.25">
      <c r="A294" s="12">
        <v>43473</v>
      </c>
      <c r="B294" s="208">
        <v>1166</v>
      </c>
      <c r="C294" s="208">
        <v>414</v>
      </c>
      <c r="D294" s="15" t="s">
        <v>1987</v>
      </c>
      <c r="E294" s="15" t="s">
        <v>1110</v>
      </c>
      <c r="G294" t="s">
        <v>2169</v>
      </c>
      <c r="H294" s="208">
        <v>43523</v>
      </c>
      <c r="I294" s="208">
        <v>224</v>
      </c>
      <c r="J294" t="s">
        <v>1444</v>
      </c>
    </row>
    <row r="295" spans="1:10" ht="30" x14ac:dyDescent="0.25">
      <c r="A295" s="12">
        <v>43444</v>
      </c>
      <c r="B295" s="208">
        <v>1107</v>
      </c>
      <c r="C295" s="208">
        <v>105</v>
      </c>
      <c r="D295" s="15" t="s">
        <v>1834</v>
      </c>
      <c r="E295" s="15" t="s">
        <v>1110</v>
      </c>
      <c r="H295" s="208">
        <v>43511</v>
      </c>
      <c r="I295" s="208">
        <v>224</v>
      </c>
      <c r="J295" t="s">
        <v>1121</v>
      </c>
    </row>
    <row r="296" spans="1:10" ht="45" x14ac:dyDescent="0.25">
      <c r="A296" s="12">
        <v>43399</v>
      </c>
      <c r="B296" s="208">
        <v>995</v>
      </c>
      <c r="C296" s="208">
        <v>411</v>
      </c>
      <c r="D296" s="15" t="s">
        <v>75</v>
      </c>
      <c r="E296" s="15" t="s">
        <v>1110</v>
      </c>
      <c r="G296" t="s">
        <v>1661</v>
      </c>
      <c r="H296" s="208">
        <v>43516</v>
      </c>
      <c r="I296" s="208">
        <v>224</v>
      </c>
      <c r="J296" t="s">
        <v>1098</v>
      </c>
    </row>
    <row r="297" spans="1:10" ht="30" x14ac:dyDescent="0.25">
      <c r="A297" s="12">
        <v>43326</v>
      </c>
      <c r="B297" s="208">
        <v>821</v>
      </c>
      <c r="C297" s="208">
        <v>401</v>
      </c>
      <c r="D297" s="15" t="s">
        <v>381</v>
      </c>
      <c r="E297" s="15" t="s">
        <v>1110</v>
      </c>
      <c r="F297" t="s">
        <v>1536</v>
      </c>
      <c r="G297" t="s">
        <v>1537</v>
      </c>
      <c r="H297" s="208">
        <v>43511</v>
      </c>
      <c r="I297" s="208">
        <v>224</v>
      </c>
      <c r="J297" t="s">
        <v>1204</v>
      </c>
    </row>
    <row r="298" spans="1:10" ht="30" x14ac:dyDescent="0.25">
      <c r="A298" s="12">
        <v>43497</v>
      </c>
      <c r="B298" s="208">
        <v>1211</v>
      </c>
      <c r="C298" s="208">
        <v>307</v>
      </c>
      <c r="D298" s="15" t="s">
        <v>2140</v>
      </c>
      <c r="E298" s="15" t="s">
        <v>1107</v>
      </c>
      <c r="G298" t="s">
        <v>1517</v>
      </c>
      <c r="H298" s="208">
        <v>43521</v>
      </c>
      <c r="I298" s="208">
        <v>224</v>
      </c>
      <c r="J298" t="s">
        <v>1182</v>
      </c>
    </row>
    <row r="299" spans="1:10" ht="30" x14ac:dyDescent="0.25">
      <c r="A299" s="12">
        <v>43482</v>
      </c>
      <c r="B299" s="208">
        <v>1188</v>
      </c>
      <c r="C299" s="208">
        <v>205</v>
      </c>
      <c r="D299" s="15" t="s">
        <v>2101</v>
      </c>
      <c r="E299" s="15" t="s">
        <v>1107</v>
      </c>
      <c r="G299" t="s">
        <v>2258</v>
      </c>
      <c r="H299" s="208" t="s">
        <v>1095</v>
      </c>
      <c r="I299" s="208">
        <v>224</v>
      </c>
      <c r="J299" t="s">
        <v>1141</v>
      </c>
    </row>
    <row r="300" spans="1:10" ht="45" x14ac:dyDescent="0.25">
      <c r="A300" s="12">
        <v>43399</v>
      </c>
      <c r="B300" s="208">
        <v>995</v>
      </c>
      <c r="C300" s="208">
        <v>411</v>
      </c>
      <c r="D300" s="15" t="s">
        <v>75</v>
      </c>
      <c r="E300" s="15" t="s">
        <v>1107</v>
      </c>
      <c r="G300" t="s">
        <v>1661</v>
      </c>
      <c r="H300" s="208">
        <v>43516</v>
      </c>
      <c r="I300" s="208">
        <v>224</v>
      </c>
      <c r="J300" t="s">
        <v>1098</v>
      </c>
    </row>
    <row r="301" spans="1:10" ht="30" x14ac:dyDescent="0.25">
      <c r="A301" s="12">
        <v>43342</v>
      </c>
      <c r="B301" s="208">
        <v>870</v>
      </c>
      <c r="C301" s="208">
        <v>904</v>
      </c>
      <c r="D301" s="15" t="s">
        <v>303</v>
      </c>
      <c r="E301" s="15" t="s">
        <v>1107</v>
      </c>
      <c r="G301" t="s">
        <v>1517</v>
      </c>
      <c r="H301" s="208">
        <v>43521</v>
      </c>
      <c r="I301" s="208">
        <v>224</v>
      </c>
      <c r="J301" t="s">
        <v>1182</v>
      </c>
    </row>
    <row r="302" spans="1:10" ht="60" x14ac:dyDescent="0.25">
      <c r="A302" s="12">
        <v>43522</v>
      </c>
      <c r="B302" s="208">
        <v>1247</v>
      </c>
      <c r="C302" s="208">
        <v>101</v>
      </c>
      <c r="D302" s="15" t="s">
        <v>2249</v>
      </c>
      <c r="E302" s="15" t="s">
        <v>1665</v>
      </c>
      <c r="H302" s="208" t="s">
        <v>1084</v>
      </c>
      <c r="I302" s="208"/>
      <c r="J302" t="s">
        <v>1233</v>
      </c>
    </row>
    <row r="303" spans="1:10" ht="90" x14ac:dyDescent="0.25">
      <c r="A303" s="12">
        <v>43519</v>
      </c>
      <c r="B303" s="208">
        <v>1244</v>
      </c>
      <c r="C303" s="208">
        <v>804</v>
      </c>
      <c r="D303" s="15" t="s">
        <v>2244</v>
      </c>
      <c r="E303" s="15" t="s">
        <v>1665</v>
      </c>
      <c r="H303" s="208" t="s">
        <v>1084</v>
      </c>
      <c r="I303" s="208"/>
      <c r="J303" t="s">
        <v>1233</v>
      </c>
    </row>
    <row r="304" spans="1:10" ht="60" x14ac:dyDescent="0.25">
      <c r="A304" s="12">
        <v>43520</v>
      </c>
      <c r="B304" s="208">
        <v>1243</v>
      </c>
      <c r="C304" s="208">
        <v>907</v>
      </c>
      <c r="D304" s="15" t="s">
        <v>2243</v>
      </c>
      <c r="E304" s="15" t="s">
        <v>1665</v>
      </c>
      <c r="H304" s="208" t="s">
        <v>1084</v>
      </c>
      <c r="I304" s="208"/>
      <c r="J304" t="s">
        <v>1233</v>
      </c>
    </row>
    <row r="305" spans="1:10" ht="45" x14ac:dyDescent="0.25">
      <c r="A305" s="12">
        <v>43508</v>
      </c>
      <c r="B305" s="208">
        <v>1233</v>
      </c>
      <c r="C305" s="208">
        <v>310</v>
      </c>
      <c r="D305" s="15" t="s">
        <v>2183</v>
      </c>
      <c r="E305" s="15" t="s">
        <v>1665</v>
      </c>
      <c r="H305" s="208" t="s">
        <v>1217</v>
      </c>
      <c r="I305" s="208"/>
      <c r="J305" t="s">
        <v>1119</v>
      </c>
    </row>
    <row r="306" spans="1:10" ht="135" x14ac:dyDescent="0.25">
      <c r="A306" s="12">
        <v>43490</v>
      </c>
      <c r="B306" s="208">
        <v>1202</v>
      </c>
      <c r="C306" s="208">
        <v>602</v>
      </c>
      <c r="D306" s="15" t="s">
        <v>2120</v>
      </c>
      <c r="E306" s="15" t="s">
        <v>1665</v>
      </c>
      <c r="G306" t="s">
        <v>2257</v>
      </c>
      <c r="H306" s="208" t="s">
        <v>1095</v>
      </c>
      <c r="I306" s="208">
        <v>224</v>
      </c>
      <c r="J306" t="s">
        <v>1274</v>
      </c>
    </row>
    <row r="307" spans="1:10" ht="30" x14ac:dyDescent="0.25">
      <c r="A307" s="12">
        <v>43443</v>
      </c>
      <c r="B307" s="208">
        <v>1105</v>
      </c>
      <c r="C307" s="208">
        <v>211</v>
      </c>
      <c r="D307" s="15" t="s">
        <v>1832</v>
      </c>
      <c r="E307" s="15" t="s">
        <v>1665</v>
      </c>
      <c r="G307" t="s">
        <v>1944</v>
      </c>
      <c r="H307" s="208">
        <v>43518</v>
      </c>
      <c r="I307" s="208">
        <v>224</v>
      </c>
      <c r="J307" t="s">
        <v>1446</v>
      </c>
    </row>
    <row r="308" spans="1:10" ht="30" x14ac:dyDescent="0.25">
      <c r="A308" s="12">
        <v>43437</v>
      </c>
      <c r="B308" s="208">
        <v>1092</v>
      </c>
      <c r="C308" s="208">
        <v>702</v>
      </c>
      <c r="D308" s="15" t="s">
        <v>1816</v>
      </c>
      <c r="E308" s="15" t="s">
        <v>1665</v>
      </c>
      <c r="G308" t="s">
        <v>2208</v>
      </c>
      <c r="H308" s="208">
        <v>43523</v>
      </c>
      <c r="I308" s="208">
        <v>224</v>
      </c>
      <c r="J308" t="s">
        <v>1154</v>
      </c>
    </row>
    <row r="309" spans="1:10" ht="45" x14ac:dyDescent="0.25">
      <c r="A309" s="12">
        <v>43438</v>
      </c>
      <c r="B309" s="208">
        <v>1087</v>
      </c>
      <c r="C309" s="208">
        <v>205</v>
      </c>
      <c r="D309" s="15" t="s">
        <v>1800</v>
      </c>
      <c r="E309" s="15" t="s">
        <v>1665</v>
      </c>
      <c r="G309" t="s">
        <v>2208</v>
      </c>
      <c r="H309" s="208">
        <v>43523</v>
      </c>
      <c r="I309" s="208">
        <v>224</v>
      </c>
      <c r="J309" t="s">
        <v>1154</v>
      </c>
    </row>
    <row r="310" spans="1:10" ht="30" x14ac:dyDescent="0.25">
      <c r="A310" s="12">
        <v>43394</v>
      </c>
      <c r="B310" s="208">
        <v>983</v>
      </c>
      <c r="C310" s="208">
        <v>111</v>
      </c>
      <c r="D310" s="15" t="s">
        <v>92</v>
      </c>
      <c r="E310" s="15" t="s">
        <v>1665</v>
      </c>
      <c r="G310" t="s">
        <v>1461</v>
      </c>
      <c r="H310" s="208">
        <v>43523</v>
      </c>
      <c r="I310" s="208">
        <v>224</v>
      </c>
      <c r="J310" t="s">
        <v>1113</v>
      </c>
    </row>
    <row r="311" spans="1:10" ht="30" x14ac:dyDescent="0.25">
      <c r="A311" s="12">
        <v>43278</v>
      </c>
      <c r="B311" s="208">
        <v>664</v>
      </c>
      <c r="C311" s="208">
        <v>602</v>
      </c>
      <c r="D311" s="15" t="s">
        <v>621</v>
      </c>
      <c r="E311" s="15" t="s">
        <v>1665</v>
      </c>
      <c r="G311" t="s">
        <v>1461</v>
      </c>
      <c r="H311" s="208">
        <v>43523</v>
      </c>
      <c r="I311" s="208">
        <v>224</v>
      </c>
      <c r="J311" t="s">
        <v>1099</v>
      </c>
    </row>
    <row r="312" spans="1:10" ht="30" x14ac:dyDescent="0.25">
      <c r="A312" s="12">
        <v>43502</v>
      </c>
      <c r="B312" s="208">
        <v>1218</v>
      </c>
      <c r="C312" s="208">
        <v>802</v>
      </c>
      <c r="D312" s="15" t="s">
        <v>2155</v>
      </c>
      <c r="E312" s="15" t="s">
        <v>1094</v>
      </c>
      <c r="H312" s="208" t="s">
        <v>1095</v>
      </c>
      <c r="I312" s="208">
        <v>224</v>
      </c>
      <c r="J312" t="s">
        <v>1141</v>
      </c>
    </row>
    <row r="313" spans="1:10" ht="30" x14ac:dyDescent="0.25">
      <c r="A313" s="12">
        <v>43495</v>
      </c>
      <c r="B313" s="208">
        <v>1216</v>
      </c>
      <c r="C313" s="208" t="s">
        <v>46</v>
      </c>
      <c r="D313" s="15" t="s">
        <v>2145</v>
      </c>
      <c r="E313" s="15" t="s">
        <v>1094</v>
      </c>
      <c r="G313" t="s">
        <v>2171</v>
      </c>
      <c r="H313" s="208">
        <v>43523</v>
      </c>
      <c r="I313" s="208">
        <v>224</v>
      </c>
      <c r="J313" t="s">
        <v>1853</v>
      </c>
    </row>
    <row r="314" spans="1:10" ht="60" x14ac:dyDescent="0.25">
      <c r="A314" s="12">
        <v>43489</v>
      </c>
      <c r="B314" s="208">
        <v>1204</v>
      </c>
      <c r="C314" s="208">
        <v>904</v>
      </c>
      <c r="D314" s="15" t="s">
        <v>2122</v>
      </c>
      <c r="E314" s="15" t="s">
        <v>1094</v>
      </c>
      <c r="G314" t="s">
        <v>2172</v>
      </c>
      <c r="H314" s="208">
        <v>43523</v>
      </c>
      <c r="I314" s="208">
        <v>224</v>
      </c>
      <c r="J314" t="s">
        <v>1852</v>
      </c>
    </row>
    <row r="315" spans="1:10" ht="30" x14ac:dyDescent="0.25">
      <c r="A315" s="12">
        <v>43480</v>
      </c>
      <c r="B315" s="208">
        <v>1194</v>
      </c>
      <c r="C315" s="208">
        <v>508</v>
      </c>
      <c r="D315" s="15" t="s">
        <v>2107</v>
      </c>
      <c r="E315" s="15" t="s">
        <v>1094</v>
      </c>
      <c r="H315" s="208">
        <v>43521</v>
      </c>
      <c r="I315" s="208">
        <v>224</v>
      </c>
      <c r="J315" t="s">
        <v>1852</v>
      </c>
    </row>
    <row r="316" spans="1:10" ht="60" x14ac:dyDescent="0.25">
      <c r="A316" s="12">
        <v>43473</v>
      </c>
      <c r="B316" s="208">
        <v>1161</v>
      </c>
      <c r="C316" s="208">
        <v>901</v>
      </c>
      <c r="D316" s="15" t="s">
        <v>1981</v>
      </c>
      <c r="E316" s="15" t="s">
        <v>1094</v>
      </c>
      <c r="G316" t="s">
        <v>2056</v>
      </c>
      <c r="H316" s="208">
        <v>43521</v>
      </c>
      <c r="I316" s="208">
        <v>224</v>
      </c>
      <c r="J316" t="s">
        <v>1141</v>
      </c>
    </row>
    <row r="317" spans="1:10" ht="45" x14ac:dyDescent="0.25">
      <c r="A317" s="12">
        <v>43472</v>
      </c>
      <c r="B317" s="208">
        <v>1156</v>
      </c>
      <c r="C317" s="208">
        <v>104</v>
      </c>
      <c r="D317" s="15" t="s">
        <v>1975</v>
      </c>
      <c r="E317" s="15" t="s">
        <v>1094</v>
      </c>
      <c r="G317" t="s">
        <v>2059</v>
      </c>
      <c r="H317" s="208">
        <v>43521</v>
      </c>
      <c r="I317" s="208">
        <v>224</v>
      </c>
      <c r="J317" t="s">
        <v>1141</v>
      </c>
    </row>
    <row r="318" spans="1:10" ht="30" x14ac:dyDescent="0.25">
      <c r="A318" s="12">
        <v>43435</v>
      </c>
      <c r="B318" s="208">
        <v>1085</v>
      </c>
      <c r="C318" s="208">
        <v>111</v>
      </c>
      <c r="D318" s="15" t="s">
        <v>1798</v>
      </c>
      <c r="E318" s="15" t="s">
        <v>1094</v>
      </c>
      <c r="H318" s="208" t="s">
        <v>1138</v>
      </c>
      <c r="I318" s="208">
        <v>224</v>
      </c>
      <c r="J318" t="s">
        <v>1185</v>
      </c>
    </row>
    <row r="319" spans="1:10" ht="30" x14ac:dyDescent="0.25">
      <c r="A319" s="12">
        <v>43416</v>
      </c>
      <c r="B319" s="208">
        <v>1024</v>
      </c>
      <c r="C319" s="208">
        <v>709</v>
      </c>
      <c r="D319" s="15" t="s">
        <v>1657</v>
      </c>
      <c r="E319" s="15" t="s">
        <v>1094</v>
      </c>
      <c r="F319" t="s">
        <v>1183</v>
      </c>
      <c r="G319" t="s">
        <v>2179</v>
      </c>
      <c r="H319" s="208">
        <v>43523</v>
      </c>
      <c r="I319" s="208">
        <v>224</v>
      </c>
      <c r="J319" t="s">
        <v>1184</v>
      </c>
    </row>
    <row r="320" spans="1:10" ht="30" x14ac:dyDescent="0.25">
      <c r="A320" s="12">
        <v>43388</v>
      </c>
      <c r="B320" s="106">
        <v>964</v>
      </c>
      <c r="C320" s="106">
        <v>507</v>
      </c>
      <c r="D320" s="15" t="s">
        <v>130</v>
      </c>
      <c r="E320" s="15" t="s">
        <v>1094</v>
      </c>
      <c r="G320" t="s">
        <v>2255</v>
      </c>
      <c r="H320" s="106" t="s">
        <v>1095</v>
      </c>
      <c r="I320" s="106">
        <v>224</v>
      </c>
      <c r="J320" t="s">
        <v>1126</v>
      </c>
    </row>
    <row r="321" spans="1:10" ht="30" x14ac:dyDescent="0.25">
      <c r="A321" s="12">
        <v>43338</v>
      </c>
      <c r="B321" s="106">
        <v>866</v>
      </c>
      <c r="C321" s="106">
        <v>508</v>
      </c>
      <c r="D321" s="15" t="s">
        <v>307</v>
      </c>
      <c r="E321" s="15" t="s">
        <v>1094</v>
      </c>
      <c r="G321" t="s">
        <v>2256</v>
      </c>
      <c r="H321" s="106" t="s">
        <v>1084</v>
      </c>
      <c r="I321" s="106">
        <v>224</v>
      </c>
      <c r="J321" t="s">
        <v>1185</v>
      </c>
    </row>
    <row r="322" spans="1:10" ht="30" x14ac:dyDescent="0.25">
      <c r="A322" s="12">
        <v>43332</v>
      </c>
      <c r="B322" s="106">
        <v>837</v>
      </c>
      <c r="C322" s="106">
        <v>504</v>
      </c>
      <c r="D322" s="15" t="s">
        <v>347</v>
      </c>
      <c r="E322" s="15" t="s">
        <v>1094</v>
      </c>
      <c r="H322" s="106">
        <v>43503</v>
      </c>
      <c r="I322" s="106">
        <v>224</v>
      </c>
      <c r="J322" t="s">
        <v>1126</v>
      </c>
    </row>
    <row r="323" spans="1:10" ht="75" x14ac:dyDescent="0.25">
      <c r="A323" s="12">
        <v>43473</v>
      </c>
      <c r="B323" s="106">
        <v>1157</v>
      </c>
      <c r="C323" s="106">
        <v>201</v>
      </c>
      <c r="D323" s="15" t="s">
        <v>1976</v>
      </c>
      <c r="E323" s="15" t="s">
        <v>1129</v>
      </c>
      <c r="G323" t="s">
        <v>2206</v>
      </c>
      <c r="H323" s="106" t="s">
        <v>1217</v>
      </c>
      <c r="I323" s="106">
        <v>224</v>
      </c>
      <c r="J323" t="s">
        <v>44</v>
      </c>
    </row>
    <row r="324" spans="1:10" ht="30" x14ac:dyDescent="0.25">
      <c r="A324" s="12">
        <v>43511</v>
      </c>
      <c r="B324" s="106">
        <v>1236</v>
      </c>
      <c r="C324" s="106" t="s">
        <v>46</v>
      </c>
      <c r="D324" s="15" t="s">
        <v>2186</v>
      </c>
      <c r="E324" s="15" t="s">
        <v>1142</v>
      </c>
      <c r="G324" t="s">
        <v>2214</v>
      </c>
      <c r="H324" s="106" t="s">
        <v>1217</v>
      </c>
      <c r="I324" s="106"/>
      <c r="J324" t="s">
        <v>1119</v>
      </c>
    </row>
    <row r="325" spans="1:10" ht="30" x14ac:dyDescent="0.25">
      <c r="A325" s="12">
        <v>43514</v>
      </c>
      <c r="B325" s="106">
        <v>1240</v>
      </c>
      <c r="C325" s="106">
        <v>204</v>
      </c>
      <c r="D325" s="15" t="s">
        <v>2191</v>
      </c>
      <c r="E325" s="15" t="s">
        <v>1135</v>
      </c>
      <c r="H325" s="106" t="s">
        <v>1217</v>
      </c>
      <c r="I325" s="106"/>
      <c r="J325" t="s">
        <v>1136</v>
      </c>
    </row>
    <row r="326" spans="1:10" ht="45" x14ac:dyDescent="0.25">
      <c r="A326" s="12">
        <v>43506</v>
      </c>
      <c r="B326" s="106">
        <v>1239</v>
      </c>
      <c r="C326" s="106">
        <v>209</v>
      </c>
      <c r="D326" s="15" t="s">
        <v>2189</v>
      </c>
      <c r="E326" s="15" t="s">
        <v>1135</v>
      </c>
      <c r="H326" s="106" t="s">
        <v>1084</v>
      </c>
      <c r="I326" s="106"/>
      <c r="J326" t="s">
        <v>1136</v>
      </c>
    </row>
    <row r="327" spans="1:10" ht="30" x14ac:dyDescent="0.25">
      <c r="A327" s="12">
        <v>43507</v>
      </c>
      <c r="B327" s="106">
        <v>1229</v>
      </c>
      <c r="C327" s="106">
        <v>304</v>
      </c>
      <c r="D327" s="15" t="s">
        <v>2167</v>
      </c>
      <c r="E327" s="15" t="s">
        <v>1110</v>
      </c>
      <c r="H327" s="106" t="s">
        <v>1084</v>
      </c>
      <c r="I327" s="106">
        <v>224</v>
      </c>
      <c r="J327" t="s">
        <v>44</v>
      </c>
    </row>
    <row r="328" spans="1:10" ht="30" x14ac:dyDescent="0.25">
      <c r="A328" s="12">
        <v>43506</v>
      </c>
      <c r="B328" s="106">
        <v>1227</v>
      </c>
      <c r="C328" s="106">
        <v>502</v>
      </c>
      <c r="D328" s="15" t="s">
        <v>2165</v>
      </c>
      <c r="E328" s="15" t="s">
        <v>1110</v>
      </c>
      <c r="H328" s="106" t="s">
        <v>1084</v>
      </c>
      <c r="I328" s="106">
        <v>224</v>
      </c>
      <c r="J328" t="s">
        <v>101</v>
      </c>
    </row>
    <row r="329" spans="1:10" ht="30" x14ac:dyDescent="0.25">
      <c r="A329" s="12">
        <v>43507</v>
      </c>
      <c r="B329" s="106">
        <v>1226</v>
      </c>
      <c r="C329" s="106">
        <v>414</v>
      </c>
      <c r="D329" s="15" t="s">
        <v>2164</v>
      </c>
      <c r="E329" s="15" t="s">
        <v>1110</v>
      </c>
      <c r="H329" s="106" t="s">
        <v>1084</v>
      </c>
      <c r="I329" s="106">
        <v>224</v>
      </c>
      <c r="J329" t="s">
        <v>44</v>
      </c>
    </row>
    <row r="330" spans="1:10" ht="30" x14ac:dyDescent="0.25">
      <c r="A330" s="12">
        <v>43507</v>
      </c>
      <c r="B330" s="106">
        <v>1225</v>
      </c>
      <c r="C330" s="106">
        <v>507</v>
      </c>
      <c r="D330" s="15" t="s">
        <v>2163</v>
      </c>
      <c r="E330" s="15" t="s">
        <v>1110</v>
      </c>
      <c r="H330" s="106" t="s">
        <v>1084</v>
      </c>
      <c r="I330" s="106">
        <v>224</v>
      </c>
      <c r="J330" t="s">
        <v>1853</v>
      </c>
    </row>
    <row r="331" spans="1:10" ht="30" x14ac:dyDescent="0.25">
      <c r="A331" s="12">
        <v>43505</v>
      </c>
      <c r="B331" s="106">
        <v>1223</v>
      </c>
      <c r="C331" s="106">
        <v>406</v>
      </c>
      <c r="D331" s="15" t="s">
        <v>2161</v>
      </c>
      <c r="E331" s="15" t="s">
        <v>1110</v>
      </c>
      <c r="H331" s="106" t="s">
        <v>1084</v>
      </c>
      <c r="I331" s="106">
        <v>224</v>
      </c>
      <c r="J331" t="s">
        <v>1098</v>
      </c>
    </row>
    <row r="332" spans="1:10" ht="30" x14ac:dyDescent="0.25">
      <c r="A332" s="12">
        <v>43504</v>
      </c>
      <c r="B332" s="106">
        <v>1222</v>
      </c>
      <c r="C332" s="106">
        <v>302</v>
      </c>
      <c r="D332" s="15" t="s">
        <v>2160</v>
      </c>
      <c r="E332" s="15" t="s">
        <v>1110</v>
      </c>
      <c r="H332" s="106" t="s">
        <v>1084</v>
      </c>
      <c r="I332" s="106">
        <v>224</v>
      </c>
      <c r="J332" t="s">
        <v>1446</v>
      </c>
    </row>
    <row r="333" spans="1:10" ht="45" x14ac:dyDescent="0.25">
      <c r="A333" s="12">
        <v>43491</v>
      </c>
      <c r="B333" s="106">
        <v>1203</v>
      </c>
      <c r="C333" s="106">
        <v>602</v>
      </c>
      <c r="D333" s="15" t="s">
        <v>2121</v>
      </c>
      <c r="E333" s="15" t="s">
        <v>1110</v>
      </c>
      <c r="G333" t="s">
        <v>2149</v>
      </c>
      <c r="H333" s="106">
        <v>43509</v>
      </c>
      <c r="I333" s="106">
        <v>224</v>
      </c>
      <c r="J333" t="s">
        <v>1853</v>
      </c>
    </row>
    <row r="334" spans="1:10" ht="45" x14ac:dyDescent="0.25">
      <c r="A334" s="12">
        <v>43478</v>
      </c>
      <c r="B334" s="106">
        <v>1173</v>
      </c>
      <c r="C334" s="106">
        <v>904</v>
      </c>
      <c r="D334" s="15" t="s">
        <v>2043</v>
      </c>
      <c r="E334" s="15" t="s">
        <v>1110</v>
      </c>
      <c r="G334" t="s">
        <v>2115</v>
      </c>
      <c r="H334" s="106">
        <v>43509</v>
      </c>
      <c r="I334" s="106">
        <v>224</v>
      </c>
      <c r="J334" t="s">
        <v>1155</v>
      </c>
    </row>
    <row r="335" spans="1:10" ht="30" x14ac:dyDescent="0.25">
      <c r="A335" s="12">
        <v>43779</v>
      </c>
      <c r="B335" s="106">
        <v>1224</v>
      </c>
      <c r="C335" s="106" t="s">
        <v>46</v>
      </c>
      <c r="D335" s="15" t="s">
        <v>2162</v>
      </c>
      <c r="E335" s="15" t="s">
        <v>1665</v>
      </c>
      <c r="H335" s="106" t="s">
        <v>1084</v>
      </c>
      <c r="I335" s="106">
        <v>224</v>
      </c>
      <c r="J335" t="s">
        <v>44</v>
      </c>
    </row>
    <row r="336" spans="1:10" ht="45" x14ac:dyDescent="0.25">
      <c r="A336" s="12">
        <v>43504</v>
      </c>
      <c r="B336" s="106">
        <v>1221</v>
      </c>
      <c r="C336" s="106">
        <v>209</v>
      </c>
      <c r="D336" s="15" t="s">
        <v>2158</v>
      </c>
      <c r="E336" s="15" t="s">
        <v>1665</v>
      </c>
      <c r="H336" s="106" t="s">
        <v>1084</v>
      </c>
      <c r="I336" s="106">
        <v>224</v>
      </c>
      <c r="J336" t="s">
        <v>1119</v>
      </c>
    </row>
    <row r="337" spans="1:10" ht="60" x14ac:dyDescent="0.25">
      <c r="A337" s="12">
        <v>43498</v>
      </c>
      <c r="B337" s="106">
        <v>1212</v>
      </c>
      <c r="C337" s="106">
        <v>409</v>
      </c>
      <c r="D337" s="15" t="s">
        <v>2141</v>
      </c>
      <c r="E337" s="15" t="s">
        <v>1665</v>
      </c>
      <c r="H337" s="106" t="s">
        <v>1095</v>
      </c>
      <c r="I337" s="106">
        <v>224</v>
      </c>
      <c r="J337" t="s">
        <v>1119</v>
      </c>
    </row>
    <row r="338" spans="1:10" ht="75" x14ac:dyDescent="0.25">
      <c r="A338" s="12">
        <v>43493</v>
      </c>
      <c r="B338" s="106">
        <v>1209</v>
      </c>
      <c r="C338" s="106">
        <v>907</v>
      </c>
      <c r="D338" s="15" t="s">
        <v>2127</v>
      </c>
      <c r="E338" s="15" t="s">
        <v>1665</v>
      </c>
      <c r="H338" s="106" t="s">
        <v>1095</v>
      </c>
      <c r="I338" s="106">
        <v>224</v>
      </c>
      <c r="J338" t="s">
        <v>44</v>
      </c>
    </row>
    <row r="339" spans="1:10" ht="30" x14ac:dyDescent="0.25">
      <c r="A339" s="12">
        <v>43480</v>
      </c>
      <c r="B339" s="106">
        <v>1176</v>
      </c>
      <c r="C339" s="106">
        <v>708</v>
      </c>
      <c r="D339" s="15" t="s">
        <v>2052</v>
      </c>
      <c r="E339" s="15" t="s">
        <v>1665</v>
      </c>
      <c r="H339" s="106" t="s">
        <v>1084</v>
      </c>
      <c r="I339" s="106">
        <v>224</v>
      </c>
      <c r="J339" t="s">
        <v>1119</v>
      </c>
    </row>
    <row r="340" spans="1:10" ht="60" x14ac:dyDescent="0.25">
      <c r="A340" s="12">
        <v>43475</v>
      </c>
      <c r="B340" s="106">
        <v>1172</v>
      </c>
      <c r="C340" s="106" t="s">
        <v>46</v>
      </c>
      <c r="D340" s="15" t="s">
        <v>2042</v>
      </c>
      <c r="E340" s="15" t="s">
        <v>1665</v>
      </c>
      <c r="H340" s="106" t="s">
        <v>1084</v>
      </c>
      <c r="I340" s="106">
        <v>224</v>
      </c>
      <c r="J340" t="s">
        <v>555</v>
      </c>
    </row>
    <row r="341" spans="1:10" ht="45" x14ac:dyDescent="0.25">
      <c r="A341" s="12">
        <v>43477</v>
      </c>
      <c r="B341" s="106">
        <v>1170</v>
      </c>
      <c r="C341" s="106">
        <v>710</v>
      </c>
      <c r="D341" s="15" t="s">
        <v>2037</v>
      </c>
      <c r="E341" s="15" t="s">
        <v>1665</v>
      </c>
      <c r="H341" s="106" t="s">
        <v>1084</v>
      </c>
      <c r="I341" s="106">
        <v>224</v>
      </c>
      <c r="J341" t="s">
        <v>44</v>
      </c>
    </row>
    <row r="342" spans="1:10" ht="30" x14ac:dyDescent="0.25">
      <c r="A342" s="12">
        <v>43472</v>
      </c>
      <c r="B342" s="106">
        <v>1158</v>
      </c>
      <c r="C342" s="106" t="s">
        <v>46</v>
      </c>
      <c r="D342" s="15" t="s">
        <v>1978</v>
      </c>
      <c r="E342" s="15" t="s">
        <v>1665</v>
      </c>
      <c r="H342" s="106" t="s">
        <v>1217</v>
      </c>
      <c r="I342" s="106">
        <v>224</v>
      </c>
      <c r="J342" t="s">
        <v>44</v>
      </c>
    </row>
    <row r="343" spans="1:10" ht="75" x14ac:dyDescent="0.25">
      <c r="A343" s="12">
        <v>43473</v>
      </c>
      <c r="B343" s="106">
        <v>1157</v>
      </c>
      <c r="C343" s="106">
        <v>201</v>
      </c>
      <c r="D343" s="15" t="s">
        <v>1976</v>
      </c>
      <c r="E343" s="15" t="s">
        <v>1665</v>
      </c>
      <c r="G343" t="s">
        <v>2068</v>
      </c>
      <c r="H343" s="106" t="s">
        <v>1217</v>
      </c>
      <c r="I343" s="106">
        <v>224</v>
      </c>
      <c r="J343" t="s">
        <v>44</v>
      </c>
    </row>
    <row r="344" spans="1:10" ht="30" x14ac:dyDescent="0.25">
      <c r="A344" s="12">
        <v>43470</v>
      </c>
      <c r="B344" s="106">
        <v>1153</v>
      </c>
      <c r="C344" s="106" t="s">
        <v>46</v>
      </c>
      <c r="D344" s="15" t="s">
        <v>1969</v>
      </c>
      <c r="E344" s="15" t="s">
        <v>1665</v>
      </c>
      <c r="H344" s="106" t="s">
        <v>1084</v>
      </c>
      <c r="I344" s="106">
        <v>224</v>
      </c>
      <c r="J344" t="s">
        <v>555</v>
      </c>
    </row>
    <row r="345" spans="1:10" ht="45" x14ac:dyDescent="0.25">
      <c r="A345" s="12">
        <v>43458</v>
      </c>
      <c r="B345" s="106">
        <v>1140</v>
      </c>
      <c r="C345" s="106">
        <v>806</v>
      </c>
      <c r="D345" s="15" t="s">
        <v>1919</v>
      </c>
      <c r="E345" s="15" t="s">
        <v>1665</v>
      </c>
      <c r="H345" s="106" t="s">
        <v>1095</v>
      </c>
      <c r="I345" s="106">
        <v>224</v>
      </c>
      <c r="J345" t="s">
        <v>1936</v>
      </c>
    </row>
    <row r="346" spans="1:10" ht="30" x14ac:dyDescent="0.25">
      <c r="A346" s="12">
        <v>43437</v>
      </c>
      <c r="B346" s="106">
        <v>1092</v>
      </c>
      <c r="C346" s="106">
        <v>702</v>
      </c>
      <c r="D346" s="15" t="s">
        <v>1816</v>
      </c>
      <c r="E346" s="15" t="s">
        <v>1665</v>
      </c>
      <c r="G346" t="s">
        <v>1946</v>
      </c>
      <c r="H346" s="106">
        <v>43497</v>
      </c>
      <c r="I346" s="106">
        <v>224</v>
      </c>
      <c r="J346" t="s">
        <v>1154</v>
      </c>
    </row>
    <row r="347" spans="1:10" ht="45" x14ac:dyDescent="0.25">
      <c r="A347" s="12">
        <v>43438</v>
      </c>
      <c r="B347" s="106">
        <v>1087</v>
      </c>
      <c r="C347" s="106">
        <v>205</v>
      </c>
      <c r="D347" s="15" t="s">
        <v>1800</v>
      </c>
      <c r="E347" s="15" t="s">
        <v>1665</v>
      </c>
      <c r="G347" t="s">
        <v>1947</v>
      </c>
      <c r="H347" s="106">
        <v>43497</v>
      </c>
      <c r="I347" s="106">
        <v>224</v>
      </c>
      <c r="J347" t="s">
        <v>1154</v>
      </c>
    </row>
    <row r="348" spans="1:10" ht="45" x14ac:dyDescent="0.25">
      <c r="A348" s="12">
        <v>43425</v>
      </c>
      <c r="B348" s="106">
        <v>1054</v>
      </c>
      <c r="C348" s="106">
        <v>110</v>
      </c>
      <c r="D348" s="15" t="s">
        <v>1731</v>
      </c>
      <c r="E348" s="15" t="s">
        <v>1665</v>
      </c>
      <c r="G348" t="s">
        <v>1948</v>
      </c>
      <c r="H348" s="106">
        <v>43497</v>
      </c>
      <c r="I348" s="106">
        <v>224</v>
      </c>
      <c r="J348" t="s">
        <v>1181</v>
      </c>
    </row>
    <row r="349" spans="1:10" ht="45" x14ac:dyDescent="0.25">
      <c r="A349" s="12">
        <v>43408</v>
      </c>
      <c r="B349" s="106">
        <v>1016</v>
      </c>
      <c r="C349" s="106">
        <v>205</v>
      </c>
      <c r="D349" s="15" t="s">
        <v>1645</v>
      </c>
      <c r="E349" s="15" t="s">
        <v>1665</v>
      </c>
      <c r="H349" s="106" t="s">
        <v>1084</v>
      </c>
      <c r="I349" s="106">
        <v>224</v>
      </c>
      <c r="J349" t="s">
        <v>1097</v>
      </c>
    </row>
    <row r="350" spans="1:10" ht="30" x14ac:dyDescent="0.25">
      <c r="A350" s="12">
        <v>43343</v>
      </c>
      <c r="B350" s="106">
        <v>883</v>
      </c>
      <c r="C350" s="106">
        <v>302</v>
      </c>
      <c r="D350" s="15" t="s">
        <v>282</v>
      </c>
      <c r="E350" s="15" t="s">
        <v>1665</v>
      </c>
      <c r="F350" t="s">
        <v>1626</v>
      </c>
      <c r="G350" t="s">
        <v>1511</v>
      </c>
      <c r="H350" s="106">
        <v>43485</v>
      </c>
      <c r="I350" s="106">
        <v>224</v>
      </c>
      <c r="J350" t="s">
        <v>1173</v>
      </c>
    </row>
    <row r="351" spans="1:10" ht="30" x14ac:dyDescent="0.25">
      <c r="A351" s="12">
        <v>43334</v>
      </c>
      <c r="B351" s="106">
        <v>856</v>
      </c>
      <c r="C351" s="106">
        <v>506</v>
      </c>
      <c r="D351" s="15" t="s">
        <v>324</v>
      </c>
      <c r="E351" s="15" t="s">
        <v>1665</v>
      </c>
      <c r="G351" t="s">
        <v>1527</v>
      </c>
      <c r="H351" s="106">
        <v>43480</v>
      </c>
      <c r="I351" s="106">
        <v>224</v>
      </c>
      <c r="J351" t="s">
        <v>1194</v>
      </c>
    </row>
    <row r="352" spans="1:10" ht="30" x14ac:dyDescent="0.25">
      <c r="A352" s="12">
        <v>43333</v>
      </c>
      <c r="B352" s="106">
        <v>850</v>
      </c>
      <c r="C352" s="106">
        <v>506</v>
      </c>
      <c r="D352" s="15" t="s">
        <v>331</v>
      </c>
      <c r="E352" s="15" t="s">
        <v>1665</v>
      </c>
      <c r="G352" t="s">
        <v>1503</v>
      </c>
      <c r="H352" s="106">
        <v>43480</v>
      </c>
      <c r="I352" s="106">
        <v>224</v>
      </c>
      <c r="J352" t="s">
        <v>1163</v>
      </c>
    </row>
    <row r="353" spans="1:10" ht="30" x14ac:dyDescent="0.25">
      <c r="A353" s="12">
        <v>43285</v>
      </c>
      <c r="B353" s="106">
        <v>767</v>
      </c>
      <c r="C353" s="106"/>
      <c r="D353" s="15" t="s">
        <v>445</v>
      </c>
      <c r="E353" s="15" t="s">
        <v>1665</v>
      </c>
      <c r="G353" t="s">
        <v>1546</v>
      </c>
      <c r="H353" s="106">
        <v>43480</v>
      </c>
      <c r="I353" s="106">
        <v>224</v>
      </c>
      <c r="J353" t="s">
        <v>1194</v>
      </c>
    </row>
    <row r="354" spans="1:10" ht="30" x14ac:dyDescent="0.25">
      <c r="A354" s="12">
        <v>43502</v>
      </c>
      <c r="B354" s="106">
        <v>1219</v>
      </c>
      <c r="C354" s="106">
        <v>802</v>
      </c>
      <c r="D354" s="15" t="s">
        <v>2156</v>
      </c>
      <c r="E354" s="15" t="s">
        <v>1094</v>
      </c>
      <c r="H354" s="106" t="s">
        <v>1084</v>
      </c>
      <c r="I354" s="106">
        <v>224</v>
      </c>
      <c r="J354" t="s">
        <v>1117</v>
      </c>
    </row>
    <row r="355" spans="1:10" ht="30" x14ac:dyDescent="0.25">
      <c r="A355" s="12">
        <v>43502</v>
      </c>
      <c r="B355" s="106">
        <v>1218</v>
      </c>
      <c r="C355" s="106">
        <v>802</v>
      </c>
      <c r="D355" s="15" t="s">
        <v>2155</v>
      </c>
      <c r="E355" s="15" t="s">
        <v>1094</v>
      </c>
      <c r="H355" s="106" t="s">
        <v>1095</v>
      </c>
      <c r="I355" s="106">
        <v>224</v>
      </c>
      <c r="J355" t="s">
        <v>1141</v>
      </c>
    </row>
    <row r="356" spans="1:10" ht="135" x14ac:dyDescent="0.25">
      <c r="A356" s="12">
        <v>43490</v>
      </c>
      <c r="B356" s="106">
        <v>1202</v>
      </c>
      <c r="C356" s="106">
        <v>602</v>
      </c>
      <c r="D356" s="15" t="s">
        <v>2120</v>
      </c>
      <c r="E356" s="15" t="s">
        <v>1094</v>
      </c>
      <c r="H356" s="106" t="s">
        <v>1095</v>
      </c>
      <c r="I356" s="106">
        <v>224</v>
      </c>
      <c r="J356" t="s">
        <v>1274</v>
      </c>
    </row>
    <row r="357" spans="1:10" ht="30" x14ac:dyDescent="0.25">
      <c r="A357" s="12">
        <v>43482</v>
      </c>
      <c r="B357" s="106">
        <v>1188</v>
      </c>
      <c r="C357" s="106">
        <v>205</v>
      </c>
      <c r="D357" s="15" t="s">
        <v>2101</v>
      </c>
      <c r="E357" s="15" t="s">
        <v>1094</v>
      </c>
      <c r="F357" t="s">
        <v>2136</v>
      </c>
      <c r="H357" s="106" t="s">
        <v>1095</v>
      </c>
      <c r="I357" s="106">
        <v>224</v>
      </c>
      <c r="J357" t="s">
        <v>1141</v>
      </c>
    </row>
    <row r="358" spans="1:10" ht="30" x14ac:dyDescent="0.25">
      <c r="A358" s="12">
        <v>43482</v>
      </c>
      <c r="B358" s="106">
        <v>1187</v>
      </c>
      <c r="C358" s="106">
        <v>902</v>
      </c>
      <c r="D358" s="15" t="s">
        <v>2100</v>
      </c>
      <c r="E358" s="15" t="s">
        <v>1094</v>
      </c>
      <c r="F358" t="s">
        <v>2135</v>
      </c>
      <c r="H358" s="106" t="s">
        <v>1095</v>
      </c>
      <c r="I358" s="106">
        <v>224</v>
      </c>
      <c r="J358" t="s">
        <v>1141</v>
      </c>
    </row>
    <row r="359" spans="1:10" ht="45" x14ac:dyDescent="0.25">
      <c r="A359" s="12">
        <v>43480</v>
      </c>
      <c r="B359" s="106">
        <v>1177</v>
      </c>
      <c r="C359" s="106">
        <v>711</v>
      </c>
      <c r="D359" s="15" t="s">
        <v>2051</v>
      </c>
      <c r="E359" s="15" t="s">
        <v>1094</v>
      </c>
      <c r="G359" t="s">
        <v>2175</v>
      </c>
      <c r="H359" s="106" t="s">
        <v>1084</v>
      </c>
      <c r="I359" s="106">
        <v>224</v>
      </c>
      <c r="J359" t="s">
        <v>1168</v>
      </c>
    </row>
    <row r="360" spans="1:10" ht="30" x14ac:dyDescent="0.25">
      <c r="A360" s="12">
        <v>43435</v>
      </c>
      <c r="B360" s="106">
        <v>1085</v>
      </c>
      <c r="C360" s="106">
        <v>111</v>
      </c>
      <c r="D360" s="15" t="s">
        <v>1798</v>
      </c>
      <c r="E360" s="15" t="s">
        <v>1094</v>
      </c>
      <c r="H360" s="106">
        <v>43503</v>
      </c>
      <c r="I360" s="106">
        <v>224</v>
      </c>
      <c r="J360" t="s">
        <v>1185</v>
      </c>
    </row>
    <row r="361" spans="1:10" ht="60" x14ac:dyDescent="0.25">
      <c r="A361" s="12">
        <v>43398</v>
      </c>
      <c r="B361" s="106">
        <v>994</v>
      </c>
      <c r="C361" s="106">
        <v>209</v>
      </c>
      <c r="D361" s="15" t="s">
        <v>77</v>
      </c>
      <c r="E361" s="15" t="s">
        <v>1094</v>
      </c>
      <c r="H361" s="106">
        <v>43503</v>
      </c>
      <c r="I361" s="106">
        <v>224</v>
      </c>
      <c r="J361" t="s">
        <v>1099</v>
      </c>
    </row>
    <row r="362" spans="1:10" ht="30" x14ac:dyDescent="0.25">
      <c r="A362" s="12">
        <v>43388</v>
      </c>
      <c r="B362" s="106">
        <v>964</v>
      </c>
      <c r="C362" s="106">
        <v>507</v>
      </c>
      <c r="D362" s="15" t="s">
        <v>130</v>
      </c>
      <c r="E362" s="15" t="s">
        <v>1094</v>
      </c>
      <c r="G362" t="s">
        <v>1469</v>
      </c>
      <c r="H362" s="106">
        <v>43503</v>
      </c>
      <c r="I362" s="106">
        <v>224</v>
      </c>
      <c r="J362" t="s">
        <v>1126</v>
      </c>
    </row>
    <row r="363" spans="1:10" ht="30" x14ac:dyDescent="0.25">
      <c r="A363" s="12">
        <v>43338</v>
      </c>
      <c r="B363" s="106">
        <v>866</v>
      </c>
      <c r="C363" s="106">
        <v>508</v>
      </c>
      <c r="D363" s="15" t="s">
        <v>307</v>
      </c>
      <c r="E363" s="15" t="s">
        <v>1094</v>
      </c>
      <c r="G363" t="s">
        <v>1520</v>
      </c>
      <c r="H363" s="106">
        <v>43503</v>
      </c>
      <c r="I363" s="106">
        <v>224</v>
      </c>
      <c r="J363" t="s">
        <v>1185</v>
      </c>
    </row>
    <row r="364" spans="1:10" ht="30" x14ac:dyDescent="0.25">
      <c r="A364" s="12">
        <v>43337</v>
      </c>
      <c r="B364" s="106">
        <v>862</v>
      </c>
      <c r="C364" s="106">
        <v>505</v>
      </c>
      <c r="D364" s="15" t="s">
        <v>316</v>
      </c>
      <c r="E364" s="15" t="s">
        <v>1094</v>
      </c>
      <c r="G364" t="s">
        <v>1461</v>
      </c>
      <c r="H364" s="106">
        <v>43503</v>
      </c>
      <c r="I364" s="106">
        <v>224</v>
      </c>
      <c r="J364" t="s">
        <v>1186</v>
      </c>
    </row>
    <row r="365" spans="1:10" ht="30" x14ac:dyDescent="0.25">
      <c r="A365" s="12">
        <v>43334</v>
      </c>
      <c r="B365" s="106">
        <v>854</v>
      </c>
      <c r="C365" s="106">
        <v>408</v>
      </c>
      <c r="D365" s="15" t="s">
        <v>327</v>
      </c>
      <c r="E365" s="15" t="s">
        <v>1094</v>
      </c>
      <c r="G365" t="s">
        <v>1495</v>
      </c>
      <c r="H365" s="106">
        <v>43503</v>
      </c>
      <c r="I365" s="106">
        <v>224</v>
      </c>
      <c r="J365" t="s">
        <v>1185</v>
      </c>
    </row>
    <row r="366" spans="1:10" ht="30" x14ac:dyDescent="0.25">
      <c r="A366" s="12">
        <v>43332</v>
      </c>
      <c r="B366" s="106">
        <v>837</v>
      </c>
      <c r="C366" s="106">
        <v>504</v>
      </c>
      <c r="D366" s="15" t="s">
        <v>347</v>
      </c>
      <c r="E366" s="15" t="s">
        <v>1094</v>
      </c>
      <c r="H366" s="106">
        <v>43503</v>
      </c>
      <c r="I366" s="106">
        <v>224</v>
      </c>
      <c r="J366" t="s">
        <v>1126</v>
      </c>
    </row>
    <row r="367" spans="1:10" ht="45" x14ac:dyDescent="0.25">
      <c r="A367" s="12">
        <v>43282</v>
      </c>
      <c r="B367" s="106">
        <v>764</v>
      </c>
      <c r="C367" s="106"/>
      <c r="D367" s="15" t="s">
        <v>448</v>
      </c>
      <c r="E367" s="15" t="s">
        <v>1094</v>
      </c>
      <c r="G367" t="s">
        <v>1472</v>
      </c>
      <c r="H367" s="106">
        <v>43503</v>
      </c>
      <c r="I367" s="106">
        <v>224</v>
      </c>
      <c r="J367" t="s">
        <v>1186</v>
      </c>
    </row>
    <row r="368" spans="1:10" ht="30" x14ac:dyDescent="0.25">
      <c r="A368" s="12">
        <v>43493</v>
      </c>
      <c r="B368" s="106">
        <v>1210</v>
      </c>
      <c r="C368" s="106">
        <v>909</v>
      </c>
      <c r="D368" s="15" t="s">
        <v>2130</v>
      </c>
      <c r="E368" s="15" t="s">
        <v>1129</v>
      </c>
      <c r="F368" t="s">
        <v>2133</v>
      </c>
      <c r="H368" s="106" t="s">
        <v>1095</v>
      </c>
      <c r="I368" s="106">
        <v>224</v>
      </c>
      <c r="J368" t="s">
        <v>44</v>
      </c>
    </row>
    <row r="369" spans="1:10" ht="330" x14ac:dyDescent="0.25">
      <c r="A369" s="12">
        <v>43496</v>
      </c>
      <c r="B369" s="106">
        <v>1214</v>
      </c>
      <c r="C369" s="106">
        <v>711</v>
      </c>
      <c r="D369" s="15" t="s">
        <v>2143</v>
      </c>
      <c r="E369" s="15" t="s">
        <v>1135</v>
      </c>
      <c r="H369" s="106" t="s">
        <v>1095</v>
      </c>
      <c r="I369" s="106">
        <v>223</v>
      </c>
      <c r="J369" t="s">
        <v>1136</v>
      </c>
    </row>
    <row r="370" spans="1:10" ht="60" x14ac:dyDescent="0.25">
      <c r="A370" s="12">
        <v>43497</v>
      </c>
      <c r="B370" s="106">
        <v>1213</v>
      </c>
      <c r="C370" s="106">
        <v>501</v>
      </c>
      <c r="D370" s="15" t="s">
        <v>2142</v>
      </c>
      <c r="E370" s="15" t="s">
        <v>1110</v>
      </c>
      <c r="H370" s="106" t="s">
        <v>1095</v>
      </c>
      <c r="I370" s="106">
        <v>222</v>
      </c>
      <c r="J370" t="s">
        <v>1426</v>
      </c>
    </row>
    <row r="371" spans="1:10" ht="60" x14ac:dyDescent="0.25">
      <c r="A371" s="12">
        <v>43473</v>
      </c>
      <c r="B371" s="106">
        <v>1166</v>
      </c>
      <c r="C371" s="106">
        <v>414</v>
      </c>
      <c r="D371" s="15" t="s">
        <v>1987</v>
      </c>
      <c r="E371" s="15" t="s">
        <v>1110</v>
      </c>
      <c r="G371" t="s">
        <v>2076</v>
      </c>
      <c r="H371" s="106">
        <v>43495</v>
      </c>
      <c r="I371" s="106">
        <v>222</v>
      </c>
      <c r="J371" t="s">
        <v>1444</v>
      </c>
    </row>
    <row r="372" spans="1:10" ht="30" x14ac:dyDescent="0.25">
      <c r="A372" s="12">
        <v>43342</v>
      </c>
      <c r="B372" s="106">
        <v>872</v>
      </c>
      <c r="C372" s="106">
        <v>308</v>
      </c>
      <c r="D372" s="15" t="s">
        <v>301</v>
      </c>
      <c r="E372" s="15" t="s">
        <v>1107</v>
      </c>
      <c r="G372" t="s">
        <v>1515</v>
      </c>
      <c r="H372" s="106">
        <v>43498</v>
      </c>
      <c r="I372" s="106">
        <v>221</v>
      </c>
      <c r="J372" t="s">
        <v>1181</v>
      </c>
    </row>
    <row r="373" spans="1:10" ht="30" x14ac:dyDescent="0.25">
      <c r="A373" s="12">
        <v>43495</v>
      </c>
      <c r="B373" s="106">
        <v>1217</v>
      </c>
      <c r="C373" s="106" t="s">
        <v>46</v>
      </c>
      <c r="D373" s="15" t="s">
        <v>2146</v>
      </c>
      <c r="E373" s="15" t="s">
        <v>1094</v>
      </c>
      <c r="H373" s="106" t="s">
        <v>1095</v>
      </c>
      <c r="I373" s="106">
        <v>220</v>
      </c>
      <c r="J373" t="s">
        <v>1101</v>
      </c>
    </row>
    <row r="374" spans="1:10" ht="30" x14ac:dyDescent="0.25">
      <c r="A374" s="12">
        <v>43495</v>
      </c>
      <c r="B374" s="106">
        <v>1216</v>
      </c>
      <c r="C374" s="106" t="s">
        <v>46</v>
      </c>
      <c r="D374" s="15" t="s">
        <v>2145</v>
      </c>
      <c r="E374" s="15" t="s">
        <v>1094</v>
      </c>
      <c r="H374" s="106" t="s">
        <v>1095</v>
      </c>
      <c r="I374" s="106">
        <v>220</v>
      </c>
      <c r="J374" t="s">
        <v>1853</v>
      </c>
    </row>
    <row r="375" spans="1:10" ht="60" x14ac:dyDescent="0.25">
      <c r="A375" s="12">
        <v>43489</v>
      </c>
      <c r="B375" s="106">
        <v>1204</v>
      </c>
      <c r="C375" s="106">
        <v>904</v>
      </c>
      <c r="D375" s="15" t="s">
        <v>2122</v>
      </c>
      <c r="E375" s="15" t="s">
        <v>1094</v>
      </c>
      <c r="H375" s="106" t="s">
        <v>1095</v>
      </c>
      <c r="I375" s="106">
        <v>220</v>
      </c>
      <c r="J375" t="s">
        <v>1852</v>
      </c>
    </row>
    <row r="376" spans="1:10" ht="135" x14ac:dyDescent="0.25">
      <c r="A376" s="12">
        <v>43490</v>
      </c>
      <c r="B376" s="106">
        <v>1202</v>
      </c>
      <c r="C376" s="106">
        <v>602</v>
      </c>
      <c r="D376" s="15" t="s">
        <v>2120</v>
      </c>
      <c r="E376" s="15" t="s">
        <v>1094</v>
      </c>
      <c r="H376" s="106" t="s">
        <v>1095</v>
      </c>
      <c r="I376" s="106">
        <v>220</v>
      </c>
      <c r="J376" t="s">
        <v>1274</v>
      </c>
    </row>
    <row r="377" spans="1:10" ht="30" x14ac:dyDescent="0.25">
      <c r="A377" s="12">
        <v>43477</v>
      </c>
      <c r="B377" s="106">
        <v>1192</v>
      </c>
      <c r="C377" s="106">
        <v>703</v>
      </c>
      <c r="D377" s="15" t="s">
        <v>2105</v>
      </c>
      <c r="E377" s="15" t="s">
        <v>1094</v>
      </c>
      <c r="G377" t="s">
        <v>2134</v>
      </c>
      <c r="H377" s="106" t="s">
        <v>1095</v>
      </c>
      <c r="I377" s="106">
        <v>220</v>
      </c>
      <c r="J377" t="s">
        <v>1168</v>
      </c>
    </row>
    <row r="378" spans="1:10" ht="30" x14ac:dyDescent="0.25">
      <c r="A378" s="12">
        <v>43482</v>
      </c>
      <c r="B378" s="106">
        <v>1188</v>
      </c>
      <c r="C378" s="106">
        <v>205</v>
      </c>
      <c r="D378" s="15" t="s">
        <v>2101</v>
      </c>
      <c r="E378" s="15" t="s">
        <v>1094</v>
      </c>
      <c r="F378" t="s">
        <v>2136</v>
      </c>
      <c r="H378" s="106" t="s">
        <v>1095</v>
      </c>
      <c r="I378" s="106">
        <v>220</v>
      </c>
      <c r="J378" t="s">
        <v>1141</v>
      </c>
    </row>
    <row r="379" spans="1:10" ht="30" x14ac:dyDescent="0.25">
      <c r="A379" s="12">
        <v>43482</v>
      </c>
      <c r="B379" s="106">
        <v>1186</v>
      </c>
      <c r="C379" s="106">
        <v>901</v>
      </c>
      <c r="D379" s="15" t="s">
        <v>2099</v>
      </c>
      <c r="E379" s="15" t="s">
        <v>1094</v>
      </c>
      <c r="F379" t="s">
        <v>2135</v>
      </c>
      <c r="H379" s="106" t="s">
        <v>1095</v>
      </c>
      <c r="I379" s="106">
        <v>220</v>
      </c>
      <c r="J379" t="s">
        <v>1141</v>
      </c>
    </row>
    <row r="380" spans="1:10" ht="30" x14ac:dyDescent="0.25">
      <c r="A380" s="12">
        <v>43482</v>
      </c>
      <c r="B380" s="106">
        <v>1182</v>
      </c>
      <c r="C380" s="106">
        <v>901</v>
      </c>
      <c r="D380" s="15" t="s">
        <v>2092</v>
      </c>
      <c r="E380" s="15" t="s">
        <v>1094</v>
      </c>
      <c r="H380" s="106" t="s">
        <v>1095</v>
      </c>
      <c r="I380" s="106">
        <v>220</v>
      </c>
      <c r="J380" t="s">
        <v>1141</v>
      </c>
    </row>
    <row r="381" spans="1:10" ht="45" x14ac:dyDescent="0.25">
      <c r="A381" s="12">
        <v>43480</v>
      </c>
      <c r="B381" s="106">
        <v>1177</v>
      </c>
      <c r="C381" s="106">
        <v>711</v>
      </c>
      <c r="D381" s="15" t="s">
        <v>2051</v>
      </c>
      <c r="E381" s="15" t="s">
        <v>1094</v>
      </c>
      <c r="G381" t="s">
        <v>2116</v>
      </c>
      <c r="H381" s="106" t="s">
        <v>1084</v>
      </c>
      <c r="I381" s="106">
        <v>220</v>
      </c>
      <c r="J381" t="s">
        <v>1168</v>
      </c>
    </row>
    <row r="382" spans="1:10" ht="30" x14ac:dyDescent="0.25">
      <c r="A382" s="12">
        <v>43470</v>
      </c>
      <c r="B382" s="106">
        <v>1165</v>
      </c>
      <c r="C382" s="106">
        <v>107</v>
      </c>
      <c r="D382" s="15" t="s">
        <v>1986</v>
      </c>
      <c r="E382" s="15" t="s">
        <v>1094</v>
      </c>
      <c r="F382" t="s">
        <v>2055</v>
      </c>
      <c r="G382" t="s">
        <v>2054</v>
      </c>
      <c r="H382" s="106">
        <v>43502</v>
      </c>
      <c r="I382" s="106">
        <v>220</v>
      </c>
      <c r="J382" t="s">
        <v>1104</v>
      </c>
    </row>
    <row r="383" spans="1:10" ht="30" x14ac:dyDescent="0.25">
      <c r="A383" s="12">
        <v>43457</v>
      </c>
      <c r="B383" s="106">
        <v>1149</v>
      </c>
      <c r="C383" s="106" t="s">
        <v>46</v>
      </c>
      <c r="D383" s="15" t="s">
        <v>1932</v>
      </c>
      <c r="E383" s="15" t="s">
        <v>1094</v>
      </c>
      <c r="G383" t="s">
        <v>2061</v>
      </c>
      <c r="H383" s="106">
        <v>43497</v>
      </c>
      <c r="I383" s="106">
        <v>220</v>
      </c>
      <c r="J383" t="s">
        <v>1104</v>
      </c>
    </row>
    <row r="384" spans="1:10" ht="30" x14ac:dyDescent="0.25">
      <c r="A384" s="12">
        <v>43416</v>
      </c>
      <c r="B384" s="106">
        <v>1024</v>
      </c>
      <c r="C384" s="106">
        <v>709</v>
      </c>
      <c r="D384" s="15" t="s">
        <v>1657</v>
      </c>
      <c r="E384" s="15" t="s">
        <v>1094</v>
      </c>
      <c r="F384" t="s">
        <v>1183</v>
      </c>
      <c r="H384" s="106">
        <v>43485</v>
      </c>
      <c r="I384" s="106">
        <v>220</v>
      </c>
      <c r="J384" t="s">
        <v>1184</v>
      </c>
    </row>
    <row r="385" spans="1:10" ht="30" x14ac:dyDescent="0.25">
      <c r="A385" s="12">
        <v>43390</v>
      </c>
      <c r="B385" s="106">
        <v>981</v>
      </c>
      <c r="C385" s="106">
        <v>505</v>
      </c>
      <c r="D385" s="15" t="s">
        <v>94</v>
      </c>
      <c r="E385" s="15" t="s">
        <v>1094</v>
      </c>
      <c r="G385" t="s">
        <v>1461</v>
      </c>
      <c r="H385" s="106">
        <v>43485</v>
      </c>
      <c r="I385" s="106">
        <v>220</v>
      </c>
      <c r="J385" t="s">
        <v>1117</v>
      </c>
    </row>
    <row r="386" spans="1:10" ht="30" x14ac:dyDescent="0.25">
      <c r="A386" s="12">
        <v>43338</v>
      </c>
      <c r="B386" s="106">
        <v>867</v>
      </c>
      <c r="C386" s="106">
        <v>508</v>
      </c>
      <c r="D386" s="15" t="s">
        <v>306</v>
      </c>
      <c r="E386" s="15" t="s">
        <v>1094</v>
      </c>
      <c r="G386" t="s">
        <v>1495</v>
      </c>
      <c r="H386" s="106">
        <v>43485</v>
      </c>
      <c r="I386" s="106">
        <v>220</v>
      </c>
      <c r="J386" t="s">
        <v>1184</v>
      </c>
    </row>
    <row r="387" spans="1:10" ht="30" x14ac:dyDescent="0.25">
      <c r="A387" s="12">
        <v>43331</v>
      </c>
      <c r="B387" s="106">
        <v>836</v>
      </c>
      <c r="C387" s="106">
        <v>301</v>
      </c>
      <c r="D387" s="15" t="s">
        <v>350</v>
      </c>
      <c r="E387" s="15" t="s">
        <v>1094</v>
      </c>
      <c r="G387" t="s">
        <v>1502</v>
      </c>
      <c r="H387" s="106">
        <v>43485</v>
      </c>
      <c r="I387" s="106">
        <v>220</v>
      </c>
      <c r="J387" t="s">
        <v>1141</v>
      </c>
    </row>
    <row r="388" spans="1:10" ht="330" x14ac:dyDescent="0.25">
      <c r="A388" s="12">
        <v>43496</v>
      </c>
      <c r="B388" s="106">
        <v>1214</v>
      </c>
      <c r="C388" s="106">
        <v>711</v>
      </c>
      <c r="D388" s="15" t="s">
        <v>2143</v>
      </c>
      <c r="E388" s="15" t="s">
        <v>1135</v>
      </c>
      <c r="H388" s="106" t="s">
        <v>1095</v>
      </c>
      <c r="I388" s="106">
        <v>219</v>
      </c>
      <c r="J388" t="s">
        <v>1136</v>
      </c>
    </row>
    <row r="389" spans="1:10" ht="30" x14ac:dyDescent="0.25">
      <c r="A389" s="12">
        <v>43495</v>
      </c>
      <c r="B389" s="106">
        <v>1217</v>
      </c>
      <c r="C389" s="106" t="s">
        <v>46</v>
      </c>
      <c r="D389" s="15" t="s">
        <v>2146</v>
      </c>
      <c r="E389" s="15" t="s">
        <v>1094</v>
      </c>
      <c r="H389" s="106" t="s">
        <v>1095</v>
      </c>
      <c r="I389" s="106">
        <v>218</v>
      </c>
      <c r="J389" t="s">
        <v>1101</v>
      </c>
    </row>
    <row r="390" spans="1:10" ht="30" x14ac:dyDescent="0.25">
      <c r="A390" s="12">
        <v>43495</v>
      </c>
      <c r="B390" s="106">
        <v>1216</v>
      </c>
      <c r="C390" s="106" t="s">
        <v>46</v>
      </c>
      <c r="D390" s="15" t="s">
        <v>2145</v>
      </c>
      <c r="E390" s="15" t="s">
        <v>1094</v>
      </c>
      <c r="H390" s="106" t="s">
        <v>1095</v>
      </c>
      <c r="I390" s="106">
        <v>218</v>
      </c>
      <c r="J390" t="s">
        <v>1853</v>
      </c>
    </row>
    <row r="391" spans="1:10" ht="60" x14ac:dyDescent="0.25">
      <c r="A391" s="12">
        <v>43489</v>
      </c>
      <c r="B391" s="106">
        <v>1204</v>
      </c>
      <c r="C391" s="106">
        <v>904</v>
      </c>
      <c r="D391" s="15" t="s">
        <v>2122</v>
      </c>
      <c r="E391" s="15" t="s">
        <v>1094</v>
      </c>
      <c r="H391" s="106" t="s">
        <v>1095</v>
      </c>
      <c r="I391" s="106">
        <v>218</v>
      </c>
      <c r="J391" t="s">
        <v>1852</v>
      </c>
    </row>
    <row r="392" spans="1:10" ht="135" x14ac:dyDescent="0.25">
      <c r="A392" s="12">
        <v>43490</v>
      </c>
      <c r="B392" s="106">
        <v>1202</v>
      </c>
      <c r="C392" s="106">
        <v>602</v>
      </c>
      <c r="D392" s="15" t="s">
        <v>2120</v>
      </c>
      <c r="E392" s="15" t="s">
        <v>1094</v>
      </c>
      <c r="H392" s="106" t="s">
        <v>1095</v>
      </c>
      <c r="I392" s="106">
        <v>218</v>
      </c>
      <c r="J392" t="s">
        <v>1274</v>
      </c>
    </row>
    <row r="393" spans="1:10" ht="30" x14ac:dyDescent="0.25">
      <c r="A393" s="12">
        <v>43477</v>
      </c>
      <c r="B393" s="106">
        <v>1192</v>
      </c>
      <c r="C393" s="106">
        <v>703</v>
      </c>
      <c r="D393" s="15" t="s">
        <v>2105</v>
      </c>
      <c r="E393" s="15" t="s">
        <v>1094</v>
      </c>
      <c r="G393" t="s">
        <v>2134</v>
      </c>
      <c r="H393" s="106" t="s">
        <v>1095</v>
      </c>
      <c r="I393" s="106">
        <v>218</v>
      </c>
      <c r="J393" t="s">
        <v>1168</v>
      </c>
    </row>
    <row r="394" spans="1:10" ht="30" x14ac:dyDescent="0.25">
      <c r="A394" s="12">
        <v>43482</v>
      </c>
      <c r="B394" s="106">
        <v>1188</v>
      </c>
      <c r="C394" s="106">
        <v>205</v>
      </c>
      <c r="D394" s="15" t="s">
        <v>2101</v>
      </c>
      <c r="E394" s="15" t="s">
        <v>1094</v>
      </c>
      <c r="F394" t="s">
        <v>2136</v>
      </c>
      <c r="H394" s="106" t="s">
        <v>1095</v>
      </c>
      <c r="I394" s="106">
        <v>218</v>
      </c>
      <c r="J394" t="s">
        <v>1141</v>
      </c>
    </row>
    <row r="395" spans="1:10" ht="30" x14ac:dyDescent="0.25">
      <c r="A395" s="12">
        <v>43482</v>
      </c>
      <c r="B395" s="106">
        <v>1186</v>
      </c>
      <c r="C395" s="106">
        <v>901</v>
      </c>
      <c r="D395" s="15" t="s">
        <v>2099</v>
      </c>
      <c r="E395" s="15" t="s">
        <v>1094</v>
      </c>
      <c r="F395" t="s">
        <v>2135</v>
      </c>
      <c r="H395" s="106" t="s">
        <v>1095</v>
      </c>
      <c r="I395" s="106">
        <v>218</v>
      </c>
      <c r="J395" t="s">
        <v>1141</v>
      </c>
    </row>
    <row r="396" spans="1:10" ht="30" x14ac:dyDescent="0.25">
      <c r="A396" s="12">
        <v>43482</v>
      </c>
      <c r="B396" s="106">
        <v>1182</v>
      </c>
      <c r="C396" s="106">
        <v>901</v>
      </c>
      <c r="D396" s="15" t="s">
        <v>2092</v>
      </c>
      <c r="E396" s="15" t="s">
        <v>1094</v>
      </c>
      <c r="H396" s="106" t="s">
        <v>1095</v>
      </c>
      <c r="I396" s="106">
        <v>218</v>
      </c>
      <c r="J396" t="s">
        <v>1141</v>
      </c>
    </row>
    <row r="397" spans="1:10" ht="45" x14ac:dyDescent="0.25">
      <c r="A397" s="12">
        <v>43480</v>
      </c>
      <c r="B397" s="106">
        <v>1177</v>
      </c>
      <c r="C397" s="106">
        <v>711</v>
      </c>
      <c r="D397" s="15" t="s">
        <v>2051</v>
      </c>
      <c r="E397" s="15" t="s">
        <v>1094</v>
      </c>
      <c r="G397" t="s">
        <v>2116</v>
      </c>
      <c r="H397" s="106" t="s">
        <v>1084</v>
      </c>
      <c r="I397" s="106">
        <v>218</v>
      </c>
      <c r="J397" t="s">
        <v>1168</v>
      </c>
    </row>
    <row r="398" spans="1:10" ht="30" x14ac:dyDescent="0.25">
      <c r="A398" s="12">
        <v>43470</v>
      </c>
      <c r="B398" s="106">
        <v>1165</v>
      </c>
      <c r="C398" s="106">
        <v>107</v>
      </c>
      <c r="D398" s="15" t="s">
        <v>1986</v>
      </c>
      <c r="E398" s="15" t="s">
        <v>1094</v>
      </c>
      <c r="F398" t="s">
        <v>2055</v>
      </c>
      <c r="G398" t="s">
        <v>2054</v>
      </c>
      <c r="H398" s="106">
        <v>43502</v>
      </c>
      <c r="I398" s="106">
        <v>218</v>
      </c>
      <c r="J398" t="s">
        <v>1104</v>
      </c>
    </row>
    <row r="399" spans="1:10" ht="30" x14ac:dyDescent="0.25">
      <c r="A399" s="12">
        <v>43457</v>
      </c>
      <c r="B399" s="106">
        <v>1149</v>
      </c>
      <c r="C399" s="106" t="s">
        <v>46</v>
      </c>
      <c r="D399" s="15" t="s">
        <v>1932</v>
      </c>
      <c r="E399" s="15" t="s">
        <v>1094</v>
      </c>
      <c r="G399" t="s">
        <v>2061</v>
      </c>
      <c r="H399" s="106">
        <v>43497</v>
      </c>
      <c r="I399" s="106">
        <v>218</v>
      </c>
      <c r="J399" t="s">
        <v>1104</v>
      </c>
    </row>
    <row r="400" spans="1:10" ht="30" x14ac:dyDescent="0.25">
      <c r="A400" s="12">
        <v>43416</v>
      </c>
      <c r="B400" s="106">
        <v>1024</v>
      </c>
      <c r="C400" s="106">
        <v>709</v>
      </c>
      <c r="D400" s="15" t="s">
        <v>1657</v>
      </c>
      <c r="E400" s="15" t="s">
        <v>1094</v>
      </c>
      <c r="F400" t="s">
        <v>1183</v>
      </c>
      <c r="H400" s="106">
        <v>43485</v>
      </c>
      <c r="I400" s="106">
        <v>218</v>
      </c>
      <c r="J400" t="s">
        <v>1184</v>
      </c>
    </row>
    <row r="401" spans="1:10" ht="30" x14ac:dyDescent="0.25">
      <c r="A401" s="12">
        <v>43390</v>
      </c>
      <c r="B401" s="106">
        <v>981</v>
      </c>
      <c r="C401" s="106">
        <v>505</v>
      </c>
      <c r="D401" s="15" t="s">
        <v>94</v>
      </c>
      <c r="E401" s="15" t="s">
        <v>1094</v>
      </c>
      <c r="G401" t="s">
        <v>1461</v>
      </c>
      <c r="H401" s="106">
        <v>43485</v>
      </c>
      <c r="I401" s="106">
        <v>218</v>
      </c>
      <c r="J401" t="s">
        <v>1117</v>
      </c>
    </row>
    <row r="402" spans="1:10" ht="30" x14ac:dyDescent="0.25">
      <c r="A402" s="12">
        <v>43338</v>
      </c>
      <c r="B402" s="106">
        <v>867</v>
      </c>
      <c r="C402" s="106">
        <v>508</v>
      </c>
      <c r="D402" s="15" t="s">
        <v>306</v>
      </c>
      <c r="E402" s="15" t="s">
        <v>1094</v>
      </c>
      <c r="G402" t="s">
        <v>1495</v>
      </c>
      <c r="H402" s="106">
        <v>43485</v>
      </c>
      <c r="I402" s="106">
        <v>218</v>
      </c>
      <c r="J402" t="s">
        <v>1184</v>
      </c>
    </row>
    <row r="403" spans="1:10" ht="30" x14ac:dyDescent="0.25">
      <c r="A403" s="12">
        <v>43331</v>
      </c>
      <c r="B403" s="106">
        <v>836</v>
      </c>
      <c r="C403" s="106">
        <v>301</v>
      </c>
      <c r="D403" s="15" t="s">
        <v>350</v>
      </c>
      <c r="E403" s="15" t="s">
        <v>1094</v>
      </c>
      <c r="G403" t="s">
        <v>1502</v>
      </c>
      <c r="H403" s="106">
        <v>43485</v>
      </c>
      <c r="I403" s="106">
        <v>218</v>
      </c>
      <c r="J403" t="s">
        <v>1141</v>
      </c>
    </row>
    <row r="404" spans="1:10" ht="30" x14ac:dyDescent="0.25">
      <c r="A404" s="12">
        <v>43488</v>
      </c>
      <c r="B404" s="106">
        <v>1207</v>
      </c>
      <c r="C404" s="106">
        <v>601</v>
      </c>
      <c r="D404" s="15" t="s">
        <v>2125</v>
      </c>
      <c r="E404" s="15" t="s">
        <v>1110</v>
      </c>
      <c r="H404" s="106" t="s">
        <v>1095</v>
      </c>
      <c r="I404" s="106">
        <v>217</v>
      </c>
      <c r="J404" t="s">
        <v>44</v>
      </c>
    </row>
    <row r="405" spans="1:10" ht="45" x14ac:dyDescent="0.25">
      <c r="A405" s="12">
        <v>43491</v>
      </c>
      <c r="B405" s="106">
        <v>1203</v>
      </c>
      <c r="C405" s="106">
        <v>602</v>
      </c>
      <c r="D405" s="15" t="s">
        <v>2121</v>
      </c>
      <c r="E405" s="15" t="s">
        <v>1110</v>
      </c>
      <c r="H405" s="106" t="s">
        <v>1095</v>
      </c>
      <c r="I405" s="106">
        <v>217</v>
      </c>
      <c r="J405" t="s">
        <v>1853</v>
      </c>
    </row>
    <row r="406" spans="1:10" ht="45" x14ac:dyDescent="0.25">
      <c r="A406" s="12">
        <v>43478</v>
      </c>
      <c r="B406" s="106">
        <v>1173</v>
      </c>
      <c r="C406" s="106">
        <v>904</v>
      </c>
      <c r="D406" s="15" t="s">
        <v>2043</v>
      </c>
      <c r="E406" s="15" t="s">
        <v>1110</v>
      </c>
      <c r="G406" t="s">
        <v>2115</v>
      </c>
      <c r="H406" s="106">
        <v>43495</v>
      </c>
      <c r="I406" s="106">
        <v>217</v>
      </c>
      <c r="J406" t="s">
        <v>1155</v>
      </c>
    </row>
    <row r="407" spans="1:10" ht="60" x14ac:dyDescent="0.25">
      <c r="A407" s="12">
        <v>43473</v>
      </c>
      <c r="B407" s="106">
        <v>1166</v>
      </c>
      <c r="C407" s="106">
        <v>414</v>
      </c>
      <c r="D407" s="15" t="s">
        <v>1987</v>
      </c>
      <c r="E407" s="15" t="s">
        <v>1110</v>
      </c>
      <c r="G407" t="s">
        <v>2076</v>
      </c>
      <c r="H407" s="106">
        <v>43495</v>
      </c>
      <c r="I407" s="106">
        <v>217</v>
      </c>
      <c r="J407" t="s">
        <v>1444</v>
      </c>
    </row>
    <row r="408" spans="1:10" ht="30" x14ac:dyDescent="0.25">
      <c r="A408" s="12">
        <v>43453</v>
      </c>
      <c r="B408" s="106">
        <v>1125</v>
      </c>
      <c r="C408" s="106">
        <v>902</v>
      </c>
      <c r="D408" s="15" t="s">
        <v>1887</v>
      </c>
      <c r="E408" s="15" t="s">
        <v>1110</v>
      </c>
      <c r="G408" t="s">
        <v>1999</v>
      </c>
      <c r="H408" s="106">
        <v>43488</v>
      </c>
      <c r="I408" s="106">
        <v>217</v>
      </c>
      <c r="J408" t="s">
        <v>1089</v>
      </c>
    </row>
    <row r="409" spans="1:10" ht="30" x14ac:dyDescent="0.25">
      <c r="A409" s="12">
        <v>43435</v>
      </c>
      <c r="B409" s="106">
        <v>1081</v>
      </c>
      <c r="C409" s="106">
        <v>310</v>
      </c>
      <c r="D409" s="15" t="s">
        <v>1791</v>
      </c>
      <c r="E409" s="15" t="s">
        <v>1110</v>
      </c>
      <c r="H409" s="106">
        <v>43485</v>
      </c>
      <c r="I409" s="106">
        <v>217</v>
      </c>
      <c r="J409" t="s">
        <v>1098</v>
      </c>
    </row>
    <row r="410" spans="1:10" ht="45" x14ac:dyDescent="0.25">
      <c r="A410" s="12">
        <v>43409</v>
      </c>
      <c r="B410" s="106">
        <v>1012</v>
      </c>
      <c r="C410" s="106">
        <v>209</v>
      </c>
      <c r="D410" s="15" t="s">
        <v>1618</v>
      </c>
      <c r="E410" s="15" t="s">
        <v>1110</v>
      </c>
      <c r="G410" t="s">
        <v>2082</v>
      </c>
      <c r="H410" s="106">
        <v>43488</v>
      </c>
      <c r="I410" s="106">
        <v>217</v>
      </c>
      <c r="J410" t="s">
        <v>1089</v>
      </c>
    </row>
    <row r="411" spans="1:10" ht="30" x14ac:dyDescent="0.25">
      <c r="A411" s="12">
        <v>43403</v>
      </c>
      <c r="B411" s="106">
        <v>1001</v>
      </c>
      <c r="C411" s="106">
        <v>301</v>
      </c>
      <c r="D411" s="15" t="s">
        <v>62</v>
      </c>
      <c r="E411" s="15" t="s">
        <v>1110</v>
      </c>
      <c r="G411" t="s">
        <v>1999</v>
      </c>
      <c r="H411" s="106">
        <v>43488</v>
      </c>
      <c r="I411" s="106">
        <v>217</v>
      </c>
      <c r="J411" t="s">
        <v>1089</v>
      </c>
    </row>
    <row r="412" spans="1:10" ht="45" x14ac:dyDescent="0.25">
      <c r="A412" s="12">
        <v>43454</v>
      </c>
      <c r="B412" s="106">
        <v>1126</v>
      </c>
      <c r="C412" s="106">
        <v>212</v>
      </c>
      <c r="D412" s="15" t="s">
        <v>1889</v>
      </c>
      <c r="E412" s="15" t="s">
        <v>1107</v>
      </c>
      <c r="F412" t="s">
        <v>2032</v>
      </c>
      <c r="H412" s="106">
        <v>43495</v>
      </c>
      <c r="I412" s="106">
        <v>216</v>
      </c>
      <c r="J412" t="s">
        <v>1274</v>
      </c>
    </row>
    <row r="413" spans="1:10" ht="30" x14ac:dyDescent="0.25">
      <c r="A413" s="12">
        <v>43449</v>
      </c>
      <c r="B413" s="106">
        <v>1119</v>
      </c>
      <c r="C413" s="106">
        <v>104</v>
      </c>
      <c r="D413" s="15" t="s">
        <v>1863</v>
      </c>
      <c r="E413" s="15" t="s">
        <v>1107</v>
      </c>
      <c r="G413" t="s">
        <v>2085</v>
      </c>
      <c r="H413" s="106">
        <v>43495</v>
      </c>
      <c r="I413" s="106">
        <v>216</v>
      </c>
      <c r="J413" t="s">
        <v>555</v>
      </c>
    </row>
    <row r="414" spans="1:10" ht="60" x14ac:dyDescent="0.25">
      <c r="A414" s="12">
        <v>43428</v>
      </c>
      <c r="B414" s="106">
        <v>1065</v>
      </c>
      <c r="C414" s="106">
        <v>404</v>
      </c>
      <c r="D414" s="15" t="s">
        <v>1753</v>
      </c>
      <c r="E414" s="15" t="s">
        <v>1107</v>
      </c>
      <c r="H414" s="106">
        <v>43495</v>
      </c>
      <c r="I414" s="106">
        <v>216</v>
      </c>
      <c r="J414" t="s">
        <v>1173</v>
      </c>
    </row>
    <row r="415" spans="1:10" ht="45" x14ac:dyDescent="0.25">
      <c r="A415" s="12">
        <v>43399</v>
      </c>
      <c r="B415" s="106">
        <v>995</v>
      </c>
      <c r="C415" s="106">
        <v>411</v>
      </c>
      <c r="D415" s="15" t="s">
        <v>75</v>
      </c>
      <c r="E415" s="15" t="s">
        <v>1107</v>
      </c>
      <c r="G415" t="s">
        <v>1661</v>
      </c>
      <c r="H415" s="106">
        <v>43495</v>
      </c>
      <c r="I415" s="106">
        <v>216</v>
      </c>
      <c r="J415" t="s">
        <v>1098</v>
      </c>
    </row>
    <row r="416" spans="1:10" ht="30" x14ac:dyDescent="0.25">
      <c r="A416" s="12">
        <v>43381</v>
      </c>
      <c r="B416" s="106">
        <v>943</v>
      </c>
      <c r="C416" s="106">
        <v>405</v>
      </c>
      <c r="D416" s="15" t="s">
        <v>165</v>
      </c>
      <c r="E416" s="15" t="s">
        <v>1107</v>
      </c>
      <c r="H416" s="106">
        <v>43485</v>
      </c>
      <c r="I416" s="106">
        <v>216</v>
      </c>
      <c r="J416" t="s">
        <v>1111</v>
      </c>
    </row>
    <row r="417" spans="1:10" ht="30" x14ac:dyDescent="0.25">
      <c r="A417" s="12">
        <v>43342</v>
      </c>
      <c r="B417" s="106">
        <v>870</v>
      </c>
      <c r="C417" s="106">
        <v>904</v>
      </c>
      <c r="D417" s="15" t="s">
        <v>303</v>
      </c>
      <c r="E417" s="15" t="s">
        <v>1107</v>
      </c>
      <c r="G417" t="s">
        <v>1517</v>
      </c>
      <c r="H417" s="106">
        <v>43490</v>
      </c>
      <c r="I417" s="106">
        <v>216</v>
      </c>
      <c r="J417" t="s">
        <v>1182</v>
      </c>
    </row>
    <row r="418" spans="1:10" ht="409.5" x14ac:dyDescent="0.25">
      <c r="A418" s="12">
        <v>43385</v>
      </c>
      <c r="B418" s="106">
        <v>945</v>
      </c>
      <c r="C418" s="106">
        <v>205</v>
      </c>
      <c r="D418" s="15" t="s">
        <v>161</v>
      </c>
      <c r="E418" s="15" t="s">
        <v>1102</v>
      </c>
      <c r="G418" t="s">
        <v>1483</v>
      </c>
      <c r="H418" s="106">
        <v>43485</v>
      </c>
      <c r="I418" s="106">
        <v>215</v>
      </c>
      <c r="J418" t="s">
        <v>1136</v>
      </c>
    </row>
    <row r="419" spans="1:10" ht="60" x14ac:dyDescent="0.25">
      <c r="A419" s="12">
        <v>43489</v>
      </c>
      <c r="B419" s="106">
        <v>1204</v>
      </c>
      <c r="C419" s="106">
        <v>904</v>
      </c>
      <c r="D419" s="15" t="s">
        <v>2122</v>
      </c>
      <c r="E419" s="15" t="s">
        <v>1094</v>
      </c>
      <c r="H419" s="106" t="s">
        <v>1095</v>
      </c>
      <c r="I419" s="106">
        <v>214</v>
      </c>
      <c r="J419" t="s">
        <v>1852</v>
      </c>
    </row>
    <row r="420" spans="1:10" ht="135" x14ac:dyDescent="0.25">
      <c r="A420" s="12">
        <v>43490</v>
      </c>
      <c r="B420" s="106">
        <v>1202</v>
      </c>
      <c r="C420" s="106">
        <v>602</v>
      </c>
      <c r="D420" s="15" t="s">
        <v>2120</v>
      </c>
      <c r="E420" s="15" t="s">
        <v>1094</v>
      </c>
      <c r="H420" s="106" t="s">
        <v>1095</v>
      </c>
      <c r="I420" s="106">
        <v>214</v>
      </c>
      <c r="J420" t="s">
        <v>1274</v>
      </c>
    </row>
    <row r="421" spans="1:10" ht="30" x14ac:dyDescent="0.25">
      <c r="A421" s="12">
        <v>43477</v>
      </c>
      <c r="B421" s="106">
        <v>1192</v>
      </c>
      <c r="C421" s="106">
        <v>703</v>
      </c>
      <c r="D421" s="15" t="s">
        <v>2105</v>
      </c>
      <c r="E421" s="15" t="s">
        <v>1094</v>
      </c>
      <c r="G421" t="s">
        <v>2134</v>
      </c>
      <c r="H421" s="106" t="s">
        <v>1095</v>
      </c>
      <c r="I421" s="106">
        <v>214</v>
      </c>
      <c r="J421" t="s">
        <v>1168</v>
      </c>
    </row>
    <row r="422" spans="1:10" ht="30" x14ac:dyDescent="0.25">
      <c r="A422" s="12">
        <v>43482</v>
      </c>
      <c r="B422" s="106">
        <v>1188</v>
      </c>
      <c r="C422" s="106">
        <v>205</v>
      </c>
      <c r="D422" s="15" t="s">
        <v>2101</v>
      </c>
      <c r="E422" s="15" t="s">
        <v>1094</v>
      </c>
      <c r="F422" t="s">
        <v>2136</v>
      </c>
      <c r="H422" s="106" t="s">
        <v>1095</v>
      </c>
      <c r="I422" s="106">
        <v>214</v>
      </c>
      <c r="J422" t="s">
        <v>1141</v>
      </c>
    </row>
    <row r="423" spans="1:10" ht="30" x14ac:dyDescent="0.25">
      <c r="A423" s="12">
        <v>43482</v>
      </c>
      <c r="B423" s="106">
        <v>1186</v>
      </c>
      <c r="C423" s="106">
        <v>901</v>
      </c>
      <c r="D423" s="15" t="s">
        <v>2099</v>
      </c>
      <c r="E423" s="15" t="s">
        <v>1094</v>
      </c>
      <c r="F423" t="s">
        <v>2135</v>
      </c>
      <c r="H423" s="106" t="s">
        <v>1095</v>
      </c>
      <c r="I423" s="106">
        <v>214</v>
      </c>
      <c r="J423" t="s">
        <v>1141</v>
      </c>
    </row>
    <row r="424" spans="1:10" ht="30" x14ac:dyDescent="0.25">
      <c r="A424" s="12">
        <v>43482</v>
      </c>
      <c r="B424" s="106">
        <v>1182</v>
      </c>
      <c r="C424" s="106">
        <v>901</v>
      </c>
      <c r="D424" s="15" t="s">
        <v>2092</v>
      </c>
      <c r="E424" s="15" t="s">
        <v>1094</v>
      </c>
      <c r="H424" s="106" t="s">
        <v>1095</v>
      </c>
      <c r="I424" s="106">
        <v>214</v>
      </c>
      <c r="J424" t="s">
        <v>1141</v>
      </c>
    </row>
    <row r="425" spans="1:10" ht="45" x14ac:dyDescent="0.25">
      <c r="A425" s="12">
        <v>43480</v>
      </c>
      <c r="B425" s="106">
        <v>1177</v>
      </c>
      <c r="C425" s="106">
        <v>711</v>
      </c>
      <c r="D425" s="15" t="s">
        <v>2051</v>
      </c>
      <c r="E425" s="15" t="s">
        <v>1094</v>
      </c>
      <c r="G425" t="s">
        <v>2116</v>
      </c>
      <c r="H425" s="106" t="s">
        <v>1084</v>
      </c>
      <c r="I425" s="106">
        <v>214</v>
      </c>
      <c r="J425" t="s">
        <v>1168</v>
      </c>
    </row>
    <row r="426" spans="1:10" ht="30" x14ac:dyDescent="0.25">
      <c r="A426" s="12">
        <v>43416</v>
      </c>
      <c r="B426" s="106">
        <v>1024</v>
      </c>
      <c r="C426" s="106">
        <v>709</v>
      </c>
      <c r="D426" s="15" t="s">
        <v>1657</v>
      </c>
      <c r="E426" s="15" t="s">
        <v>1094</v>
      </c>
      <c r="F426" t="s">
        <v>1183</v>
      </c>
      <c r="H426" s="106">
        <v>43485</v>
      </c>
      <c r="I426" s="106">
        <v>214</v>
      </c>
      <c r="J426" t="s">
        <v>1184</v>
      </c>
    </row>
    <row r="427" spans="1:10" ht="30" x14ac:dyDescent="0.25">
      <c r="A427" s="12">
        <v>43390</v>
      </c>
      <c r="B427" s="106">
        <v>981</v>
      </c>
      <c r="C427" s="106">
        <v>505</v>
      </c>
      <c r="D427" s="15" t="s">
        <v>94</v>
      </c>
      <c r="E427" s="15" t="s">
        <v>1094</v>
      </c>
      <c r="G427" t="s">
        <v>1461</v>
      </c>
      <c r="H427" s="106">
        <v>43485</v>
      </c>
      <c r="I427" s="106">
        <v>214</v>
      </c>
      <c r="J427" t="s">
        <v>1117</v>
      </c>
    </row>
    <row r="428" spans="1:10" ht="30" x14ac:dyDescent="0.25">
      <c r="A428" s="12">
        <v>43338</v>
      </c>
      <c r="B428" s="106">
        <v>867</v>
      </c>
      <c r="C428" s="106">
        <v>508</v>
      </c>
      <c r="D428" s="15" t="s">
        <v>306</v>
      </c>
      <c r="E428" s="15" t="s">
        <v>1094</v>
      </c>
      <c r="G428" t="s">
        <v>1495</v>
      </c>
      <c r="H428" s="106">
        <v>43485</v>
      </c>
      <c r="I428" s="106">
        <v>214</v>
      </c>
      <c r="J428" t="s">
        <v>1184</v>
      </c>
    </row>
    <row r="429" spans="1:10" ht="30" x14ac:dyDescent="0.25">
      <c r="A429" s="12">
        <v>43331</v>
      </c>
      <c r="B429" s="106">
        <v>836</v>
      </c>
      <c r="C429" s="106">
        <v>301</v>
      </c>
      <c r="D429" s="15" t="s">
        <v>350</v>
      </c>
      <c r="E429" s="15" t="s">
        <v>1094</v>
      </c>
      <c r="G429" t="s">
        <v>1502</v>
      </c>
      <c r="H429" s="106">
        <v>43485</v>
      </c>
      <c r="I429" s="106">
        <v>214</v>
      </c>
      <c r="J429" t="s">
        <v>1141</v>
      </c>
    </row>
    <row r="430" spans="1:10" ht="30" x14ac:dyDescent="0.25">
      <c r="A430" s="12">
        <v>43478</v>
      </c>
      <c r="B430" s="106">
        <v>1196</v>
      </c>
      <c r="C430" s="106">
        <v>409</v>
      </c>
      <c r="D430" s="15" t="s">
        <v>2110</v>
      </c>
      <c r="E430" s="15" t="s">
        <v>1129</v>
      </c>
      <c r="H430" s="106" t="s">
        <v>1095</v>
      </c>
      <c r="I430" s="106">
        <v>213</v>
      </c>
      <c r="J430" t="s">
        <v>1146</v>
      </c>
    </row>
    <row r="431" spans="1:10" ht="30" x14ac:dyDescent="0.25">
      <c r="A431" s="12">
        <v>43480</v>
      </c>
      <c r="B431" s="106">
        <v>1193</v>
      </c>
      <c r="C431" s="106">
        <v>508</v>
      </c>
      <c r="D431" s="15" t="s">
        <v>2106</v>
      </c>
      <c r="E431" s="15" t="s">
        <v>1129</v>
      </c>
      <c r="H431" s="106" t="s">
        <v>1095</v>
      </c>
      <c r="I431" s="106">
        <v>213</v>
      </c>
      <c r="J431" t="s">
        <v>44</v>
      </c>
    </row>
    <row r="432" spans="1:10" ht="30" x14ac:dyDescent="0.25">
      <c r="A432" s="12">
        <v>43486</v>
      </c>
      <c r="B432" s="106">
        <v>1200</v>
      </c>
      <c r="C432" s="106">
        <v>711</v>
      </c>
      <c r="D432" s="15" t="s">
        <v>2113</v>
      </c>
      <c r="E432" s="15" t="s">
        <v>1110</v>
      </c>
      <c r="H432" s="106" t="s">
        <v>1095</v>
      </c>
      <c r="I432" s="106">
        <v>212</v>
      </c>
      <c r="J432" t="s">
        <v>1128</v>
      </c>
    </row>
    <row r="433" spans="1:10" ht="30" x14ac:dyDescent="0.25">
      <c r="A433" s="12">
        <v>43480</v>
      </c>
      <c r="B433" s="106">
        <v>1195</v>
      </c>
      <c r="C433" s="106">
        <v>508</v>
      </c>
      <c r="D433" s="15" t="s">
        <v>2109</v>
      </c>
      <c r="E433" s="15" t="s">
        <v>1110</v>
      </c>
      <c r="H433" s="106" t="s">
        <v>1095</v>
      </c>
      <c r="I433" s="106">
        <v>212</v>
      </c>
      <c r="J433" t="s">
        <v>1165</v>
      </c>
    </row>
    <row r="434" spans="1:10" ht="30" x14ac:dyDescent="0.25">
      <c r="A434" s="12">
        <v>43487</v>
      </c>
      <c r="B434" s="106">
        <v>1184</v>
      </c>
      <c r="C434" s="106">
        <v>201</v>
      </c>
      <c r="D434" s="15" t="s">
        <v>2095</v>
      </c>
      <c r="E434" s="15" t="s">
        <v>1110</v>
      </c>
      <c r="H434" s="106" t="s">
        <v>1095</v>
      </c>
      <c r="I434" s="106">
        <v>212</v>
      </c>
      <c r="J434" t="s">
        <v>1128</v>
      </c>
    </row>
    <row r="435" spans="1:10" ht="150" x14ac:dyDescent="0.25">
      <c r="A435" s="12">
        <v>43485</v>
      </c>
      <c r="B435" s="106">
        <v>1183</v>
      </c>
      <c r="C435" s="106">
        <v>207</v>
      </c>
      <c r="D435" s="15" t="s">
        <v>2093</v>
      </c>
      <c r="E435" s="15" t="s">
        <v>1110</v>
      </c>
      <c r="H435" s="106" t="s">
        <v>1095</v>
      </c>
      <c r="I435" s="106">
        <v>212</v>
      </c>
      <c r="J435" t="s">
        <v>1128</v>
      </c>
    </row>
    <row r="436" spans="1:10" ht="30" x14ac:dyDescent="0.25">
      <c r="A436" s="12">
        <v>43444</v>
      </c>
      <c r="B436" s="106">
        <v>1107</v>
      </c>
      <c r="C436" s="106">
        <v>105</v>
      </c>
      <c r="D436" s="15" t="s">
        <v>1834</v>
      </c>
      <c r="E436" s="15" t="s">
        <v>1110</v>
      </c>
      <c r="H436" s="106" t="s">
        <v>1084</v>
      </c>
      <c r="I436" s="106">
        <v>212</v>
      </c>
      <c r="J436" t="s">
        <v>1121</v>
      </c>
    </row>
    <row r="437" spans="1:10" ht="75" x14ac:dyDescent="0.25">
      <c r="A437" s="12">
        <v>43408</v>
      </c>
      <c r="B437" s="106">
        <v>1009</v>
      </c>
      <c r="C437" s="106">
        <v>903</v>
      </c>
      <c r="D437" s="15" t="s">
        <v>45</v>
      </c>
      <c r="E437" s="15" t="s">
        <v>1110</v>
      </c>
      <c r="G437" t="s">
        <v>2083</v>
      </c>
      <c r="H437" s="106" t="s">
        <v>1084</v>
      </c>
      <c r="I437" s="106">
        <v>212</v>
      </c>
      <c r="J437" t="s">
        <v>1172</v>
      </c>
    </row>
    <row r="438" spans="1:10" ht="30" x14ac:dyDescent="0.25">
      <c r="A438" s="12">
        <v>43326</v>
      </c>
      <c r="B438" s="106">
        <v>821</v>
      </c>
      <c r="C438" s="106">
        <v>401</v>
      </c>
      <c r="D438" s="15" t="s">
        <v>381</v>
      </c>
      <c r="E438" s="15" t="s">
        <v>1110</v>
      </c>
      <c r="F438" t="s">
        <v>1536</v>
      </c>
      <c r="G438" t="s">
        <v>1537</v>
      </c>
      <c r="H438" s="106" t="s">
        <v>1084</v>
      </c>
      <c r="I438" s="106">
        <v>212</v>
      </c>
      <c r="J438" t="s">
        <v>1204</v>
      </c>
    </row>
    <row r="439" spans="1:10" ht="60" x14ac:dyDescent="0.25">
      <c r="A439" s="12">
        <v>43477</v>
      </c>
      <c r="B439" s="106">
        <v>1171</v>
      </c>
      <c r="C439" s="106">
        <v>207</v>
      </c>
      <c r="D439" s="15" t="s">
        <v>2041</v>
      </c>
      <c r="E439" s="15" t="s">
        <v>1107</v>
      </c>
      <c r="H439" s="106" t="s">
        <v>1138</v>
      </c>
      <c r="I439" s="106">
        <v>211</v>
      </c>
      <c r="J439" t="s">
        <v>555</v>
      </c>
    </row>
    <row r="440" spans="1:10" ht="30" x14ac:dyDescent="0.25">
      <c r="A440" s="12">
        <v>43401</v>
      </c>
      <c r="B440" s="106">
        <v>985</v>
      </c>
      <c r="C440" s="106">
        <v>202</v>
      </c>
      <c r="D440" s="15" t="s">
        <v>88</v>
      </c>
      <c r="E440" s="15" t="s">
        <v>1107</v>
      </c>
      <c r="F440" t="s">
        <v>1628</v>
      </c>
      <c r="H440" s="106">
        <v>43480</v>
      </c>
      <c r="I440" s="106">
        <v>211</v>
      </c>
      <c r="J440" t="s">
        <v>1109</v>
      </c>
    </row>
    <row r="441" spans="1:10" ht="30" x14ac:dyDescent="0.25">
      <c r="A441" s="12">
        <v>43480</v>
      </c>
      <c r="B441" s="106">
        <v>1194</v>
      </c>
      <c r="C441" s="106">
        <v>508</v>
      </c>
      <c r="D441" s="15" t="s">
        <v>2107</v>
      </c>
      <c r="E441" s="15" t="s">
        <v>1094</v>
      </c>
      <c r="H441" s="106" t="s">
        <v>1095</v>
      </c>
      <c r="I441" s="106">
        <v>210</v>
      </c>
      <c r="J441" t="s">
        <v>1852</v>
      </c>
    </row>
    <row r="442" spans="1:10" ht="30" x14ac:dyDescent="0.25">
      <c r="A442" s="12">
        <v>43477</v>
      </c>
      <c r="B442" s="106">
        <v>1192</v>
      </c>
      <c r="C442" s="106">
        <v>703</v>
      </c>
      <c r="D442" s="15" t="s">
        <v>2105</v>
      </c>
      <c r="E442" s="15" t="s">
        <v>1094</v>
      </c>
      <c r="H442" s="106" t="s">
        <v>1095</v>
      </c>
      <c r="I442" s="106">
        <v>210</v>
      </c>
      <c r="J442" t="s">
        <v>1168</v>
      </c>
    </row>
    <row r="443" spans="1:10" ht="30" x14ac:dyDescent="0.25">
      <c r="A443" s="12">
        <v>43482</v>
      </c>
      <c r="B443" s="106">
        <v>1189</v>
      </c>
      <c r="C443" s="106">
        <v>204</v>
      </c>
      <c r="D443" s="15" t="s">
        <v>2102</v>
      </c>
      <c r="E443" s="15" t="s">
        <v>1094</v>
      </c>
      <c r="H443" s="106" t="s">
        <v>1095</v>
      </c>
      <c r="I443" s="106">
        <v>210</v>
      </c>
      <c r="J443" t="s">
        <v>1104</v>
      </c>
    </row>
    <row r="444" spans="1:10" ht="30" x14ac:dyDescent="0.25">
      <c r="A444" s="12">
        <v>43482</v>
      </c>
      <c r="B444" s="106">
        <v>1188</v>
      </c>
      <c r="C444" s="106">
        <v>205</v>
      </c>
      <c r="D444" s="15" t="s">
        <v>2101</v>
      </c>
      <c r="E444" s="15" t="s">
        <v>1094</v>
      </c>
      <c r="H444" s="106" t="s">
        <v>1095</v>
      </c>
      <c r="I444" s="106">
        <v>210</v>
      </c>
      <c r="J444" t="s">
        <v>1141</v>
      </c>
    </row>
    <row r="445" spans="1:10" ht="30" x14ac:dyDescent="0.25">
      <c r="A445" s="12">
        <v>43482</v>
      </c>
      <c r="B445" s="106">
        <v>1186</v>
      </c>
      <c r="C445" s="106">
        <v>901</v>
      </c>
      <c r="D445" s="15" t="s">
        <v>2099</v>
      </c>
      <c r="E445" s="15" t="s">
        <v>1094</v>
      </c>
      <c r="H445" s="106" t="s">
        <v>1095</v>
      </c>
      <c r="I445" s="106">
        <v>210</v>
      </c>
      <c r="J445" t="s">
        <v>1141</v>
      </c>
    </row>
    <row r="446" spans="1:10" ht="30" x14ac:dyDescent="0.25">
      <c r="A446" s="12">
        <v>43482</v>
      </c>
      <c r="B446" s="106">
        <v>1182</v>
      </c>
      <c r="C446" s="106">
        <v>901</v>
      </c>
      <c r="D446" s="15" t="s">
        <v>2092</v>
      </c>
      <c r="E446" s="15" t="s">
        <v>1094</v>
      </c>
      <c r="H446" s="106" t="s">
        <v>1095</v>
      </c>
      <c r="I446" s="106">
        <v>210</v>
      </c>
      <c r="J446" t="s">
        <v>1141</v>
      </c>
    </row>
    <row r="447" spans="1:10" ht="30" x14ac:dyDescent="0.25">
      <c r="A447" s="12">
        <v>43482</v>
      </c>
      <c r="B447" s="106">
        <v>1180</v>
      </c>
      <c r="C447" s="106">
        <v>204</v>
      </c>
      <c r="D447" s="15" t="s">
        <v>2090</v>
      </c>
      <c r="E447" s="15" t="s">
        <v>1094</v>
      </c>
      <c r="H447" s="106" t="s">
        <v>1095</v>
      </c>
      <c r="I447" s="106">
        <v>210</v>
      </c>
      <c r="J447" t="s">
        <v>1104</v>
      </c>
    </row>
    <row r="448" spans="1:10" ht="45" x14ac:dyDescent="0.25">
      <c r="A448" s="12">
        <v>43480</v>
      </c>
      <c r="B448" s="106">
        <v>1177</v>
      </c>
      <c r="C448" s="106">
        <v>711</v>
      </c>
      <c r="D448" s="15" t="s">
        <v>2051</v>
      </c>
      <c r="E448" s="15" t="s">
        <v>1094</v>
      </c>
      <c r="G448" t="s">
        <v>2116</v>
      </c>
      <c r="H448" s="106" t="s">
        <v>1084</v>
      </c>
      <c r="I448" s="106">
        <v>210</v>
      </c>
      <c r="J448" t="s">
        <v>1168</v>
      </c>
    </row>
    <row r="449" spans="1:10" ht="45" x14ac:dyDescent="0.25">
      <c r="A449" s="12">
        <v>43475</v>
      </c>
      <c r="B449" s="106">
        <v>1169</v>
      </c>
      <c r="C449" s="106">
        <v>111</v>
      </c>
      <c r="D449" s="15" t="s">
        <v>2034</v>
      </c>
      <c r="E449" s="15" t="s">
        <v>1094</v>
      </c>
      <c r="H449" s="106" t="s">
        <v>1084</v>
      </c>
      <c r="I449" s="106">
        <v>210</v>
      </c>
      <c r="J449" t="s">
        <v>1186</v>
      </c>
    </row>
    <row r="450" spans="1:10" ht="30" x14ac:dyDescent="0.25">
      <c r="A450" s="12">
        <v>43482</v>
      </c>
      <c r="B450" s="106">
        <v>1191</v>
      </c>
      <c r="C450" s="106">
        <v>204</v>
      </c>
      <c r="D450" s="15" t="s">
        <v>2104</v>
      </c>
      <c r="E450" s="15" t="s">
        <v>1145</v>
      </c>
      <c r="H450" s="106" t="s">
        <v>1095</v>
      </c>
      <c r="I450" s="106">
        <v>209</v>
      </c>
      <c r="J450" t="s">
        <v>44</v>
      </c>
    </row>
    <row r="451" spans="1:10" ht="45" x14ac:dyDescent="0.25">
      <c r="A451" s="12">
        <v>43473</v>
      </c>
      <c r="B451" s="106">
        <v>1168</v>
      </c>
      <c r="C451" s="106">
        <v>125</v>
      </c>
      <c r="D451" s="15" t="s">
        <v>1991</v>
      </c>
      <c r="E451" s="15" t="s">
        <v>1151</v>
      </c>
      <c r="H451" s="106" t="s">
        <v>1217</v>
      </c>
      <c r="I451" s="106">
        <v>208</v>
      </c>
      <c r="J451" t="s">
        <v>1152</v>
      </c>
    </row>
    <row r="452" spans="1:10" ht="45" x14ac:dyDescent="0.25">
      <c r="A452" s="12">
        <v>43470</v>
      </c>
      <c r="B452" s="106">
        <v>1152</v>
      </c>
      <c r="C452" s="106" t="s">
        <v>46</v>
      </c>
      <c r="D452" s="15" t="s">
        <v>1968</v>
      </c>
      <c r="E452" s="15" t="s">
        <v>1151</v>
      </c>
      <c r="H452" s="106" t="s">
        <v>1084</v>
      </c>
      <c r="I452" s="106">
        <v>208</v>
      </c>
      <c r="J452" t="s">
        <v>1152</v>
      </c>
    </row>
    <row r="453" spans="1:10" ht="30" x14ac:dyDescent="0.25">
      <c r="A453" s="12">
        <v>43486</v>
      </c>
      <c r="B453" s="106">
        <v>1199</v>
      </c>
      <c r="C453" s="106">
        <v>610</v>
      </c>
      <c r="D453" s="15" t="s">
        <v>1859</v>
      </c>
      <c r="E453" s="15" t="s">
        <v>1123</v>
      </c>
      <c r="H453" s="106" t="s">
        <v>1095</v>
      </c>
      <c r="I453" s="106">
        <v>207</v>
      </c>
      <c r="J453" t="s">
        <v>1092</v>
      </c>
    </row>
    <row r="454" spans="1:10" ht="30" x14ac:dyDescent="0.25">
      <c r="A454" s="12">
        <v>43482</v>
      </c>
      <c r="B454" s="106">
        <v>1187</v>
      </c>
      <c r="C454" s="106">
        <v>902</v>
      </c>
      <c r="D454" s="15" t="s">
        <v>2100</v>
      </c>
      <c r="E454" s="15" t="s">
        <v>1123</v>
      </c>
      <c r="H454" s="106" t="s">
        <v>1095</v>
      </c>
      <c r="I454" s="106">
        <v>207</v>
      </c>
      <c r="J454" t="s">
        <v>1141</v>
      </c>
    </row>
    <row r="455" spans="1:10" ht="30" x14ac:dyDescent="0.25">
      <c r="A455" s="12">
        <v>43486</v>
      </c>
      <c r="B455" s="106">
        <v>1185</v>
      </c>
      <c r="C455" s="106">
        <v>702</v>
      </c>
      <c r="D455" s="15" t="s">
        <v>2098</v>
      </c>
      <c r="E455" s="15" t="s">
        <v>1123</v>
      </c>
      <c r="H455" s="106" t="s">
        <v>1095</v>
      </c>
      <c r="I455" s="106">
        <v>207</v>
      </c>
      <c r="J455" t="s">
        <v>1092</v>
      </c>
    </row>
    <row r="456" spans="1:10" ht="30" x14ac:dyDescent="0.25">
      <c r="A456" s="12">
        <v>43482</v>
      </c>
      <c r="B456" s="106">
        <v>1181</v>
      </c>
      <c r="C456" s="106">
        <v>902</v>
      </c>
      <c r="D456" s="15" t="s">
        <v>2091</v>
      </c>
      <c r="E456" s="15" t="s">
        <v>1123</v>
      </c>
      <c r="H456" s="106" t="s">
        <v>1095</v>
      </c>
      <c r="I456" s="106">
        <v>207</v>
      </c>
      <c r="J456" t="s">
        <v>1141</v>
      </c>
    </row>
    <row r="457" spans="1:10" ht="30" x14ac:dyDescent="0.25">
      <c r="A457" s="12">
        <v>43480</v>
      </c>
      <c r="B457" s="106">
        <v>1178</v>
      </c>
      <c r="C457" s="106">
        <v>303</v>
      </c>
      <c r="D457" s="15" t="s">
        <v>2050</v>
      </c>
      <c r="E457" s="15" t="s">
        <v>1190</v>
      </c>
      <c r="H457" s="106" t="s">
        <v>1084</v>
      </c>
      <c r="I457" s="106">
        <v>206</v>
      </c>
      <c r="J457" t="s">
        <v>1416</v>
      </c>
    </row>
    <row r="458" spans="1:10" ht="45" x14ac:dyDescent="0.25">
      <c r="A458" s="12">
        <v>43478</v>
      </c>
      <c r="B458" s="106">
        <v>1173</v>
      </c>
      <c r="C458" s="106">
        <v>904</v>
      </c>
      <c r="D458" s="15" t="s">
        <v>2043</v>
      </c>
      <c r="E458" s="15" t="s">
        <v>1110</v>
      </c>
      <c r="H458" s="106" t="s">
        <v>1084</v>
      </c>
      <c r="I458" s="106">
        <v>205</v>
      </c>
      <c r="J458" t="s">
        <v>1155</v>
      </c>
    </row>
    <row r="459" spans="1:10" ht="30" x14ac:dyDescent="0.25">
      <c r="A459" s="12">
        <v>43444</v>
      </c>
      <c r="B459" s="106">
        <v>1107</v>
      </c>
      <c r="C459" s="106">
        <v>105</v>
      </c>
      <c r="D459" s="15" t="s">
        <v>1834</v>
      </c>
      <c r="E459" s="15" t="s">
        <v>1110</v>
      </c>
      <c r="H459" s="106" t="s">
        <v>1084</v>
      </c>
      <c r="I459" s="106">
        <v>205</v>
      </c>
      <c r="J459" t="s">
        <v>1121</v>
      </c>
    </row>
    <row r="460" spans="1:10" ht="75" x14ac:dyDescent="0.25">
      <c r="A460" s="12">
        <v>43408</v>
      </c>
      <c r="B460" s="106">
        <v>1009</v>
      </c>
      <c r="C460" s="106">
        <v>903</v>
      </c>
      <c r="D460" s="15" t="s">
        <v>45</v>
      </c>
      <c r="E460" s="15" t="s">
        <v>1110</v>
      </c>
      <c r="G460" t="s">
        <v>2083</v>
      </c>
      <c r="H460" s="106" t="s">
        <v>1084</v>
      </c>
      <c r="I460" s="106">
        <v>205</v>
      </c>
      <c r="J460" t="s">
        <v>1172</v>
      </c>
    </row>
    <row r="461" spans="1:10" ht="30" x14ac:dyDescent="0.25">
      <c r="A461" s="12">
        <v>43388</v>
      </c>
      <c r="B461" s="106">
        <v>950</v>
      </c>
      <c r="C461" s="106">
        <v>503</v>
      </c>
      <c r="D461" s="15" t="s">
        <v>148</v>
      </c>
      <c r="E461" s="15" t="s">
        <v>1110</v>
      </c>
      <c r="G461" t="s">
        <v>1999</v>
      </c>
      <c r="H461" s="106" t="s">
        <v>1084</v>
      </c>
      <c r="I461" s="106">
        <v>205</v>
      </c>
      <c r="J461" t="s">
        <v>1089</v>
      </c>
    </row>
    <row r="462" spans="1:10" ht="30" x14ac:dyDescent="0.25">
      <c r="A462" s="12">
        <v>43386</v>
      </c>
      <c r="B462" s="106">
        <v>949</v>
      </c>
      <c r="C462" s="106">
        <v>410</v>
      </c>
      <c r="D462" s="15" t="s">
        <v>150</v>
      </c>
      <c r="E462" s="15" t="s">
        <v>1110</v>
      </c>
      <c r="G462" t="s">
        <v>1999</v>
      </c>
      <c r="H462" s="106" t="s">
        <v>1084</v>
      </c>
      <c r="I462" s="106">
        <v>205</v>
      </c>
      <c r="J462" t="s">
        <v>1089</v>
      </c>
    </row>
    <row r="463" spans="1:10" ht="30" x14ac:dyDescent="0.25">
      <c r="A463" s="12">
        <v>43326</v>
      </c>
      <c r="B463" s="106">
        <v>821</v>
      </c>
      <c r="C463" s="106">
        <v>401</v>
      </c>
      <c r="D463" s="15" t="s">
        <v>381</v>
      </c>
      <c r="E463" s="15" t="s">
        <v>1110</v>
      </c>
      <c r="F463" t="s">
        <v>1536</v>
      </c>
      <c r="G463" t="s">
        <v>1537</v>
      </c>
      <c r="H463" s="106" t="s">
        <v>1084</v>
      </c>
      <c r="I463" s="106">
        <v>205</v>
      </c>
      <c r="J463" t="s">
        <v>1204</v>
      </c>
    </row>
    <row r="464" spans="1:10" ht="60" x14ac:dyDescent="0.25">
      <c r="A464" s="12">
        <v>43477</v>
      </c>
      <c r="B464" s="106">
        <v>1171</v>
      </c>
      <c r="C464" s="106">
        <v>207</v>
      </c>
      <c r="D464" s="15" t="s">
        <v>2041</v>
      </c>
      <c r="E464" s="15" t="s">
        <v>1107</v>
      </c>
      <c r="H464" s="106" t="s">
        <v>1138</v>
      </c>
      <c r="I464" s="106">
        <v>204</v>
      </c>
      <c r="J464" t="s">
        <v>555</v>
      </c>
    </row>
    <row r="465" spans="1:10" ht="60" x14ac:dyDescent="0.25">
      <c r="A465" s="12">
        <v>43428</v>
      </c>
      <c r="B465" s="106">
        <v>1065</v>
      </c>
      <c r="C465" s="106">
        <v>404</v>
      </c>
      <c r="D465" s="15" t="s">
        <v>1753</v>
      </c>
      <c r="E465" s="15" t="s">
        <v>1107</v>
      </c>
      <c r="H465" s="106">
        <v>43480</v>
      </c>
      <c r="I465" s="106">
        <v>204</v>
      </c>
      <c r="J465" t="s">
        <v>1173</v>
      </c>
    </row>
    <row r="466" spans="1:10" ht="45" x14ac:dyDescent="0.25">
      <c r="A466" s="12">
        <v>43399</v>
      </c>
      <c r="B466" s="106">
        <v>995</v>
      </c>
      <c r="C466" s="106">
        <v>411</v>
      </c>
      <c r="D466" s="15" t="s">
        <v>75</v>
      </c>
      <c r="E466" s="15" t="s">
        <v>1107</v>
      </c>
      <c r="G466" t="s">
        <v>1661</v>
      </c>
      <c r="H466" s="106">
        <v>43480</v>
      </c>
      <c r="I466" s="106">
        <v>204</v>
      </c>
      <c r="J466" t="s">
        <v>1098</v>
      </c>
    </row>
    <row r="467" spans="1:10" ht="30" x14ac:dyDescent="0.25">
      <c r="A467" s="12">
        <v>43401</v>
      </c>
      <c r="B467" s="106">
        <v>985</v>
      </c>
      <c r="C467" s="106">
        <v>202</v>
      </c>
      <c r="D467" s="15" t="s">
        <v>88</v>
      </c>
      <c r="E467" s="15" t="s">
        <v>1107</v>
      </c>
      <c r="F467" t="s">
        <v>1628</v>
      </c>
      <c r="H467" s="106">
        <v>43480</v>
      </c>
      <c r="I467" s="106">
        <v>204</v>
      </c>
      <c r="J467" t="s">
        <v>1109</v>
      </c>
    </row>
    <row r="468" spans="1:10" ht="30" x14ac:dyDescent="0.25">
      <c r="A468" s="12">
        <v>43480</v>
      </c>
      <c r="B468" s="106">
        <v>1176</v>
      </c>
      <c r="C468" s="106">
        <v>708</v>
      </c>
      <c r="D468" s="15" t="s">
        <v>2052</v>
      </c>
      <c r="E468" s="15" t="s">
        <v>1665</v>
      </c>
      <c r="H468" s="106" t="s">
        <v>1084</v>
      </c>
      <c r="I468" s="106">
        <v>203</v>
      </c>
      <c r="J468" t="s">
        <v>1119</v>
      </c>
    </row>
    <row r="469" spans="1:10" ht="60" x14ac:dyDescent="0.25">
      <c r="A469" s="12">
        <v>43475</v>
      </c>
      <c r="B469" s="106">
        <v>1172</v>
      </c>
      <c r="C469" s="106" t="s">
        <v>46</v>
      </c>
      <c r="D469" s="15" t="s">
        <v>2042</v>
      </c>
      <c r="E469" s="15" t="s">
        <v>1665</v>
      </c>
      <c r="H469" s="106" t="s">
        <v>1084</v>
      </c>
      <c r="I469" s="106">
        <v>203</v>
      </c>
      <c r="J469" t="s">
        <v>555</v>
      </c>
    </row>
    <row r="470" spans="1:10" ht="45" x14ac:dyDescent="0.25">
      <c r="A470" s="12">
        <v>43477</v>
      </c>
      <c r="B470" s="106">
        <v>1170</v>
      </c>
      <c r="C470" s="106">
        <v>710</v>
      </c>
      <c r="D470" s="15" t="s">
        <v>2037</v>
      </c>
      <c r="E470" s="15" t="s">
        <v>1665</v>
      </c>
      <c r="H470" s="106" t="s">
        <v>1084</v>
      </c>
      <c r="I470" s="106">
        <v>203</v>
      </c>
      <c r="J470" t="s">
        <v>44</v>
      </c>
    </row>
    <row r="471" spans="1:10" ht="30" x14ac:dyDescent="0.25">
      <c r="A471" s="12">
        <v>43472</v>
      </c>
      <c r="B471" s="106">
        <v>1158</v>
      </c>
      <c r="C471" s="106" t="s">
        <v>46</v>
      </c>
      <c r="D471" s="15" t="s">
        <v>1978</v>
      </c>
      <c r="E471" s="15" t="s">
        <v>1665</v>
      </c>
      <c r="H471" s="106" t="s">
        <v>1217</v>
      </c>
      <c r="I471" s="106">
        <v>203</v>
      </c>
      <c r="J471" t="s">
        <v>44</v>
      </c>
    </row>
    <row r="472" spans="1:10" ht="75" x14ac:dyDescent="0.25">
      <c r="A472" s="12">
        <v>43473</v>
      </c>
      <c r="B472" s="106">
        <v>1157</v>
      </c>
      <c r="C472" s="106">
        <v>201</v>
      </c>
      <c r="D472" s="15" t="s">
        <v>1976</v>
      </c>
      <c r="E472" s="15" t="s">
        <v>1665</v>
      </c>
      <c r="G472" t="s">
        <v>2068</v>
      </c>
      <c r="H472" s="106" t="s">
        <v>1217</v>
      </c>
      <c r="I472" s="106">
        <v>203</v>
      </c>
      <c r="J472" t="s">
        <v>44</v>
      </c>
    </row>
    <row r="473" spans="1:10" ht="30" x14ac:dyDescent="0.25">
      <c r="A473" s="12">
        <v>43470</v>
      </c>
      <c r="B473" s="106">
        <v>1153</v>
      </c>
      <c r="C473" s="106" t="s">
        <v>46</v>
      </c>
      <c r="D473" s="15" t="s">
        <v>1969</v>
      </c>
      <c r="E473" s="15" t="s">
        <v>1665</v>
      </c>
      <c r="H473" s="106" t="s">
        <v>1084</v>
      </c>
      <c r="I473" s="106">
        <v>203</v>
      </c>
      <c r="J473" t="s">
        <v>555</v>
      </c>
    </row>
    <row r="474" spans="1:10" ht="45" x14ac:dyDescent="0.25">
      <c r="A474" s="12">
        <v>43458</v>
      </c>
      <c r="B474" s="106">
        <v>1140</v>
      </c>
      <c r="C474" s="106">
        <v>806</v>
      </c>
      <c r="D474" s="15" t="s">
        <v>1919</v>
      </c>
      <c r="E474" s="15" t="s">
        <v>1665</v>
      </c>
      <c r="H474" s="106" t="s">
        <v>1095</v>
      </c>
      <c r="I474" s="106">
        <v>203</v>
      </c>
      <c r="J474" t="s">
        <v>1936</v>
      </c>
    </row>
    <row r="475" spans="1:10" ht="30" x14ac:dyDescent="0.25">
      <c r="A475" s="12">
        <v>43334</v>
      </c>
      <c r="B475" s="106">
        <v>856</v>
      </c>
      <c r="C475" s="106">
        <v>506</v>
      </c>
      <c r="D475" s="15" t="s">
        <v>324</v>
      </c>
      <c r="E475" s="15" t="s">
        <v>1665</v>
      </c>
      <c r="G475" t="s">
        <v>1527</v>
      </c>
      <c r="H475" s="106">
        <v>43480</v>
      </c>
      <c r="I475" s="106">
        <v>203</v>
      </c>
      <c r="J475" t="s">
        <v>1194</v>
      </c>
    </row>
    <row r="476" spans="1:10" ht="30" x14ac:dyDescent="0.25">
      <c r="A476" s="12">
        <v>43333</v>
      </c>
      <c r="B476" s="106">
        <v>850</v>
      </c>
      <c r="C476" s="106">
        <v>506</v>
      </c>
      <c r="D476" s="15" t="s">
        <v>331</v>
      </c>
      <c r="E476" s="15" t="s">
        <v>1665</v>
      </c>
      <c r="G476" t="s">
        <v>1503</v>
      </c>
      <c r="H476" s="106">
        <v>43480</v>
      </c>
      <c r="I476" s="106">
        <v>203</v>
      </c>
      <c r="J476" t="s">
        <v>1163</v>
      </c>
    </row>
    <row r="477" spans="1:10" ht="30" x14ac:dyDescent="0.25">
      <c r="A477" s="12">
        <v>43285</v>
      </c>
      <c r="B477" s="106">
        <v>767</v>
      </c>
      <c r="C477" s="106"/>
      <c r="D477" s="15" t="s">
        <v>445</v>
      </c>
      <c r="E477" s="15" t="s">
        <v>1665</v>
      </c>
      <c r="G477" t="s">
        <v>1546</v>
      </c>
      <c r="H477" s="106">
        <v>43480</v>
      </c>
      <c r="I477" s="106">
        <v>203</v>
      </c>
      <c r="J477" t="s">
        <v>1194</v>
      </c>
    </row>
    <row r="478" spans="1:10" ht="30" x14ac:dyDescent="0.25">
      <c r="A478" s="12">
        <v>43278</v>
      </c>
      <c r="B478" s="106">
        <v>664</v>
      </c>
      <c r="C478" s="106">
        <v>602</v>
      </c>
      <c r="D478" s="15" t="s">
        <v>621</v>
      </c>
      <c r="E478" s="15" t="s">
        <v>1665</v>
      </c>
      <c r="G478" t="s">
        <v>1563</v>
      </c>
      <c r="H478" s="106">
        <v>43480</v>
      </c>
      <c r="I478" s="106">
        <v>203</v>
      </c>
      <c r="J478" t="s">
        <v>1099</v>
      </c>
    </row>
    <row r="479" spans="1:10" ht="45" x14ac:dyDescent="0.25">
      <c r="A479" s="12">
        <v>43480</v>
      </c>
      <c r="B479" s="106">
        <v>1177</v>
      </c>
      <c r="C479" s="106">
        <v>711</v>
      </c>
      <c r="D479" s="15" t="s">
        <v>2051</v>
      </c>
      <c r="E479" s="15" t="s">
        <v>1094</v>
      </c>
      <c r="H479" s="106" t="s">
        <v>1084</v>
      </c>
      <c r="I479" s="106">
        <v>202</v>
      </c>
      <c r="J479" t="s">
        <v>1168</v>
      </c>
    </row>
    <row r="480" spans="1:10" ht="30" x14ac:dyDescent="0.25">
      <c r="A480" s="12">
        <v>43479</v>
      </c>
      <c r="B480" s="106">
        <v>1175</v>
      </c>
      <c r="C480" s="106">
        <v>102</v>
      </c>
      <c r="D480" s="15" t="s">
        <v>2049</v>
      </c>
      <c r="E480" s="15" t="s">
        <v>1094</v>
      </c>
      <c r="H480" s="106" t="s">
        <v>1084</v>
      </c>
      <c r="I480" s="106">
        <v>202</v>
      </c>
      <c r="J480" t="s">
        <v>1141</v>
      </c>
    </row>
    <row r="481" spans="1:10" ht="30" x14ac:dyDescent="0.25">
      <c r="A481" s="12">
        <v>43479</v>
      </c>
      <c r="B481" s="106">
        <v>1174</v>
      </c>
      <c r="C481" s="106">
        <v>602</v>
      </c>
      <c r="D481" s="15" t="s">
        <v>2046</v>
      </c>
      <c r="E481" s="15" t="s">
        <v>1094</v>
      </c>
      <c r="H481" s="106" t="s">
        <v>1084</v>
      </c>
      <c r="I481" s="106">
        <v>202</v>
      </c>
      <c r="J481" t="s">
        <v>1141</v>
      </c>
    </row>
    <row r="482" spans="1:10" ht="45" x14ac:dyDescent="0.25">
      <c r="A482" s="12">
        <v>43475</v>
      </c>
      <c r="B482" s="106">
        <v>1169</v>
      </c>
      <c r="C482" s="106">
        <v>111</v>
      </c>
      <c r="D482" s="15" t="s">
        <v>2034</v>
      </c>
      <c r="E482" s="15" t="s">
        <v>1094</v>
      </c>
      <c r="H482" s="106" t="s">
        <v>1084</v>
      </c>
      <c r="I482" s="106">
        <v>202</v>
      </c>
      <c r="J482" t="s">
        <v>1186</v>
      </c>
    </row>
    <row r="483" spans="1:10" ht="30" x14ac:dyDescent="0.25">
      <c r="A483" s="12">
        <v>43470</v>
      </c>
      <c r="B483" s="106">
        <v>1164</v>
      </c>
      <c r="C483" s="106">
        <v>203</v>
      </c>
      <c r="D483" s="15" t="s">
        <v>1985</v>
      </c>
      <c r="E483" s="15" t="s">
        <v>1094</v>
      </c>
      <c r="H483" s="106" t="s">
        <v>1217</v>
      </c>
      <c r="I483" s="106">
        <v>202</v>
      </c>
      <c r="J483" t="s">
        <v>1141</v>
      </c>
    </row>
    <row r="484" spans="1:10" ht="30" x14ac:dyDescent="0.25">
      <c r="A484" s="12">
        <v>43473</v>
      </c>
      <c r="B484" s="106">
        <v>1162</v>
      </c>
      <c r="C484" s="106">
        <v>909</v>
      </c>
      <c r="D484" s="15" t="s">
        <v>1983</v>
      </c>
      <c r="E484" s="15" t="s">
        <v>1094</v>
      </c>
      <c r="H484" s="106" t="s">
        <v>1217</v>
      </c>
      <c r="I484" s="106">
        <v>202</v>
      </c>
      <c r="J484" t="s">
        <v>1168</v>
      </c>
    </row>
    <row r="485" spans="1:10" ht="30" x14ac:dyDescent="0.25">
      <c r="A485" s="12">
        <v>43472</v>
      </c>
      <c r="B485" s="106">
        <v>1167</v>
      </c>
      <c r="C485" s="106">
        <v>702</v>
      </c>
      <c r="D485" s="15" t="s">
        <v>1990</v>
      </c>
      <c r="E485" s="15" t="s">
        <v>1129</v>
      </c>
      <c r="H485" s="106" t="s">
        <v>1217</v>
      </c>
      <c r="I485" s="106">
        <v>201</v>
      </c>
      <c r="J485" t="s">
        <v>1155</v>
      </c>
    </row>
    <row r="486" spans="1:10" ht="30" x14ac:dyDescent="0.25">
      <c r="A486" s="12">
        <v>43472</v>
      </c>
      <c r="B486" s="106">
        <v>1158</v>
      </c>
      <c r="C486" s="106" t="s">
        <v>46</v>
      </c>
      <c r="D486" s="15" t="s">
        <v>1978</v>
      </c>
      <c r="E486" s="15" t="s">
        <v>1129</v>
      </c>
      <c r="H486" s="106" t="s">
        <v>1217</v>
      </c>
      <c r="I486" s="106">
        <v>201</v>
      </c>
      <c r="J486" t="s">
        <v>44</v>
      </c>
    </row>
    <row r="487" spans="1:10" ht="75" x14ac:dyDescent="0.25">
      <c r="A487" s="12">
        <v>43473</v>
      </c>
      <c r="B487" s="106">
        <v>1157</v>
      </c>
      <c r="C487" s="106">
        <v>201</v>
      </c>
      <c r="D487" s="15" t="s">
        <v>1976</v>
      </c>
      <c r="E487" s="15" t="s">
        <v>1129</v>
      </c>
      <c r="H487" s="106" t="s">
        <v>1217</v>
      </c>
      <c r="I487" s="106">
        <v>201</v>
      </c>
      <c r="J487" t="s">
        <v>44</v>
      </c>
    </row>
    <row r="488" spans="1:10" ht="30" x14ac:dyDescent="0.25">
      <c r="A488" s="12">
        <v>43464</v>
      </c>
      <c r="B488" s="106">
        <v>1148</v>
      </c>
      <c r="C488" s="106">
        <v>104</v>
      </c>
      <c r="D488" s="15" t="s">
        <v>1931</v>
      </c>
      <c r="E488" s="15" t="s">
        <v>1129</v>
      </c>
      <c r="F488" t="s">
        <v>2026</v>
      </c>
      <c r="H488" s="106" t="s">
        <v>1095</v>
      </c>
      <c r="I488" s="106">
        <v>201</v>
      </c>
      <c r="J488" t="s">
        <v>1155</v>
      </c>
    </row>
    <row r="489" spans="1:10" ht="30" x14ac:dyDescent="0.25">
      <c r="A489" s="12">
        <v>43464</v>
      </c>
      <c r="B489" s="106">
        <v>1145</v>
      </c>
      <c r="C489" s="106">
        <v>514</v>
      </c>
      <c r="D489" s="15" t="s">
        <v>1926</v>
      </c>
      <c r="E489" s="15" t="s">
        <v>1129</v>
      </c>
      <c r="F489" t="s">
        <v>2027</v>
      </c>
      <c r="H489" s="106" t="s">
        <v>1095</v>
      </c>
      <c r="I489" s="106">
        <v>201</v>
      </c>
      <c r="J489" t="s">
        <v>1121</v>
      </c>
    </row>
    <row r="490" spans="1:10" ht="105" x14ac:dyDescent="0.25">
      <c r="A490" s="12">
        <v>43455</v>
      </c>
      <c r="B490" s="106">
        <v>1130</v>
      </c>
      <c r="C490" s="106">
        <v>904</v>
      </c>
      <c r="D490" s="15" t="s">
        <v>1898</v>
      </c>
      <c r="E490" s="15" t="s">
        <v>1129</v>
      </c>
      <c r="G490" t="s">
        <v>1956</v>
      </c>
      <c r="H490" s="106" t="s">
        <v>1084</v>
      </c>
      <c r="I490" s="106">
        <v>201</v>
      </c>
      <c r="J490" t="s">
        <v>1257</v>
      </c>
    </row>
    <row r="491" spans="1:10" ht="60" x14ac:dyDescent="0.25">
      <c r="A491" s="12">
        <v>43455</v>
      </c>
      <c r="B491" s="106">
        <v>1129</v>
      </c>
      <c r="C491" s="106">
        <v>508</v>
      </c>
      <c r="D491" s="15" t="s">
        <v>1895</v>
      </c>
      <c r="E491" s="15" t="s">
        <v>1129</v>
      </c>
      <c r="G491" t="s">
        <v>1997</v>
      </c>
      <c r="H491" s="106" t="s">
        <v>1095</v>
      </c>
      <c r="I491" s="106">
        <v>201</v>
      </c>
      <c r="J491" t="s">
        <v>44</v>
      </c>
    </row>
    <row r="492" spans="1:10" ht="45" x14ac:dyDescent="0.25">
      <c r="A492" s="12">
        <v>43454</v>
      </c>
      <c r="B492" s="106">
        <v>1127</v>
      </c>
      <c r="C492" s="106">
        <v>202</v>
      </c>
      <c r="D492" s="15" t="s">
        <v>1892</v>
      </c>
      <c r="E492" s="15" t="s">
        <v>1129</v>
      </c>
      <c r="H492" s="106" t="s">
        <v>1084</v>
      </c>
      <c r="I492" s="106">
        <v>201</v>
      </c>
      <c r="J492" t="s">
        <v>44</v>
      </c>
    </row>
    <row r="493" spans="1:10" ht="45" x14ac:dyDescent="0.25">
      <c r="A493" s="12">
        <v>43442</v>
      </c>
      <c r="B493" s="106">
        <v>1095</v>
      </c>
      <c r="C493" s="106">
        <v>506</v>
      </c>
      <c r="D493" s="15" t="s">
        <v>1819</v>
      </c>
      <c r="E493" s="15" t="s">
        <v>1129</v>
      </c>
      <c r="G493" t="s">
        <v>1958</v>
      </c>
      <c r="H493" s="106" t="s">
        <v>1084</v>
      </c>
      <c r="I493" s="106">
        <v>201</v>
      </c>
      <c r="J493" t="s">
        <v>44</v>
      </c>
    </row>
    <row r="494" spans="1:10" ht="90" x14ac:dyDescent="0.25">
      <c r="A494" s="12">
        <v>43434</v>
      </c>
      <c r="B494" s="106">
        <v>1079</v>
      </c>
      <c r="C494" s="106">
        <v>210</v>
      </c>
      <c r="D494" s="15" t="s">
        <v>1789</v>
      </c>
      <c r="E494" s="15" t="s">
        <v>1129</v>
      </c>
      <c r="G494" t="s">
        <v>1959</v>
      </c>
      <c r="H494" s="106" t="s">
        <v>1084</v>
      </c>
      <c r="I494" s="106">
        <v>201</v>
      </c>
      <c r="J494" t="s">
        <v>1224</v>
      </c>
    </row>
    <row r="495" spans="1:10" ht="60" x14ac:dyDescent="0.25">
      <c r="A495" s="12">
        <v>43473</v>
      </c>
      <c r="B495" s="106">
        <v>1166</v>
      </c>
      <c r="C495" s="106">
        <v>414</v>
      </c>
      <c r="D495" s="15" t="s">
        <v>1987</v>
      </c>
      <c r="E495" s="15" t="s">
        <v>1110</v>
      </c>
      <c r="H495" s="106" t="s">
        <v>1217</v>
      </c>
      <c r="I495" s="106">
        <v>200</v>
      </c>
      <c r="J495" t="s">
        <v>1444</v>
      </c>
    </row>
    <row r="496" spans="1:10" ht="30" x14ac:dyDescent="0.25">
      <c r="A496" s="12">
        <v>43473</v>
      </c>
      <c r="B496" s="106">
        <v>1163</v>
      </c>
      <c r="C496" s="106">
        <v>909</v>
      </c>
      <c r="D496" s="15" t="s">
        <v>1984</v>
      </c>
      <c r="E496" s="15" t="s">
        <v>1110</v>
      </c>
      <c r="H496" s="106" t="s">
        <v>1217</v>
      </c>
      <c r="I496" s="106">
        <v>200</v>
      </c>
      <c r="J496" t="s">
        <v>1122</v>
      </c>
    </row>
    <row r="497" spans="1:10" ht="60" x14ac:dyDescent="0.25">
      <c r="A497" s="12">
        <v>43470</v>
      </c>
      <c r="B497" s="106">
        <v>1155</v>
      </c>
      <c r="C497" s="106">
        <v>201</v>
      </c>
      <c r="D497" s="15" t="s">
        <v>1974</v>
      </c>
      <c r="E497" s="15" t="s">
        <v>1110</v>
      </c>
      <c r="H497" s="106" t="s">
        <v>1084</v>
      </c>
      <c r="I497" s="106">
        <v>200</v>
      </c>
      <c r="J497" t="s">
        <v>1172</v>
      </c>
    </row>
    <row r="498" spans="1:10" ht="75" x14ac:dyDescent="0.25">
      <c r="A498" s="12">
        <v>43102</v>
      </c>
      <c r="B498" s="106">
        <v>1151</v>
      </c>
      <c r="C498" s="106">
        <v>515</v>
      </c>
      <c r="D498" s="15" t="s">
        <v>1965</v>
      </c>
      <c r="E498" s="15" t="s">
        <v>1110</v>
      </c>
      <c r="F498" t="s">
        <v>1992</v>
      </c>
      <c r="H498" s="106" t="s">
        <v>1084</v>
      </c>
      <c r="I498" s="106">
        <v>200</v>
      </c>
      <c r="J498" t="s">
        <v>1089</v>
      </c>
    </row>
    <row r="499" spans="1:10" ht="30" x14ac:dyDescent="0.25">
      <c r="A499" s="12">
        <v>43453</v>
      </c>
      <c r="B499" s="106">
        <v>1125</v>
      </c>
      <c r="C499" s="106">
        <v>902</v>
      </c>
      <c r="D499" s="15" t="s">
        <v>1887</v>
      </c>
      <c r="E499" s="15" t="s">
        <v>1110</v>
      </c>
      <c r="G499" t="s">
        <v>1999</v>
      </c>
      <c r="H499" s="106" t="s">
        <v>1095</v>
      </c>
      <c r="I499" s="106">
        <v>200</v>
      </c>
      <c r="J499" t="s">
        <v>1089</v>
      </c>
    </row>
    <row r="500" spans="1:10" ht="30" x14ac:dyDescent="0.25">
      <c r="A500" s="12">
        <v>43450</v>
      </c>
      <c r="B500" s="106">
        <v>1122</v>
      </c>
      <c r="C500" s="106">
        <v>305</v>
      </c>
      <c r="D500" s="15" t="s">
        <v>1865</v>
      </c>
      <c r="E500" s="15" t="s">
        <v>1110</v>
      </c>
      <c r="G500" t="s">
        <v>1873</v>
      </c>
      <c r="H500" s="106" t="s">
        <v>1084</v>
      </c>
      <c r="I500" s="106">
        <v>200</v>
      </c>
      <c r="J500" t="s">
        <v>1128</v>
      </c>
    </row>
    <row r="501" spans="1:10" ht="30" x14ac:dyDescent="0.25">
      <c r="A501" s="12">
        <v>43450</v>
      </c>
      <c r="B501" s="106">
        <v>1113</v>
      </c>
      <c r="C501" s="106">
        <v>503</v>
      </c>
      <c r="D501" s="15" t="s">
        <v>1857</v>
      </c>
      <c r="E501" s="15" t="s">
        <v>1110</v>
      </c>
      <c r="H501" s="106" t="s">
        <v>1084</v>
      </c>
      <c r="I501" s="106">
        <v>200</v>
      </c>
      <c r="J501" t="s">
        <v>1870</v>
      </c>
    </row>
    <row r="502" spans="1:10" ht="30" x14ac:dyDescent="0.25">
      <c r="A502" s="12">
        <v>43444</v>
      </c>
      <c r="B502" s="106">
        <v>1107</v>
      </c>
      <c r="C502" s="106">
        <v>105</v>
      </c>
      <c r="D502" s="15" t="s">
        <v>1834</v>
      </c>
      <c r="E502" s="15" t="s">
        <v>1110</v>
      </c>
      <c r="H502" s="106" t="s">
        <v>1084</v>
      </c>
      <c r="I502" s="106">
        <v>200</v>
      </c>
      <c r="J502" t="s">
        <v>1121</v>
      </c>
    </row>
    <row r="503" spans="1:10" ht="30" x14ac:dyDescent="0.25">
      <c r="A503" s="12">
        <v>43429</v>
      </c>
      <c r="B503" s="106">
        <v>1069</v>
      </c>
      <c r="C503" s="106">
        <v>404</v>
      </c>
      <c r="D503" s="15" t="s">
        <v>1761</v>
      </c>
      <c r="E503" s="15" t="s">
        <v>1110</v>
      </c>
      <c r="F503" t="s">
        <v>1782</v>
      </c>
      <c r="G503" t="s">
        <v>2003</v>
      </c>
      <c r="H503" s="106" t="s">
        <v>1095</v>
      </c>
      <c r="I503" s="106">
        <v>200</v>
      </c>
      <c r="J503" t="s">
        <v>1089</v>
      </c>
    </row>
    <row r="504" spans="1:10" ht="45" x14ac:dyDescent="0.25">
      <c r="A504" s="12">
        <v>43409</v>
      </c>
      <c r="B504" s="106">
        <v>1012</v>
      </c>
      <c r="C504" s="106">
        <v>209</v>
      </c>
      <c r="D504" s="15" t="s">
        <v>1618</v>
      </c>
      <c r="E504" s="15" t="s">
        <v>1110</v>
      </c>
      <c r="G504" t="s">
        <v>1999</v>
      </c>
      <c r="H504" s="106" t="s">
        <v>1084</v>
      </c>
      <c r="I504" s="106">
        <v>200</v>
      </c>
      <c r="J504" t="s">
        <v>1089</v>
      </c>
    </row>
    <row r="505" spans="1:10" ht="75" x14ac:dyDescent="0.25">
      <c r="A505" s="12">
        <v>43408</v>
      </c>
      <c r="B505" s="106">
        <v>1009</v>
      </c>
      <c r="C505" s="106">
        <v>903</v>
      </c>
      <c r="D505" s="15" t="s">
        <v>45</v>
      </c>
      <c r="E505" s="15" t="s">
        <v>1110</v>
      </c>
      <c r="G505" t="s">
        <v>2009</v>
      </c>
      <c r="H505" s="106" t="s">
        <v>1084</v>
      </c>
      <c r="I505" s="106">
        <v>200</v>
      </c>
      <c r="J505" t="s">
        <v>1172</v>
      </c>
    </row>
    <row r="506" spans="1:10" ht="30" x14ac:dyDescent="0.25">
      <c r="A506" s="12">
        <v>43403</v>
      </c>
      <c r="B506" s="106">
        <v>1001</v>
      </c>
      <c r="C506" s="106">
        <v>301</v>
      </c>
      <c r="D506" s="15" t="s">
        <v>62</v>
      </c>
      <c r="E506" s="15" t="s">
        <v>1110</v>
      </c>
      <c r="G506" t="s">
        <v>1999</v>
      </c>
      <c r="H506" s="106" t="s">
        <v>1084</v>
      </c>
      <c r="I506" s="106">
        <v>200</v>
      </c>
      <c r="J506" t="s">
        <v>1089</v>
      </c>
    </row>
    <row r="507" spans="1:10" ht="360" x14ac:dyDescent="0.25">
      <c r="A507" s="12">
        <v>43401</v>
      </c>
      <c r="B507" s="106">
        <v>984</v>
      </c>
      <c r="C507" s="106" t="s">
        <v>46</v>
      </c>
      <c r="D507" s="15" t="s">
        <v>91</v>
      </c>
      <c r="E507" s="15" t="s">
        <v>1110</v>
      </c>
      <c r="F507" t="s">
        <v>1634</v>
      </c>
      <c r="G507" t="s">
        <v>2010</v>
      </c>
      <c r="H507" s="106" t="s">
        <v>1084</v>
      </c>
      <c r="I507" s="106">
        <v>200</v>
      </c>
      <c r="J507" t="s">
        <v>1111</v>
      </c>
    </row>
    <row r="508" spans="1:10" ht="45" x14ac:dyDescent="0.25">
      <c r="A508" s="12">
        <v>43391</v>
      </c>
      <c r="B508" s="106">
        <v>968</v>
      </c>
      <c r="C508" s="106">
        <v>125</v>
      </c>
      <c r="D508" s="15" t="s">
        <v>118</v>
      </c>
      <c r="E508" s="15" t="s">
        <v>1110</v>
      </c>
      <c r="F508" t="s">
        <v>1636</v>
      </c>
      <c r="G508" t="s">
        <v>2010</v>
      </c>
      <c r="H508" s="106" t="s">
        <v>1084</v>
      </c>
      <c r="I508" s="106">
        <v>200</v>
      </c>
      <c r="J508" t="s">
        <v>1128</v>
      </c>
    </row>
    <row r="509" spans="1:10" ht="30" x14ac:dyDescent="0.25">
      <c r="A509" s="12">
        <v>43388</v>
      </c>
      <c r="B509" s="106">
        <v>950</v>
      </c>
      <c r="C509" s="106">
        <v>503</v>
      </c>
      <c r="D509" s="15" t="s">
        <v>148</v>
      </c>
      <c r="E509" s="15" t="s">
        <v>1110</v>
      </c>
      <c r="G509" t="s">
        <v>1999</v>
      </c>
      <c r="H509" s="106" t="s">
        <v>1084</v>
      </c>
      <c r="I509" s="106">
        <v>200</v>
      </c>
      <c r="J509" t="s">
        <v>1089</v>
      </c>
    </row>
    <row r="510" spans="1:10" ht="30" x14ac:dyDescent="0.25">
      <c r="A510" s="12">
        <v>43386</v>
      </c>
      <c r="B510" s="106">
        <v>949</v>
      </c>
      <c r="C510" s="106">
        <v>410</v>
      </c>
      <c r="D510" s="15" t="s">
        <v>150</v>
      </c>
      <c r="E510" s="15" t="s">
        <v>1110</v>
      </c>
      <c r="G510" t="s">
        <v>1999</v>
      </c>
      <c r="H510" s="106" t="s">
        <v>1084</v>
      </c>
      <c r="I510" s="106">
        <v>200</v>
      </c>
      <c r="J510" t="s">
        <v>1089</v>
      </c>
    </row>
    <row r="511" spans="1:10" ht="30" x14ac:dyDescent="0.25">
      <c r="A511" s="12">
        <v>43326</v>
      </c>
      <c r="B511" s="106">
        <v>821</v>
      </c>
      <c r="C511" s="106">
        <v>401</v>
      </c>
      <c r="D511" s="15" t="s">
        <v>381</v>
      </c>
      <c r="E511" s="15" t="s">
        <v>1110</v>
      </c>
      <c r="F511" t="s">
        <v>1536</v>
      </c>
      <c r="G511" t="s">
        <v>1537</v>
      </c>
      <c r="H511" s="106" t="s">
        <v>1084</v>
      </c>
      <c r="I511" s="106">
        <v>200</v>
      </c>
      <c r="J511" t="s">
        <v>1204</v>
      </c>
    </row>
    <row r="512" spans="1:10" ht="45" x14ac:dyDescent="0.25">
      <c r="A512" s="12">
        <v>43454</v>
      </c>
      <c r="B512" s="106">
        <v>1126</v>
      </c>
      <c r="C512" s="106">
        <v>212</v>
      </c>
      <c r="D512" s="15" t="s">
        <v>1889</v>
      </c>
      <c r="E512" s="15" t="s">
        <v>1107</v>
      </c>
      <c r="F512" t="s">
        <v>2032</v>
      </c>
      <c r="H512" s="106" t="s">
        <v>1084</v>
      </c>
      <c r="I512" s="106">
        <v>199</v>
      </c>
      <c r="J512" t="s">
        <v>1274</v>
      </c>
    </row>
    <row r="513" spans="1:10" ht="30" x14ac:dyDescent="0.25">
      <c r="A513" s="12">
        <v>43449</v>
      </c>
      <c r="B513" s="106">
        <v>1119</v>
      </c>
      <c r="C513" s="106">
        <v>104</v>
      </c>
      <c r="D513" s="15" t="s">
        <v>1863</v>
      </c>
      <c r="E513" s="15" t="s">
        <v>1107</v>
      </c>
      <c r="H513" s="106">
        <v>43474</v>
      </c>
      <c r="I513" s="106">
        <v>199</v>
      </c>
      <c r="J513" t="s">
        <v>555</v>
      </c>
    </row>
    <row r="514" spans="1:10" ht="45" x14ac:dyDescent="0.25">
      <c r="A514" s="12">
        <v>43450</v>
      </c>
      <c r="B514" s="106">
        <v>1121</v>
      </c>
      <c r="C514" s="106">
        <v>102</v>
      </c>
      <c r="D514" s="15" t="s">
        <v>1867</v>
      </c>
      <c r="E514" s="15" t="s">
        <v>1286</v>
      </c>
      <c r="G514" t="s">
        <v>1872</v>
      </c>
      <c r="H514" s="106" t="s">
        <v>1084</v>
      </c>
      <c r="I514" s="106">
        <v>198</v>
      </c>
      <c r="J514" t="s">
        <v>1121</v>
      </c>
    </row>
    <row r="515" spans="1:10" ht="45" x14ac:dyDescent="0.25">
      <c r="A515" s="12">
        <v>43418</v>
      </c>
      <c r="B515" s="106">
        <v>1025</v>
      </c>
      <c r="C515" s="106">
        <v>415</v>
      </c>
      <c r="D515" s="15" t="s">
        <v>1687</v>
      </c>
      <c r="E515" s="15" t="s">
        <v>1952</v>
      </c>
      <c r="F515" t="s">
        <v>2028</v>
      </c>
      <c r="G515" t="s">
        <v>1717</v>
      </c>
      <c r="H515" s="106" t="s">
        <v>1217</v>
      </c>
      <c r="I515" s="106">
        <v>197</v>
      </c>
      <c r="J515" t="s">
        <v>1122</v>
      </c>
    </row>
    <row r="516" spans="1:10" ht="30" x14ac:dyDescent="0.25">
      <c r="A516" s="12">
        <v>43470</v>
      </c>
      <c r="B516" s="106">
        <v>1153</v>
      </c>
      <c r="C516" s="106" t="s">
        <v>46</v>
      </c>
      <c r="D516" s="15" t="s">
        <v>1969</v>
      </c>
      <c r="E516" s="15" t="s">
        <v>1665</v>
      </c>
      <c r="H516" s="106" t="s">
        <v>1084</v>
      </c>
      <c r="I516" s="106">
        <v>196</v>
      </c>
      <c r="J516" t="s">
        <v>555</v>
      </c>
    </row>
    <row r="517" spans="1:10" ht="45" x14ac:dyDescent="0.25">
      <c r="A517" s="12">
        <v>43458</v>
      </c>
      <c r="B517" s="106">
        <v>1140</v>
      </c>
      <c r="C517" s="106">
        <v>806</v>
      </c>
      <c r="D517" s="15" t="s">
        <v>1919</v>
      </c>
      <c r="E517" s="15" t="s">
        <v>1665</v>
      </c>
      <c r="H517" s="106" t="s">
        <v>1095</v>
      </c>
      <c r="I517" s="106">
        <v>196</v>
      </c>
      <c r="J517" t="s">
        <v>1936</v>
      </c>
    </row>
    <row r="518" spans="1:10" ht="30" x14ac:dyDescent="0.25">
      <c r="A518" s="12">
        <v>43470</v>
      </c>
      <c r="B518" s="106">
        <v>1165</v>
      </c>
      <c r="C518" s="106">
        <v>107</v>
      </c>
      <c r="D518" s="15" t="s">
        <v>1986</v>
      </c>
      <c r="E518" s="15" t="s">
        <v>1094</v>
      </c>
      <c r="H518" s="106" t="s">
        <v>1217</v>
      </c>
      <c r="I518" s="106">
        <v>195</v>
      </c>
      <c r="J518" t="s">
        <v>1104</v>
      </c>
    </row>
    <row r="519" spans="1:10" ht="30" x14ac:dyDescent="0.25">
      <c r="A519" s="12">
        <v>43470</v>
      </c>
      <c r="B519" s="106">
        <v>1164</v>
      </c>
      <c r="C519" s="106">
        <v>203</v>
      </c>
      <c r="D519" s="15" t="s">
        <v>1985</v>
      </c>
      <c r="E519" s="15" t="s">
        <v>1094</v>
      </c>
      <c r="H519" s="106" t="s">
        <v>1217</v>
      </c>
      <c r="I519" s="106">
        <v>195</v>
      </c>
      <c r="J519" t="s">
        <v>1141</v>
      </c>
    </row>
    <row r="520" spans="1:10" ht="30" x14ac:dyDescent="0.25">
      <c r="A520" s="12">
        <v>43473</v>
      </c>
      <c r="B520" s="106">
        <v>1162</v>
      </c>
      <c r="C520" s="106">
        <v>909</v>
      </c>
      <c r="D520" s="15" t="s">
        <v>1983</v>
      </c>
      <c r="E520" s="15" t="s">
        <v>1094</v>
      </c>
      <c r="H520" s="106" t="s">
        <v>1217</v>
      </c>
      <c r="I520" s="106">
        <v>195</v>
      </c>
      <c r="J520" t="s">
        <v>1168</v>
      </c>
    </row>
    <row r="521" spans="1:10" ht="60" x14ac:dyDescent="0.25">
      <c r="A521" s="12">
        <v>43473</v>
      </c>
      <c r="B521" s="106">
        <v>1161</v>
      </c>
      <c r="C521" s="106">
        <v>901</v>
      </c>
      <c r="D521" s="15" t="s">
        <v>1981</v>
      </c>
      <c r="E521" s="15" t="s">
        <v>1094</v>
      </c>
      <c r="H521" s="106" t="s">
        <v>1084</v>
      </c>
      <c r="I521" s="106">
        <v>195</v>
      </c>
      <c r="J521" t="s">
        <v>1141</v>
      </c>
    </row>
    <row r="522" spans="1:10" ht="30" x14ac:dyDescent="0.25">
      <c r="A522" s="12">
        <v>43473</v>
      </c>
      <c r="B522" s="106">
        <v>1160</v>
      </c>
      <c r="C522" s="106">
        <v>901</v>
      </c>
      <c r="D522" s="15" t="s">
        <v>1980</v>
      </c>
      <c r="E522" s="15" t="s">
        <v>1094</v>
      </c>
      <c r="H522" s="106" t="s">
        <v>1217</v>
      </c>
      <c r="I522" s="106">
        <v>195</v>
      </c>
      <c r="J522" t="s">
        <v>1994</v>
      </c>
    </row>
    <row r="523" spans="1:10" ht="30" x14ac:dyDescent="0.25">
      <c r="A523" s="12">
        <v>43472</v>
      </c>
      <c r="B523" s="106">
        <v>1159</v>
      </c>
      <c r="C523" s="106" t="s">
        <v>46</v>
      </c>
      <c r="D523" s="15" t="s">
        <v>1979</v>
      </c>
      <c r="E523" s="15" t="s">
        <v>1094</v>
      </c>
      <c r="H523" s="106" t="s">
        <v>1217</v>
      </c>
      <c r="I523" s="106">
        <v>195</v>
      </c>
      <c r="J523" t="s">
        <v>1092</v>
      </c>
    </row>
    <row r="524" spans="1:10" ht="45" x14ac:dyDescent="0.25">
      <c r="A524" s="12">
        <v>43472</v>
      </c>
      <c r="B524" s="106">
        <v>1156</v>
      </c>
      <c r="C524" s="106">
        <v>104</v>
      </c>
      <c r="D524" s="15" t="s">
        <v>1975</v>
      </c>
      <c r="E524" s="15" t="s">
        <v>1094</v>
      </c>
      <c r="H524" s="106" t="s">
        <v>1217</v>
      </c>
      <c r="I524" s="106">
        <v>195</v>
      </c>
      <c r="J524" t="s">
        <v>1141</v>
      </c>
    </row>
    <row r="525" spans="1:10" ht="90" x14ac:dyDescent="0.25">
      <c r="A525" s="12">
        <v>43466</v>
      </c>
      <c r="B525" s="106">
        <v>1150</v>
      </c>
      <c r="C525" s="106">
        <v>122</v>
      </c>
      <c r="D525" s="15" t="s">
        <v>1933</v>
      </c>
      <c r="E525" s="15" t="s">
        <v>1094</v>
      </c>
      <c r="H525" s="106" t="s">
        <v>1095</v>
      </c>
      <c r="I525" s="106">
        <v>195</v>
      </c>
      <c r="J525" t="s">
        <v>1141</v>
      </c>
    </row>
    <row r="526" spans="1:10" ht="30" x14ac:dyDescent="0.25">
      <c r="A526" s="12">
        <v>43457</v>
      </c>
      <c r="B526" s="106">
        <v>1149</v>
      </c>
      <c r="C526" s="106" t="s">
        <v>46</v>
      </c>
      <c r="D526" s="15" t="s">
        <v>1932</v>
      </c>
      <c r="E526" s="15" t="s">
        <v>1094</v>
      </c>
      <c r="H526" s="106" t="s">
        <v>1095</v>
      </c>
      <c r="I526" s="106">
        <v>195</v>
      </c>
      <c r="J526" t="s">
        <v>1104</v>
      </c>
    </row>
    <row r="527" spans="1:10" ht="30" x14ac:dyDescent="0.25">
      <c r="A527" s="12">
        <v>43463</v>
      </c>
      <c r="B527" s="106">
        <v>1147</v>
      </c>
      <c r="C527" s="106">
        <v>415</v>
      </c>
      <c r="D527" s="15" t="s">
        <v>1930</v>
      </c>
      <c r="E527" s="15" t="s">
        <v>1094</v>
      </c>
      <c r="H527" s="106" t="s">
        <v>1095</v>
      </c>
      <c r="I527" s="106">
        <v>195</v>
      </c>
      <c r="J527" t="s">
        <v>1126</v>
      </c>
    </row>
    <row r="528" spans="1:10" ht="30" x14ac:dyDescent="0.25">
      <c r="A528" s="12">
        <v>43460</v>
      </c>
      <c r="B528" s="106">
        <v>1139</v>
      </c>
      <c r="C528" s="106">
        <v>504</v>
      </c>
      <c r="D528" s="15" t="s">
        <v>1918</v>
      </c>
      <c r="E528" s="15" t="s">
        <v>1094</v>
      </c>
      <c r="H528" s="106" t="s">
        <v>1095</v>
      </c>
      <c r="I528" s="106">
        <v>195</v>
      </c>
      <c r="J528" t="s">
        <v>1104</v>
      </c>
    </row>
    <row r="529" spans="1:10" ht="30" x14ac:dyDescent="0.25">
      <c r="A529" s="12">
        <v>43449</v>
      </c>
      <c r="B529" s="106">
        <v>1124</v>
      </c>
      <c r="C529" s="106">
        <v>110</v>
      </c>
      <c r="D529" s="15" t="s">
        <v>1869</v>
      </c>
      <c r="E529" s="15" t="s">
        <v>1094</v>
      </c>
      <c r="G529">
        <v>12</v>
      </c>
      <c r="H529" s="106" t="s">
        <v>1084</v>
      </c>
      <c r="I529" s="106">
        <v>195</v>
      </c>
      <c r="J529" t="s">
        <v>1141</v>
      </c>
    </row>
    <row r="530" spans="1:10" ht="30" x14ac:dyDescent="0.25">
      <c r="A530" s="12">
        <v>43449</v>
      </c>
      <c r="B530" s="106">
        <v>1123</v>
      </c>
      <c r="C530" s="106">
        <v>110</v>
      </c>
      <c r="D530" s="15" t="s">
        <v>1868</v>
      </c>
      <c r="E530" s="15" t="s">
        <v>1094</v>
      </c>
      <c r="H530" s="106" t="s">
        <v>1084</v>
      </c>
      <c r="I530" s="106">
        <v>195</v>
      </c>
      <c r="J530" t="s">
        <v>1092</v>
      </c>
    </row>
    <row r="531" spans="1:10" ht="30" x14ac:dyDescent="0.25">
      <c r="A531" s="12">
        <v>43450</v>
      </c>
      <c r="B531" s="106">
        <v>1111</v>
      </c>
      <c r="C531" s="106">
        <v>503</v>
      </c>
      <c r="D531" s="15" t="s">
        <v>1855</v>
      </c>
      <c r="E531" s="15" t="s">
        <v>1094</v>
      </c>
      <c r="H531" s="106" t="s">
        <v>1084</v>
      </c>
      <c r="I531" s="106">
        <v>195</v>
      </c>
      <c r="J531" t="s">
        <v>1085</v>
      </c>
    </row>
    <row r="532" spans="1:10" ht="30" x14ac:dyDescent="0.25">
      <c r="A532" s="12">
        <v>43442</v>
      </c>
      <c r="B532" s="106">
        <v>1103</v>
      </c>
      <c r="C532" s="106">
        <v>308</v>
      </c>
      <c r="D532" s="15" t="s">
        <v>1829</v>
      </c>
      <c r="E532" s="15" t="s">
        <v>1094</v>
      </c>
      <c r="H532" s="106" t="s">
        <v>1084</v>
      </c>
      <c r="I532" s="106">
        <v>195</v>
      </c>
      <c r="J532" t="s">
        <v>1141</v>
      </c>
    </row>
    <row r="533" spans="1:10" ht="45" x14ac:dyDescent="0.25">
      <c r="A533" s="12">
        <v>43440</v>
      </c>
      <c r="B533" s="106">
        <v>1101</v>
      </c>
      <c r="C533" s="106">
        <v>402</v>
      </c>
      <c r="D533" s="15" t="s">
        <v>1827</v>
      </c>
      <c r="E533" s="15" t="s">
        <v>1094</v>
      </c>
      <c r="H533" s="106" t="s">
        <v>1084</v>
      </c>
      <c r="I533" s="106">
        <v>195</v>
      </c>
      <c r="J533" t="s">
        <v>1141</v>
      </c>
    </row>
    <row r="534" spans="1:10" ht="30" x14ac:dyDescent="0.25">
      <c r="A534" s="12">
        <v>43442</v>
      </c>
      <c r="B534" s="106">
        <v>1100</v>
      </c>
      <c r="C534" s="106">
        <v>303</v>
      </c>
      <c r="D534" s="15" t="s">
        <v>1826</v>
      </c>
      <c r="E534" s="15" t="s">
        <v>1094</v>
      </c>
      <c r="H534" s="106" t="s">
        <v>1084</v>
      </c>
      <c r="I534" s="106">
        <v>195</v>
      </c>
      <c r="J534" t="s">
        <v>1126</v>
      </c>
    </row>
    <row r="535" spans="1:10" ht="30" x14ac:dyDescent="0.25">
      <c r="A535" s="12">
        <v>43426</v>
      </c>
      <c r="B535" s="106">
        <v>1094</v>
      </c>
      <c r="C535" s="106">
        <v>405</v>
      </c>
      <c r="D535" s="15" t="s">
        <v>1818</v>
      </c>
      <c r="E535" s="15" t="s">
        <v>1094</v>
      </c>
      <c r="H535" s="106" t="s">
        <v>1084</v>
      </c>
      <c r="I535" s="106">
        <v>195</v>
      </c>
      <c r="J535" t="s">
        <v>1185</v>
      </c>
    </row>
    <row r="536" spans="1:10" ht="30" x14ac:dyDescent="0.25">
      <c r="A536" s="12">
        <v>43434</v>
      </c>
      <c r="B536" s="106">
        <v>1078</v>
      </c>
      <c r="C536" s="106">
        <v>503</v>
      </c>
      <c r="D536" s="15" t="s">
        <v>1788</v>
      </c>
      <c r="E536" s="15" t="s">
        <v>1094</v>
      </c>
      <c r="H536" s="106" t="s">
        <v>1084</v>
      </c>
      <c r="I536" s="106">
        <v>195</v>
      </c>
      <c r="J536" t="s">
        <v>1141</v>
      </c>
    </row>
    <row r="537" spans="1:10" ht="30" x14ac:dyDescent="0.25">
      <c r="A537" s="12">
        <v>43400</v>
      </c>
      <c r="B537" s="106">
        <v>992</v>
      </c>
      <c r="C537" s="106">
        <v>208</v>
      </c>
      <c r="D537" s="15" t="s">
        <v>79</v>
      </c>
      <c r="E537" s="15" t="s">
        <v>1094</v>
      </c>
      <c r="F537" t="s">
        <v>1882</v>
      </c>
      <c r="H537" s="106" t="s">
        <v>1095</v>
      </c>
      <c r="I537" s="106">
        <v>195</v>
      </c>
      <c r="J537" t="s">
        <v>1085</v>
      </c>
    </row>
    <row r="538" spans="1:10" ht="30" x14ac:dyDescent="0.25">
      <c r="A538" s="12">
        <v>43389</v>
      </c>
      <c r="B538" s="106" t="s">
        <v>1466</v>
      </c>
      <c r="C538" s="106">
        <v>602</v>
      </c>
      <c r="D538" s="15" t="s">
        <v>127</v>
      </c>
      <c r="E538" s="15" t="s">
        <v>1094</v>
      </c>
      <c r="F538" t="s">
        <v>1883</v>
      </c>
      <c r="H538" s="106" t="s">
        <v>1095</v>
      </c>
      <c r="I538" s="106">
        <v>195</v>
      </c>
      <c r="J538" t="s">
        <v>1133</v>
      </c>
    </row>
    <row r="539" spans="1:10" ht="90" x14ac:dyDescent="0.25">
      <c r="A539" s="12">
        <v>43387</v>
      </c>
      <c r="B539" s="106">
        <v>951</v>
      </c>
      <c r="C539" s="106">
        <v>121</v>
      </c>
      <c r="D539" s="15" t="s">
        <v>147</v>
      </c>
      <c r="E539" s="15" t="s">
        <v>1094</v>
      </c>
      <c r="F539" t="s">
        <v>1884</v>
      </c>
      <c r="G539" t="s">
        <v>1885</v>
      </c>
      <c r="H539" s="106" t="s">
        <v>1084</v>
      </c>
      <c r="I539" s="106">
        <v>195</v>
      </c>
      <c r="J539" t="s">
        <v>1141</v>
      </c>
    </row>
    <row r="540" spans="1:10" ht="45" x14ac:dyDescent="0.25">
      <c r="A540" s="12">
        <v>43473</v>
      </c>
      <c r="B540" s="106">
        <v>1168</v>
      </c>
      <c r="C540" s="106">
        <v>125</v>
      </c>
      <c r="D540" s="15" t="s">
        <v>1991</v>
      </c>
      <c r="E540" s="15" t="s">
        <v>1151</v>
      </c>
      <c r="H540" s="106" t="s">
        <v>1217</v>
      </c>
      <c r="I540" s="106">
        <v>194</v>
      </c>
      <c r="J540" t="s">
        <v>1152</v>
      </c>
    </row>
    <row r="541" spans="1:10" ht="45" x14ac:dyDescent="0.25">
      <c r="A541" s="12">
        <v>43470</v>
      </c>
      <c r="B541" s="106">
        <v>1152</v>
      </c>
      <c r="C541" s="106" t="s">
        <v>46</v>
      </c>
      <c r="D541" s="15" t="s">
        <v>1968</v>
      </c>
      <c r="E541" s="15" t="s">
        <v>1151</v>
      </c>
      <c r="H541" s="106" t="s">
        <v>1084</v>
      </c>
      <c r="I541" s="106">
        <v>194</v>
      </c>
      <c r="J541" t="s">
        <v>1152</v>
      </c>
    </row>
    <row r="542" spans="1:10" ht="45" x14ac:dyDescent="0.25">
      <c r="A542" s="12">
        <v>43454</v>
      </c>
      <c r="B542" s="106">
        <v>1126</v>
      </c>
      <c r="C542" s="106">
        <v>212</v>
      </c>
      <c r="D542" s="15" t="s">
        <v>1889</v>
      </c>
      <c r="E542" s="15" t="s">
        <v>1951</v>
      </c>
      <c r="H542" s="106" t="s">
        <v>1084</v>
      </c>
      <c r="I542" s="106">
        <v>193</v>
      </c>
      <c r="J542" t="s">
        <v>1274</v>
      </c>
    </row>
    <row r="543" spans="1:10" ht="30" x14ac:dyDescent="0.25">
      <c r="A543" s="12">
        <v>43464</v>
      </c>
      <c r="B543" s="106">
        <v>1148</v>
      </c>
      <c r="C543" s="106">
        <v>104</v>
      </c>
      <c r="D543" s="15" t="s">
        <v>1931</v>
      </c>
      <c r="E543" s="15" t="s">
        <v>1129</v>
      </c>
      <c r="H543" s="106" t="s">
        <v>1095</v>
      </c>
      <c r="I543" s="106">
        <v>192</v>
      </c>
      <c r="J543" t="s">
        <v>1155</v>
      </c>
    </row>
    <row r="544" spans="1:10" ht="30" x14ac:dyDescent="0.25">
      <c r="A544" s="12">
        <v>43464</v>
      </c>
      <c r="B544" s="106">
        <v>1145</v>
      </c>
      <c r="C544" s="106">
        <v>514</v>
      </c>
      <c r="D544" s="15" t="s">
        <v>1926</v>
      </c>
      <c r="E544" s="15" t="s">
        <v>1129</v>
      </c>
      <c r="H544" s="106" t="s">
        <v>1095</v>
      </c>
      <c r="I544" s="106">
        <v>192</v>
      </c>
      <c r="J544" t="s">
        <v>1121</v>
      </c>
    </row>
    <row r="545" spans="1:10" ht="105" x14ac:dyDescent="0.25">
      <c r="A545" s="12">
        <v>43455</v>
      </c>
      <c r="B545" s="106">
        <v>1130</v>
      </c>
      <c r="C545" s="106">
        <v>904</v>
      </c>
      <c r="D545" s="15" t="s">
        <v>1898</v>
      </c>
      <c r="E545" s="15" t="s">
        <v>1129</v>
      </c>
      <c r="G545" t="s">
        <v>1956</v>
      </c>
      <c r="H545" s="106" t="s">
        <v>1084</v>
      </c>
      <c r="I545" s="106">
        <v>192</v>
      </c>
      <c r="J545" t="s">
        <v>1257</v>
      </c>
    </row>
    <row r="546" spans="1:10" ht="45" x14ac:dyDescent="0.25">
      <c r="A546" s="12">
        <v>43442</v>
      </c>
      <c r="B546" s="106">
        <v>1095</v>
      </c>
      <c r="C546" s="106">
        <v>506</v>
      </c>
      <c r="D546" s="15" t="s">
        <v>1819</v>
      </c>
      <c r="E546" s="15" t="s">
        <v>1129</v>
      </c>
      <c r="G546" t="s">
        <v>1958</v>
      </c>
      <c r="H546" s="106" t="s">
        <v>1084</v>
      </c>
      <c r="I546" s="106">
        <v>192</v>
      </c>
      <c r="J546" t="s">
        <v>44</v>
      </c>
    </row>
    <row r="547" spans="1:10" ht="90" x14ac:dyDescent="0.25">
      <c r="A547" s="12">
        <v>43434</v>
      </c>
      <c r="B547" s="106">
        <v>1079</v>
      </c>
      <c r="C547" s="106">
        <v>210</v>
      </c>
      <c r="D547" s="15" t="s">
        <v>1789</v>
      </c>
      <c r="E547" s="15" t="s">
        <v>1129</v>
      </c>
      <c r="G547" t="s">
        <v>1959</v>
      </c>
      <c r="H547" s="106" t="s">
        <v>1084</v>
      </c>
      <c r="I547" s="106">
        <v>192</v>
      </c>
      <c r="J547" t="s">
        <v>1224</v>
      </c>
    </row>
    <row r="548" spans="1:10" ht="30" x14ac:dyDescent="0.25">
      <c r="A548" s="12">
        <v>43458</v>
      </c>
      <c r="B548" s="106">
        <v>1138</v>
      </c>
      <c r="C548" s="106">
        <v>803</v>
      </c>
      <c r="D548" s="15" t="s">
        <v>1912</v>
      </c>
      <c r="E548" s="15" t="s">
        <v>1951</v>
      </c>
      <c r="G548" t="s">
        <v>1955</v>
      </c>
      <c r="H548" s="106" t="s">
        <v>1084</v>
      </c>
      <c r="I548" s="106">
        <v>191</v>
      </c>
      <c r="J548" t="s">
        <v>44</v>
      </c>
    </row>
    <row r="549" spans="1:10" ht="30" x14ac:dyDescent="0.25">
      <c r="A549" s="12">
        <v>43461</v>
      </c>
      <c r="B549" s="106">
        <v>1144</v>
      </c>
      <c r="C549" s="106">
        <v>406</v>
      </c>
      <c r="D549" s="15" t="s">
        <v>1925</v>
      </c>
      <c r="E549" s="15" t="s">
        <v>1135</v>
      </c>
      <c r="H549" s="106" t="s">
        <v>1082</v>
      </c>
      <c r="I549" s="106">
        <v>190</v>
      </c>
      <c r="J549" t="s">
        <v>1158</v>
      </c>
    </row>
    <row r="550" spans="1:10" ht="30" x14ac:dyDescent="0.25">
      <c r="A550" s="12">
        <v>43458</v>
      </c>
      <c r="B550" s="106">
        <v>1137</v>
      </c>
      <c r="C550" s="106">
        <v>906</v>
      </c>
      <c r="D550" s="15" t="s">
        <v>1910</v>
      </c>
      <c r="E550" s="15" t="s">
        <v>1110</v>
      </c>
      <c r="H550" s="106" t="s">
        <v>1084</v>
      </c>
      <c r="I550" s="106">
        <v>189</v>
      </c>
      <c r="J550" t="s">
        <v>1356</v>
      </c>
    </row>
    <row r="551" spans="1:10" ht="60" x14ac:dyDescent="0.25">
      <c r="A551" s="12">
        <v>43455</v>
      </c>
      <c r="B551" s="106">
        <v>1131</v>
      </c>
      <c r="C551" s="106">
        <v>803</v>
      </c>
      <c r="D551" s="15" t="s">
        <v>1900</v>
      </c>
      <c r="E551" s="15" t="s">
        <v>1110</v>
      </c>
      <c r="H551" s="106" t="s">
        <v>1095</v>
      </c>
      <c r="I551" s="106">
        <v>189</v>
      </c>
      <c r="J551" t="s">
        <v>44</v>
      </c>
    </row>
    <row r="552" spans="1:10" ht="60" x14ac:dyDescent="0.25">
      <c r="A552" s="12">
        <v>43455</v>
      </c>
      <c r="B552" s="106">
        <v>1129</v>
      </c>
      <c r="C552" s="106">
        <v>508</v>
      </c>
      <c r="D552" s="15" t="s">
        <v>1895</v>
      </c>
      <c r="E552" s="15" t="s">
        <v>1110</v>
      </c>
      <c r="H552" s="106" t="s">
        <v>1095</v>
      </c>
      <c r="I552" s="106">
        <v>189</v>
      </c>
      <c r="J552" t="s">
        <v>44</v>
      </c>
    </row>
    <row r="553" spans="1:10" ht="45" x14ac:dyDescent="0.25">
      <c r="A553" s="12">
        <v>43454</v>
      </c>
      <c r="B553" s="106">
        <v>1128</v>
      </c>
      <c r="C553" s="106">
        <v>515</v>
      </c>
      <c r="D553" s="15" t="s">
        <v>1893</v>
      </c>
      <c r="E553" s="15" t="s">
        <v>1110</v>
      </c>
      <c r="H553" s="106" t="s">
        <v>1095</v>
      </c>
      <c r="I553" s="106">
        <v>189</v>
      </c>
      <c r="J553" t="s">
        <v>1089</v>
      </c>
    </row>
    <row r="554" spans="1:10" ht="45" x14ac:dyDescent="0.25">
      <c r="A554" s="12">
        <v>43454</v>
      </c>
      <c r="B554" s="106">
        <v>1127</v>
      </c>
      <c r="C554" s="106">
        <v>202</v>
      </c>
      <c r="D554" s="15" t="s">
        <v>1892</v>
      </c>
      <c r="E554" s="15" t="s">
        <v>1110</v>
      </c>
      <c r="H554" s="106" t="s">
        <v>1084</v>
      </c>
      <c r="I554" s="106">
        <v>189</v>
      </c>
      <c r="J554" t="s">
        <v>44</v>
      </c>
    </row>
    <row r="555" spans="1:10" ht="30" x14ac:dyDescent="0.25">
      <c r="A555" s="12">
        <v>43453</v>
      </c>
      <c r="B555" s="106">
        <v>1125</v>
      </c>
      <c r="C555" s="106">
        <v>902</v>
      </c>
      <c r="D555" s="15" t="s">
        <v>1887</v>
      </c>
      <c r="E555" s="15" t="s">
        <v>1110</v>
      </c>
      <c r="H555" s="106" t="s">
        <v>1095</v>
      </c>
      <c r="I555" s="106">
        <v>189</v>
      </c>
      <c r="J555" t="s">
        <v>1089</v>
      </c>
    </row>
    <row r="556" spans="1:10" ht="30" x14ac:dyDescent="0.25">
      <c r="A556" s="12">
        <v>43450</v>
      </c>
      <c r="B556" s="106">
        <v>1122</v>
      </c>
      <c r="C556" s="106">
        <v>305</v>
      </c>
      <c r="D556" s="15" t="s">
        <v>1865</v>
      </c>
      <c r="E556" s="15" t="s">
        <v>1110</v>
      </c>
      <c r="G556" t="s">
        <v>1873</v>
      </c>
      <c r="H556" s="106" t="s">
        <v>1084</v>
      </c>
      <c r="I556" s="106">
        <v>189</v>
      </c>
      <c r="J556" t="s">
        <v>1128</v>
      </c>
    </row>
    <row r="557" spans="1:10" ht="30" x14ac:dyDescent="0.25">
      <c r="A557" s="12">
        <v>43450</v>
      </c>
      <c r="B557" s="106">
        <v>1113</v>
      </c>
      <c r="C557" s="106">
        <v>503</v>
      </c>
      <c r="D557" s="15" t="s">
        <v>1857</v>
      </c>
      <c r="E557" s="15" t="s">
        <v>1110</v>
      </c>
      <c r="H557" s="106" t="s">
        <v>1084</v>
      </c>
      <c r="I557" s="106">
        <v>189</v>
      </c>
      <c r="J557" t="s">
        <v>1870</v>
      </c>
    </row>
    <row r="558" spans="1:10" ht="30" x14ac:dyDescent="0.25">
      <c r="A558" s="12">
        <v>43446</v>
      </c>
      <c r="B558" s="106">
        <v>1109</v>
      </c>
      <c r="C558" s="106">
        <v>515</v>
      </c>
      <c r="D558" s="15" t="s">
        <v>1843</v>
      </c>
      <c r="E558" s="15" t="s">
        <v>1110</v>
      </c>
      <c r="H558" s="106" t="s">
        <v>1084</v>
      </c>
      <c r="I558" s="106">
        <v>189</v>
      </c>
      <c r="J558" t="s">
        <v>1122</v>
      </c>
    </row>
    <row r="559" spans="1:10" ht="30" x14ac:dyDescent="0.25">
      <c r="A559" s="12">
        <v>43444</v>
      </c>
      <c r="B559" s="106">
        <v>1107</v>
      </c>
      <c r="C559" s="106">
        <v>105</v>
      </c>
      <c r="D559" s="15" t="s">
        <v>1834</v>
      </c>
      <c r="E559" s="15" t="s">
        <v>1110</v>
      </c>
      <c r="H559" s="106" t="s">
        <v>1084</v>
      </c>
      <c r="I559" s="106">
        <v>189</v>
      </c>
      <c r="J559" t="s">
        <v>1121</v>
      </c>
    </row>
    <row r="560" spans="1:10" ht="30" x14ac:dyDescent="0.25">
      <c r="A560" s="12">
        <v>43443</v>
      </c>
      <c r="B560" s="106">
        <v>1106</v>
      </c>
      <c r="C560" s="106">
        <v>211</v>
      </c>
      <c r="D560" s="15" t="s">
        <v>1833</v>
      </c>
      <c r="E560" s="15" t="s">
        <v>1110</v>
      </c>
      <c r="H560" s="106" t="s">
        <v>1084</v>
      </c>
      <c r="I560" s="106">
        <v>189</v>
      </c>
      <c r="J560" t="s">
        <v>1853</v>
      </c>
    </row>
    <row r="561" spans="1:10" ht="30" x14ac:dyDescent="0.25">
      <c r="A561" s="12">
        <v>43439</v>
      </c>
      <c r="B561" s="106">
        <v>1089</v>
      </c>
      <c r="C561" s="106">
        <v>301</v>
      </c>
      <c r="D561" s="15" t="s">
        <v>1813</v>
      </c>
      <c r="E561" s="15" t="s">
        <v>1110</v>
      </c>
      <c r="H561" s="106" t="s">
        <v>1084</v>
      </c>
      <c r="I561" s="106">
        <v>189</v>
      </c>
      <c r="J561" t="s">
        <v>1089</v>
      </c>
    </row>
    <row r="562" spans="1:10" ht="30" x14ac:dyDescent="0.25">
      <c r="A562" s="12">
        <v>43429</v>
      </c>
      <c r="B562" s="106">
        <v>1069</v>
      </c>
      <c r="C562" s="106">
        <v>404</v>
      </c>
      <c r="D562" s="15" t="s">
        <v>1761</v>
      </c>
      <c r="E562" s="15" t="s">
        <v>1110</v>
      </c>
      <c r="F562" t="s">
        <v>1782</v>
      </c>
      <c r="H562" s="106" t="s">
        <v>1095</v>
      </c>
      <c r="I562" s="106">
        <v>189</v>
      </c>
      <c r="J562" t="s">
        <v>1089</v>
      </c>
    </row>
    <row r="563" spans="1:10" ht="30" x14ac:dyDescent="0.25">
      <c r="A563" s="12">
        <v>43428</v>
      </c>
      <c r="B563" s="106">
        <v>1062</v>
      </c>
      <c r="C563" s="106">
        <v>606</v>
      </c>
      <c r="D563" s="15" t="s">
        <v>1749</v>
      </c>
      <c r="E563" s="15" t="s">
        <v>1110</v>
      </c>
      <c r="H563" s="106" t="s">
        <v>1095</v>
      </c>
      <c r="I563" s="106">
        <v>189</v>
      </c>
      <c r="J563" t="s">
        <v>1198</v>
      </c>
    </row>
    <row r="564" spans="1:10" ht="30" x14ac:dyDescent="0.25">
      <c r="A564" s="12">
        <v>43428</v>
      </c>
      <c r="B564" s="106">
        <v>1061</v>
      </c>
      <c r="C564" s="106">
        <v>102</v>
      </c>
      <c r="D564" s="15" t="s">
        <v>1746</v>
      </c>
      <c r="E564" s="15" t="s">
        <v>1110</v>
      </c>
      <c r="H564" s="106" t="s">
        <v>1095</v>
      </c>
      <c r="I564" s="106">
        <v>189</v>
      </c>
      <c r="J564" t="s">
        <v>1198</v>
      </c>
    </row>
    <row r="565" spans="1:10" ht="30" x14ac:dyDescent="0.25">
      <c r="A565" s="12">
        <v>43428</v>
      </c>
      <c r="B565" s="106">
        <v>1060</v>
      </c>
      <c r="C565" s="106">
        <v>208</v>
      </c>
      <c r="D565" s="15" t="s">
        <v>1744</v>
      </c>
      <c r="E565" s="15" t="s">
        <v>1110</v>
      </c>
      <c r="H565" s="106" t="s">
        <v>1095</v>
      </c>
      <c r="I565" s="106">
        <v>189</v>
      </c>
      <c r="J565" t="s">
        <v>1198</v>
      </c>
    </row>
    <row r="566" spans="1:10" ht="45" x14ac:dyDescent="0.25">
      <c r="A566" s="12">
        <v>43423</v>
      </c>
      <c r="B566" s="106">
        <v>1047</v>
      </c>
      <c r="C566" s="106">
        <v>512</v>
      </c>
      <c r="D566" s="15" t="s">
        <v>1720</v>
      </c>
      <c r="E566" s="15" t="s">
        <v>1110</v>
      </c>
      <c r="H566" s="106" t="s">
        <v>1095</v>
      </c>
      <c r="I566" s="106">
        <v>189</v>
      </c>
      <c r="J566" t="s">
        <v>1122</v>
      </c>
    </row>
    <row r="567" spans="1:10" ht="75" x14ac:dyDescent="0.25">
      <c r="A567" s="12">
        <v>43422</v>
      </c>
      <c r="B567" s="106">
        <v>1042</v>
      </c>
      <c r="C567" s="106">
        <v>901</v>
      </c>
      <c r="D567" s="15" t="s">
        <v>1709</v>
      </c>
      <c r="E567" s="15" t="s">
        <v>1110</v>
      </c>
      <c r="H567" s="106" t="s">
        <v>1095</v>
      </c>
      <c r="I567" s="106">
        <v>189</v>
      </c>
      <c r="J567" t="s">
        <v>1089</v>
      </c>
    </row>
    <row r="568" spans="1:10" ht="30" x14ac:dyDescent="0.25">
      <c r="A568" s="12">
        <v>43415</v>
      </c>
      <c r="B568" s="106">
        <v>1020</v>
      </c>
      <c r="C568" s="106">
        <v>208</v>
      </c>
      <c r="D568" s="15" t="s">
        <v>1651</v>
      </c>
      <c r="E568" s="15" t="s">
        <v>1110</v>
      </c>
      <c r="H568" s="106" t="s">
        <v>1084</v>
      </c>
      <c r="I568" s="106">
        <v>189</v>
      </c>
      <c r="J568" t="s">
        <v>1150</v>
      </c>
    </row>
    <row r="569" spans="1:10" ht="30" x14ac:dyDescent="0.25">
      <c r="A569" s="12">
        <v>43412</v>
      </c>
      <c r="B569" s="106">
        <v>1019</v>
      </c>
      <c r="C569" s="106">
        <v>609</v>
      </c>
      <c r="D569" s="15" t="s">
        <v>1648</v>
      </c>
      <c r="E569" s="15" t="s">
        <v>1110</v>
      </c>
      <c r="H569" s="106" t="s">
        <v>1095</v>
      </c>
      <c r="I569" s="106">
        <v>189</v>
      </c>
      <c r="J569" t="s">
        <v>1150</v>
      </c>
    </row>
    <row r="570" spans="1:10" ht="45" x14ac:dyDescent="0.25">
      <c r="A570" s="12">
        <v>43412</v>
      </c>
      <c r="B570" s="106">
        <v>1018</v>
      </c>
      <c r="C570" s="106">
        <v>212</v>
      </c>
      <c r="D570" s="15" t="s">
        <v>1647</v>
      </c>
      <c r="E570" s="15" t="s">
        <v>1110</v>
      </c>
      <c r="H570" s="106" t="s">
        <v>1664</v>
      </c>
      <c r="I570" s="106">
        <v>189</v>
      </c>
      <c r="J570" t="s">
        <v>1150</v>
      </c>
    </row>
    <row r="571" spans="1:10" ht="45" x14ac:dyDescent="0.25">
      <c r="A571" s="12">
        <v>43409</v>
      </c>
      <c r="B571" s="106">
        <v>1012</v>
      </c>
      <c r="C571" s="106">
        <v>209</v>
      </c>
      <c r="D571" s="15" t="s">
        <v>1618</v>
      </c>
      <c r="E571" s="15" t="s">
        <v>1110</v>
      </c>
      <c r="H571" s="106">
        <v>43424</v>
      </c>
      <c r="I571" s="106">
        <v>189</v>
      </c>
      <c r="J571" t="s">
        <v>1089</v>
      </c>
    </row>
    <row r="572" spans="1:10" ht="75" x14ac:dyDescent="0.25">
      <c r="A572" s="12">
        <v>43408</v>
      </c>
      <c r="B572" s="106">
        <v>1009</v>
      </c>
      <c r="C572" s="106">
        <v>903</v>
      </c>
      <c r="D572" s="15" t="s">
        <v>45</v>
      </c>
      <c r="E572" s="15" t="s">
        <v>1110</v>
      </c>
      <c r="H572" s="106">
        <v>43454</v>
      </c>
      <c r="I572" s="106">
        <v>189</v>
      </c>
      <c r="J572" t="s">
        <v>1172</v>
      </c>
    </row>
    <row r="573" spans="1:10" ht="30" x14ac:dyDescent="0.25">
      <c r="A573" s="12">
        <v>43403</v>
      </c>
      <c r="B573" s="106">
        <v>1001</v>
      </c>
      <c r="C573" s="106">
        <v>301</v>
      </c>
      <c r="D573" s="15" t="s">
        <v>62</v>
      </c>
      <c r="E573" s="15" t="s">
        <v>1110</v>
      </c>
      <c r="H573" s="106" t="s">
        <v>1084</v>
      </c>
      <c r="I573" s="106">
        <v>189</v>
      </c>
      <c r="J573" t="s">
        <v>1089</v>
      </c>
    </row>
    <row r="574" spans="1:10" ht="360" x14ac:dyDescent="0.25">
      <c r="A574" s="12">
        <v>43401</v>
      </c>
      <c r="B574" s="106">
        <v>984</v>
      </c>
      <c r="C574" s="106" t="s">
        <v>46</v>
      </c>
      <c r="D574" s="15" t="s">
        <v>91</v>
      </c>
      <c r="E574" s="15" t="s">
        <v>1110</v>
      </c>
      <c r="F574" t="s">
        <v>1634</v>
      </c>
      <c r="H574" s="106">
        <v>43419</v>
      </c>
      <c r="I574" s="106">
        <v>189</v>
      </c>
      <c r="J574" t="s">
        <v>1111</v>
      </c>
    </row>
    <row r="575" spans="1:10" ht="45" x14ac:dyDescent="0.25">
      <c r="A575" s="12">
        <v>43391</v>
      </c>
      <c r="B575" s="106">
        <v>968</v>
      </c>
      <c r="C575" s="106">
        <v>125</v>
      </c>
      <c r="D575" s="15" t="s">
        <v>118</v>
      </c>
      <c r="E575" s="15" t="s">
        <v>1110</v>
      </c>
      <c r="F575" t="s">
        <v>1636</v>
      </c>
      <c r="H575" s="106">
        <v>43426</v>
      </c>
      <c r="I575" s="106">
        <v>189</v>
      </c>
      <c r="J575" t="s">
        <v>1128</v>
      </c>
    </row>
    <row r="576" spans="1:10" ht="30" x14ac:dyDescent="0.25">
      <c r="A576" s="12">
        <v>43388</v>
      </c>
      <c r="B576" s="106">
        <v>950</v>
      </c>
      <c r="C576" s="106">
        <v>503</v>
      </c>
      <c r="D576" s="15" t="s">
        <v>148</v>
      </c>
      <c r="E576" s="15" t="s">
        <v>1110</v>
      </c>
      <c r="G576" t="s">
        <v>1480</v>
      </c>
      <c r="H576" s="106">
        <v>43427</v>
      </c>
      <c r="I576" s="106">
        <v>189</v>
      </c>
      <c r="J576" t="s">
        <v>1089</v>
      </c>
    </row>
    <row r="577" spans="1:10" ht="30" x14ac:dyDescent="0.25">
      <c r="A577" s="12">
        <v>43386</v>
      </c>
      <c r="B577" s="106">
        <v>949</v>
      </c>
      <c r="C577" s="106">
        <v>410</v>
      </c>
      <c r="D577" s="15" t="s">
        <v>150</v>
      </c>
      <c r="E577" s="15" t="s">
        <v>1110</v>
      </c>
      <c r="G577" t="s">
        <v>1480</v>
      </c>
      <c r="H577" s="106">
        <v>43427</v>
      </c>
      <c r="I577" s="106">
        <v>189</v>
      </c>
      <c r="J577" t="s">
        <v>1089</v>
      </c>
    </row>
    <row r="578" spans="1:10" ht="60" x14ac:dyDescent="0.25">
      <c r="A578" s="12">
        <v>43327</v>
      </c>
      <c r="B578" s="106">
        <v>831</v>
      </c>
      <c r="C578" s="106" t="s">
        <v>361</v>
      </c>
      <c r="D578" s="15" t="s">
        <v>362</v>
      </c>
      <c r="E578" s="15" t="s">
        <v>1110</v>
      </c>
      <c r="G578" t="s">
        <v>1534</v>
      </c>
      <c r="H578" s="106">
        <v>43454</v>
      </c>
      <c r="I578" s="106">
        <v>189</v>
      </c>
      <c r="J578" t="s">
        <v>1202</v>
      </c>
    </row>
    <row r="579" spans="1:10" ht="30" x14ac:dyDescent="0.25">
      <c r="A579" s="12">
        <v>43326</v>
      </c>
      <c r="B579" s="106">
        <v>821</v>
      </c>
      <c r="C579" s="106">
        <v>401</v>
      </c>
      <c r="D579" s="15" t="s">
        <v>381</v>
      </c>
      <c r="E579" s="15" t="s">
        <v>1110</v>
      </c>
      <c r="F579" t="s">
        <v>1536</v>
      </c>
      <c r="G579" t="s">
        <v>1537</v>
      </c>
      <c r="H579" s="106">
        <v>43422</v>
      </c>
      <c r="I579" s="106">
        <v>189</v>
      </c>
      <c r="J579" t="s">
        <v>1204</v>
      </c>
    </row>
    <row r="580" spans="1:10" ht="45" x14ac:dyDescent="0.25">
      <c r="A580" s="12">
        <v>43450</v>
      </c>
      <c r="B580" s="106">
        <v>1121</v>
      </c>
      <c r="C580" s="106">
        <v>102</v>
      </c>
      <c r="D580" s="15" t="s">
        <v>1867</v>
      </c>
      <c r="E580" s="15" t="s">
        <v>1286</v>
      </c>
      <c r="G580" t="s">
        <v>1872</v>
      </c>
      <c r="H580" s="106" t="s">
        <v>1084</v>
      </c>
      <c r="I580" s="106">
        <v>188</v>
      </c>
      <c r="J580" t="s">
        <v>1121</v>
      </c>
    </row>
    <row r="581" spans="1:10" ht="45" x14ac:dyDescent="0.25">
      <c r="A581" s="12">
        <v>43418</v>
      </c>
      <c r="B581" s="106">
        <v>1025</v>
      </c>
      <c r="C581" s="106">
        <v>415</v>
      </c>
      <c r="D581" s="15" t="s">
        <v>1687</v>
      </c>
      <c r="E581" s="15" t="s">
        <v>1952</v>
      </c>
      <c r="G581" t="s">
        <v>1717</v>
      </c>
      <c r="H581" s="106" t="s">
        <v>1217</v>
      </c>
      <c r="I581" s="106">
        <v>187</v>
      </c>
      <c r="J581" t="s">
        <v>1122</v>
      </c>
    </row>
    <row r="582" spans="1:10" ht="45" x14ac:dyDescent="0.25">
      <c r="A582" s="12">
        <v>43458</v>
      </c>
      <c r="B582" s="106">
        <v>1140</v>
      </c>
      <c r="C582" s="106">
        <v>806</v>
      </c>
      <c r="D582" s="15" t="s">
        <v>1919</v>
      </c>
      <c r="E582" s="15" t="s">
        <v>1665</v>
      </c>
      <c r="H582" s="106" t="s">
        <v>1095</v>
      </c>
      <c r="I582" s="106">
        <v>186</v>
      </c>
      <c r="J582" t="s">
        <v>1936</v>
      </c>
    </row>
    <row r="583" spans="1:10" ht="30" x14ac:dyDescent="0.25">
      <c r="A583" s="12">
        <v>43460</v>
      </c>
      <c r="B583" s="106">
        <v>1143</v>
      </c>
      <c r="C583" s="106">
        <v>507</v>
      </c>
      <c r="D583" s="15" t="s">
        <v>1924</v>
      </c>
      <c r="E583" s="15" t="s">
        <v>1151</v>
      </c>
      <c r="H583" s="106" t="s">
        <v>1095</v>
      </c>
      <c r="I583" s="106">
        <v>185</v>
      </c>
      <c r="J583" t="s">
        <v>1152</v>
      </c>
    </row>
    <row r="584" spans="1:10" ht="30" x14ac:dyDescent="0.25">
      <c r="A584" s="12">
        <v>43460</v>
      </c>
      <c r="B584" s="106">
        <v>1142</v>
      </c>
      <c r="C584" s="106">
        <v>705</v>
      </c>
      <c r="D584" s="15" t="s">
        <v>1923</v>
      </c>
      <c r="E584" s="15" t="s">
        <v>1151</v>
      </c>
      <c r="H584" s="106" t="s">
        <v>1095</v>
      </c>
      <c r="I584" s="106">
        <v>185</v>
      </c>
      <c r="J584" t="s">
        <v>1152</v>
      </c>
    </row>
    <row r="585" spans="1:10" ht="30" x14ac:dyDescent="0.25">
      <c r="A585" s="12">
        <v>43460</v>
      </c>
      <c r="B585" s="106">
        <v>1141</v>
      </c>
      <c r="C585" s="106">
        <v>903</v>
      </c>
      <c r="D585" s="15" t="s">
        <v>1922</v>
      </c>
      <c r="E585" s="15" t="s">
        <v>1151</v>
      </c>
      <c r="H585" s="106" t="s">
        <v>1217</v>
      </c>
      <c r="I585" s="106">
        <v>185</v>
      </c>
      <c r="J585" t="s">
        <v>1152</v>
      </c>
    </row>
    <row r="586" spans="1:10" ht="60" x14ac:dyDescent="0.25">
      <c r="A586" s="12">
        <v>43463</v>
      </c>
      <c r="B586" s="106">
        <v>1146</v>
      </c>
      <c r="C586" s="106">
        <v>210</v>
      </c>
      <c r="D586" s="15" t="s">
        <v>1928</v>
      </c>
      <c r="E586" s="15" t="s">
        <v>1123</v>
      </c>
      <c r="H586" s="106" t="s">
        <v>1095</v>
      </c>
      <c r="I586" s="106">
        <v>184</v>
      </c>
      <c r="J586" t="s">
        <v>1141</v>
      </c>
    </row>
    <row r="587" spans="1:10" ht="45" x14ac:dyDescent="0.25">
      <c r="A587" s="12">
        <v>43454</v>
      </c>
      <c r="B587" s="106">
        <v>1126</v>
      </c>
      <c r="C587" s="106">
        <v>212</v>
      </c>
      <c r="D587" s="15" t="s">
        <v>1889</v>
      </c>
      <c r="E587" s="15" t="s">
        <v>1915</v>
      </c>
      <c r="H587" s="106" t="s">
        <v>1084</v>
      </c>
      <c r="I587" s="106">
        <v>176</v>
      </c>
      <c r="J587" t="s">
        <v>1274</v>
      </c>
    </row>
    <row r="588" spans="1:10" ht="30" x14ac:dyDescent="0.25">
      <c r="A588" s="12">
        <v>43458</v>
      </c>
      <c r="B588" s="106">
        <v>1138</v>
      </c>
      <c r="C588" s="106">
        <v>803</v>
      </c>
      <c r="D588" s="15" t="s">
        <v>1912</v>
      </c>
      <c r="E588" s="15" t="s">
        <v>1129</v>
      </c>
      <c r="H588" s="106" t="s">
        <v>1084</v>
      </c>
      <c r="I588" s="106">
        <v>175</v>
      </c>
      <c r="J588" t="s">
        <v>44</v>
      </c>
    </row>
    <row r="589" spans="1:10" ht="105" x14ac:dyDescent="0.25">
      <c r="A589" s="12">
        <v>43455</v>
      </c>
      <c r="B589" s="106">
        <v>1130</v>
      </c>
      <c r="C589" s="106">
        <v>904</v>
      </c>
      <c r="D589" s="15" t="s">
        <v>1898</v>
      </c>
      <c r="E589" s="15" t="s">
        <v>1129</v>
      </c>
      <c r="H589" s="106" t="s">
        <v>1084</v>
      </c>
      <c r="I589" s="106">
        <v>175</v>
      </c>
      <c r="J589" t="s">
        <v>1257</v>
      </c>
    </row>
    <row r="590" spans="1:10" ht="30" x14ac:dyDescent="0.25">
      <c r="A590" s="12">
        <v>43444</v>
      </c>
      <c r="B590" s="106">
        <v>1107</v>
      </c>
      <c r="C590" s="106">
        <v>105</v>
      </c>
      <c r="D590" s="15" t="s">
        <v>1834</v>
      </c>
      <c r="E590" s="15" t="s">
        <v>1129</v>
      </c>
      <c r="H590" s="106" t="s">
        <v>1084</v>
      </c>
      <c r="I590" s="106">
        <v>175</v>
      </c>
      <c r="J590" t="s">
        <v>1121</v>
      </c>
    </row>
    <row r="591" spans="1:10" ht="30" x14ac:dyDescent="0.25">
      <c r="A591" s="12">
        <v>43443</v>
      </c>
      <c r="B591" s="106">
        <v>1102</v>
      </c>
      <c r="C591" s="106">
        <v>108</v>
      </c>
      <c r="D591" s="15" t="s">
        <v>1828</v>
      </c>
      <c r="E591" s="15" t="s">
        <v>1129</v>
      </c>
      <c r="H591" s="106" t="s">
        <v>1084</v>
      </c>
      <c r="I591" s="106">
        <v>175</v>
      </c>
      <c r="J591" t="s">
        <v>1121</v>
      </c>
    </row>
    <row r="592" spans="1:10" ht="45" x14ac:dyDescent="0.25">
      <c r="A592" s="12">
        <v>43442</v>
      </c>
      <c r="B592" s="106">
        <v>1095</v>
      </c>
      <c r="C592" s="106">
        <v>506</v>
      </c>
      <c r="D592" s="15" t="s">
        <v>1819</v>
      </c>
      <c r="E592" s="15" t="s">
        <v>1129</v>
      </c>
      <c r="H592" s="106" t="s">
        <v>1084</v>
      </c>
      <c r="I592" s="106">
        <v>175</v>
      </c>
      <c r="J592" t="s">
        <v>44</v>
      </c>
    </row>
    <row r="593" spans="1:10" ht="90" x14ac:dyDescent="0.25">
      <c r="A593" s="12">
        <v>43434</v>
      </c>
      <c r="B593" s="106">
        <v>1079</v>
      </c>
      <c r="C593" s="106">
        <v>210</v>
      </c>
      <c r="D593" s="15" t="s">
        <v>1789</v>
      </c>
      <c r="E593" s="15" t="s">
        <v>1129</v>
      </c>
      <c r="G593" t="s">
        <v>1876</v>
      </c>
      <c r="H593" s="106" t="s">
        <v>1084</v>
      </c>
      <c r="I593" s="106">
        <v>175</v>
      </c>
      <c r="J593" t="s">
        <v>1224</v>
      </c>
    </row>
    <row r="594" spans="1:10" ht="75" x14ac:dyDescent="0.25">
      <c r="A594" s="12">
        <v>43422</v>
      </c>
      <c r="B594" s="106">
        <v>1040</v>
      </c>
      <c r="C594" s="106">
        <v>111</v>
      </c>
      <c r="D594" s="15" t="s">
        <v>1707</v>
      </c>
      <c r="E594" s="15" t="s">
        <v>1129</v>
      </c>
      <c r="G594" t="s">
        <v>1877</v>
      </c>
      <c r="H594" s="106" t="s">
        <v>1084</v>
      </c>
      <c r="I594" s="106">
        <v>175</v>
      </c>
      <c r="J594" t="s">
        <v>44</v>
      </c>
    </row>
    <row r="595" spans="1:10" ht="30" x14ac:dyDescent="0.25">
      <c r="A595" s="12">
        <v>43421</v>
      </c>
      <c r="B595" s="106">
        <v>1036</v>
      </c>
      <c r="C595" s="106">
        <v>301</v>
      </c>
      <c r="D595" s="15" t="s">
        <v>1702</v>
      </c>
      <c r="E595" s="15" t="s">
        <v>1129</v>
      </c>
      <c r="G595" t="s">
        <v>1878</v>
      </c>
      <c r="H595" s="106" t="s">
        <v>1095</v>
      </c>
      <c r="I595" s="106">
        <v>175</v>
      </c>
      <c r="J595" t="s">
        <v>44</v>
      </c>
    </row>
    <row r="596" spans="1:10" ht="30" x14ac:dyDescent="0.25">
      <c r="A596" s="12">
        <v>43457</v>
      </c>
      <c r="B596" s="106">
        <v>1134</v>
      </c>
      <c r="C596" s="106">
        <v>108</v>
      </c>
      <c r="D596" s="15" t="s">
        <v>1905</v>
      </c>
      <c r="E596" s="15" t="s">
        <v>1135</v>
      </c>
      <c r="H596" s="106" t="s">
        <v>1095</v>
      </c>
      <c r="I596" s="106">
        <v>174</v>
      </c>
      <c r="J596" t="s">
        <v>1119</v>
      </c>
    </row>
    <row r="597" spans="1:10" ht="30" x14ac:dyDescent="0.25">
      <c r="A597" s="12">
        <v>43449</v>
      </c>
      <c r="B597" s="106">
        <v>1120</v>
      </c>
      <c r="C597" s="106">
        <v>104</v>
      </c>
      <c r="D597" s="15" t="s">
        <v>1864</v>
      </c>
      <c r="E597" s="15" t="s">
        <v>1135</v>
      </c>
      <c r="H597" s="106" t="s">
        <v>1084</v>
      </c>
      <c r="I597" s="106">
        <v>174</v>
      </c>
      <c r="J597" t="s">
        <v>44</v>
      </c>
    </row>
    <row r="598" spans="1:10" ht="45" x14ac:dyDescent="0.25">
      <c r="A598" s="12">
        <v>43458</v>
      </c>
      <c r="B598" s="106">
        <v>1133</v>
      </c>
      <c r="C598" s="106">
        <v>805</v>
      </c>
      <c r="D598" s="15" t="s">
        <v>1904</v>
      </c>
      <c r="E598" s="15" t="s">
        <v>1665</v>
      </c>
      <c r="H598" s="106" t="s">
        <v>1095</v>
      </c>
      <c r="I598" s="106">
        <v>173</v>
      </c>
      <c r="J598" t="s">
        <v>1119</v>
      </c>
    </row>
    <row r="599" spans="1:10" ht="30" x14ac:dyDescent="0.25">
      <c r="A599" s="12">
        <v>43449</v>
      </c>
      <c r="B599" s="106">
        <v>1117</v>
      </c>
      <c r="C599" s="106">
        <v>104</v>
      </c>
      <c r="D599" s="15" t="s">
        <v>1861</v>
      </c>
      <c r="E599" s="15" t="s">
        <v>1665</v>
      </c>
      <c r="G599" t="s">
        <v>1871</v>
      </c>
      <c r="H599" s="106" t="s">
        <v>1084</v>
      </c>
      <c r="I599" s="106">
        <v>173</v>
      </c>
      <c r="J599" t="s">
        <v>44</v>
      </c>
    </row>
    <row r="600" spans="1:10" ht="30" x14ac:dyDescent="0.25">
      <c r="A600" s="12">
        <v>43445</v>
      </c>
      <c r="B600" s="106">
        <v>1108</v>
      </c>
      <c r="C600" s="106">
        <v>410</v>
      </c>
      <c r="D600" s="15" t="s">
        <v>1842</v>
      </c>
      <c r="E600" s="15" t="s">
        <v>1665</v>
      </c>
      <c r="H600" s="106" t="s">
        <v>1084</v>
      </c>
      <c r="I600" s="106">
        <v>173</v>
      </c>
      <c r="J600" t="s">
        <v>1119</v>
      </c>
    </row>
    <row r="601" spans="1:10" ht="30" x14ac:dyDescent="0.25">
      <c r="A601" s="12">
        <v>43443</v>
      </c>
      <c r="B601" s="106">
        <v>1105</v>
      </c>
      <c r="C601" s="106">
        <v>211</v>
      </c>
      <c r="D601" s="15" t="s">
        <v>1832</v>
      </c>
      <c r="E601" s="15" t="s">
        <v>1665</v>
      </c>
      <c r="H601" s="106" t="s">
        <v>1084</v>
      </c>
      <c r="I601" s="106">
        <v>173</v>
      </c>
      <c r="J601" t="s">
        <v>1446</v>
      </c>
    </row>
    <row r="602" spans="1:10" ht="30" x14ac:dyDescent="0.25">
      <c r="A602" s="12">
        <v>43442</v>
      </c>
      <c r="B602" s="106">
        <v>1096</v>
      </c>
      <c r="C602" s="106">
        <v>902</v>
      </c>
      <c r="D602" s="15" t="s">
        <v>1820</v>
      </c>
      <c r="E602" s="15" t="s">
        <v>1665</v>
      </c>
      <c r="H602" s="106" t="s">
        <v>1084</v>
      </c>
      <c r="I602" s="106">
        <v>173</v>
      </c>
      <c r="J602" t="s">
        <v>1143</v>
      </c>
    </row>
    <row r="603" spans="1:10" ht="30" x14ac:dyDescent="0.25">
      <c r="A603" s="12">
        <v>43437</v>
      </c>
      <c r="B603" s="106">
        <v>1092</v>
      </c>
      <c r="C603" s="106">
        <v>702</v>
      </c>
      <c r="D603" s="15" t="s">
        <v>1816</v>
      </c>
      <c r="E603" s="15" t="s">
        <v>1665</v>
      </c>
      <c r="H603" s="106" t="s">
        <v>1084</v>
      </c>
      <c r="I603" s="106">
        <v>173</v>
      </c>
      <c r="J603" t="s">
        <v>1154</v>
      </c>
    </row>
    <row r="604" spans="1:10" ht="45" x14ac:dyDescent="0.25">
      <c r="A604" s="12">
        <v>43438</v>
      </c>
      <c r="B604" s="106">
        <v>1087</v>
      </c>
      <c r="C604" s="106">
        <v>205</v>
      </c>
      <c r="D604" s="15" t="s">
        <v>1800</v>
      </c>
      <c r="E604" s="15" t="s">
        <v>1665</v>
      </c>
      <c r="H604" s="106" t="s">
        <v>1084</v>
      </c>
      <c r="I604" s="106">
        <v>173</v>
      </c>
      <c r="J604" t="s">
        <v>1154</v>
      </c>
    </row>
    <row r="605" spans="1:10" ht="30" x14ac:dyDescent="0.25">
      <c r="A605" s="12">
        <v>43428</v>
      </c>
      <c r="B605" s="106">
        <v>1062</v>
      </c>
      <c r="C605" s="106">
        <v>606</v>
      </c>
      <c r="D605" s="15" t="s">
        <v>1749</v>
      </c>
      <c r="E605" s="15" t="s">
        <v>1665</v>
      </c>
      <c r="H605" s="106" t="s">
        <v>1095</v>
      </c>
      <c r="I605" s="106">
        <v>173</v>
      </c>
      <c r="J605" t="s">
        <v>1198</v>
      </c>
    </row>
    <row r="606" spans="1:10" ht="30" x14ac:dyDescent="0.25">
      <c r="A606" s="12">
        <v>43428</v>
      </c>
      <c r="B606" s="106">
        <v>1061</v>
      </c>
      <c r="C606" s="106">
        <v>102</v>
      </c>
      <c r="D606" s="15" t="s">
        <v>1746</v>
      </c>
      <c r="E606" s="15" t="s">
        <v>1665</v>
      </c>
      <c r="H606" s="106" t="s">
        <v>1095</v>
      </c>
      <c r="I606" s="106">
        <v>173</v>
      </c>
      <c r="J606" t="s">
        <v>1198</v>
      </c>
    </row>
    <row r="607" spans="1:10" ht="30" x14ac:dyDescent="0.25">
      <c r="A607" s="12">
        <v>43428</v>
      </c>
      <c r="B607" s="106">
        <v>1060</v>
      </c>
      <c r="C607" s="106">
        <v>208</v>
      </c>
      <c r="D607" s="15" t="s">
        <v>1744</v>
      </c>
      <c r="E607" s="15" t="s">
        <v>1665</v>
      </c>
      <c r="H607" s="106" t="s">
        <v>1095</v>
      </c>
      <c r="I607" s="106">
        <v>173</v>
      </c>
      <c r="J607" t="s">
        <v>1198</v>
      </c>
    </row>
    <row r="608" spans="1:10" ht="45" x14ac:dyDescent="0.25">
      <c r="A608" s="12">
        <v>43425</v>
      </c>
      <c r="B608" s="106">
        <v>1054</v>
      </c>
      <c r="C608" s="106">
        <v>110</v>
      </c>
      <c r="D608" s="15" t="s">
        <v>1731</v>
      </c>
      <c r="E608" s="15" t="s">
        <v>1665</v>
      </c>
      <c r="H608" s="106" t="s">
        <v>1095</v>
      </c>
      <c r="I608" s="106">
        <v>173</v>
      </c>
      <c r="J608" t="s">
        <v>1181</v>
      </c>
    </row>
    <row r="609" spans="1:10" ht="45" x14ac:dyDescent="0.25">
      <c r="A609" s="12">
        <v>43424</v>
      </c>
      <c r="B609" s="106">
        <v>1049</v>
      </c>
      <c r="C609" s="106">
        <v>710</v>
      </c>
      <c r="D609" s="15" t="s">
        <v>1724</v>
      </c>
      <c r="E609" s="15" t="s">
        <v>1665</v>
      </c>
      <c r="H609" s="106" t="s">
        <v>1095</v>
      </c>
      <c r="I609" s="106">
        <v>173</v>
      </c>
      <c r="J609" t="s">
        <v>1119</v>
      </c>
    </row>
    <row r="610" spans="1:10" ht="30" x14ac:dyDescent="0.25">
      <c r="A610" s="12">
        <v>43423</v>
      </c>
      <c r="B610" s="106">
        <v>1048</v>
      </c>
      <c r="C610" s="106">
        <v>708</v>
      </c>
      <c r="D610" s="15" t="s">
        <v>1721</v>
      </c>
      <c r="E610" s="15" t="s">
        <v>1665</v>
      </c>
      <c r="H610" s="106" t="s">
        <v>1095</v>
      </c>
      <c r="I610" s="106">
        <v>173</v>
      </c>
      <c r="J610" t="s">
        <v>1119</v>
      </c>
    </row>
    <row r="611" spans="1:10" ht="45" x14ac:dyDescent="0.25">
      <c r="A611" s="12">
        <v>43421</v>
      </c>
      <c r="B611" s="106">
        <v>1044</v>
      </c>
      <c r="C611" s="106">
        <v>703</v>
      </c>
      <c r="D611" s="15" t="s">
        <v>1714</v>
      </c>
      <c r="E611" s="15" t="s">
        <v>1665</v>
      </c>
      <c r="H611" s="106" t="s">
        <v>1095</v>
      </c>
      <c r="I611" s="106">
        <v>173</v>
      </c>
      <c r="J611" t="s">
        <v>44</v>
      </c>
    </row>
    <row r="612" spans="1:10" ht="45" x14ac:dyDescent="0.25">
      <c r="A612" s="12">
        <v>43418</v>
      </c>
      <c r="B612" s="106">
        <v>1025</v>
      </c>
      <c r="C612" s="106">
        <v>415</v>
      </c>
      <c r="D612" s="15" t="s">
        <v>1687</v>
      </c>
      <c r="E612" s="15" t="s">
        <v>1665</v>
      </c>
      <c r="G612" t="s">
        <v>1717</v>
      </c>
      <c r="H612" s="106" t="s">
        <v>1217</v>
      </c>
      <c r="I612" s="106">
        <v>173</v>
      </c>
      <c r="J612" t="s">
        <v>1122</v>
      </c>
    </row>
    <row r="613" spans="1:10" ht="30" x14ac:dyDescent="0.25">
      <c r="A613" s="12">
        <v>43408</v>
      </c>
      <c r="B613" s="106">
        <v>1008</v>
      </c>
      <c r="C613" s="106">
        <v>304</v>
      </c>
      <c r="D613" s="15" t="s">
        <v>52</v>
      </c>
      <c r="E613" s="15" t="s">
        <v>1665</v>
      </c>
      <c r="G613" t="s">
        <v>1719</v>
      </c>
      <c r="H613" s="106" t="s">
        <v>1084</v>
      </c>
      <c r="I613" s="106">
        <v>173</v>
      </c>
      <c r="J613" t="s">
        <v>1163</v>
      </c>
    </row>
    <row r="614" spans="1:10" ht="105" x14ac:dyDescent="0.25">
      <c r="A614" s="12">
        <v>43372</v>
      </c>
      <c r="B614" s="106">
        <v>940</v>
      </c>
      <c r="C614" s="106">
        <v>201</v>
      </c>
      <c r="D614" s="15" t="s">
        <v>170</v>
      </c>
      <c r="E614" s="15" t="s">
        <v>1665</v>
      </c>
      <c r="G614" t="s">
        <v>1484</v>
      </c>
      <c r="H614" s="106">
        <v>43449</v>
      </c>
      <c r="I614" s="106">
        <v>173</v>
      </c>
      <c r="J614" t="s">
        <v>1147</v>
      </c>
    </row>
    <row r="615" spans="1:10" ht="30" x14ac:dyDescent="0.25">
      <c r="A615" s="12">
        <v>43343</v>
      </c>
      <c r="B615" s="106">
        <v>883</v>
      </c>
      <c r="C615" s="106">
        <v>302</v>
      </c>
      <c r="D615" s="15" t="s">
        <v>282</v>
      </c>
      <c r="E615" s="15" t="s">
        <v>1665</v>
      </c>
      <c r="F615" t="s">
        <v>1626</v>
      </c>
      <c r="G615" t="s">
        <v>1511</v>
      </c>
      <c r="H615" s="106" t="s">
        <v>1084</v>
      </c>
      <c r="I615" s="106">
        <v>173</v>
      </c>
      <c r="J615" t="s">
        <v>1173</v>
      </c>
    </row>
    <row r="616" spans="1:10" ht="30" x14ac:dyDescent="0.25">
      <c r="A616" s="12">
        <v>43334</v>
      </c>
      <c r="B616" s="106">
        <v>857</v>
      </c>
      <c r="C616" s="106">
        <v>508</v>
      </c>
      <c r="D616" s="15" t="s">
        <v>323</v>
      </c>
      <c r="E616" s="15" t="s">
        <v>1665</v>
      </c>
      <c r="G616" t="s">
        <v>1526</v>
      </c>
      <c r="H616" s="106">
        <v>43449</v>
      </c>
      <c r="I616" s="106">
        <v>173</v>
      </c>
      <c r="J616" t="s">
        <v>1193</v>
      </c>
    </row>
    <row r="617" spans="1:10" ht="30" x14ac:dyDescent="0.25">
      <c r="A617" s="12">
        <v>43444</v>
      </c>
      <c r="B617" s="106">
        <v>1107</v>
      </c>
      <c r="C617" s="106">
        <v>105</v>
      </c>
      <c r="D617" s="15" t="s">
        <v>1834</v>
      </c>
      <c r="E617" s="15" t="s">
        <v>1129</v>
      </c>
      <c r="H617" s="106" t="s">
        <v>1084</v>
      </c>
      <c r="I617" s="106">
        <v>172</v>
      </c>
      <c r="J617" t="s">
        <v>1121</v>
      </c>
    </row>
    <row r="618" spans="1:10" ht="30" x14ac:dyDescent="0.25">
      <c r="A618" s="12">
        <v>43443</v>
      </c>
      <c r="B618" s="106">
        <v>1102</v>
      </c>
      <c r="C618" s="106">
        <v>108</v>
      </c>
      <c r="D618" s="15" t="s">
        <v>1828</v>
      </c>
      <c r="E618" s="15" t="s">
        <v>1129</v>
      </c>
      <c r="H618" s="106" t="s">
        <v>1084</v>
      </c>
      <c r="I618" s="106">
        <v>172</v>
      </c>
      <c r="J618" t="s">
        <v>1121</v>
      </c>
    </row>
    <row r="619" spans="1:10" ht="45" x14ac:dyDescent="0.25">
      <c r="A619" s="12">
        <v>43442</v>
      </c>
      <c r="B619" s="106">
        <v>1095</v>
      </c>
      <c r="C619" s="106">
        <v>506</v>
      </c>
      <c r="D619" s="15" t="s">
        <v>1819</v>
      </c>
      <c r="E619" s="15" t="s">
        <v>1129</v>
      </c>
      <c r="H619" s="106" t="s">
        <v>1084</v>
      </c>
      <c r="I619" s="106">
        <v>172</v>
      </c>
      <c r="J619" t="s">
        <v>44</v>
      </c>
    </row>
    <row r="620" spans="1:10" ht="90" x14ac:dyDescent="0.25">
      <c r="A620" s="12">
        <v>43434</v>
      </c>
      <c r="B620" s="106">
        <v>1079</v>
      </c>
      <c r="C620" s="106">
        <v>210</v>
      </c>
      <c r="D620" s="15" t="s">
        <v>1789</v>
      </c>
      <c r="E620" s="15" t="s">
        <v>1129</v>
      </c>
      <c r="G620" t="s">
        <v>1876</v>
      </c>
      <c r="H620" s="106" t="s">
        <v>1084</v>
      </c>
      <c r="I620" s="106">
        <v>172</v>
      </c>
      <c r="J620" t="s">
        <v>1224</v>
      </c>
    </row>
    <row r="621" spans="1:10" ht="75" x14ac:dyDescent="0.25">
      <c r="A621" s="12">
        <v>43422</v>
      </c>
      <c r="B621" s="106">
        <v>1040</v>
      </c>
      <c r="C621" s="106">
        <v>111</v>
      </c>
      <c r="D621" s="15" t="s">
        <v>1707</v>
      </c>
      <c r="E621" s="15" t="s">
        <v>1129</v>
      </c>
      <c r="G621" t="s">
        <v>1877</v>
      </c>
      <c r="H621" s="106" t="s">
        <v>1084</v>
      </c>
      <c r="I621" s="106">
        <v>172</v>
      </c>
      <c r="J621" t="s">
        <v>44</v>
      </c>
    </row>
    <row r="622" spans="1:10" ht="30" x14ac:dyDescent="0.25">
      <c r="A622" s="12">
        <v>43421</v>
      </c>
      <c r="B622" s="106">
        <v>1036</v>
      </c>
      <c r="C622" s="106">
        <v>301</v>
      </c>
      <c r="D622" s="15" t="s">
        <v>1702</v>
      </c>
      <c r="E622" s="15" t="s">
        <v>1129</v>
      </c>
      <c r="G622" t="s">
        <v>1878</v>
      </c>
      <c r="H622" s="106" t="s">
        <v>1095</v>
      </c>
      <c r="I622" s="106">
        <v>172</v>
      </c>
      <c r="J622" t="s">
        <v>44</v>
      </c>
    </row>
    <row r="623" spans="1:10" ht="30" x14ac:dyDescent="0.25">
      <c r="A623" s="12">
        <v>43449</v>
      </c>
      <c r="B623" s="106">
        <v>1120</v>
      </c>
      <c r="C623" s="106">
        <v>104</v>
      </c>
      <c r="D623" s="15" t="s">
        <v>1864</v>
      </c>
      <c r="E623" s="15" t="s">
        <v>1135</v>
      </c>
      <c r="H623" s="106" t="s">
        <v>1084</v>
      </c>
      <c r="I623" s="106">
        <v>171</v>
      </c>
      <c r="J623" t="s">
        <v>44</v>
      </c>
    </row>
    <row r="624" spans="1:10" ht="30" x14ac:dyDescent="0.25">
      <c r="A624" s="12">
        <v>43449</v>
      </c>
      <c r="B624" s="106">
        <v>1118</v>
      </c>
      <c r="C624" s="106">
        <v>104</v>
      </c>
      <c r="D624" s="15" t="s">
        <v>1862</v>
      </c>
      <c r="E624" s="15" t="s">
        <v>1135</v>
      </c>
      <c r="H624" s="106" t="s">
        <v>1084</v>
      </c>
      <c r="I624" s="106">
        <v>171</v>
      </c>
      <c r="J624" t="s">
        <v>1136</v>
      </c>
    </row>
    <row r="625" spans="1:10" ht="45" x14ac:dyDescent="0.25">
      <c r="A625" s="12">
        <v>43447</v>
      </c>
      <c r="B625" s="106">
        <v>1110</v>
      </c>
      <c r="C625" s="106">
        <v>104</v>
      </c>
      <c r="D625" s="15" t="s">
        <v>1854</v>
      </c>
      <c r="E625" s="15" t="s">
        <v>1135</v>
      </c>
      <c r="H625" s="106" t="s">
        <v>1084</v>
      </c>
      <c r="I625" s="106">
        <v>171</v>
      </c>
      <c r="J625" t="s">
        <v>1403</v>
      </c>
    </row>
    <row r="626" spans="1:10" ht="30" x14ac:dyDescent="0.25">
      <c r="A626" s="12">
        <v>43426</v>
      </c>
      <c r="B626" s="106">
        <v>1093</v>
      </c>
      <c r="C626" s="106">
        <v>405</v>
      </c>
      <c r="D626" s="15" t="s">
        <v>1817</v>
      </c>
      <c r="E626" s="15" t="s">
        <v>1135</v>
      </c>
      <c r="H626" s="106" t="s">
        <v>1084</v>
      </c>
      <c r="I626" s="106">
        <v>171</v>
      </c>
      <c r="J626" t="s">
        <v>1274</v>
      </c>
    </row>
    <row r="627" spans="1:10" ht="60" x14ac:dyDescent="0.25">
      <c r="A627" s="12">
        <v>43398</v>
      </c>
      <c r="B627" s="106">
        <v>994</v>
      </c>
      <c r="C627" s="106">
        <v>209</v>
      </c>
      <c r="D627" s="15" t="s">
        <v>77</v>
      </c>
      <c r="E627" s="15" t="s">
        <v>1090</v>
      </c>
      <c r="H627" s="106">
        <v>43445</v>
      </c>
      <c r="I627" s="106">
        <v>170</v>
      </c>
      <c r="J627" t="s">
        <v>1099</v>
      </c>
    </row>
    <row r="628" spans="1:10" ht="30" x14ac:dyDescent="0.25">
      <c r="A628" s="12">
        <v>43400</v>
      </c>
      <c r="B628" s="106">
        <v>993</v>
      </c>
      <c r="C628" s="106">
        <v>208</v>
      </c>
      <c r="D628" s="15" t="s">
        <v>78</v>
      </c>
      <c r="E628" s="15" t="s">
        <v>1090</v>
      </c>
      <c r="H628" s="106">
        <v>43445</v>
      </c>
      <c r="I628" s="106">
        <v>170</v>
      </c>
      <c r="J628" t="s">
        <v>1100</v>
      </c>
    </row>
    <row r="629" spans="1:10" ht="30" x14ac:dyDescent="0.25">
      <c r="A629" s="12">
        <v>43332</v>
      </c>
      <c r="B629" s="106">
        <v>837</v>
      </c>
      <c r="C629" s="106">
        <v>504</v>
      </c>
      <c r="D629" s="15" t="s">
        <v>347</v>
      </c>
      <c r="E629" s="15" t="s">
        <v>1090</v>
      </c>
      <c r="H629" s="106">
        <v>43445</v>
      </c>
      <c r="I629" s="106">
        <v>170</v>
      </c>
      <c r="J629" t="s">
        <v>1126</v>
      </c>
    </row>
    <row r="630" spans="1:10" ht="45" x14ac:dyDescent="0.25">
      <c r="A630" s="12">
        <v>43283</v>
      </c>
      <c r="B630" s="106">
        <v>765</v>
      </c>
      <c r="C630" s="106"/>
      <c r="D630" s="15" t="s">
        <v>447</v>
      </c>
      <c r="E630" s="15" t="s">
        <v>1090</v>
      </c>
      <c r="G630" t="s">
        <v>1548</v>
      </c>
      <c r="H630" s="106">
        <v>43445</v>
      </c>
      <c r="I630" s="106">
        <v>170</v>
      </c>
      <c r="J630" t="s">
        <v>1186</v>
      </c>
    </row>
    <row r="631" spans="1:10" ht="30" x14ac:dyDescent="0.25">
      <c r="A631" s="12">
        <v>43449</v>
      </c>
      <c r="B631" s="106">
        <v>1119</v>
      </c>
      <c r="C631" s="106">
        <v>104</v>
      </c>
      <c r="D631" s="15" t="s">
        <v>1863</v>
      </c>
      <c r="E631" s="15" t="s">
        <v>1107</v>
      </c>
      <c r="H631" s="106" t="s">
        <v>1084</v>
      </c>
      <c r="I631" s="106">
        <v>169</v>
      </c>
      <c r="J631" t="s">
        <v>555</v>
      </c>
    </row>
    <row r="632" spans="1:10" ht="30" x14ac:dyDescent="0.25">
      <c r="A632" s="12">
        <v>43342</v>
      </c>
      <c r="B632" s="106">
        <v>872</v>
      </c>
      <c r="C632" s="106">
        <v>308</v>
      </c>
      <c r="D632" s="15" t="s">
        <v>301</v>
      </c>
      <c r="E632" s="15" t="s">
        <v>1107</v>
      </c>
      <c r="G632" t="s">
        <v>1515</v>
      </c>
      <c r="H632" s="106">
        <v>43449</v>
      </c>
      <c r="I632" s="106">
        <v>169</v>
      </c>
      <c r="J632" t="s">
        <v>1181</v>
      </c>
    </row>
    <row r="633" spans="1:10" ht="45" x14ac:dyDescent="0.25">
      <c r="A633" s="12">
        <v>43291</v>
      </c>
      <c r="B633" s="106">
        <v>724</v>
      </c>
      <c r="C633" s="106">
        <v>107</v>
      </c>
      <c r="D633" s="15" t="s">
        <v>513</v>
      </c>
      <c r="E633" s="15" t="s">
        <v>1107</v>
      </c>
      <c r="G633" t="s">
        <v>1559</v>
      </c>
      <c r="H633" s="106">
        <v>43449</v>
      </c>
      <c r="I633" s="106">
        <v>169</v>
      </c>
      <c r="J633" t="s">
        <v>1182</v>
      </c>
    </row>
    <row r="634" spans="1:10" ht="45" x14ac:dyDescent="0.25">
      <c r="A634" s="12">
        <v>43450</v>
      </c>
      <c r="B634" s="106">
        <v>1121</v>
      </c>
      <c r="C634" s="106">
        <v>102</v>
      </c>
      <c r="D634" s="15" t="s">
        <v>1867</v>
      </c>
      <c r="E634" s="15" t="s">
        <v>1286</v>
      </c>
      <c r="G634" t="s">
        <v>1872</v>
      </c>
      <c r="H634" s="106" t="s">
        <v>1084</v>
      </c>
      <c r="I634" s="106">
        <v>168</v>
      </c>
      <c r="J634" t="s">
        <v>1121</v>
      </c>
    </row>
    <row r="635" spans="1:10" ht="30" x14ac:dyDescent="0.25">
      <c r="A635" s="12">
        <v>43442</v>
      </c>
      <c r="B635" s="106">
        <v>1104</v>
      </c>
      <c r="C635" s="106">
        <v>515</v>
      </c>
      <c r="D635" s="15" t="s">
        <v>1831</v>
      </c>
      <c r="E635" s="15" t="s">
        <v>1102</v>
      </c>
      <c r="H635" s="106" t="s">
        <v>1084</v>
      </c>
      <c r="I635" s="106">
        <v>167</v>
      </c>
      <c r="J635" t="s">
        <v>1136</v>
      </c>
    </row>
    <row r="636" spans="1:10" ht="75" x14ac:dyDescent="0.25">
      <c r="A636" s="12">
        <v>43430</v>
      </c>
      <c r="B636" s="106">
        <v>1073</v>
      </c>
      <c r="C636" s="106">
        <v>509</v>
      </c>
      <c r="D636" s="15" t="s">
        <v>1771</v>
      </c>
      <c r="E636" s="15" t="s">
        <v>1102</v>
      </c>
      <c r="H636" s="106" t="s">
        <v>1095</v>
      </c>
      <c r="I636" s="106">
        <v>167</v>
      </c>
      <c r="J636" t="s">
        <v>1136</v>
      </c>
    </row>
    <row r="637" spans="1:10" ht="30" x14ac:dyDescent="0.25">
      <c r="A637" s="12">
        <v>43408</v>
      </c>
      <c r="B637" s="106">
        <v>1013</v>
      </c>
      <c r="C637" s="106">
        <v>403</v>
      </c>
      <c r="D637" s="15" t="s">
        <v>1619</v>
      </c>
      <c r="E637" s="15" t="s">
        <v>1102</v>
      </c>
      <c r="H637" s="106">
        <v>43441</v>
      </c>
      <c r="I637" s="106">
        <v>167</v>
      </c>
      <c r="J637" t="s">
        <v>101</v>
      </c>
    </row>
    <row r="638" spans="1:10" ht="60" x14ac:dyDescent="0.25">
      <c r="A638" s="12">
        <v>43368</v>
      </c>
      <c r="B638" s="106">
        <v>930</v>
      </c>
      <c r="C638" s="106">
        <v>104</v>
      </c>
      <c r="D638" s="15" t="s">
        <v>193</v>
      </c>
      <c r="E638" s="15" t="s">
        <v>1102</v>
      </c>
      <c r="G638" t="s">
        <v>1490</v>
      </c>
      <c r="H638" s="106">
        <v>43441</v>
      </c>
      <c r="I638" s="106">
        <v>167</v>
      </c>
      <c r="J638" t="s">
        <v>1136</v>
      </c>
    </row>
    <row r="639" spans="1:10" ht="30" x14ac:dyDescent="0.25">
      <c r="A639" s="12">
        <v>43449</v>
      </c>
      <c r="B639" s="106">
        <v>1117</v>
      </c>
      <c r="C639" s="106">
        <v>104</v>
      </c>
      <c r="D639" s="15" t="s">
        <v>1861</v>
      </c>
      <c r="E639" s="15" t="s">
        <v>1665</v>
      </c>
      <c r="G639" t="s">
        <v>1871</v>
      </c>
      <c r="H639" s="106" t="s">
        <v>1084</v>
      </c>
      <c r="I639" s="106">
        <v>166</v>
      </c>
      <c r="J639" t="s">
        <v>44</v>
      </c>
    </row>
    <row r="640" spans="1:10" ht="30" x14ac:dyDescent="0.25">
      <c r="A640" s="12">
        <v>43445</v>
      </c>
      <c r="B640" s="106">
        <v>1108</v>
      </c>
      <c r="C640" s="106">
        <v>410</v>
      </c>
      <c r="D640" s="15" t="s">
        <v>1842</v>
      </c>
      <c r="E640" s="15" t="s">
        <v>1665</v>
      </c>
      <c r="H640" s="106" t="s">
        <v>1084</v>
      </c>
      <c r="I640" s="106">
        <v>166</v>
      </c>
      <c r="J640" t="s">
        <v>1119</v>
      </c>
    </row>
    <row r="641" spans="1:10" ht="30" x14ac:dyDescent="0.25">
      <c r="A641" s="12">
        <v>43443</v>
      </c>
      <c r="B641" s="106">
        <v>1105</v>
      </c>
      <c r="C641" s="106">
        <v>211</v>
      </c>
      <c r="D641" s="15" t="s">
        <v>1832</v>
      </c>
      <c r="E641" s="15" t="s">
        <v>1665</v>
      </c>
      <c r="H641" s="106" t="s">
        <v>1084</v>
      </c>
      <c r="I641" s="106">
        <v>166</v>
      </c>
      <c r="J641" t="s">
        <v>1446</v>
      </c>
    </row>
    <row r="642" spans="1:10" ht="30" x14ac:dyDescent="0.25">
      <c r="A642" s="12">
        <v>43442</v>
      </c>
      <c r="B642" s="106">
        <v>1096</v>
      </c>
      <c r="C642" s="106">
        <v>902</v>
      </c>
      <c r="D642" s="15" t="s">
        <v>1820</v>
      </c>
      <c r="E642" s="15" t="s">
        <v>1665</v>
      </c>
      <c r="H642" s="106" t="s">
        <v>1084</v>
      </c>
      <c r="I642" s="106">
        <v>166</v>
      </c>
      <c r="J642" t="s">
        <v>1143</v>
      </c>
    </row>
    <row r="643" spans="1:10" ht="30" x14ac:dyDescent="0.25">
      <c r="A643" s="12">
        <v>43437</v>
      </c>
      <c r="B643" s="106">
        <v>1092</v>
      </c>
      <c r="C643" s="106">
        <v>702</v>
      </c>
      <c r="D643" s="15" t="s">
        <v>1816</v>
      </c>
      <c r="E643" s="15" t="s">
        <v>1665</v>
      </c>
      <c r="H643" s="106" t="s">
        <v>1084</v>
      </c>
      <c r="I643" s="106">
        <v>166</v>
      </c>
      <c r="J643" t="s">
        <v>1154</v>
      </c>
    </row>
    <row r="644" spans="1:10" ht="45" x14ac:dyDescent="0.25">
      <c r="A644" s="12">
        <v>43438</v>
      </c>
      <c r="B644" s="106">
        <v>1087</v>
      </c>
      <c r="C644" s="106">
        <v>205</v>
      </c>
      <c r="D644" s="15" t="s">
        <v>1800</v>
      </c>
      <c r="E644" s="15" t="s">
        <v>1665</v>
      </c>
      <c r="H644" s="106" t="s">
        <v>1084</v>
      </c>
      <c r="I644" s="106">
        <v>166</v>
      </c>
      <c r="J644" t="s">
        <v>1154</v>
      </c>
    </row>
    <row r="645" spans="1:10" ht="30" x14ac:dyDescent="0.25">
      <c r="A645" s="12">
        <v>43428</v>
      </c>
      <c r="B645" s="106">
        <v>1062</v>
      </c>
      <c r="C645" s="106">
        <v>606</v>
      </c>
      <c r="D645" s="15" t="s">
        <v>1749</v>
      </c>
      <c r="E645" s="15" t="s">
        <v>1665</v>
      </c>
      <c r="H645" s="106" t="s">
        <v>1095</v>
      </c>
      <c r="I645" s="106">
        <v>166</v>
      </c>
      <c r="J645" t="s">
        <v>1198</v>
      </c>
    </row>
    <row r="646" spans="1:10" ht="30" x14ac:dyDescent="0.25">
      <c r="A646" s="12">
        <v>43428</v>
      </c>
      <c r="B646" s="106">
        <v>1061</v>
      </c>
      <c r="C646" s="106">
        <v>102</v>
      </c>
      <c r="D646" s="15" t="s">
        <v>1746</v>
      </c>
      <c r="E646" s="15" t="s">
        <v>1665</v>
      </c>
      <c r="H646" s="106" t="s">
        <v>1095</v>
      </c>
      <c r="I646" s="106">
        <v>166</v>
      </c>
      <c r="J646" t="s">
        <v>1198</v>
      </c>
    </row>
    <row r="647" spans="1:10" ht="30" x14ac:dyDescent="0.25">
      <c r="A647" s="12">
        <v>43428</v>
      </c>
      <c r="B647" s="106">
        <v>1060</v>
      </c>
      <c r="C647" s="106">
        <v>208</v>
      </c>
      <c r="D647" s="15" t="s">
        <v>1744</v>
      </c>
      <c r="E647" s="15" t="s">
        <v>1665</v>
      </c>
      <c r="H647" s="106" t="s">
        <v>1095</v>
      </c>
      <c r="I647" s="106">
        <v>166</v>
      </c>
      <c r="J647" t="s">
        <v>1198</v>
      </c>
    </row>
    <row r="648" spans="1:10" ht="45" x14ac:dyDescent="0.25">
      <c r="A648" s="12">
        <v>43425</v>
      </c>
      <c r="B648" s="106">
        <v>1054</v>
      </c>
      <c r="C648" s="106">
        <v>110</v>
      </c>
      <c r="D648" s="15" t="s">
        <v>1731</v>
      </c>
      <c r="E648" s="15" t="s">
        <v>1665</v>
      </c>
      <c r="H648" s="106" t="s">
        <v>1095</v>
      </c>
      <c r="I648" s="106">
        <v>166</v>
      </c>
      <c r="J648" t="s">
        <v>1181</v>
      </c>
    </row>
    <row r="649" spans="1:10" ht="45" x14ac:dyDescent="0.25">
      <c r="A649" s="12">
        <v>43424</v>
      </c>
      <c r="B649" s="106">
        <v>1049</v>
      </c>
      <c r="C649" s="106">
        <v>710</v>
      </c>
      <c r="D649" s="15" t="s">
        <v>1724</v>
      </c>
      <c r="E649" s="15" t="s">
        <v>1665</v>
      </c>
      <c r="H649" s="106" t="s">
        <v>1095</v>
      </c>
      <c r="I649" s="106">
        <v>166</v>
      </c>
      <c r="J649" t="s">
        <v>1119</v>
      </c>
    </row>
    <row r="650" spans="1:10" ht="30" x14ac:dyDescent="0.25">
      <c r="A650" s="12">
        <v>43423</v>
      </c>
      <c r="B650" s="106">
        <v>1048</v>
      </c>
      <c r="C650" s="106">
        <v>708</v>
      </c>
      <c r="D650" s="15" t="s">
        <v>1721</v>
      </c>
      <c r="E650" s="15" t="s">
        <v>1665</v>
      </c>
      <c r="H650" s="106" t="s">
        <v>1095</v>
      </c>
      <c r="I650" s="106">
        <v>166</v>
      </c>
      <c r="J650" t="s">
        <v>1119</v>
      </c>
    </row>
    <row r="651" spans="1:10" ht="45" x14ac:dyDescent="0.25">
      <c r="A651" s="12">
        <v>43421</v>
      </c>
      <c r="B651" s="106">
        <v>1044</v>
      </c>
      <c r="C651" s="106">
        <v>703</v>
      </c>
      <c r="D651" s="15" t="s">
        <v>1714</v>
      </c>
      <c r="E651" s="15" t="s">
        <v>1665</v>
      </c>
      <c r="H651" s="106" t="s">
        <v>1095</v>
      </c>
      <c r="I651" s="106">
        <v>166</v>
      </c>
      <c r="J651" t="s">
        <v>44</v>
      </c>
    </row>
    <row r="652" spans="1:10" ht="45" x14ac:dyDescent="0.25">
      <c r="A652" s="12">
        <v>43418</v>
      </c>
      <c r="B652" s="106">
        <v>1025</v>
      </c>
      <c r="C652" s="106">
        <v>415</v>
      </c>
      <c r="D652" s="15" t="s">
        <v>1687</v>
      </c>
      <c r="E652" s="15" t="s">
        <v>1665</v>
      </c>
      <c r="G652" t="s">
        <v>1717</v>
      </c>
      <c r="H652" s="106" t="s">
        <v>1217</v>
      </c>
      <c r="I652" s="106">
        <v>166</v>
      </c>
      <c r="J652" t="s">
        <v>1122</v>
      </c>
    </row>
    <row r="653" spans="1:10" ht="30" x14ac:dyDescent="0.25">
      <c r="A653" s="12">
        <v>43408</v>
      </c>
      <c r="B653" s="106">
        <v>1008</v>
      </c>
      <c r="C653" s="106">
        <v>304</v>
      </c>
      <c r="D653" s="15" t="s">
        <v>52</v>
      </c>
      <c r="E653" s="15" t="s">
        <v>1665</v>
      </c>
      <c r="G653" t="s">
        <v>1719</v>
      </c>
      <c r="H653" s="106" t="s">
        <v>1084</v>
      </c>
      <c r="I653" s="106">
        <v>166</v>
      </c>
      <c r="J653" t="s">
        <v>1163</v>
      </c>
    </row>
    <row r="654" spans="1:10" ht="105" x14ac:dyDescent="0.25">
      <c r="A654" s="12">
        <v>43372</v>
      </c>
      <c r="B654" s="106">
        <v>940</v>
      </c>
      <c r="C654" s="106">
        <v>201</v>
      </c>
      <c r="D654" s="15" t="s">
        <v>170</v>
      </c>
      <c r="E654" s="15" t="s">
        <v>1665</v>
      </c>
      <c r="G654" t="s">
        <v>1484</v>
      </c>
      <c r="H654" s="106">
        <v>43449</v>
      </c>
      <c r="I654" s="106">
        <v>166</v>
      </c>
      <c r="J654" t="s">
        <v>1147</v>
      </c>
    </row>
    <row r="655" spans="1:10" ht="30" x14ac:dyDescent="0.25">
      <c r="A655" s="12">
        <v>43343</v>
      </c>
      <c r="B655" s="106">
        <v>883</v>
      </c>
      <c r="C655" s="106">
        <v>302</v>
      </c>
      <c r="D655" s="15" t="s">
        <v>282</v>
      </c>
      <c r="E655" s="15" t="s">
        <v>1665</v>
      </c>
      <c r="F655" t="s">
        <v>1626</v>
      </c>
      <c r="G655" t="s">
        <v>1511</v>
      </c>
      <c r="H655" s="106" t="s">
        <v>1084</v>
      </c>
      <c r="I655" s="106">
        <v>166</v>
      </c>
      <c r="J655" t="s">
        <v>1173</v>
      </c>
    </row>
    <row r="656" spans="1:10" ht="30" x14ac:dyDescent="0.25">
      <c r="A656" s="12">
        <v>43334</v>
      </c>
      <c r="B656" s="106">
        <v>857</v>
      </c>
      <c r="C656" s="106">
        <v>508</v>
      </c>
      <c r="D656" s="15" t="s">
        <v>323</v>
      </c>
      <c r="E656" s="15" t="s">
        <v>1665</v>
      </c>
      <c r="G656" t="s">
        <v>1526</v>
      </c>
      <c r="H656" s="106">
        <v>43449</v>
      </c>
      <c r="I656" s="106">
        <v>166</v>
      </c>
      <c r="J656" t="s">
        <v>1193</v>
      </c>
    </row>
    <row r="657" spans="1:10" ht="30" x14ac:dyDescent="0.25">
      <c r="A657" s="12">
        <v>43449</v>
      </c>
      <c r="B657" s="106">
        <v>1124</v>
      </c>
      <c r="C657" s="106">
        <v>110</v>
      </c>
      <c r="D657" s="15" t="s">
        <v>1869</v>
      </c>
      <c r="E657" s="15" t="s">
        <v>1094</v>
      </c>
      <c r="H657" s="106" t="s">
        <v>1084</v>
      </c>
      <c r="I657" s="106">
        <v>165</v>
      </c>
      <c r="J657" t="s">
        <v>1141</v>
      </c>
    </row>
    <row r="658" spans="1:10" ht="30" x14ac:dyDescent="0.25">
      <c r="A658" s="12">
        <v>43449</v>
      </c>
      <c r="B658" s="106">
        <v>1123</v>
      </c>
      <c r="C658" s="106">
        <v>110</v>
      </c>
      <c r="D658" s="15" t="s">
        <v>1868</v>
      </c>
      <c r="E658" s="15" t="s">
        <v>1094</v>
      </c>
      <c r="H658" s="106" t="s">
        <v>1084</v>
      </c>
      <c r="I658" s="106">
        <v>165</v>
      </c>
      <c r="J658" t="s">
        <v>1092</v>
      </c>
    </row>
    <row r="659" spans="1:10" ht="30" x14ac:dyDescent="0.25">
      <c r="A659" s="12">
        <v>43450</v>
      </c>
      <c r="B659" s="106">
        <v>1111</v>
      </c>
      <c r="C659" s="106">
        <v>503</v>
      </c>
      <c r="D659" s="15" t="s">
        <v>1855</v>
      </c>
      <c r="E659" s="15" t="s">
        <v>1094</v>
      </c>
      <c r="H659" s="106" t="s">
        <v>1084</v>
      </c>
      <c r="I659" s="106">
        <v>165</v>
      </c>
      <c r="J659" t="s">
        <v>1085</v>
      </c>
    </row>
    <row r="660" spans="1:10" ht="30" x14ac:dyDescent="0.25">
      <c r="A660" s="12">
        <v>43442</v>
      </c>
      <c r="B660" s="106">
        <v>1103</v>
      </c>
      <c r="C660" s="106">
        <v>308</v>
      </c>
      <c r="D660" s="15" t="s">
        <v>1829</v>
      </c>
      <c r="E660" s="15" t="s">
        <v>1094</v>
      </c>
      <c r="H660" s="106" t="s">
        <v>1084</v>
      </c>
      <c r="I660" s="106">
        <v>165</v>
      </c>
      <c r="J660" t="s">
        <v>1141</v>
      </c>
    </row>
    <row r="661" spans="1:10" ht="45" x14ac:dyDescent="0.25">
      <c r="A661" s="12">
        <v>43440</v>
      </c>
      <c r="B661" s="106">
        <v>1101</v>
      </c>
      <c r="C661" s="106">
        <v>402</v>
      </c>
      <c r="D661" s="15" t="s">
        <v>1827</v>
      </c>
      <c r="E661" s="15" t="s">
        <v>1094</v>
      </c>
      <c r="H661" s="106" t="s">
        <v>1084</v>
      </c>
      <c r="I661" s="106">
        <v>165</v>
      </c>
      <c r="J661" t="s">
        <v>1141</v>
      </c>
    </row>
    <row r="662" spans="1:10" ht="30" x14ac:dyDescent="0.25">
      <c r="A662" s="12">
        <v>43442</v>
      </c>
      <c r="B662" s="106">
        <v>1100</v>
      </c>
      <c r="C662" s="106">
        <v>303</v>
      </c>
      <c r="D662" s="15" t="s">
        <v>1826</v>
      </c>
      <c r="E662" s="15" t="s">
        <v>1094</v>
      </c>
      <c r="H662" s="106" t="s">
        <v>1084</v>
      </c>
      <c r="I662" s="106">
        <v>165</v>
      </c>
      <c r="J662" t="s">
        <v>1126</v>
      </c>
    </row>
    <row r="663" spans="1:10" ht="30" x14ac:dyDescent="0.25">
      <c r="A663" s="12">
        <v>43426</v>
      </c>
      <c r="B663" s="106">
        <v>1094</v>
      </c>
      <c r="C663" s="106">
        <v>405</v>
      </c>
      <c r="D663" s="15" t="s">
        <v>1818</v>
      </c>
      <c r="E663" s="15" t="s">
        <v>1094</v>
      </c>
      <c r="H663" s="106" t="s">
        <v>1084</v>
      </c>
      <c r="I663" s="106">
        <v>165</v>
      </c>
      <c r="J663" t="s">
        <v>1185</v>
      </c>
    </row>
    <row r="664" spans="1:10" ht="30" x14ac:dyDescent="0.25">
      <c r="A664" s="12">
        <v>43434</v>
      </c>
      <c r="B664" s="106">
        <v>1078</v>
      </c>
      <c r="C664" s="106">
        <v>503</v>
      </c>
      <c r="D664" s="15" t="s">
        <v>1788</v>
      </c>
      <c r="E664" s="15" t="s">
        <v>1094</v>
      </c>
      <c r="H664" s="106" t="s">
        <v>1084</v>
      </c>
      <c r="I664" s="106">
        <v>165</v>
      </c>
      <c r="J664" t="s">
        <v>1141</v>
      </c>
    </row>
    <row r="665" spans="1:10" ht="30" x14ac:dyDescent="0.25">
      <c r="A665" s="12">
        <v>43400</v>
      </c>
      <c r="B665" s="106">
        <v>992</v>
      </c>
      <c r="C665" s="106">
        <v>208</v>
      </c>
      <c r="D665" s="15" t="s">
        <v>79</v>
      </c>
      <c r="E665" s="15" t="s">
        <v>1094</v>
      </c>
      <c r="F665" t="s">
        <v>1882</v>
      </c>
      <c r="H665" s="106" t="s">
        <v>1095</v>
      </c>
      <c r="I665" s="106">
        <v>165</v>
      </c>
      <c r="J665" t="s">
        <v>1085</v>
      </c>
    </row>
    <row r="666" spans="1:10" ht="30" x14ac:dyDescent="0.25">
      <c r="A666" s="12">
        <v>43389</v>
      </c>
      <c r="B666" s="106" t="s">
        <v>1466</v>
      </c>
      <c r="C666" s="106">
        <v>602</v>
      </c>
      <c r="D666" s="15" t="s">
        <v>127</v>
      </c>
      <c r="E666" s="15" t="s">
        <v>1094</v>
      </c>
      <c r="F666" t="s">
        <v>1883</v>
      </c>
      <c r="H666" s="106" t="s">
        <v>1095</v>
      </c>
      <c r="I666" s="106">
        <v>165</v>
      </c>
      <c r="J666" t="s">
        <v>1133</v>
      </c>
    </row>
    <row r="667" spans="1:10" ht="90" x14ac:dyDescent="0.25">
      <c r="A667" s="12">
        <v>43387</v>
      </c>
      <c r="B667" s="106">
        <v>951</v>
      </c>
      <c r="C667" s="106">
        <v>121</v>
      </c>
      <c r="D667" s="15" t="s">
        <v>147</v>
      </c>
      <c r="E667" s="15" t="s">
        <v>1094</v>
      </c>
      <c r="F667" t="s">
        <v>1884</v>
      </c>
      <c r="G667" t="s">
        <v>1885</v>
      </c>
      <c r="H667" s="106" t="s">
        <v>1084</v>
      </c>
      <c r="I667" s="106">
        <v>165</v>
      </c>
      <c r="J667" t="s">
        <v>1141</v>
      </c>
    </row>
    <row r="668" spans="1:10" ht="30" x14ac:dyDescent="0.25">
      <c r="A668" s="12">
        <v>43428</v>
      </c>
      <c r="B668" s="106">
        <v>1062</v>
      </c>
      <c r="C668" s="106">
        <v>606</v>
      </c>
      <c r="D668" s="15" t="s">
        <v>1749</v>
      </c>
      <c r="E668" s="15" t="s">
        <v>1665</v>
      </c>
      <c r="H668" s="106" t="s">
        <v>1095</v>
      </c>
      <c r="I668" s="106">
        <v>164</v>
      </c>
      <c r="J668" t="s">
        <v>1198</v>
      </c>
    </row>
    <row r="669" spans="1:10" ht="30" x14ac:dyDescent="0.25">
      <c r="A669" s="12">
        <v>43428</v>
      </c>
      <c r="B669" s="106">
        <v>1061</v>
      </c>
      <c r="C669" s="106">
        <v>102</v>
      </c>
      <c r="D669" s="15" t="s">
        <v>1746</v>
      </c>
      <c r="E669" s="15" t="s">
        <v>1665</v>
      </c>
      <c r="H669" s="106" t="s">
        <v>1095</v>
      </c>
      <c r="I669" s="106">
        <v>164</v>
      </c>
      <c r="J669" t="s">
        <v>1198</v>
      </c>
    </row>
    <row r="670" spans="1:10" ht="30" x14ac:dyDescent="0.25">
      <c r="A670" s="12">
        <v>43428</v>
      </c>
      <c r="B670" s="106">
        <v>1060</v>
      </c>
      <c r="C670" s="106">
        <v>208</v>
      </c>
      <c r="D670" s="15" t="s">
        <v>1744</v>
      </c>
      <c r="E670" s="15" t="s">
        <v>1665</v>
      </c>
      <c r="H670" s="106" t="s">
        <v>1095</v>
      </c>
      <c r="I670" s="106">
        <v>164</v>
      </c>
      <c r="J670" t="s">
        <v>1198</v>
      </c>
    </row>
    <row r="671" spans="1:10" ht="45" x14ac:dyDescent="0.25">
      <c r="A671" s="12">
        <v>43425</v>
      </c>
      <c r="B671" s="106">
        <v>1054</v>
      </c>
      <c r="C671" s="106">
        <v>110</v>
      </c>
      <c r="D671" s="15" t="s">
        <v>1731</v>
      </c>
      <c r="E671" s="15" t="s">
        <v>1665</v>
      </c>
      <c r="H671" s="106" t="s">
        <v>1095</v>
      </c>
      <c r="I671" s="106">
        <v>164</v>
      </c>
      <c r="J671" t="s">
        <v>1181</v>
      </c>
    </row>
    <row r="672" spans="1:10" ht="45" x14ac:dyDescent="0.25">
      <c r="A672" s="12">
        <v>43424</v>
      </c>
      <c r="B672" s="106">
        <v>1049</v>
      </c>
      <c r="C672" s="106">
        <v>710</v>
      </c>
      <c r="D672" s="15" t="s">
        <v>1724</v>
      </c>
      <c r="E672" s="15" t="s">
        <v>1665</v>
      </c>
      <c r="H672" s="106" t="s">
        <v>1095</v>
      </c>
      <c r="I672" s="106">
        <v>164</v>
      </c>
      <c r="J672" t="s">
        <v>1119</v>
      </c>
    </row>
    <row r="673" spans="1:10" ht="30" x14ac:dyDescent="0.25">
      <c r="A673" s="12">
        <v>43423</v>
      </c>
      <c r="B673" s="106">
        <v>1048</v>
      </c>
      <c r="C673" s="106">
        <v>708</v>
      </c>
      <c r="D673" s="15" t="s">
        <v>1721</v>
      </c>
      <c r="E673" s="15" t="s">
        <v>1665</v>
      </c>
      <c r="H673" s="106" t="s">
        <v>1095</v>
      </c>
      <c r="I673" s="106">
        <v>164</v>
      </c>
      <c r="J673" t="s">
        <v>1119</v>
      </c>
    </row>
    <row r="674" spans="1:10" ht="45" x14ac:dyDescent="0.25">
      <c r="A674" s="12">
        <v>43421</v>
      </c>
      <c r="B674" s="106">
        <v>1044</v>
      </c>
      <c r="C674" s="106">
        <v>703</v>
      </c>
      <c r="D674" s="15" t="s">
        <v>1714</v>
      </c>
      <c r="E674" s="15" t="s">
        <v>1665</v>
      </c>
      <c r="H674" s="106" t="s">
        <v>1095</v>
      </c>
      <c r="I674" s="106">
        <v>164</v>
      </c>
      <c r="J674" t="s">
        <v>44</v>
      </c>
    </row>
    <row r="675" spans="1:10" ht="45" x14ac:dyDescent="0.25">
      <c r="A675" s="12">
        <v>43418</v>
      </c>
      <c r="B675" s="106">
        <v>1025</v>
      </c>
      <c r="C675" s="106">
        <v>415</v>
      </c>
      <c r="D675" s="15" t="s">
        <v>1687</v>
      </c>
      <c r="E675" s="15" t="s">
        <v>1665</v>
      </c>
      <c r="G675" t="s">
        <v>1717</v>
      </c>
      <c r="H675" s="106" t="s">
        <v>1217</v>
      </c>
      <c r="I675" s="106">
        <v>164</v>
      </c>
      <c r="J675" t="s">
        <v>1122</v>
      </c>
    </row>
    <row r="676" spans="1:10" ht="30" x14ac:dyDescent="0.25">
      <c r="A676" s="12">
        <v>43408</v>
      </c>
      <c r="B676" s="106">
        <v>1008</v>
      </c>
      <c r="C676" s="106">
        <v>304</v>
      </c>
      <c r="D676" s="15" t="s">
        <v>52</v>
      </c>
      <c r="E676" s="15" t="s">
        <v>1665</v>
      </c>
      <c r="G676" t="s">
        <v>1719</v>
      </c>
      <c r="H676" s="106" t="s">
        <v>1084</v>
      </c>
      <c r="I676" s="106">
        <v>164</v>
      </c>
      <c r="J676" t="s">
        <v>1163</v>
      </c>
    </row>
    <row r="677" spans="1:10" ht="30" x14ac:dyDescent="0.25">
      <c r="A677" s="12">
        <v>43343</v>
      </c>
      <c r="B677" s="106">
        <v>883</v>
      </c>
      <c r="C677" s="106">
        <v>302</v>
      </c>
      <c r="D677" s="15" t="s">
        <v>282</v>
      </c>
      <c r="E677" s="15" t="s">
        <v>1665</v>
      </c>
      <c r="F677" t="s">
        <v>1626</v>
      </c>
      <c r="G677" t="s">
        <v>1511</v>
      </c>
      <c r="H677" s="106" t="s">
        <v>1084</v>
      </c>
      <c r="I677" s="106">
        <v>164</v>
      </c>
      <c r="J677" t="s">
        <v>1173</v>
      </c>
    </row>
    <row r="678" spans="1:10" ht="45" x14ac:dyDescent="0.25">
      <c r="A678" s="12">
        <v>43430</v>
      </c>
      <c r="B678" s="106">
        <v>1070</v>
      </c>
      <c r="C678" s="106">
        <v>509</v>
      </c>
      <c r="D678" s="15" t="s">
        <v>1764</v>
      </c>
      <c r="E678" s="15" t="s">
        <v>1129</v>
      </c>
      <c r="F678" t="s">
        <v>1783</v>
      </c>
      <c r="H678" s="106" t="s">
        <v>1095</v>
      </c>
      <c r="I678" s="106">
        <v>163</v>
      </c>
      <c r="J678" t="s">
        <v>1121</v>
      </c>
    </row>
    <row r="679" spans="1:10" ht="45" x14ac:dyDescent="0.25">
      <c r="A679" s="12">
        <v>43426</v>
      </c>
      <c r="B679" s="106">
        <v>1058</v>
      </c>
      <c r="C679" s="106">
        <v>102</v>
      </c>
      <c r="D679" s="15" t="s">
        <v>1740</v>
      </c>
      <c r="E679" s="15" t="s">
        <v>1129</v>
      </c>
      <c r="H679" s="106" t="s">
        <v>1095</v>
      </c>
      <c r="I679" s="106">
        <v>163</v>
      </c>
      <c r="J679" t="s">
        <v>1224</v>
      </c>
    </row>
    <row r="680" spans="1:10" ht="30" x14ac:dyDescent="0.25">
      <c r="A680" s="12">
        <v>43426</v>
      </c>
      <c r="B680" s="106">
        <v>1055</v>
      </c>
      <c r="C680" s="106">
        <v>514</v>
      </c>
      <c r="D680" s="15" t="s">
        <v>1734</v>
      </c>
      <c r="E680" s="15" t="s">
        <v>1129</v>
      </c>
      <c r="H680" s="106" t="s">
        <v>1095</v>
      </c>
      <c r="I680" s="106">
        <v>163</v>
      </c>
      <c r="J680" t="s">
        <v>1224</v>
      </c>
    </row>
    <row r="681" spans="1:10" ht="30" x14ac:dyDescent="0.25">
      <c r="A681" s="12">
        <v>43425</v>
      </c>
      <c r="B681" s="106">
        <v>1053</v>
      </c>
      <c r="C681" s="106">
        <v>415</v>
      </c>
      <c r="D681" s="15" t="s">
        <v>1730</v>
      </c>
      <c r="E681" s="15" t="s">
        <v>1129</v>
      </c>
      <c r="H681" s="106" t="s">
        <v>1095</v>
      </c>
      <c r="I681" s="106">
        <v>163</v>
      </c>
      <c r="J681" t="s">
        <v>268</v>
      </c>
    </row>
    <row r="682" spans="1:10" ht="45" x14ac:dyDescent="0.25">
      <c r="A682" s="12">
        <v>43424</v>
      </c>
      <c r="B682" s="106">
        <v>1052</v>
      </c>
      <c r="C682" s="106">
        <v>205</v>
      </c>
      <c r="D682" s="15" t="s">
        <v>1729</v>
      </c>
      <c r="E682" s="15" t="s">
        <v>1129</v>
      </c>
      <c r="H682" s="106" t="s">
        <v>1095</v>
      </c>
      <c r="I682" s="106">
        <v>163</v>
      </c>
      <c r="J682" t="s">
        <v>1224</v>
      </c>
    </row>
    <row r="683" spans="1:10" ht="30" x14ac:dyDescent="0.25">
      <c r="A683" s="12">
        <v>43424</v>
      </c>
      <c r="B683" s="106">
        <v>1050</v>
      </c>
      <c r="C683" s="106">
        <v>205</v>
      </c>
      <c r="D683" s="15" t="s">
        <v>1727</v>
      </c>
      <c r="E683" s="15" t="s">
        <v>1129</v>
      </c>
      <c r="H683" s="106" t="s">
        <v>1095</v>
      </c>
      <c r="I683" s="106">
        <v>163</v>
      </c>
      <c r="J683" t="s">
        <v>1224</v>
      </c>
    </row>
    <row r="684" spans="1:10" ht="45" x14ac:dyDescent="0.25">
      <c r="A684" s="12">
        <v>43421</v>
      </c>
      <c r="B684" s="106">
        <v>1041</v>
      </c>
      <c r="C684" s="106">
        <v>711</v>
      </c>
      <c r="D684" s="15" t="s">
        <v>1708</v>
      </c>
      <c r="E684" s="15" t="s">
        <v>1129</v>
      </c>
      <c r="H684" s="106" t="s">
        <v>1095</v>
      </c>
      <c r="I684" s="106">
        <v>163</v>
      </c>
      <c r="J684" t="s">
        <v>44</v>
      </c>
    </row>
    <row r="685" spans="1:10" ht="75" x14ac:dyDescent="0.25">
      <c r="A685" s="12">
        <v>43422</v>
      </c>
      <c r="B685" s="106">
        <v>1040</v>
      </c>
      <c r="C685" s="106">
        <v>111</v>
      </c>
      <c r="D685" s="15" t="s">
        <v>1707</v>
      </c>
      <c r="E685" s="15" t="s">
        <v>1129</v>
      </c>
      <c r="H685" s="106" t="s">
        <v>1095</v>
      </c>
      <c r="I685" s="106">
        <v>163</v>
      </c>
      <c r="J685" t="s">
        <v>44</v>
      </c>
    </row>
    <row r="686" spans="1:10" ht="30" x14ac:dyDescent="0.25">
      <c r="A686" s="12">
        <v>43421</v>
      </c>
      <c r="B686" s="106">
        <v>1036</v>
      </c>
      <c r="C686" s="106">
        <v>301</v>
      </c>
      <c r="D686" s="15" t="s">
        <v>1702</v>
      </c>
      <c r="E686" s="15" t="s">
        <v>1129</v>
      </c>
      <c r="H686" s="106" t="s">
        <v>1095</v>
      </c>
      <c r="I686" s="106">
        <v>163</v>
      </c>
      <c r="J686" t="s">
        <v>44</v>
      </c>
    </row>
    <row r="687" spans="1:10" ht="45" x14ac:dyDescent="0.25">
      <c r="A687" s="12">
        <v>43421</v>
      </c>
      <c r="B687" s="106">
        <v>1034</v>
      </c>
      <c r="C687" s="106">
        <v>606</v>
      </c>
      <c r="D687" s="15" t="s">
        <v>1700</v>
      </c>
      <c r="E687" s="15" t="s">
        <v>1129</v>
      </c>
      <c r="H687" s="106" t="s">
        <v>1095</v>
      </c>
      <c r="I687" s="106">
        <v>163</v>
      </c>
      <c r="J687" t="s">
        <v>44</v>
      </c>
    </row>
    <row r="688" spans="1:10" ht="30" x14ac:dyDescent="0.25">
      <c r="A688" s="12">
        <v>43420</v>
      </c>
      <c r="B688" s="106">
        <v>1033</v>
      </c>
      <c r="C688" s="106">
        <v>207</v>
      </c>
      <c r="D688" s="15" t="s">
        <v>1699</v>
      </c>
      <c r="E688" s="15" t="s">
        <v>1129</v>
      </c>
      <c r="H688" s="106" t="s">
        <v>1095</v>
      </c>
      <c r="I688" s="106">
        <v>163</v>
      </c>
      <c r="J688" t="s">
        <v>44</v>
      </c>
    </row>
    <row r="689" spans="1:10" ht="60" x14ac:dyDescent="0.25">
      <c r="A689" s="12">
        <v>43430</v>
      </c>
      <c r="B689" s="106">
        <v>1072</v>
      </c>
      <c r="C689" s="106" t="s">
        <v>46</v>
      </c>
      <c r="D689" s="15" t="s">
        <v>1770</v>
      </c>
      <c r="E689" s="15" t="s">
        <v>1110</v>
      </c>
      <c r="H689" s="106" t="s">
        <v>1095</v>
      </c>
      <c r="I689" s="106">
        <v>162</v>
      </c>
      <c r="J689" t="s">
        <v>1098</v>
      </c>
    </row>
    <row r="690" spans="1:10" ht="30" x14ac:dyDescent="0.25">
      <c r="A690" s="12">
        <v>43429</v>
      </c>
      <c r="B690" s="106">
        <v>1069</v>
      </c>
      <c r="C690" s="106">
        <v>404</v>
      </c>
      <c r="D690" s="15" t="s">
        <v>1761</v>
      </c>
      <c r="E690" s="15" t="s">
        <v>1110</v>
      </c>
      <c r="F690" t="s">
        <v>1782</v>
      </c>
      <c r="H690" s="106" t="s">
        <v>1095</v>
      </c>
      <c r="I690" s="106">
        <v>162</v>
      </c>
      <c r="J690" t="s">
        <v>1089</v>
      </c>
    </row>
    <row r="691" spans="1:10" ht="30" x14ac:dyDescent="0.25">
      <c r="A691" s="12">
        <v>43426</v>
      </c>
      <c r="B691" s="106">
        <v>1057</v>
      </c>
      <c r="C691" s="106">
        <v>110</v>
      </c>
      <c r="D691" s="15" t="s">
        <v>1738</v>
      </c>
      <c r="E691" s="15" t="s">
        <v>1110</v>
      </c>
      <c r="H691" s="106" t="s">
        <v>1095</v>
      </c>
      <c r="I691" s="106">
        <v>162</v>
      </c>
      <c r="J691" t="s">
        <v>1172</v>
      </c>
    </row>
    <row r="692" spans="1:10" ht="45" x14ac:dyDescent="0.25">
      <c r="A692" s="12">
        <v>43426</v>
      </c>
      <c r="B692" s="106">
        <v>1056</v>
      </c>
      <c r="C692" s="106">
        <v>514</v>
      </c>
      <c r="D692" s="15" t="s">
        <v>1736</v>
      </c>
      <c r="E692" s="15" t="s">
        <v>1110</v>
      </c>
      <c r="H692" s="106" t="s">
        <v>1095</v>
      </c>
      <c r="I692" s="106">
        <v>162</v>
      </c>
      <c r="J692" t="s">
        <v>1089</v>
      </c>
    </row>
    <row r="693" spans="1:10" ht="45" x14ac:dyDescent="0.25">
      <c r="A693" s="12">
        <v>43423</v>
      </c>
      <c r="B693" s="106">
        <v>1047</v>
      </c>
      <c r="C693" s="106">
        <v>512</v>
      </c>
      <c r="D693" s="15" t="s">
        <v>1720</v>
      </c>
      <c r="E693" s="15" t="s">
        <v>1110</v>
      </c>
      <c r="H693" s="106" t="s">
        <v>1095</v>
      </c>
      <c r="I693" s="106">
        <v>162</v>
      </c>
      <c r="J693" t="s">
        <v>1122</v>
      </c>
    </row>
    <row r="694" spans="1:10" ht="75" x14ac:dyDescent="0.25">
      <c r="A694" s="12">
        <v>43422</v>
      </c>
      <c r="B694" s="106">
        <v>1042</v>
      </c>
      <c r="C694" s="106">
        <v>901</v>
      </c>
      <c r="D694" s="15" t="s">
        <v>1709</v>
      </c>
      <c r="E694" s="15" t="s">
        <v>1110</v>
      </c>
      <c r="H694" s="106" t="s">
        <v>1095</v>
      </c>
      <c r="I694" s="106">
        <v>162</v>
      </c>
      <c r="J694" t="s">
        <v>1089</v>
      </c>
    </row>
    <row r="695" spans="1:10" ht="30" x14ac:dyDescent="0.25">
      <c r="A695" s="12">
        <v>43419</v>
      </c>
      <c r="B695" s="106">
        <v>1031</v>
      </c>
      <c r="C695" s="106">
        <v>708</v>
      </c>
      <c r="D695" s="15" t="s">
        <v>1696</v>
      </c>
      <c r="E695" s="15" t="s">
        <v>1110</v>
      </c>
      <c r="H695" s="106" t="s">
        <v>1095</v>
      </c>
      <c r="I695" s="106">
        <v>162</v>
      </c>
      <c r="J695" t="s">
        <v>1089</v>
      </c>
    </row>
    <row r="696" spans="1:10" ht="45" x14ac:dyDescent="0.25">
      <c r="A696" s="12">
        <v>43417</v>
      </c>
      <c r="B696" s="106">
        <v>1026</v>
      </c>
      <c r="C696" s="106">
        <v>408</v>
      </c>
      <c r="D696" s="15" t="s">
        <v>1688</v>
      </c>
      <c r="E696" s="15" t="s">
        <v>1110</v>
      </c>
      <c r="H696" s="106" t="s">
        <v>1084</v>
      </c>
      <c r="I696" s="106">
        <v>162</v>
      </c>
      <c r="J696" t="s">
        <v>1198</v>
      </c>
    </row>
    <row r="697" spans="1:10" ht="30" x14ac:dyDescent="0.25">
      <c r="A697" s="12">
        <v>43415</v>
      </c>
      <c r="B697" s="106">
        <v>1020</v>
      </c>
      <c r="C697" s="106">
        <v>208</v>
      </c>
      <c r="D697" s="15" t="s">
        <v>1651</v>
      </c>
      <c r="E697" s="15" t="s">
        <v>1110</v>
      </c>
      <c r="H697" s="106" t="s">
        <v>1084</v>
      </c>
      <c r="I697" s="106">
        <v>162</v>
      </c>
      <c r="J697" t="s">
        <v>1150</v>
      </c>
    </row>
    <row r="698" spans="1:10" ht="30" x14ac:dyDescent="0.25">
      <c r="A698" s="12">
        <v>43412</v>
      </c>
      <c r="B698" s="106">
        <v>1019</v>
      </c>
      <c r="C698" s="106">
        <v>609</v>
      </c>
      <c r="D698" s="15" t="s">
        <v>1648</v>
      </c>
      <c r="E698" s="15" t="s">
        <v>1110</v>
      </c>
      <c r="H698" s="106" t="s">
        <v>1095</v>
      </c>
      <c r="I698" s="106">
        <v>162</v>
      </c>
      <c r="J698" t="s">
        <v>1150</v>
      </c>
    </row>
    <row r="699" spans="1:10" ht="45" x14ac:dyDescent="0.25">
      <c r="A699" s="12">
        <v>43412</v>
      </c>
      <c r="B699" s="106">
        <v>1018</v>
      </c>
      <c r="C699" s="106">
        <v>212</v>
      </c>
      <c r="D699" s="15" t="s">
        <v>1647</v>
      </c>
      <c r="E699" s="15" t="s">
        <v>1110</v>
      </c>
      <c r="H699" s="106" t="s">
        <v>1664</v>
      </c>
      <c r="I699" s="106">
        <v>162</v>
      </c>
      <c r="J699" t="s">
        <v>1150</v>
      </c>
    </row>
    <row r="700" spans="1:10" ht="45" x14ac:dyDescent="0.25">
      <c r="A700" s="12">
        <v>43409</v>
      </c>
      <c r="B700" s="106">
        <v>1012</v>
      </c>
      <c r="C700" s="106">
        <v>209</v>
      </c>
      <c r="D700" s="15" t="s">
        <v>1618</v>
      </c>
      <c r="E700" s="15" t="s">
        <v>1110</v>
      </c>
      <c r="H700" s="106">
        <v>43424</v>
      </c>
      <c r="I700" s="106">
        <v>162</v>
      </c>
      <c r="J700" t="s">
        <v>1089</v>
      </c>
    </row>
    <row r="701" spans="1:10" ht="30" x14ac:dyDescent="0.25">
      <c r="A701" s="12">
        <v>43403</v>
      </c>
      <c r="B701" s="106">
        <v>1001</v>
      </c>
      <c r="C701" s="106">
        <v>301</v>
      </c>
      <c r="D701" s="15" t="s">
        <v>62</v>
      </c>
      <c r="E701" s="15" t="s">
        <v>1110</v>
      </c>
      <c r="H701" s="106" t="s">
        <v>1084</v>
      </c>
      <c r="I701" s="106">
        <v>162</v>
      </c>
      <c r="J701" t="s">
        <v>1089</v>
      </c>
    </row>
    <row r="702" spans="1:10" ht="360" x14ac:dyDescent="0.25">
      <c r="A702" s="12">
        <v>43401</v>
      </c>
      <c r="B702" s="106">
        <v>984</v>
      </c>
      <c r="C702" s="106" t="s">
        <v>46</v>
      </c>
      <c r="D702" s="15" t="s">
        <v>91</v>
      </c>
      <c r="E702" s="15" t="s">
        <v>1110</v>
      </c>
      <c r="F702" t="s">
        <v>1634</v>
      </c>
      <c r="H702" s="106">
        <v>43419</v>
      </c>
      <c r="I702" s="106">
        <v>162</v>
      </c>
      <c r="J702" t="s">
        <v>1111</v>
      </c>
    </row>
    <row r="703" spans="1:10" ht="45" x14ac:dyDescent="0.25">
      <c r="A703" s="12">
        <v>43391</v>
      </c>
      <c r="B703" s="106">
        <v>968</v>
      </c>
      <c r="C703" s="106">
        <v>125</v>
      </c>
      <c r="D703" s="15" t="s">
        <v>118</v>
      </c>
      <c r="E703" s="15" t="s">
        <v>1110</v>
      </c>
      <c r="F703" t="s">
        <v>1636</v>
      </c>
      <c r="H703" s="106">
        <v>43426</v>
      </c>
      <c r="I703" s="106">
        <v>162</v>
      </c>
      <c r="J703" t="s">
        <v>1128</v>
      </c>
    </row>
    <row r="704" spans="1:10" ht="30" x14ac:dyDescent="0.25">
      <c r="A704" s="12">
        <v>43388</v>
      </c>
      <c r="B704" s="106">
        <v>950</v>
      </c>
      <c r="C704" s="106">
        <v>503</v>
      </c>
      <c r="D704" s="15" t="s">
        <v>148</v>
      </c>
      <c r="E704" s="15" t="s">
        <v>1110</v>
      </c>
      <c r="G704" t="s">
        <v>1480</v>
      </c>
      <c r="H704" s="106">
        <v>43427</v>
      </c>
      <c r="I704" s="106">
        <v>162</v>
      </c>
      <c r="J704" t="s">
        <v>1089</v>
      </c>
    </row>
    <row r="705" spans="1:10" ht="30" x14ac:dyDescent="0.25">
      <c r="A705" s="12">
        <v>43386</v>
      </c>
      <c r="B705" s="106">
        <v>949</v>
      </c>
      <c r="C705" s="106">
        <v>410</v>
      </c>
      <c r="D705" s="15" t="s">
        <v>150</v>
      </c>
      <c r="E705" s="15" t="s">
        <v>1110</v>
      </c>
      <c r="G705" t="s">
        <v>1480</v>
      </c>
      <c r="H705" s="106">
        <v>43427</v>
      </c>
      <c r="I705" s="106">
        <v>162</v>
      </c>
      <c r="J705" t="s">
        <v>1089</v>
      </c>
    </row>
    <row r="706" spans="1:10" ht="30" x14ac:dyDescent="0.25">
      <c r="A706" s="12">
        <v>43326</v>
      </c>
      <c r="B706" s="106">
        <v>821</v>
      </c>
      <c r="C706" s="106">
        <v>401</v>
      </c>
      <c r="D706" s="15" t="s">
        <v>381</v>
      </c>
      <c r="E706" s="15" t="s">
        <v>1110</v>
      </c>
      <c r="F706" t="s">
        <v>1536</v>
      </c>
      <c r="G706" t="s">
        <v>1537</v>
      </c>
      <c r="H706" s="106">
        <v>43422</v>
      </c>
      <c r="I706" s="106">
        <v>162</v>
      </c>
      <c r="J706" t="s">
        <v>1204</v>
      </c>
    </row>
    <row r="707" spans="1:10" ht="60" x14ac:dyDescent="0.25">
      <c r="A707" s="12">
        <v>43428</v>
      </c>
      <c r="B707" s="106">
        <v>1065</v>
      </c>
      <c r="C707" s="106">
        <v>404</v>
      </c>
      <c r="D707" s="15" t="s">
        <v>1753</v>
      </c>
      <c r="E707" s="15" t="s">
        <v>1107</v>
      </c>
      <c r="H707" s="106" t="s">
        <v>1095</v>
      </c>
      <c r="I707" s="106">
        <v>161</v>
      </c>
      <c r="J707" t="s">
        <v>1173</v>
      </c>
    </row>
    <row r="708" spans="1:10" ht="45" x14ac:dyDescent="0.25">
      <c r="A708" s="12">
        <v>43399</v>
      </c>
      <c r="B708" s="106">
        <v>995</v>
      </c>
      <c r="C708" s="106">
        <v>411</v>
      </c>
      <c r="D708" s="15" t="s">
        <v>75</v>
      </c>
      <c r="E708" s="15" t="s">
        <v>1107</v>
      </c>
      <c r="G708" t="s">
        <v>1661</v>
      </c>
      <c r="H708" s="106">
        <v>43429</v>
      </c>
      <c r="I708" s="106">
        <v>161</v>
      </c>
      <c r="J708" t="s">
        <v>1098</v>
      </c>
    </row>
    <row r="709" spans="1:10" ht="30" x14ac:dyDescent="0.25">
      <c r="A709" s="12">
        <v>43401</v>
      </c>
      <c r="B709" s="106">
        <v>985</v>
      </c>
      <c r="C709" s="106">
        <v>202</v>
      </c>
      <c r="D709" s="15" t="s">
        <v>88</v>
      </c>
      <c r="E709" s="15" t="s">
        <v>1107</v>
      </c>
      <c r="F709" t="s">
        <v>1628</v>
      </c>
      <c r="H709" s="106">
        <v>43419</v>
      </c>
      <c r="I709" s="106">
        <v>161</v>
      </c>
      <c r="J709" t="s">
        <v>1109</v>
      </c>
    </row>
    <row r="710" spans="1:10" ht="75" x14ac:dyDescent="0.25">
      <c r="A710" s="12">
        <v>43430</v>
      </c>
      <c r="B710" s="106">
        <v>1073</v>
      </c>
      <c r="C710" s="106">
        <v>509</v>
      </c>
      <c r="D710" s="15" t="s">
        <v>1771</v>
      </c>
      <c r="E710" s="15" t="s">
        <v>1102</v>
      </c>
      <c r="H710" s="106" t="s">
        <v>1095</v>
      </c>
      <c r="I710" s="106">
        <v>160</v>
      </c>
      <c r="J710" t="s">
        <v>1136</v>
      </c>
    </row>
    <row r="711" spans="1:10" ht="30" x14ac:dyDescent="0.25">
      <c r="A711" s="12">
        <v>43430</v>
      </c>
      <c r="B711" s="106">
        <v>1074</v>
      </c>
      <c r="C711" s="106">
        <v>307</v>
      </c>
      <c r="D711" s="15" t="s">
        <v>1773</v>
      </c>
      <c r="E711" s="15" t="s">
        <v>1102</v>
      </c>
      <c r="H711" s="106" t="s">
        <v>1095</v>
      </c>
      <c r="I711" s="106">
        <v>160</v>
      </c>
      <c r="J711" t="s">
        <v>1136</v>
      </c>
    </row>
    <row r="712" spans="1:10" ht="30" x14ac:dyDescent="0.25">
      <c r="A712" s="12">
        <v>43430</v>
      </c>
      <c r="B712" s="106">
        <v>1071</v>
      </c>
      <c r="C712" s="106">
        <v>509</v>
      </c>
      <c r="D712" s="15" t="s">
        <v>1766</v>
      </c>
      <c r="E712" s="15" t="s">
        <v>1102</v>
      </c>
      <c r="H712" s="106" t="s">
        <v>1095</v>
      </c>
      <c r="I712" s="106">
        <v>160</v>
      </c>
      <c r="J712" t="s">
        <v>1136</v>
      </c>
    </row>
    <row r="713" spans="1:10" ht="45" x14ac:dyDescent="0.25">
      <c r="A713" s="12">
        <v>43429</v>
      </c>
      <c r="B713" s="106">
        <v>1067</v>
      </c>
      <c r="C713" s="106">
        <v>102</v>
      </c>
      <c r="D713" s="15" t="s">
        <v>1757</v>
      </c>
      <c r="E713" s="15" t="s">
        <v>1102</v>
      </c>
      <c r="H713" s="106" t="s">
        <v>1095</v>
      </c>
      <c r="I713" s="106">
        <v>160</v>
      </c>
      <c r="J713" t="s">
        <v>1136</v>
      </c>
    </row>
    <row r="714" spans="1:10" ht="30" x14ac:dyDescent="0.25">
      <c r="A714" s="12">
        <v>43427</v>
      </c>
      <c r="B714" s="106">
        <v>1064</v>
      </c>
      <c r="C714" s="106">
        <v>904</v>
      </c>
      <c r="D714" s="15" t="s">
        <v>1752</v>
      </c>
      <c r="E714" s="15" t="s">
        <v>1102</v>
      </c>
      <c r="H714" s="106" t="s">
        <v>1095</v>
      </c>
      <c r="I714" s="106">
        <v>160</v>
      </c>
      <c r="J714" t="s">
        <v>1136</v>
      </c>
    </row>
    <row r="715" spans="1:10" ht="60" x14ac:dyDescent="0.25">
      <c r="A715" s="12">
        <v>43420</v>
      </c>
      <c r="B715" s="106">
        <v>1038</v>
      </c>
      <c r="C715" s="106">
        <v>602</v>
      </c>
      <c r="D715" s="15" t="s">
        <v>1704</v>
      </c>
      <c r="E715" s="15" t="s">
        <v>1102</v>
      </c>
      <c r="H715" s="106" t="s">
        <v>1095</v>
      </c>
      <c r="I715" s="106">
        <v>160</v>
      </c>
      <c r="J715" t="s">
        <v>1136</v>
      </c>
    </row>
    <row r="716" spans="1:10" ht="30" x14ac:dyDescent="0.25">
      <c r="A716" s="12">
        <v>43419</v>
      </c>
      <c r="B716" s="106">
        <v>1030</v>
      </c>
      <c r="C716" s="106">
        <v>802</v>
      </c>
      <c r="D716" s="15" t="s">
        <v>1695</v>
      </c>
      <c r="E716" s="15" t="s">
        <v>1094</v>
      </c>
      <c r="H716" s="106" t="s">
        <v>1084</v>
      </c>
      <c r="I716" s="106">
        <v>159</v>
      </c>
      <c r="J716" t="s">
        <v>1168</v>
      </c>
    </row>
    <row r="717" spans="1:10" ht="30" x14ac:dyDescent="0.25">
      <c r="A717" s="12">
        <v>43400</v>
      </c>
      <c r="B717" s="106">
        <v>992</v>
      </c>
      <c r="C717" s="106">
        <v>208</v>
      </c>
      <c r="D717" s="15" t="s">
        <v>79</v>
      </c>
      <c r="E717" s="15" t="s">
        <v>1094</v>
      </c>
      <c r="F717" t="s">
        <v>1621</v>
      </c>
      <c r="H717" s="106" t="s">
        <v>1095</v>
      </c>
      <c r="I717" s="106">
        <v>159</v>
      </c>
      <c r="J717" t="s">
        <v>1085</v>
      </c>
    </row>
    <row r="718" spans="1:10" ht="30" x14ac:dyDescent="0.25">
      <c r="A718" s="12">
        <v>43389</v>
      </c>
      <c r="B718" s="106" t="s">
        <v>1466</v>
      </c>
      <c r="C718" s="106">
        <v>602</v>
      </c>
      <c r="D718" s="15" t="s">
        <v>127</v>
      </c>
      <c r="E718" s="15" t="s">
        <v>1094</v>
      </c>
      <c r="H718" s="106" t="s">
        <v>1095</v>
      </c>
      <c r="I718" s="106">
        <v>159</v>
      </c>
      <c r="J718" t="s">
        <v>1133</v>
      </c>
    </row>
    <row r="719" spans="1:10" ht="90" x14ac:dyDescent="0.25">
      <c r="A719" s="12">
        <v>43387</v>
      </c>
      <c r="B719" s="106">
        <v>951</v>
      </c>
      <c r="C719" s="106">
        <v>121</v>
      </c>
      <c r="D719" s="15" t="s">
        <v>147</v>
      </c>
      <c r="E719" s="15" t="s">
        <v>1094</v>
      </c>
      <c r="F719" t="s">
        <v>1623</v>
      </c>
      <c r="G719" t="s">
        <v>1622</v>
      </c>
      <c r="H719" s="106" t="s">
        <v>1217</v>
      </c>
      <c r="I719" s="106">
        <v>159</v>
      </c>
      <c r="J719" t="s">
        <v>1141</v>
      </c>
    </row>
    <row r="720" spans="1:10" ht="30" x14ac:dyDescent="0.25">
      <c r="A720" s="12">
        <v>43361</v>
      </c>
      <c r="B720" s="106">
        <v>921</v>
      </c>
      <c r="C720" s="106">
        <v>403</v>
      </c>
      <c r="D720" s="15" t="s">
        <v>211</v>
      </c>
      <c r="E720" s="15" t="s">
        <v>1094</v>
      </c>
      <c r="G720" t="s">
        <v>1495</v>
      </c>
      <c r="H720" s="106">
        <v>43424</v>
      </c>
      <c r="I720" s="106">
        <v>159</v>
      </c>
      <c r="J720" t="s">
        <v>1101</v>
      </c>
    </row>
    <row r="721" spans="1:10" ht="90" x14ac:dyDescent="0.25">
      <c r="A721" s="12">
        <v>43360</v>
      </c>
      <c r="B721" s="106">
        <v>910</v>
      </c>
      <c r="C721" s="106">
        <v>104</v>
      </c>
      <c r="D721" s="15" t="s">
        <v>234</v>
      </c>
      <c r="E721" s="15" t="s">
        <v>1094</v>
      </c>
      <c r="G721" t="s">
        <v>1502</v>
      </c>
      <c r="H721" s="106">
        <v>43419</v>
      </c>
      <c r="I721" s="106">
        <v>159</v>
      </c>
      <c r="J721" t="s">
        <v>1141</v>
      </c>
    </row>
    <row r="722" spans="1:10" ht="30" x14ac:dyDescent="0.25">
      <c r="A722" s="12">
        <v>43359</v>
      </c>
      <c r="B722" s="106">
        <v>907</v>
      </c>
      <c r="C722" s="106">
        <v>110</v>
      </c>
      <c r="D722" s="15" t="s">
        <v>239</v>
      </c>
      <c r="E722" s="15" t="s">
        <v>1094</v>
      </c>
      <c r="G722" t="s">
        <v>1495</v>
      </c>
      <c r="H722" s="106">
        <v>43445</v>
      </c>
      <c r="I722" s="106">
        <v>159</v>
      </c>
      <c r="J722" t="s">
        <v>1105</v>
      </c>
    </row>
    <row r="723" spans="1:10" ht="75" x14ac:dyDescent="0.25">
      <c r="A723" s="12">
        <v>43428</v>
      </c>
      <c r="B723" s="106">
        <v>1059</v>
      </c>
      <c r="C723" s="106">
        <v>703</v>
      </c>
      <c r="D723" s="15" t="s">
        <v>1741</v>
      </c>
      <c r="E723" s="15" t="s">
        <v>1123</v>
      </c>
      <c r="H723" s="106" t="s">
        <v>1095</v>
      </c>
      <c r="I723" s="106">
        <v>158</v>
      </c>
      <c r="J723" t="s">
        <v>1141</v>
      </c>
    </row>
    <row r="724" spans="1:10" ht="30" x14ac:dyDescent="0.25">
      <c r="A724" s="12">
        <v>43420</v>
      </c>
      <c r="B724" s="106">
        <v>1032</v>
      </c>
      <c r="C724" s="106">
        <v>201</v>
      </c>
      <c r="D724" s="15" t="s">
        <v>1698</v>
      </c>
      <c r="E724" s="15" t="s">
        <v>1123</v>
      </c>
      <c r="H724" s="106" t="s">
        <v>1084</v>
      </c>
      <c r="I724" s="106">
        <v>158</v>
      </c>
      <c r="J724" t="s">
        <v>1141</v>
      </c>
    </row>
    <row r="725" spans="1:10" ht="45" x14ac:dyDescent="0.25">
      <c r="A725" s="12">
        <v>43415</v>
      </c>
      <c r="B725" s="106">
        <v>1021</v>
      </c>
      <c r="C725" s="106">
        <v>903</v>
      </c>
      <c r="D725" s="15" t="s">
        <v>1653</v>
      </c>
      <c r="E725" s="15" t="s">
        <v>1123</v>
      </c>
      <c r="H725" s="106" t="s">
        <v>1084</v>
      </c>
      <c r="I725" s="106">
        <v>158</v>
      </c>
      <c r="J725" t="s">
        <v>1141</v>
      </c>
    </row>
    <row r="726" spans="1:10" ht="30" x14ac:dyDescent="0.25">
      <c r="A726" s="12">
        <v>43407</v>
      </c>
      <c r="B726" s="106">
        <v>1011</v>
      </c>
      <c r="C726" s="106">
        <v>109</v>
      </c>
      <c r="D726" s="15" t="s">
        <v>1617</v>
      </c>
      <c r="E726" s="15" t="s">
        <v>1123</v>
      </c>
      <c r="H726" s="106" t="s">
        <v>1084</v>
      </c>
      <c r="I726" s="106">
        <v>158</v>
      </c>
      <c r="J726" t="s">
        <v>1141</v>
      </c>
    </row>
    <row r="727" spans="1:10" ht="30" x14ac:dyDescent="0.25">
      <c r="A727" s="12">
        <v>43376</v>
      </c>
      <c r="B727" s="106">
        <v>936</v>
      </c>
      <c r="C727" s="106">
        <v>409</v>
      </c>
      <c r="D727" s="15" t="s">
        <v>181</v>
      </c>
      <c r="E727" s="15" t="s">
        <v>1123</v>
      </c>
      <c r="H727" s="106">
        <v>43413</v>
      </c>
      <c r="I727" s="106">
        <v>158</v>
      </c>
      <c r="J727" t="s">
        <v>1153</v>
      </c>
    </row>
    <row r="728" spans="1:10" ht="30" x14ac:dyDescent="0.25">
      <c r="A728" s="12">
        <v>43361</v>
      </c>
      <c r="B728" s="106">
        <v>922</v>
      </c>
      <c r="C728" s="106" t="s">
        <v>46</v>
      </c>
      <c r="D728" s="15" t="s">
        <v>209</v>
      </c>
      <c r="E728" s="15" t="s">
        <v>1123</v>
      </c>
      <c r="G728" t="s">
        <v>1490</v>
      </c>
      <c r="H728" s="106">
        <v>43411</v>
      </c>
      <c r="I728" s="106">
        <v>158</v>
      </c>
      <c r="J728" t="s">
        <v>1141</v>
      </c>
    </row>
    <row r="729" spans="1:10" ht="45" x14ac:dyDescent="0.25">
      <c r="A729" s="12">
        <v>43430</v>
      </c>
      <c r="B729" s="106">
        <v>1070</v>
      </c>
      <c r="C729" s="106">
        <v>509</v>
      </c>
      <c r="D729" s="15" t="s">
        <v>1764</v>
      </c>
      <c r="E729" s="15" t="s">
        <v>1129</v>
      </c>
      <c r="H729" s="106" t="s">
        <v>1095</v>
      </c>
      <c r="I729" s="106">
        <v>157</v>
      </c>
      <c r="J729" t="s">
        <v>1121</v>
      </c>
    </row>
    <row r="730" spans="1:10" ht="75" x14ac:dyDescent="0.25">
      <c r="A730" s="12">
        <v>43428</v>
      </c>
      <c r="B730" s="106">
        <v>1059</v>
      </c>
      <c r="C730" s="106">
        <v>703</v>
      </c>
      <c r="D730" s="15" t="s">
        <v>1741</v>
      </c>
      <c r="E730" s="15" t="s">
        <v>1123</v>
      </c>
      <c r="H730" s="106" t="s">
        <v>1095</v>
      </c>
      <c r="I730" s="106">
        <v>157</v>
      </c>
      <c r="J730" t="s">
        <v>1141</v>
      </c>
    </row>
    <row r="731" spans="1:10" ht="45" x14ac:dyDescent="0.25">
      <c r="A731" s="12">
        <v>43426</v>
      </c>
      <c r="B731" s="106">
        <v>1058</v>
      </c>
      <c r="C731" s="106">
        <v>102</v>
      </c>
      <c r="D731" s="15" t="s">
        <v>1740</v>
      </c>
      <c r="E731" s="15" t="s">
        <v>1129</v>
      </c>
      <c r="H731" s="106" t="s">
        <v>1095</v>
      </c>
      <c r="I731" s="106">
        <v>157</v>
      </c>
      <c r="J731" t="s">
        <v>1224</v>
      </c>
    </row>
    <row r="732" spans="1:10" ht="30" x14ac:dyDescent="0.25">
      <c r="A732" s="12">
        <v>43426</v>
      </c>
      <c r="B732" s="106">
        <v>1055</v>
      </c>
      <c r="C732" s="106">
        <v>514</v>
      </c>
      <c r="D732" s="15" t="s">
        <v>1734</v>
      </c>
      <c r="E732" s="15" t="s">
        <v>1129</v>
      </c>
      <c r="H732" s="106" t="s">
        <v>1095</v>
      </c>
      <c r="I732" s="106">
        <v>157</v>
      </c>
      <c r="J732" t="s">
        <v>1224</v>
      </c>
    </row>
    <row r="733" spans="1:10" ht="30" x14ac:dyDescent="0.25">
      <c r="A733" s="12">
        <v>43425</v>
      </c>
      <c r="B733" s="106">
        <v>1053</v>
      </c>
      <c r="C733" s="106">
        <v>415</v>
      </c>
      <c r="D733" s="15" t="s">
        <v>1730</v>
      </c>
      <c r="E733" s="15" t="s">
        <v>1129</v>
      </c>
      <c r="H733" s="106" t="s">
        <v>1095</v>
      </c>
      <c r="I733" s="106">
        <v>157</v>
      </c>
      <c r="J733" t="s">
        <v>268</v>
      </c>
    </row>
    <row r="734" spans="1:10" ht="45" x14ac:dyDescent="0.25">
      <c r="A734" s="12">
        <v>43424</v>
      </c>
      <c r="B734" s="106">
        <v>1052</v>
      </c>
      <c r="C734" s="106">
        <v>205</v>
      </c>
      <c r="D734" s="15" t="s">
        <v>1729</v>
      </c>
      <c r="E734" s="15" t="s">
        <v>1129</v>
      </c>
      <c r="H734" s="106" t="s">
        <v>1095</v>
      </c>
      <c r="I734" s="106">
        <v>157</v>
      </c>
      <c r="J734" t="s">
        <v>1224</v>
      </c>
    </row>
    <row r="735" spans="1:10" ht="30" x14ac:dyDescent="0.25">
      <c r="A735" s="12">
        <v>43424</v>
      </c>
      <c r="B735" s="106">
        <v>1050</v>
      </c>
      <c r="C735" s="106">
        <v>205</v>
      </c>
      <c r="D735" s="15" t="s">
        <v>1727</v>
      </c>
      <c r="E735" s="15" t="s">
        <v>1129</v>
      </c>
      <c r="H735" s="106" t="s">
        <v>1095</v>
      </c>
      <c r="I735" s="106">
        <v>157</v>
      </c>
      <c r="J735" t="s">
        <v>1224</v>
      </c>
    </row>
    <row r="736" spans="1:10" ht="45" x14ac:dyDescent="0.25">
      <c r="A736" s="12">
        <v>43421</v>
      </c>
      <c r="B736" s="106">
        <v>1041</v>
      </c>
      <c r="C736" s="106">
        <v>711</v>
      </c>
      <c r="D736" s="15" t="s">
        <v>1708</v>
      </c>
      <c r="E736" s="15" t="s">
        <v>1129</v>
      </c>
      <c r="H736" s="106" t="s">
        <v>1095</v>
      </c>
      <c r="I736" s="106">
        <v>157</v>
      </c>
      <c r="J736" t="s">
        <v>44</v>
      </c>
    </row>
    <row r="737" spans="1:10" ht="75" x14ac:dyDescent="0.25">
      <c r="A737" s="12">
        <v>43422</v>
      </c>
      <c r="B737" s="106">
        <v>1040</v>
      </c>
      <c r="C737" s="106">
        <v>111</v>
      </c>
      <c r="D737" s="15" t="s">
        <v>1707</v>
      </c>
      <c r="E737" s="15" t="s">
        <v>1129</v>
      </c>
      <c r="H737" s="106" t="s">
        <v>1095</v>
      </c>
      <c r="I737" s="106">
        <v>157</v>
      </c>
      <c r="J737" t="s">
        <v>44</v>
      </c>
    </row>
    <row r="738" spans="1:10" ht="30" x14ac:dyDescent="0.25">
      <c r="A738" s="12">
        <v>43421</v>
      </c>
      <c r="B738" s="106">
        <v>1036</v>
      </c>
      <c r="C738" s="106">
        <v>301</v>
      </c>
      <c r="D738" s="15" t="s">
        <v>1702</v>
      </c>
      <c r="E738" s="15" t="s">
        <v>1129</v>
      </c>
      <c r="H738" s="106" t="s">
        <v>1095</v>
      </c>
      <c r="I738" s="106">
        <v>157</v>
      </c>
      <c r="J738" t="s">
        <v>44</v>
      </c>
    </row>
    <row r="739" spans="1:10" ht="45" x14ac:dyDescent="0.25">
      <c r="A739" s="12">
        <v>43421</v>
      </c>
      <c r="B739" s="106">
        <v>1034</v>
      </c>
      <c r="C739" s="106">
        <v>606</v>
      </c>
      <c r="D739" s="15" t="s">
        <v>1700</v>
      </c>
      <c r="E739" s="15" t="s">
        <v>1129</v>
      </c>
      <c r="H739" s="106" t="s">
        <v>1095</v>
      </c>
      <c r="I739" s="106">
        <v>157</v>
      </c>
      <c r="J739" t="s">
        <v>44</v>
      </c>
    </row>
    <row r="740" spans="1:10" ht="30" x14ac:dyDescent="0.25">
      <c r="A740" s="12">
        <v>43420</v>
      </c>
      <c r="B740" s="106">
        <v>1033</v>
      </c>
      <c r="C740" s="106">
        <v>207</v>
      </c>
      <c r="D740" s="15" t="s">
        <v>1699</v>
      </c>
      <c r="E740" s="15" t="s">
        <v>1129</v>
      </c>
      <c r="H740" s="106" t="s">
        <v>1095</v>
      </c>
      <c r="I740" s="106">
        <v>157</v>
      </c>
      <c r="J740" t="s">
        <v>44</v>
      </c>
    </row>
    <row r="741" spans="1:10" ht="30" x14ac:dyDescent="0.25">
      <c r="A741" s="12">
        <v>43420</v>
      </c>
      <c r="B741" s="106">
        <v>1032</v>
      </c>
      <c r="C741" s="106">
        <v>201</v>
      </c>
      <c r="D741" s="15" t="s">
        <v>1698</v>
      </c>
      <c r="E741" s="15" t="s">
        <v>1123</v>
      </c>
      <c r="H741" s="106" t="s">
        <v>1084</v>
      </c>
      <c r="I741" s="106">
        <v>157</v>
      </c>
      <c r="J741" t="s">
        <v>1141</v>
      </c>
    </row>
    <row r="742" spans="1:10" ht="45" x14ac:dyDescent="0.25">
      <c r="A742" s="12">
        <v>43415</v>
      </c>
      <c r="B742" s="106">
        <v>1021</v>
      </c>
      <c r="C742" s="106">
        <v>903</v>
      </c>
      <c r="D742" s="15" t="s">
        <v>1653</v>
      </c>
      <c r="E742" s="15" t="s">
        <v>1123</v>
      </c>
      <c r="H742" s="106" t="s">
        <v>1084</v>
      </c>
      <c r="I742" s="106">
        <v>157</v>
      </c>
      <c r="J742" t="s">
        <v>1141</v>
      </c>
    </row>
    <row r="743" spans="1:10" ht="30" x14ac:dyDescent="0.25">
      <c r="A743" s="12">
        <v>43407</v>
      </c>
      <c r="B743" s="106">
        <v>1011</v>
      </c>
      <c r="C743" s="106">
        <v>109</v>
      </c>
      <c r="D743" s="15" t="s">
        <v>1617</v>
      </c>
      <c r="E743" s="15" t="s">
        <v>1123</v>
      </c>
      <c r="H743" s="106" t="s">
        <v>1084</v>
      </c>
      <c r="I743" s="106">
        <v>157</v>
      </c>
      <c r="J743" t="s">
        <v>1141</v>
      </c>
    </row>
    <row r="744" spans="1:10" ht="30" x14ac:dyDescent="0.25">
      <c r="A744" s="12">
        <v>43376</v>
      </c>
      <c r="B744" s="106">
        <v>936</v>
      </c>
      <c r="C744" s="106">
        <v>409</v>
      </c>
      <c r="D744" s="15" t="s">
        <v>181</v>
      </c>
      <c r="E744" s="15" t="s">
        <v>1123</v>
      </c>
      <c r="H744" s="106">
        <v>43413</v>
      </c>
      <c r="I744" s="106">
        <v>157</v>
      </c>
      <c r="J744" t="s">
        <v>1153</v>
      </c>
    </row>
    <row r="745" spans="1:10" ht="30" x14ac:dyDescent="0.25">
      <c r="A745" s="12">
        <v>43361</v>
      </c>
      <c r="B745" s="106">
        <v>922</v>
      </c>
      <c r="C745" s="106" t="s">
        <v>46</v>
      </c>
      <c r="D745" s="15" t="s">
        <v>209</v>
      </c>
      <c r="E745" s="15" t="s">
        <v>1123</v>
      </c>
      <c r="G745" t="s">
        <v>1490</v>
      </c>
      <c r="H745" s="106">
        <v>43411</v>
      </c>
      <c r="I745" s="106">
        <v>157</v>
      </c>
      <c r="J745" t="s">
        <v>1141</v>
      </c>
    </row>
    <row r="746" spans="1:10" ht="45" x14ac:dyDescent="0.25">
      <c r="A746" s="12">
        <v>43333</v>
      </c>
      <c r="B746" s="106">
        <v>851</v>
      </c>
      <c r="C746" s="106">
        <v>506</v>
      </c>
      <c r="D746" s="15" t="s">
        <v>330</v>
      </c>
      <c r="E746" s="15" t="s">
        <v>1659</v>
      </c>
      <c r="G746" t="s">
        <v>1529</v>
      </c>
      <c r="H746" s="106">
        <v>43424</v>
      </c>
      <c r="I746" s="106">
        <v>157</v>
      </c>
      <c r="J746" t="s">
        <v>521</v>
      </c>
    </row>
    <row r="747" spans="1:10" ht="45" x14ac:dyDescent="0.25">
      <c r="A747" s="12">
        <v>43421</v>
      </c>
      <c r="B747" s="106">
        <v>1041</v>
      </c>
      <c r="C747" s="106">
        <v>711</v>
      </c>
      <c r="D747" s="15" t="s">
        <v>1708</v>
      </c>
      <c r="E747" s="15" t="s">
        <v>1129</v>
      </c>
      <c r="H747" s="106" t="s">
        <v>1095</v>
      </c>
      <c r="I747" s="106">
        <v>156</v>
      </c>
      <c r="J747" t="s">
        <v>44</v>
      </c>
    </row>
    <row r="748" spans="1:10" ht="75" x14ac:dyDescent="0.25">
      <c r="A748" s="12">
        <v>43422</v>
      </c>
      <c r="B748" s="106">
        <v>1040</v>
      </c>
      <c r="C748" s="106">
        <v>111</v>
      </c>
      <c r="D748" s="15" t="s">
        <v>1707</v>
      </c>
      <c r="E748" s="15" t="s">
        <v>1129</v>
      </c>
      <c r="H748" s="106" t="s">
        <v>1095</v>
      </c>
      <c r="I748" s="106">
        <v>156</v>
      </c>
      <c r="J748" t="s">
        <v>44</v>
      </c>
    </row>
    <row r="749" spans="1:10" ht="30" x14ac:dyDescent="0.25">
      <c r="A749" s="12">
        <v>43421</v>
      </c>
      <c r="B749" s="106">
        <v>1036</v>
      </c>
      <c r="C749" s="106">
        <v>301</v>
      </c>
      <c r="D749" s="15" t="s">
        <v>1702</v>
      </c>
      <c r="E749" s="15" t="s">
        <v>1129</v>
      </c>
      <c r="H749" s="106" t="s">
        <v>1095</v>
      </c>
      <c r="I749" s="106">
        <v>156</v>
      </c>
      <c r="J749" t="s">
        <v>44</v>
      </c>
    </row>
    <row r="750" spans="1:10" ht="45" x14ac:dyDescent="0.25">
      <c r="A750" s="12">
        <v>43421</v>
      </c>
      <c r="B750" s="106">
        <v>1034</v>
      </c>
      <c r="C750" s="106">
        <v>606</v>
      </c>
      <c r="D750" s="15" t="s">
        <v>1700</v>
      </c>
      <c r="E750" s="15" t="s">
        <v>1129</v>
      </c>
      <c r="H750" s="106" t="s">
        <v>1095</v>
      </c>
      <c r="I750" s="106">
        <v>156</v>
      </c>
      <c r="J750" t="s">
        <v>44</v>
      </c>
    </row>
    <row r="751" spans="1:10" ht="30" x14ac:dyDescent="0.25">
      <c r="A751" s="12">
        <v>43420</v>
      </c>
      <c r="B751" s="106">
        <v>1033</v>
      </c>
      <c r="C751" s="106">
        <v>207</v>
      </c>
      <c r="D751" s="15" t="s">
        <v>1699</v>
      </c>
      <c r="E751" s="15" t="s">
        <v>1129</v>
      </c>
      <c r="H751" s="106" t="s">
        <v>1095</v>
      </c>
      <c r="I751" s="106">
        <v>156</v>
      </c>
      <c r="J751" t="s">
        <v>44</v>
      </c>
    </row>
    <row r="752" spans="1:10" ht="75" x14ac:dyDescent="0.25">
      <c r="A752" s="12">
        <v>43422</v>
      </c>
      <c r="B752" s="106">
        <v>1042</v>
      </c>
      <c r="C752" s="106">
        <v>901</v>
      </c>
      <c r="D752" s="15" t="s">
        <v>1709</v>
      </c>
      <c r="E752" s="15" t="s">
        <v>1110</v>
      </c>
      <c r="H752" s="106" t="s">
        <v>1095</v>
      </c>
      <c r="I752" s="106">
        <v>155</v>
      </c>
      <c r="J752" t="s">
        <v>1089</v>
      </c>
    </row>
    <row r="753" spans="1:10" ht="30" x14ac:dyDescent="0.25">
      <c r="A753" s="12">
        <v>43419</v>
      </c>
      <c r="B753" s="106">
        <v>1031</v>
      </c>
      <c r="C753" s="106">
        <v>708</v>
      </c>
      <c r="D753" s="15" t="s">
        <v>1696</v>
      </c>
      <c r="E753" s="15" t="s">
        <v>1110</v>
      </c>
      <c r="H753" s="106" t="s">
        <v>1095</v>
      </c>
      <c r="I753" s="106">
        <v>155</v>
      </c>
      <c r="J753" t="s">
        <v>1089</v>
      </c>
    </row>
    <row r="754" spans="1:10" ht="45" x14ac:dyDescent="0.25">
      <c r="A754" s="12">
        <v>43417</v>
      </c>
      <c r="B754" s="106">
        <v>1026</v>
      </c>
      <c r="C754" s="106">
        <v>408</v>
      </c>
      <c r="D754" s="15" t="s">
        <v>1688</v>
      </c>
      <c r="E754" s="15" t="s">
        <v>1110</v>
      </c>
      <c r="H754" s="106" t="s">
        <v>1084</v>
      </c>
      <c r="I754" s="106">
        <v>155</v>
      </c>
      <c r="J754" t="s">
        <v>1198</v>
      </c>
    </row>
    <row r="755" spans="1:10" ht="30" x14ac:dyDescent="0.25">
      <c r="A755" s="12">
        <v>43415</v>
      </c>
      <c r="B755" s="106">
        <v>1020</v>
      </c>
      <c r="C755" s="106">
        <v>208</v>
      </c>
      <c r="D755" s="15" t="s">
        <v>1651</v>
      </c>
      <c r="E755" s="15" t="s">
        <v>1110</v>
      </c>
      <c r="H755" s="106" t="s">
        <v>1084</v>
      </c>
      <c r="I755" s="106">
        <v>155</v>
      </c>
      <c r="J755" t="s">
        <v>1150</v>
      </c>
    </row>
    <row r="756" spans="1:10" ht="30" x14ac:dyDescent="0.25">
      <c r="A756" s="12">
        <v>43412</v>
      </c>
      <c r="B756" s="106">
        <v>1019</v>
      </c>
      <c r="C756" s="106">
        <v>609</v>
      </c>
      <c r="D756" s="15" t="s">
        <v>1648</v>
      </c>
      <c r="E756" s="15" t="s">
        <v>1110</v>
      </c>
      <c r="H756" s="106" t="s">
        <v>1095</v>
      </c>
      <c r="I756" s="106">
        <v>155</v>
      </c>
      <c r="J756" t="s">
        <v>1150</v>
      </c>
    </row>
    <row r="757" spans="1:10" ht="45" x14ac:dyDescent="0.25">
      <c r="A757" s="12">
        <v>43412</v>
      </c>
      <c r="B757" s="106">
        <v>1018</v>
      </c>
      <c r="C757" s="106">
        <v>212</v>
      </c>
      <c r="D757" s="15" t="s">
        <v>1647</v>
      </c>
      <c r="E757" s="15" t="s">
        <v>1110</v>
      </c>
      <c r="H757" s="106" t="s">
        <v>1664</v>
      </c>
      <c r="I757" s="106">
        <v>155</v>
      </c>
      <c r="J757" t="s">
        <v>1150</v>
      </c>
    </row>
    <row r="758" spans="1:10" ht="45" x14ac:dyDescent="0.25">
      <c r="A758" s="12">
        <v>43409</v>
      </c>
      <c r="B758" s="106">
        <v>1012</v>
      </c>
      <c r="C758" s="106">
        <v>209</v>
      </c>
      <c r="D758" s="15" t="s">
        <v>1618</v>
      </c>
      <c r="E758" s="15" t="s">
        <v>1110</v>
      </c>
      <c r="H758" s="106">
        <v>43424</v>
      </c>
      <c r="I758" s="106">
        <v>155</v>
      </c>
      <c r="J758" t="s">
        <v>1089</v>
      </c>
    </row>
    <row r="759" spans="1:10" ht="30" x14ac:dyDescent="0.25">
      <c r="A759" s="12">
        <v>43403</v>
      </c>
      <c r="B759" s="106">
        <v>1001</v>
      </c>
      <c r="C759" s="106">
        <v>301</v>
      </c>
      <c r="D759" s="15" t="s">
        <v>62</v>
      </c>
      <c r="E759" s="15" t="s">
        <v>1110</v>
      </c>
      <c r="H759" s="106" t="s">
        <v>1084</v>
      </c>
      <c r="I759" s="106">
        <v>155</v>
      </c>
      <c r="J759" t="s">
        <v>1089</v>
      </c>
    </row>
    <row r="760" spans="1:10" ht="360" x14ac:dyDescent="0.25">
      <c r="A760" s="12">
        <v>43401</v>
      </c>
      <c r="B760" s="106">
        <v>984</v>
      </c>
      <c r="C760" s="106" t="s">
        <v>46</v>
      </c>
      <c r="D760" s="15" t="s">
        <v>91</v>
      </c>
      <c r="E760" s="15" t="s">
        <v>1110</v>
      </c>
      <c r="F760" t="s">
        <v>1634</v>
      </c>
      <c r="H760" s="106">
        <v>43419</v>
      </c>
      <c r="I760" s="106">
        <v>155</v>
      </c>
      <c r="J760" t="s">
        <v>1111</v>
      </c>
    </row>
    <row r="761" spans="1:10" ht="45" x14ac:dyDescent="0.25">
      <c r="A761" s="12">
        <v>43391</v>
      </c>
      <c r="B761" s="106">
        <v>968</v>
      </c>
      <c r="C761" s="106">
        <v>125</v>
      </c>
      <c r="D761" s="15" t="s">
        <v>118</v>
      </c>
      <c r="E761" s="15" t="s">
        <v>1110</v>
      </c>
      <c r="F761" t="s">
        <v>1636</v>
      </c>
      <c r="H761" s="106">
        <v>43426</v>
      </c>
      <c r="I761" s="106">
        <v>155</v>
      </c>
      <c r="J761" t="s">
        <v>1128</v>
      </c>
    </row>
    <row r="762" spans="1:10" ht="30" x14ac:dyDescent="0.25">
      <c r="A762" s="12">
        <v>43388</v>
      </c>
      <c r="B762" s="106">
        <v>950</v>
      </c>
      <c r="C762" s="106">
        <v>503</v>
      </c>
      <c r="D762" s="15" t="s">
        <v>148</v>
      </c>
      <c r="E762" s="15" t="s">
        <v>1110</v>
      </c>
      <c r="G762" t="s">
        <v>1480</v>
      </c>
      <c r="H762" s="106">
        <v>43427</v>
      </c>
      <c r="I762" s="106">
        <v>155</v>
      </c>
      <c r="J762" t="s">
        <v>1089</v>
      </c>
    </row>
    <row r="763" spans="1:10" ht="30" x14ac:dyDescent="0.25">
      <c r="A763" s="12">
        <v>43386</v>
      </c>
      <c r="B763" s="106">
        <v>949</v>
      </c>
      <c r="C763" s="106">
        <v>410</v>
      </c>
      <c r="D763" s="15" t="s">
        <v>150</v>
      </c>
      <c r="E763" s="15" t="s">
        <v>1110</v>
      </c>
      <c r="G763" t="s">
        <v>1480</v>
      </c>
      <c r="H763" s="106">
        <v>43427</v>
      </c>
      <c r="I763" s="106">
        <v>155</v>
      </c>
      <c r="J763" t="s">
        <v>1089</v>
      </c>
    </row>
    <row r="764" spans="1:10" ht="30" x14ac:dyDescent="0.25">
      <c r="A764" s="12">
        <v>43326</v>
      </c>
      <c r="B764" s="106">
        <v>821</v>
      </c>
      <c r="C764" s="106">
        <v>401</v>
      </c>
      <c r="D764" s="15" t="s">
        <v>381</v>
      </c>
      <c r="E764" s="15" t="s">
        <v>1110</v>
      </c>
      <c r="F764" t="s">
        <v>1536</v>
      </c>
      <c r="G764" t="s">
        <v>1537</v>
      </c>
      <c r="H764" s="106">
        <v>43422</v>
      </c>
      <c r="I764" s="106">
        <v>155</v>
      </c>
      <c r="J764" t="s">
        <v>1204</v>
      </c>
    </row>
    <row r="765" spans="1:10" ht="30" x14ac:dyDescent="0.25">
      <c r="A765" s="12">
        <v>43398</v>
      </c>
      <c r="B765" s="106">
        <v>988</v>
      </c>
      <c r="C765" s="106">
        <v>108</v>
      </c>
      <c r="D765" s="15" t="s">
        <v>83</v>
      </c>
      <c r="E765" s="15" t="s">
        <v>1090</v>
      </c>
      <c r="H765" s="106">
        <v>43424</v>
      </c>
      <c r="I765" s="106">
        <v>154</v>
      </c>
      <c r="J765" t="s">
        <v>1105</v>
      </c>
    </row>
    <row r="766" spans="1:10" ht="30" x14ac:dyDescent="0.25">
      <c r="A766" s="12">
        <v>43388</v>
      </c>
      <c r="B766" s="106">
        <v>964</v>
      </c>
      <c r="C766" s="106">
        <v>507</v>
      </c>
      <c r="D766" s="15" t="s">
        <v>130</v>
      </c>
      <c r="E766" s="15" t="s">
        <v>1090</v>
      </c>
      <c r="G766" t="s">
        <v>1469</v>
      </c>
      <c r="H766" s="106">
        <v>43419</v>
      </c>
      <c r="I766" s="106">
        <v>154</v>
      </c>
      <c r="J766" t="s">
        <v>1126</v>
      </c>
    </row>
    <row r="767" spans="1:10" ht="30" x14ac:dyDescent="0.25">
      <c r="A767" s="12">
        <v>43338</v>
      </c>
      <c r="B767" s="106">
        <v>866</v>
      </c>
      <c r="C767" s="106">
        <v>508</v>
      </c>
      <c r="D767" s="15" t="s">
        <v>307</v>
      </c>
      <c r="E767" s="15" t="s">
        <v>1090</v>
      </c>
      <c r="G767" t="s">
        <v>1520</v>
      </c>
      <c r="H767" s="106">
        <v>43429</v>
      </c>
      <c r="I767" s="106">
        <v>154</v>
      </c>
      <c r="J767" t="s">
        <v>1185</v>
      </c>
    </row>
    <row r="768" spans="1:10" ht="30" x14ac:dyDescent="0.25">
      <c r="A768" s="12">
        <v>43337</v>
      </c>
      <c r="B768" s="106">
        <v>862</v>
      </c>
      <c r="C768" s="106">
        <v>505</v>
      </c>
      <c r="D768" s="15" t="s">
        <v>316</v>
      </c>
      <c r="E768" s="15" t="s">
        <v>1090</v>
      </c>
      <c r="G768" t="s">
        <v>1461</v>
      </c>
      <c r="H768" s="106">
        <v>43411</v>
      </c>
      <c r="I768" s="106">
        <v>154</v>
      </c>
      <c r="J768" t="s">
        <v>1186</v>
      </c>
    </row>
    <row r="769" spans="1:10" ht="30" x14ac:dyDescent="0.25">
      <c r="A769" s="12">
        <v>43335</v>
      </c>
      <c r="B769" s="106">
        <v>860</v>
      </c>
      <c r="C769" s="106">
        <v>506</v>
      </c>
      <c r="D769" s="15" t="s">
        <v>318</v>
      </c>
      <c r="E769" s="15" t="s">
        <v>1090</v>
      </c>
      <c r="G769" t="s">
        <v>1461</v>
      </c>
      <c r="H769" s="106">
        <v>43411</v>
      </c>
      <c r="I769" s="106">
        <v>154</v>
      </c>
      <c r="J769" t="s">
        <v>1099</v>
      </c>
    </row>
    <row r="770" spans="1:10" ht="30" x14ac:dyDescent="0.25">
      <c r="A770" s="12">
        <v>43334</v>
      </c>
      <c r="B770" s="106">
        <v>854</v>
      </c>
      <c r="C770" s="106">
        <v>408</v>
      </c>
      <c r="D770" s="15" t="s">
        <v>327</v>
      </c>
      <c r="E770" s="15" t="s">
        <v>1090</v>
      </c>
      <c r="G770" t="s">
        <v>1495</v>
      </c>
      <c r="H770" s="106">
        <v>43411</v>
      </c>
      <c r="I770" s="106">
        <v>154</v>
      </c>
      <c r="J770" t="s">
        <v>1185</v>
      </c>
    </row>
    <row r="771" spans="1:10" ht="30" x14ac:dyDescent="0.25">
      <c r="A771" s="12">
        <v>43333</v>
      </c>
      <c r="B771" s="106">
        <v>852</v>
      </c>
      <c r="C771" s="106">
        <v>604</v>
      </c>
      <c r="D771" s="15" t="s">
        <v>329</v>
      </c>
      <c r="E771" s="15" t="s">
        <v>1090</v>
      </c>
      <c r="H771" s="106">
        <v>43411</v>
      </c>
      <c r="I771" s="106">
        <v>154</v>
      </c>
      <c r="J771" t="s">
        <v>1196</v>
      </c>
    </row>
    <row r="772" spans="1:10" ht="30" x14ac:dyDescent="0.25">
      <c r="A772" s="12">
        <v>43329</v>
      </c>
      <c r="B772" s="106">
        <v>846</v>
      </c>
      <c r="C772" s="106"/>
      <c r="D772" s="15" t="s">
        <v>336</v>
      </c>
      <c r="E772" s="15" t="s">
        <v>1090</v>
      </c>
      <c r="G772" t="s">
        <v>1495</v>
      </c>
      <c r="H772" s="106">
        <v>43411</v>
      </c>
      <c r="I772" s="106">
        <v>154</v>
      </c>
      <c r="J772" t="s">
        <v>1101</v>
      </c>
    </row>
    <row r="773" spans="1:10" ht="30" x14ac:dyDescent="0.25">
      <c r="A773" s="12">
        <v>43325</v>
      </c>
      <c r="B773" s="106">
        <v>845</v>
      </c>
      <c r="C773" s="106">
        <v>101</v>
      </c>
      <c r="D773" s="15" t="s">
        <v>337</v>
      </c>
      <c r="E773" s="15" t="s">
        <v>1090</v>
      </c>
      <c r="G773" t="s">
        <v>1495</v>
      </c>
      <c r="H773" s="106">
        <v>43411</v>
      </c>
      <c r="I773" s="106">
        <v>154</v>
      </c>
      <c r="J773" t="s">
        <v>1101</v>
      </c>
    </row>
    <row r="774" spans="1:10" ht="30" x14ac:dyDescent="0.25">
      <c r="A774" s="12">
        <v>43267</v>
      </c>
      <c r="B774" s="106">
        <v>826</v>
      </c>
      <c r="C774" s="106" t="s">
        <v>373</v>
      </c>
      <c r="D774" s="15" t="s">
        <v>374</v>
      </c>
      <c r="E774" s="15" t="s">
        <v>1090</v>
      </c>
      <c r="G774" t="s">
        <v>1495</v>
      </c>
      <c r="H774" s="106">
        <v>43411</v>
      </c>
      <c r="I774" s="106">
        <v>154</v>
      </c>
      <c r="J774" t="s">
        <v>1186</v>
      </c>
    </row>
    <row r="775" spans="1:10" ht="30" x14ac:dyDescent="0.25">
      <c r="A775" s="12">
        <v>43274</v>
      </c>
      <c r="B775" s="106">
        <v>824</v>
      </c>
      <c r="C775" s="106" t="s">
        <v>377</v>
      </c>
      <c r="D775" s="15" t="s">
        <v>378</v>
      </c>
      <c r="E775" s="15" t="s">
        <v>1090</v>
      </c>
      <c r="G775" t="s">
        <v>1495</v>
      </c>
      <c r="H775" s="106">
        <v>43411</v>
      </c>
      <c r="I775" s="106">
        <v>154</v>
      </c>
      <c r="J775" t="s">
        <v>1186</v>
      </c>
    </row>
    <row r="776" spans="1:10" ht="30" x14ac:dyDescent="0.25">
      <c r="A776" s="12">
        <v>43326</v>
      </c>
      <c r="B776" s="106">
        <v>822</v>
      </c>
      <c r="C776" s="106">
        <v>904</v>
      </c>
      <c r="D776" s="15" t="s">
        <v>380</v>
      </c>
      <c r="E776" s="15" t="s">
        <v>1090</v>
      </c>
      <c r="G776" t="s">
        <v>1495</v>
      </c>
      <c r="H776" s="106">
        <v>43411</v>
      </c>
      <c r="I776" s="106">
        <v>154</v>
      </c>
      <c r="J776" t="s">
        <v>1186</v>
      </c>
    </row>
    <row r="777" spans="1:10" ht="30" x14ac:dyDescent="0.25">
      <c r="A777" s="12">
        <v>43323</v>
      </c>
      <c r="B777" s="106">
        <v>815</v>
      </c>
      <c r="C777" s="106">
        <v>504</v>
      </c>
      <c r="D777" s="15" t="s">
        <v>388</v>
      </c>
      <c r="E777" s="15" t="s">
        <v>1090</v>
      </c>
      <c r="G777" t="s">
        <v>1472</v>
      </c>
      <c r="H777" s="106">
        <v>43411</v>
      </c>
      <c r="I777" s="106">
        <v>154</v>
      </c>
      <c r="J777" t="s">
        <v>1186</v>
      </c>
    </row>
    <row r="778" spans="1:10" ht="45" x14ac:dyDescent="0.25">
      <c r="A778" s="12">
        <v>43316</v>
      </c>
      <c r="B778" s="106">
        <v>794</v>
      </c>
      <c r="C778" s="106"/>
      <c r="D778" s="15" t="s">
        <v>404</v>
      </c>
      <c r="E778" s="15" t="s">
        <v>1090</v>
      </c>
      <c r="G778" t="s">
        <v>1541</v>
      </c>
      <c r="H778" s="106">
        <v>43411</v>
      </c>
      <c r="I778" s="106">
        <v>154</v>
      </c>
      <c r="J778" t="s">
        <v>1186</v>
      </c>
    </row>
    <row r="779" spans="1:10" ht="30" x14ac:dyDescent="0.25">
      <c r="A779" s="12">
        <v>43316</v>
      </c>
      <c r="B779" s="106">
        <v>784</v>
      </c>
      <c r="C779" s="106">
        <v>401</v>
      </c>
      <c r="D779" s="15" t="s">
        <v>420</v>
      </c>
      <c r="E779" s="15" t="s">
        <v>1090</v>
      </c>
      <c r="G779" t="s">
        <v>1472</v>
      </c>
      <c r="H779" s="106">
        <v>43411</v>
      </c>
      <c r="I779" s="106">
        <v>154</v>
      </c>
      <c r="J779" t="s">
        <v>1186</v>
      </c>
    </row>
    <row r="780" spans="1:10" ht="30" x14ac:dyDescent="0.25">
      <c r="A780" s="12">
        <v>43314</v>
      </c>
      <c r="B780" s="106">
        <v>782</v>
      </c>
      <c r="C780" s="106">
        <v>801</v>
      </c>
      <c r="D780" s="15" t="s">
        <v>423</v>
      </c>
      <c r="E780" s="15" t="s">
        <v>1090</v>
      </c>
      <c r="G780" t="s">
        <v>1472</v>
      </c>
      <c r="H780" s="106">
        <v>43411</v>
      </c>
      <c r="I780" s="106">
        <v>154</v>
      </c>
      <c r="J780" t="s">
        <v>1186</v>
      </c>
    </row>
    <row r="781" spans="1:10" ht="60" x14ac:dyDescent="0.25">
      <c r="A781" s="12">
        <v>43298</v>
      </c>
      <c r="B781" s="106">
        <v>770</v>
      </c>
      <c r="C781" s="106"/>
      <c r="D781" s="15" t="s">
        <v>442</v>
      </c>
      <c r="E781" s="15" t="s">
        <v>1090</v>
      </c>
      <c r="G781" t="s">
        <v>1472</v>
      </c>
      <c r="H781" s="106">
        <v>43411</v>
      </c>
      <c r="I781" s="106">
        <v>154</v>
      </c>
      <c r="J781" t="s">
        <v>1186</v>
      </c>
    </row>
    <row r="782" spans="1:10" ht="45" x14ac:dyDescent="0.25">
      <c r="A782" s="12">
        <v>43282</v>
      </c>
      <c r="B782" s="106">
        <v>764</v>
      </c>
      <c r="C782" s="106"/>
      <c r="D782" s="15" t="s">
        <v>448</v>
      </c>
      <c r="E782" s="15" t="s">
        <v>1090</v>
      </c>
      <c r="G782" t="s">
        <v>1472</v>
      </c>
      <c r="H782" s="106">
        <v>43411</v>
      </c>
      <c r="I782" s="106">
        <v>154</v>
      </c>
      <c r="J782" t="s">
        <v>1186</v>
      </c>
    </row>
    <row r="783" spans="1:10" ht="30" x14ac:dyDescent="0.25">
      <c r="A783" s="12">
        <v>43294</v>
      </c>
      <c r="B783" s="106">
        <v>725</v>
      </c>
      <c r="C783" s="106">
        <v>406</v>
      </c>
      <c r="D783" s="15" t="s">
        <v>511</v>
      </c>
      <c r="E783" s="15" t="s">
        <v>1090</v>
      </c>
      <c r="G783" t="s">
        <v>1472</v>
      </c>
      <c r="H783" s="106">
        <v>43411</v>
      </c>
      <c r="I783" s="106">
        <v>154</v>
      </c>
      <c r="J783" t="s">
        <v>1252</v>
      </c>
    </row>
    <row r="784" spans="1:10" ht="30" x14ac:dyDescent="0.25">
      <c r="A784" s="12">
        <v>43280</v>
      </c>
      <c r="B784" s="106">
        <v>681</v>
      </c>
      <c r="C784" s="106">
        <v>411</v>
      </c>
      <c r="D784" s="15" t="s">
        <v>591</v>
      </c>
      <c r="E784" s="15" t="s">
        <v>1090</v>
      </c>
      <c r="G784" t="s">
        <v>1472</v>
      </c>
      <c r="H784" s="106">
        <v>43411</v>
      </c>
      <c r="I784" s="106">
        <v>154</v>
      </c>
      <c r="J784" t="s">
        <v>1186</v>
      </c>
    </row>
    <row r="785" spans="1:10" ht="30" x14ac:dyDescent="0.25">
      <c r="A785" s="12">
        <v>43283</v>
      </c>
      <c r="B785" s="106">
        <v>679</v>
      </c>
      <c r="C785" s="106"/>
      <c r="D785" s="15" t="s">
        <v>595</v>
      </c>
      <c r="E785" s="15" t="s">
        <v>1090</v>
      </c>
      <c r="G785" t="s">
        <v>1472</v>
      </c>
      <c r="H785" s="106">
        <v>43411</v>
      </c>
      <c r="I785" s="106">
        <v>154</v>
      </c>
      <c r="J785" t="s">
        <v>1186</v>
      </c>
    </row>
    <row r="786" spans="1:10" ht="30" x14ac:dyDescent="0.25">
      <c r="A786" s="12">
        <v>43282</v>
      </c>
      <c r="B786" s="106">
        <v>677</v>
      </c>
      <c r="C786" s="106"/>
      <c r="D786" s="15" t="s">
        <v>597</v>
      </c>
      <c r="E786" s="15" t="s">
        <v>1090</v>
      </c>
      <c r="G786" t="s">
        <v>1472</v>
      </c>
      <c r="H786" s="106">
        <v>43411</v>
      </c>
      <c r="I786" s="106">
        <v>154</v>
      </c>
      <c r="J786" t="s">
        <v>1186</v>
      </c>
    </row>
    <row r="787" spans="1:10" ht="30" x14ac:dyDescent="0.25">
      <c r="A787" s="12">
        <v>43278</v>
      </c>
      <c r="B787" s="106">
        <v>666</v>
      </c>
      <c r="C787" s="106">
        <v>301</v>
      </c>
      <c r="D787" s="15" t="s">
        <v>618</v>
      </c>
      <c r="E787" s="15" t="s">
        <v>1090</v>
      </c>
      <c r="G787" t="s">
        <v>1472</v>
      </c>
      <c r="H787" s="106">
        <v>43411</v>
      </c>
      <c r="I787" s="106">
        <v>154</v>
      </c>
      <c r="J787" t="s">
        <v>1186</v>
      </c>
    </row>
    <row r="788" spans="1:10" ht="30" x14ac:dyDescent="0.25">
      <c r="A788" s="12">
        <v>43278</v>
      </c>
      <c r="B788" s="106">
        <v>665</v>
      </c>
      <c r="C788" s="106">
        <v>301</v>
      </c>
      <c r="D788" s="15" t="s">
        <v>620</v>
      </c>
      <c r="E788" s="15" t="s">
        <v>1090</v>
      </c>
      <c r="G788" t="s">
        <v>1472</v>
      </c>
      <c r="H788" s="106">
        <v>43411</v>
      </c>
      <c r="I788" s="106">
        <v>154</v>
      </c>
      <c r="J788" t="s">
        <v>1252</v>
      </c>
    </row>
    <row r="789" spans="1:10" ht="105" x14ac:dyDescent="0.25">
      <c r="A789" s="12">
        <v>43268</v>
      </c>
      <c r="B789" s="106">
        <v>646</v>
      </c>
      <c r="C789" s="106">
        <v>403</v>
      </c>
      <c r="D789" s="15" t="s">
        <v>660</v>
      </c>
      <c r="E789" s="15" t="s">
        <v>1090</v>
      </c>
      <c r="G789" t="s">
        <v>1565</v>
      </c>
      <c r="H789" s="106">
        <v>43422</v>
      </c>
      <c r="I789" s="106">
        <v>154</v>
      </c>
      <c r="J789" t="s">
        <v>1186</v>
      </c>
    </row>
    <row r="790" spans="1:10" ht="30" x14ac:dyDescent="0.25">
      <c r="A790" s="12">
        <v>43262</v>
      </c>
      <c r="B790" s="106">
        <v>630</v>
      </c>
      <c r="C790" s="106"/>
      <c r="D790" s="15" t="s">
        <v>692</v>
      </c>
      <c r="E790" s="15" t="s">
        <v>1090</v>
      </c>
      <c r="G790" t="s">
        <v>1472</v>
      </c>
      <c r="H790" s="106">
        <v>43411</v>
      </c>
      <c r="I790" s="106">
        <v>154</v>
      </c>
      <c r="J790" t="s">
        <v>1099</v>
      </c>
    </row>
    <row r="791" spans="1:10" ht="30" x14ac:dyDescent="0.25">
      <c r="A791" s="12">
        <v>43258</v>
      </c>
      <c r="B791" s="106">
        <v>621</v>
      </c>
      <c r="C791" s="106">
        <v>610</v>
      </c>
      <c r="D791" s="15" t="s">
        <v>708</v>
      </c>
      <c r="E791" s="15" t="s">
        <v>1090</v>
      </c>
      <c r="G791" t="s">
        <v>1472</v>
      </c>
      <c r="H791" s="106">
        <v>43411</v>
      </c>
      <c r="I791" s="106">
        <v>154</v>
      </c>
      <c r="J791" t="s">
        <v>1186</v>
      </c>
    </row>
    <row r="792" spans="1:10" ht="30" x14ac:dyDescent="0.25">
      <c r="A792" s="12">
        <v>43258</v>
      </c>
      <c r="B792" s="106">
        <v>620</v>
      </c>
      <c r="C792" s="106">
        <v>705</v>
      </c>
      <c r="D792" s="15" t="s">
        <v>710</v>
      </c>
      <c r="E792" s="15" t="s">
        <v>1090</v>
      </c>
      <c r="G792" t="s">
        <v>1472</v>
      </c>
      <c r="H792" s="106">
        <v>43411</v>
      </c>
      <c r="I792" s="106">
        <v>154</v>
      </c>
      <c r="J792" t="s">
        <v>1290</v>
      </c>
    </row>
    <row r="793" spans="1:10" ht="45" x14ac:dyDescent="0.25">
      <c r="A793" s="12">
        <v>43399</v>
      </c>
      <c r="B793" s="106">
        <v>995</v>
      </c>
      <c r="C793" s="106">
        <v>411</v>
      </c>
      <c r="D793" s="15" t="s">
        <v>75</v>
      </c>
      <c r="E793" s="15" t="s">
        <v>1107</v>
      </c>
      <c r="G793" t="s">
        <v>1661</v>
      </c>
      <c r="H793" s="106">
        <v>43429</v>
      </c>
      <c r="I793" s="106">
        <v>153</v>
      </c>
      <c r="J793" t="s">
        <v>1098</v>
      </c>
    </row>
    <row r="794" spans="1:10" ht="30" x14ac:dyDescent="0.25">
      <c r="A794" s="12">
        <v>43401</v>
      </c>
      <c r="B794" s="106">
        <v>985</v>
      </c>
      <c r="C794" s="106">
        <v>202</v>
      </c>
      <c r="D794" s="15" t="s">
        <v>88</v>
      </c>
      <c r="E794" s="15" t="s">
        <v>1107</v>
      </c>
      <c r="F794" t="s">
        <v>1628</v>
      </c>
      <c r="H794" s="106">
        <v>43419</v>
      </c>
      <c r="I794" s="106">
        <v>153</v>
      </c>
      <c r="J794" t="s">
        <v>1109</v>
      </c>
    </row>
    <row r="795" spans="1:10" ht="30" x14ac:dyDescent="0.25">
      <c r="A795" s="12">
        <v>43393</v>
      </c>
      <c r="B795" s="106">
        <v>982</v>
      </c>
      <c r="C795" s="106">
        <v>701</v>
      </c>
      <c r="D795" s="15" t="s">
        <v>93</v>
      </c>
      <c r="E795" s="15" t="s">
        <v>1107</v>
      </c>
      <c r="H795" s="106">
        <v>43427</v>
      </c>
      <c r="I795" s="106">
        <v>153</v>
      </c>
      <c r="J795" t="s">
        <v>1115</v>
      </c>
    </row>
    <row r="796" spans="1:10" ht="165" x14ac:dyDescent="0.25">
      <c r="A796" s="12">
        <v>43394</v>
      </c>
      <c r="B796" s="106">
        <v>978</v>
      </c>
      <c r="C796" s="106">
        <v>512</v>
      </c>
      <c r="D796" s="15" t="s">
        <v>98</v>
      </c>
      <c r="E796" s="15" t="s">
        <v>1107</v>
      </c>
      <c r="H796" s="106">
        <v>43413</v>
      </c>
      <c r="I796" s="106">
        <v>153</v>
      </c>
      <c r="J796" t="s">
        <v>1121</v>
      </c>
    </row>
    <row r="797" spans="1:10" ht="30" x14ac:dyDescent="0.25">
      <c r="A797" s="12">
        <v>43390</v>
      </c>
      <c r="B797" s="106">
        <v>969</v>
      </c>
      <c r="C797" s="106">
        <v>501</v>
      </c>
      <c r="D797" s="15" t="s">
        <v>115</v>
      </c>
      <c r="E797" s="15" t="s">
        <v>1107</v>
      </c>
      <c r="H797" s="106">
        <v>43413</v>
      </c>
      <c r="I797" s="106">
        <v>153</v>
      </c>
      <c r="J797" t="s">
        <v>1127</v>
      </c>
    </row>
    <row r="798" spans="1:10" ht="30" x14ac:dyDescent="0.25">
      <c r="A798" s="12">
        <v>43381</v>
      </c>
      <c r="B798" s="106">
        <v>944</v>
      </c>
      <c r="C798" s="106">
        <v>901</v>
      </c>
      <c r="D798" s="15" t="s">
        <v>163</v>
      </c>
      <c r="E798" s="15" t="s">
        <v>1107</v>
      </c>
      <c r="F798" t="s">
        <v>1629</v>
      </c>
      <c r="H798" s="106">
        <v>43426</v>
      </c>
      <c r="I798" s="106">
        <v>153</v>
      </c>
      <c r="J798" t="s">
        <v>1140</v>
      </c>
    </row>
    <row r="799" spans="1:10" ht="30" x14ac:dyDescent="0.25">
      <c r="A799" s="12">
        <v>43366</v>
      </c>
      <c r="B799" s="106">
        <v>933</v>
      </c>
      <c r="C799" s="106">
        <v>207</v>
      </c>
      <c r="D799" s="15" t="s">
        <v>189</v>
      </c>
      <c r="E799" s="15" t="s">
        <v>1107</v>
      </c>
      <c r="F799" t="s">
        <v>1630</v>
      </c>
      <c r="H799" s="106">
        <v>43419</v>
      </c>
      <c r="I799" s="106">
        <v>153</v>
      </c>
      <c r="J799" t="s">
        <v>1127</v>
      </c>
    </row>
    <row r="800" spans="1:10" ht="45" x14ac:dyDescent="0.25">
      <c r="A800" s="12">
        <v>43291</v>
      </c>
      <c r="B800" s="106">
        <v>724</v>
      </c>
      <c r="C800" s="106">
        <v>107</v>
      </c>
      <c r="D800" s="15" t="s">
        <v>513</v>
      </c>
      <c r="E800" s="15" t="s">
        <v>1107</v>
      </c>
      <c r="G800" t="s">
        <v>1559</v>
      </c>
      <c r="H800" s="106">
        <v>43419</v>
      </c>
      <c r="I800" s="106">
        <v>153</v>
      </c>
      <c r="J800" t="s">
        <v>1182</v>
      </c>
    </row>
    <row r="801" spans="1:10" ht="30" x14ac:dyDescent="0.25">
      <c r="A801" s="12">
        <v>43262</v>
      </c>
      <c r="B801" s="106">
        <v>632</v>
      </c>
      <c r="C801" s="106">
        <v>202</v>
      </c>
      <c r="D801" s="15" t="s">
        <v>690</v>
      </c>
      <c r="E801" s="15" t="s">
        <v>1107</v>
      </c>
      <c r="F801" t="s">
        <v>1633</v>
      </c>
      <c r="G801" t="s">
        <v>1567</v>
      </c>
      <c r="H801" s="106">
        <v>43419</v>
      </c>
      <c r="I801" s="106">
        <v>153</v>
      </c>
      <c r="J801" t="s">
        <v>1127</v>
      </c>
    </row>
    <row r="802" spans="1:10" ht="60" x14ac:dyDescent="0.25">
      <c r="A802" s="12">
        <v>43420</v>
      </c>
      <c r="B802" s="106">
        <v>1038</v>
      </c>
      <c r="C802" s="106">
        <v>602</v>
      </c>
      <c r="D802" s="15" t="s">
        <v>1704</v>
      </c>
      <c r="E802" s="15" t="s">
        <v>1102</v>
      </c>
      <c r="H802" s="106" t="s">
        <v>1095</v>
      </c>
      <c r="I802" s="106">
        <v>152</v>
      </c>
      <c r="J802" t="s">
        <v>1136</v>
      </c>
    </row>
    <row r="803" spans="1:10" ht="30" x14ac:dyDescent="0.25">
      <c r="A803" s="12">
        <v>43387</v>
      </c>
      <c r="B803" s="106">
        <v>959</v>
      </c>
      <c r="C803" s="106">
        <v>107</v>
      </c>
      <c r="D803" s="15" t="s">
        <v>135</v>
      </c>
      <c r="E803" s="15" t="s">
        <v>1102</v>
      </c>
      <c r="G803" t="s">
        <v>1473</v>
      </c>
      <c r="H803" s="106">
        <v>43420</v>
      </c>
      <c r="I803" s="106">
        <v>152</v>
      </c>
      <c r="J803" t="s">
        <v>1139</v>
      </c>
    </row>
    <row r="804" spans="1:10" ht="45" x14ac:dyDescent="0.25">
      <c r="A804" s="12">
        <v>43421</v>
      </c>
      <c r="B804" s="106">
        <v>1044</v>
      </c>
      <c r="C804" s="106">
        <v>703</v>
      </c>
      <c r="D804" s="15" t="s">
        <v>1714</v>
      </c>
      <c r="E804" s="15" t="s">
        <v>1665</v>
      </c>
      <c r="H804" s="106" t="s">
        <v>1095</v>
      </c>
      <c r="I804" s="106">
        <v>151</v>
      </c>
      <c r="J804" t="s">
        <v>44</v>
      </c>
    </row>
    <row r="805" spans="1:10" ht="45" x14ac:dyDescent="0.25">
      <c r="A805" s="12">
        <v>43418</v>
      </c>
      <c r="B805" s="106">
        <v>1025</v>
      </c>
      <c r="C805" s="106">
        <v>415</v>
      </c>
      <c r="D805" s="15" t="s">
        <v>1687</v>
      </c>
      <c r="E805" s="15" t="s">
        <v>1665</v>
      </c>
      <c r="G805" t="s">
        <v>1717</v>
      </c>
      <c r="H805" s="106" t="s">
        <v>1217</v>
      </c>
      <c r="I805" s="106">
        <v>151</v>
      </c>
      <c r="J805" t="s">
        <v>1122</v>
      </c>
    </row>
    <row r="806" spans="1:10" ht="30" x14ac:dyDescent="0.25">
      <c r="A806" s="12">
        <v>43408</v>
      </c>
      <c r="B806" s="106">
        <v>1008</v>
      </c>
      <c r="C806" s="106">
        <v>304</v>
      </c>
      <c r="D806" s="15" t="s">
        <v>52</v>
      </c>
      <c r="E806" s="15" t="s">
        <v>1665</v>
      </c>
      <c r="G806" t="s">
        <v>1719</v>
      </c>
      <c r="H806" s="106" t="s">
        <v>1084</v>
      </c>
      <c r="I806" s="106">
        <v>151</v>
      </c>
      <c r="J806" t="s">
        <v>1163</v>
      </c>
    </row>
    <row r="807" spans="1:10" ht="30" x14ac:dyDescent="0.25">
      <c r="A807" s="12">
        <v>43343</v>
      </c>
      <c r="B807" s="106">
        <v>883</v>
      </c>
      <c r="C807" s="106">
        <v>302</v>
      </c>
      <c r="D807" s="15" t="s">
        <v>282</v>
      </c>
      <c r="E807" s="15" t="s">
        <v>1665</v>
      </c>
      <c r="F807" t="s">
        <v>1626</v>
      </c>
      <c r="G807" t="s">
        <v>1511</v>
      </c>
      <c r="H807" s="106" t="s">
        <v>1084</v>
      </c>
      <c r="I807" s="106">
        <v>151</v>
      </c>
      <c r="J807" t="s">
        <v>1173</v>
      </c>
    </row>
    <row r="808" spans="1:10" ht="30" x14ac:dyDescent="0.25">
      <c r="A808" s="12">
        <v>43419</v>
      </c>
      <c r="B808" s="106">
        <v>1030</v>
      </c>
      <c r="C808" s="106">
        <v>802</v>
      </c>
      <c r="D808" s="15" t="s">
        <v>1695</v>
      </c>
      <c r="E808" s="15" t="s">
        <v>1094</v>
      </c>
      <c r="H808" s="106" t="s">
        <v>1084</v>
      </c>
      <c r="I808" s="106">
        <v>150</v>
      </c>
      <c r="J808" t="s">
        <v>1168</v>
      </c>
    </row>
    <row r="809" spans="1:10" ht="30" x14ac:dyDescent="0.25">
      <c r="A809" s="12">
        <v>43400</v>
      </c>
      <c r="B809" s="106">
        <v>992</v>
      </c>
      <c r="C809" s="106">
        <v>208</v>
      </c>
      <c r="D809" s="15" t="s">
        <v>79</v>
      </c>
      <c r="E809" s="15" t="s">
        <v>1094</v>
      </c>
      <c r="F809" t="s">
        <v>1621</v>
      </c>
      <c r="H809" s="106">
        <v>43419</v>
      </c>
      <c r="I809" s="106">
        <v>150</v>
      </c>
      <c r="J809" t="s">
        <v>1085</v>
      </c>
    </row>
    <row r="810" spans="1:10" ht="30" x14ac:dyDescent="0.25">
      <c r="A810" s="12">
        <v>43389</v>
      </c>
      <c r="B810" s="106" t="s">
        <v>1466</v>
      </c>
      <c r="C810" s="106">
        <v>602</v>
      </c>
      <c r="D810" s="15" t="s">
        <v>127</v>
      </c>
      <c r="E810" s="15" t="s">
        <v>1094</v>
      </c>
      <c r="G810" t="s">
        <v>1467</v>
      </c>
      <c r="H810" s="106">
        <v>43424</v>
      </c>
      <c r="I810" s="106">
        <v>150</v>
      </c>
      <c r="J810" t="s">
        <v>1133</v>
      </c>
    </row>
    <row r="811" spans="1:10" ht="90" x14ac:dyDescent="0.25">
      <c r="A811" s="12">
        <v>43387</v>
      </c>
      <c r="B811" s="106">
        <v>951</v>
      </c>
      <c r="C811" s="106">
        <v>121</v>
      </c>
      <c r="D811" s="15" t="s">
        <v>147</v>
      </c>
      <c r="E811" s="15" t="s">
        <v>1094</v>
      </c>
      <c r="F811" t="s">
        <v>1623</v>
      </c>
      <c r="G811" t="s">
        <v>1622</v>
      </c>
      <c r="H811" s="106">
        <v>43419</v>
      </c>
      <c r="I811" s="106">
        <v>150</v>
      </c>
      <c r="J811" t="s">
        <v>1141</v>
      </c>
    </row>
    <row r="812" spans="1:10" ht="30" x14ac:dyDescent="0.25">
      <c r="A812" s="12">
        <v>43361</v>
      </c>
      <c r="B812" s="106">
        <v>921</v>
      </c>
      <c r="C812" s="106">
        <v>403</v>
      </c>
      <c r="D812" s="15" t="s">
        <v>211</v>
      </c>
      <c r="E812" s="15" t="s">
        <v>1094</v>
      </c>
      <c r="G812" t="s">
        <v>1495</v>
      </c>
      <c r="H812" s="106">
        <v>43424</v>
      </c>
      <c r="I812" s="106">
        <v>150</v>
      </c>
      <c r="J812" t="s">
        <v>1101</v>
      </c>
    </row>
    <row r="813" spans="1:10" ht="90" x14ac:dyDescent="0.25">
      <c r="A813" s="12">
        <v>43360</v>
      </c>
      <c r="B813" s="106">
        <v>910</v>
      </c>
      <c r="C813" s="106">
        <v>104</v>
      </c>
      <c r="D813" s="15" t="s">
        <v>234</v>
      </c>
      <c r="E813" s="15" t="s">
        <v>1094</v>
      </c>
      <c r="G813" t="s">
        <v>1502</v>
      </c>
      <c r="H813" s="106">
        <v>43419</v>
      </c>
      <c r="I813" s="106">
        <v>150</v>
      </c>
      <c r="J813" t="s">
        <v>1141</v>
      </c>
    </row>
    <row r="814" spans="1:10" ht="30" x14ac:dyDescent="0.25">
      <c r="A814" s="12">
        <v>43359</v>
      </c>
      <c r="B814" s="106">
        <v>907</v>
      </c>
      <c r="C814" s="106">
        <v>110</v>
      </c>
      <c r="D814" s="15" t="s">
        <v>239</v>
      </c>
      <c r="E814" s="15" t="s">
        <v>1094</v>
      </c>
      <c r="G814" t="s">
        <v>1495</v>
      </c>
      <c r="H814" s="106">
        <v>43424</v>
      </c>
      <c r="I814" s="106">
        <v>150</v>
      </c>
      <c r="J814" t="s">
        <v>1105</v>
      </c>
    </row>
    <row r="815" spans="1:10" ht="60" x14ac:dyDescent="0.25">
      <c r="A815" s="12">
        <v>43422</v>
      </c>
      <c r="B815" s="106">
        <v>1043</v>
      </c>
      <c r="C815" s="106">
        <v>205</v>
      </c>
      <c r="D815" s="15" t="s">
        <v>1712</v>
      </c>
      <c r="E815" s="15" t="s">
        <v>1145</v>
      </c>
      <c r="H815" s="106" t="s">
        <v>1095</v>
      </c>
      <c r="I815" s="106">
        <v>149</v>
      </c>
      <c r="J815" t="s">
        <v>44</v>
      </c>
    </row>
    <row r="816" spans="1:10" ht="30" x14ac:dyDescent="0.25">
      <c r="A816" s="12">
        <v>43379</v>
      </c>
      <c r="B816" s="106">
        <v>942</v>
      </c>
      <c r="C816" s="106">
        <v>206</v>
      </c>
      <c r="D816" s="15" t="s">
        <v>166</v>
      </c>
      <c r="E816" s="15" t="s">
        <v>1145</v>
      </c>
      <c r="F816" t="s">
        <v>1620</v>
      </c>
      <c r="H816" s="106">
        <v>43419</v>
      </c>
      <c r="I816" s="106">
        <v>149</v>
      </c>
      <c r="J816" t="s">
        <v>1146</v>
      </c>
    </row>
    <row r="817" spans="1:10" ht="30" x14ac:dyDescent="0.25">
      <c r="A817" s="12">
        <v>43262</v>
      </c>
      <c r="B817" s="106">
        <v>631</v>
      </c>
      <c r="C817" s="106">
        <v>202</v>
      </c>
      <c r="D817" s="15" t="s">
        <v>691</v>
      </c>
      <c r="E817" s="15" t="s">
        <v>1145</v>
      </c>
      <c r="H817" s="106">
        <v>43405</v>
      </c>
      <c r="I817" s="106">
        <v>149</v>
      </c>
      <c r="J817" t="s">
        <v>1125</v>
      </c>
    </row>
    <row r="818" spans="1:10" ht="30" x14ac:dyDescent="0.25">
      <c r="A818" s="12">
        <v>43259</v>
      </c>
      <c r="B818" s="106">
        <v>618</v>
      </c>
      <c r="C818" s="106">
        <v>712</v>
      </c>
      <c r="D818" s="15" t="s">
        <v>714</v>
      </c>
      <c r="E818" s="15" t="s">
        <v>1145</v>
      </c>
      <c r="H818" s="106">
        <v>43393</v>
      </c>
      <c r="I818" s="106">
        <v>149</v>
      </c>
      <c r="J818" t="s">
        <v>1209</v>
      </c>
    </row>
    <row r="819" spans="1:10" ht="30" x14ac:dyDescent="0.25">
      <c r="A819" s="12">
        <v>43420</v>
      </c>
      <c r="B819" s="106">
        <v>1032</v>
      </c>
      <c r="C819" s="106">
        <v>201</v>
      </c>
      <c r="D819" s="15" t="s">
        <v>1698</v>
      </c>
      <c r="E819" s="15" t="s">
        <v>1123</v>
      </c>
      <c r="H819" s="106" t="s">
        <v>1084</v>
      </c>
      <c r="I819" s="106">
        <v>148</v>
      </c>
      <c r="J819" t="s">
        <v>1141</v>
      </c>
    </row>
    <row r="820" spans="1:10" ht="45" x14ac:dyDescent="0.25">
      <c r="A820" s="12">
        <v>43415</v>
      </c>
      <c r="B820" s="106">
        <v>1021</v>
      </c>
      <c r="C820" s="106">
        <v>903</v>
      </c>
      <c r="D820" s="15" t="s">
        <v>1653</v>
      </c>
      <c r="E820" s="15" t="s">
        <v>1123</v>
      </c>
      <c r="H820" s="106" t="s">
        <v>1084</v>
      </c>
      <c r="I820" s="106">
        <v>148</v>
      </c>
      <c r="J820" t="s">
        <v>1141</v>
      </c>
    </row>
    <row r="821" spans="1:10" ht="30" x14ac:dyDescent="0.25">
      <c r="A821" s="12">
        <v>43407</v>
      </c>
      <c r="B821" s="106">
        <v>1011</v>
      </c>
      <c r="C821" s="106">
        <v>109</v>
      </c>
      <c r="D821" s="15" t="s">
        <v>1617</v>
      </c>
      <c r="E821" s="15" t="s">
        <v>1123</v>
      </c>
      <c r="H821" s="106" t="s">
        <v>1084</v>
      </c>
      <c r="I821" s="106">
        <v>148</v>
      </c>
      <c r="J821" t="s">
        <v>1141</v>
      </c>
    </row>
    <row r="822" spans="1:10" ht="30" x14ac:dyDescent="0.25">
      <c r="A822" s="12">
        <v>43376</v>
      </c>
      <c r="B822" s="106">
        <v>936</v>
      </c>
      <c r="C822" s="106">
        <v>409</v>
      </c>
      <c r="D822" s="15" t="s">
        <v>181</v>
      </c>
      <c r="E822" s="15" t="s">
        <v>1123</v>
      </c>
      <c r="H822" s="106">
        <v>43413</v>
      </c>
      <c r="I822" s="106">
        <v>148</v>
      </c>
      <c r="J822" t="s">
        <v>1153</v>
      </c>
    </row>
    <row r="823" spans="1:10" ht="30" x14ac:dyDescent="0.25">
      <c r="A823" s="12">
        <v>43361</v>
      </c>
      <c r="B823" s="106">
        <v>922</v>
      </c>
      <c r="C823" s="106" t="s">
        <v>46</v>
      </c>
      <c r="D823" s="15" t="s">
        <v>209</v>
      </c>
      <c r="E823" s="15" t="s">
        <v>1123</v>
      </c>
      <c r="G823" t="s">
        <v>1490</v>
      </c>
      <c r="H823" s="106">
        <v>43411</v>
      </c>
      <c r="I823" s="106">
        <v>148</v>
      </c>
      <c r="J823" t="s">
        <v>1141</v>
      </c>
    </row>
    <row r="824" spans="1:10" ht="45" x14ac:dyDescent="0.25">
      <c r="A824" s="12">
        <v>43399</v>
      </c>
      <c r="B824" s="106">
        <v>995</v>
      </c>
      <c r="C824" s="106">
        <v>411</v>
      </c>
      <c r="D824" s="15" t="s">
        <v>75</v>
      </c>
      <c r="E824" s="15" t="s">
        <v>1660</v>
      </c>
      <c r="G824" t="s">
        <v>1661</v>
      </c>
      <c r="H824" s="106" t="s">
        <v>1095</v>
      </c>
      <c r="I824" s="106">
        <v>147</v>
      </c>
    </row>
    <row r="825" spans="1:10" ht="30" x14ac:dyDescent="0.25">
      <c r="A825" s="12">
        <v>43342</v>
      </c>
      <c r="B825" s="106">
        <v>870</v>
      </c>
      <c r="C825" s="106">
        <v>904</v>
      </c>
      <c r="D825" s="15" t="s">
        <v>303</v>
      </c>
      <c r="E825" s="15" t="s">
        <v>1660</v>
      </c>
      <c r="G825" t="s">
        <v>1517</v>
      </c>
      <c r="H825" s="106">
        <v>43388</v>
      </c>
      <c r="I825" s="106">
        <v>147</v>
      </c>
    </row>
    <row r="826" spans="1:10" ht="45" x14ac:dyDescent="0.25">
      <c r="A826" s="12">
        <v>43391</v>
      </c>
      <c r="B826" s="106">
        <v>967</v>
      </c>
      <c r="C826" s="106">
        <v>605</v>
      </c>
      <c r="D826" s="15" t="s">
        <v>122</v>
      </c>
      <c r="E826" s="15" t="s">
        <v>1129</v>
      </c>
      <c r="F826" t="s">
        <v>1465</v>
      </c>
      <c r="H826" s="106">
        <v>43413</v>
      </c>
      <c r="I826" s="106">
        <v>146</v>
      </c>
    </row>
    <row r="827" spans="1:10" ht="30" x14ac:dyDescent="0.25">
      <c r="A827" s="12">
        <v>43387</v>
      </c>
      <c r="B827" s="106">
        <v>955</v>
      </c>
      <c r="C827" s="106">
        <v>403</v>
      </c>
      <c r="D827" s="15" t="s">
        <v>139</v>
      </c>
      <c r="E827" s="15" t="s">
        <v>1129</v>
      </c>
      <c r="F827" t="s">
        <v>1475</v>
      </c>
      <c r="H827" s="106" t="s">
        <v>1084</v>
      </c>
      <c r="I827" s="106">
        <v>146</v>
      </c>
    </row>
    <row r="828" spans="1:10" ht="60" x14ac:dyDescent="0.25">
      <c r="A828" s="12">
        <v>43388</v>
      </c>
      <c r="B828" s="106">
        <v>953</v>
      </c>
      <c r="C828" s="106">
        <v>305</v>
      </c>
      <c r="D828" s="15" t="s">
        <v>142</v>
      </c>
      <c r="E828" s="15" t="s">
        <v>1129</v>
      </c>
      <c r="F828" t="s">
        <v>1476</v>
      </c>
      <c r="H828" s="106">
        <v>43413</v>
      </c>
      <c r="I828" s="106">
        <v>146</v>
      </c>
    </row>
    <row r="829" spans="1:10" ht="30" x14ac:dyDescent="0.25">
      <c r="A829" s="12">
        <v>43415</v>
      </c>
      <c r="B829" s="106">
        <v>1020</v>
      </c>
      <c r="C829" s="106">
        <v>208</v>
      </c>
      <c r="D829" s="15" t="s">
        <v>1651</v>
      </c>
      <c r="E829" s="15" t="s">
        <v>1110</v>
      </c>
      <c r="H829" s="106" t="s">
        <v>1084</v>
      </c>
      <c r="I829" s="106">
        <v>145</v>
      </c>
    </row>
    <row r="830" spans="1:10" ht="30" x14ac:dyDescent="0.25">
      <c r="A830" s="12">
        <v>43412</v>
      </c>
      <c r="B830" s="106">
        <v>1019</v>
      </c>
      <c r="C830" s="106">
        <v>609</v>
      </c>
      <c r="D830" s="15" t="s">
        <v>1648</v>
      </c>
      <c r="E830" s="15" t="s">
        <v>1110</v>
      </c>
      <c r="H830" s="106" t="s">
        <v>1095</v>
      </c>
      <c r="I830" s="106">
        <v>145</v>
      </c>
    </row>
    <row r="831" spans="1:10" ht="45" x14ac:dyDescent="0.25">
      <c r="A831" s="12">
        <v>43412</v>
      </c>
      <c r="B831" s="106">
        <v>1018</v>
      </c>
      <c r="C831" s="106">
        <v>212</v>
      </c>
      <c r="D831" s="15" t="s">
        <v>1647</v>
      </c>
      <c r="E831" s="15" t="s">
        <v>1110</v>
      </c>
      <c r="H831" s="106" t="s">
        <v>1664</v>
      </c>
      <c r="I831" s="106">
        <v>145</v>
      </c>
    </row>
    <row r="832" spans="1:10" ht="30" x14ac:dyDescent="0.25">
      <c r="A832" s="12">
        <v>43403</v>
      </c>
      <c r="B832" s="106">
        <v>1001</v>
      </c>
      <c r="C832" s="106">
        <v>301</v>
      </c>
      <c r="D832" s="15" t="s">
        <v>62</v>
      </c>
      <c r="E832" s="15" t="s">
        <v>1110</v>
      </c>
      <c r="H832" s="106" t="s">
        <v>1084</v>
      </c>
      <c r="I832" s="106">
        <v>145</v>
      </c>
    </row>
    <row r="833" spans="1:9" ht="30" x14ac:dyDescent="0.25">
      <c r="A833" s="12">
        <v>43337</v>
      </c>
      <c r="B833" s="106">
        <v>862</v>
      </c>
      <c r="C833" s="106">
        <v>505</v>
      </c>
      <c r="D833" s="15" t="s">
        <v>316</v>
      </c>
      <c r="E833" s="15" t="s">
        <v>1090</v>
      </c>
      <c r="G833" t="s">
        <v>1461</v>
      </c>
      <c r="H833" s="106">
        <v>43411</v>
      </c>
      <c r="I833" s="106">
        <v>144</v>
      </c>
    </row>
    <row r="834" spans="1:9" ht="30" x14ac:dyDescent="0.25">
      <c r="A834" s="12">
        <v>43335</v>
      </c>
      <c r="B834" s="106">
        <v>860</v>
      </c>
      <c r="C834" s="106">
        <v>506</v>
      </c>
      <c r="D834" s="15" t="s">
        <v>318</v>
      </c>
      <c r="E834" s="15" t="s">
        <v>1090</v>
      </c>
      <c r="G834" t="s">
        <v>1461</v>
      </c>
      <c r="H834" s="106">
        <v>43411</v>
      </c>
      <c r="I834" s="106">
        <v>144</v>
      </c>
    </row>
    <row r="835" spans="1:9" ht="30" x14ac:dyDescent="0.25">
      <c r="A835" s="12">
        <v>43334</v>
      </c>
      <c r="B835" s="106">
        <v>854</v>
      </c>
      <c r="C835" s="106">
        <v>408</v>
      </c>
      <c r="D835" s="15" t="s">
        <v>327</v>
      </c>
      <c r="E835" s="15" t="s">
        <v>1090</v>
      </c>
      <c r="G835" t="s">
        <v>1495</v>
      </c>
      <c r="H835" s="106">
        <v>43411</v>
      </c>
      <c r="I835" s="106">
        <v>144</v>
      </c>
    </row>
    <row r="836" spans="1:9" ht="30" x14ac:dyDescent="0.25">
      <c r="A836" s="12">
        <v>43333</v>
      </c>
      <c r="B836" s="106">
        <v>852</v>
      </c>
      <c r="C836" s="106">
        <v>604</v>
      </c>
      <c r="D836" s="15" t="s">
        <v>329</v>
      </c>
      <c r="E836" s="15" t="s">
        <v>1090</v>
      </c>
      <c r="H836" s="106">
        <v>43411</v>
      </c>
      <c r="I836" s="106">
        <v>144</v>
      </c>
    </row>
    <row r="837" spans="1:9" ht="30" x14ac:dyDescent="0.25">
      <c r="A837" s="12">
        <v>43329</v>
      </c>
      <c r="B837" s="106">
        <v>846</v>
      </c>
      <c r="C837" s="106"/>
      <c r="D837" s="15" t="s">
        <v>336</v>
      </c>
      <c r="E837" s="15" t="s">
        <v>1090</v>
      </c>
      <c r="G837" t="s">
        <v>1495</v>
      </c>
      <c r="H837" s="106">
        <v>43411</v>
      </c>
      <c r="I837" s="106">
        <v>144</v>
      </c>
    </row>
    <row r="838" spans="1:9" ht="30" x14ac:dyDescent="0.25">
      <c r="A838" s="12">
        <v>43325</v>
      </c>
      <c r="B838" s="106">
        <v>845</v>
      </c>
      <c r="C838" s="106">
        <v>101</v>
      </c>
      <c r="D838" s="15" t="s">
        <v>337</v>
      </c>
      <c r="E838" s="15" t="s">
        <v>1090</v>
      </c>
      <c r="G838" t="s">
        <v>1495</v>
      </c>
      <c r="H838" s="106">
        <v>43411</v>
      </c>
      <c r="I838" s="106">
        <v>144</v>
      </c>
    </row>
    <row r="839" spans="1:9" ht="30" x14ac:dyDescent="0.25">
      <c r="A839" s="12">
        <v>43267</v>
      </c>
      <c r="B839" s="106">
        <v>826</v>
      </c>
      <c r="C839" s="106" t="s">
        <v>373</v>
      </c>
      <c r="D839" s="15" t="s">
        <v>374</v>
      </c>
      <c r="E839" s="15" t="s">
        <v>1090</v>
      </c>
      <c r="G839" t="s">
        <v>1495</v>
      </c>
      <c r="H839" s="106">
        <v>43411</v>
      </c>
      <c r="I839" s="106">
        <v>144</v>
      </c>
    </row>
    <row r="840" spans="1:9" ht="30" x14ac:dyDescent="0.25">
      <c r="A840" s="12">
        <v>43274</v>
      </c>
      <c r="B840" s="106">
        <v>824</v>
      </c>
      <c r="C840" s="106" t="s">
        <v>377</v>
      </c>
      <c r="D840" s="15" t="s">
        <v>378</v>
      </c>
      <c r="E840" s="15" t="s">
        <v>1090</v>
      </c>
      <c r="G840" t="s">
        <v>1495</v>
      </c>
      <c r="H840" s="106">
        <v>43411</v>
      </c>
      <c r="I840" s="106">
        <v>144</v>
      </c>
    </row>
    <row r="841" spans="1:9" ht="30" x14ac:dyDescent="0.25">
      <c r="A841" s="12">
        <v>43326</v>
      </c>
      <c r="B841" s="106">
        <v>822</v>
      </c>
      <c r="C841" s="106">
        <v>904</v>
      </c>
      <c r="D841" s="15" t="s">
        <v>380</v>
      </c>
      <c r="E841" s="15" t="s">
        <v>1090</v>
      </c>
      <c r="G841" t="s">
        <v>1495</v>
      </c>
      <c r="H841" s="106">
        <v>43411</v>
      </c>
      <c r="I841" s="106">
        <v>144</v>
      </c>
    </row>
    <row r="842" spans="1:9" ht="30" x14ac:dyDescent="0.25">
      <c r="A842" s="12">
        <v>43323</v>
      </c>
      <c r="B842" s="106">
        <v>815</v>
      </c>
      <c r="C842" s="106">
        <v>504</v>
      </c>
      <c r="D842" s="15" t="s">
        <v>388</v>
      </c>
      <c r="E842" s="15" t="s">
        <v>1090</v>
      </c>
      <c r="G842" t="s">
        <v>1472</v>
      </c>
      <c r="H842" s="106">
        <v>43411</v>
      </c>
      <c r="I842" s="106">
        <v>144</v>
      </c>
    </row>
    <row r="843" spans="1:9" ht="45" x14ac:dyDescent="0.25">
      <c r="A843" s="12">
        <v>43316</v>
      </c>
      <c r="B843" s="106">
        <v>794</v>
      </c>
      <c r="C843" s="106"/>
      <c r="D843" s="15" t="s">
        <v>404</v>
      </c>
      <c r="E843" s="15" t="s">
        <v>1090</v>
      </c>
      <c r="G843" t="s">
        <v>1541</v>
      </c>
      <c r="H843" s="106">
        <v>43411</v>
      </c>
      <c r="I843" s="106">
        <v>144</v>
      </c>
    </row>
    <row r="844" spans="1:9" ht="30" x14ac:dyDescent="0.25">
      <c r="A844" s="12">
        <v>43316</v>
      </c>
      <c r="B844" s="106">
        <v>784</v>
      </c>
      <c r="C844" s="106">
        <v>401</v>
      </c>
      <c r="D844" s="15" t="s">
        <v>420</v>
      </c>
      <c r="E844" s="15" t="s">
        <v>1090</v>
      </c>
      <c r="G844" t="s">
        <v>1472</v>
      </c>
      <c r="H844" s="106">
        <v>43411</v>
      </c>
      <c r="I844" s="106">
        <v>144</v>
      </c>
    </row>
    <row r="845" spans="1:9" ht="30" x14ac:dyDescent="0.25">
      <c r="A845" s="12">
        <v>43314</v>
      </c>
      <c r="B845" s="106">
        <v>782</v>
      </c>
      <c r="C845" s="106">
        <v>801</v>
      </c>
      <c r="D845" s="15" t="s">
        <v>423</v>
      </c>
      <c r="E845" s="15" t="s">
        <v>1090</v>
      </c>
      <c r="G845" t="s">
        <v>1472</v>
      </c>
      <c r="H845" s="106">
        <v>43411</v>
      </c>
      <c r="I845" s="106">
        <v>144</v>
      </c>
    </row>
    <row r="846" spans="1:9" ht="60" x14ac:dyDescent="0.25">
      <c r="A846" s="12">
        <v>43298</v>
      </c>
      <c r="B846" s="106">
        <v>770</v>
      </c>
      <c r="C846" s="106"/>
      <c r="D846" s="15" t="s">
        <v>442</v>
      </c>
      <c r="E846" s="15" t="s">
        <v>1090</v>
      </c>
      <c r="G846" t="s">
        <v>1472</v>
      </c>
      <c r="H846" s="106">
        <v>43411</v>
      </c>
      <c r="I846" s="106">
        <v>144</v>
      </c>
    </row>
    <row r="847" spans="1:9" ht="45" x14ac:dyDescent="0.25">
      <c r="A847" s="12">
        <v>43282</v>
      </c>
      <c r="B847" s="106">
        <v>764</v>
      </c>
      <c r="C847" s="106"/>
      <c r="D847" s="15" t="s">
        <v>448</v>
      </c>
      <c r="E847" s="15" t="s">
        <v>1090</v>
      </c>
      <c r="G847" t="s">
        <v>1472</v>
      </c>
      <c r="H847" s="106">
        <v>43411</v>
      </c>
      <c r="I847" s="106">
        <v>144</v>
      </c>
    </row>
    <row r="848" spans="1:9" ht="30" x14ac:dyDescent="0.25">
      <c r="A848" s="12">
        <v>43294</v>
      </c>
      <c r="B848" s="106">
        <v>725</v>
      </c>
      <c r="C848" s="106">
        <v>406</v>
      </c>
      <c r="D848" s="15" t="s">
        <v>511</v>
      </c>
      <c r="E848" s="15" t="s">
        <v>1090</v>
      </c>
      <c r="G848" t="s">
        <v>1472</v>
      </c>
      <c r="H848" s="106">
        <v>43411</v>
      </c>
      <c r="I848" s="106">
        <v>144</v>
      </c>
    </row>
    <row r="849" spans="1:9" ht="30" x14ac:dyDescent="0.25">
      <c r="A849" s="12">
        <v>43280</v>
      </c>
      <c r="B849" s="106">
        <v>681</v>
      </c>
      <c r="C849" s="106">
        <v>411</v>
      </c>
      <c r="D849" s="15" t="s">
        <v>591</v>
      </c>
      <c r="E849" s="15" t="s">
        <v>1090</v>
      </c>
      <c r="G849" t="s">
        <v>1472</v>
      </c>
      <c r="H849" s="106">
        <v>43411</v>
      </c>
      <c r="I849" s="106">
        <v>144</v>
      </c>
    </row>
    <row r="850" spans="1:9" ht="30" x14ac:dyDescent="0.25">
      <c r="A850" s="12">
        <v>43283</v>
      </c>
      <c r="B850" s="106">
        <v>679</v>
      </c>
      <c r="C850" s="106"/>
      <c r="D850" s="15" t="s">
        <v>595</v>
      </c>
      <c r="E850" s="15" t="s">
        <v>1090</v>
      </c>
      <c r="G850" t="s">
        <v>1472</v>
      </c>
      <c r="H850" s="106">
        <v>43411</v>
      </c>
      <c r="I850" s="106">
        <v>144</v>
      </c>
    </row>
    <row r="851" spans="1:9" ht="30" x14ac:dyDescent="0.25">
      <c r="A851" s="12">
        <v>43282</v>
      </c>
      <c r="B851" s="106">
        <v>677</v>
      </c>
      <c r="C851" s="106"/>
      <c r="D851" s="15" t="s">
        <v>597</v>
      </c>
      <c r="E851" s="15" t="s">
        <v>1090</v>
      </c>
      <c r="G851" t="s">
        <v>1472</v>
      </c>
      <c r="H851" s="106">
        <v>43411</v>
      </c>
      <c r="I851" s="106">
        <v>144</v>
      </c>
    </row>
    <row r="852" spans="1:9" ht="30" x14ac:dyDescent="0.25">
      <c r="A852" s="12">
        <v>43278</v>
      </c>
      <c r="B852" s="106">
        <v>666</v>
      </c>
      <c r="C852" s="106">
        <v>301</v>
      </c>
      <c r="D852" s="15" t="s">
        <v>618</v>
      </c>
      <c r="E852" s="15" t="s">
        <v>1090</v>
      </c>
      <c r="G852" t="s">
        <v>1472</v>
      </c>
      <c r="H852" s="106">
        <v>43411</v>
      </c>
      <c r="I852" s="106">
        <v>144</v>
      </c>
    </row>
    <row r="853" spans="1:9" ht="30" x14ac:dyDescent="0.25">
      <c r="A853" s="12">
        <v>43278</v>
      </c>
      <c r="B853" s="106">
        <v>665</v>
      </c>
      <c r="C853" s="106">
        <v>301</v>
      </c>
      <c r="D853" s="15" t="s">
        <v>620</v>
      </c>
      <c r="E853" s="15" t="s">
        <v>1090</v>
      </c>
      <c r="G853" t="s">
        <v>1472</v>
      </c>
      <c r="H853" s="106">
        <v>43411</v>
      </c>
      <c r="I853" s="106">
        <v>144</v>
      </c>
    </row>
    <row r="854" spans="1:9" ht="30" x14ac:dyDescent="0.25">
      <c r="A854" s="12">
        <v>43262</v>
      </c>
      <c r="B854" s="106">
        <v>630</v>
      </c>
      <c r="C854" s="106"/>
      <c r="D854" s="15" t="s">
        <v>692</v>
      </c>
      <c r="E854" s="15" t="s">
        <v>1090</v>
      </c>
      <c r="G854" t="s">
        <v>1472</v>
      </c>
      <c r="H854" s="106">
        <v>43411</v>
      </c>
      <c r="I854" s="106">
        <v>144</v>
      </c>
    </row>
    <row r="855" spans="1:9" ht="30" x14ac:dyDescent="0.25">
      <c r="A855" s="12">
        <v>43258</v>
      </c>
      <c r="B855" s="106">
        <v>621</v>
      </c>
      <c r="C855" s="106">
        <v>610</v>
      </c>
      <c r="D855" s="15" t="s">
        <v>708</v>
      </c>
      <c r="E855" s="15" t="s">
        <v>1090</v>
      </c>
      <c r="G855" t="s">
        <v>1472</v>
      </c>
      <c r="H855" s="106">
        <v>43411</v>
      </c>
      <c r="I855" s="106">
        <v>144</v>
      </c>
    </row>
    <row r="856" spans="1:9" ht="30" x14ac:dyDescent="0.25">
      <c r="A856" s="12">
        <v>43258</v>
      </c>
      <c r="B856" s="106">
        <v>620</v>
      </c>
      <c r="C856" s="106">
        <v>705</v>
      </c>
      <c r="D856" s="15" t="s">
        <v>710</v>
      </c>
      <c r="E856" s="15" t="s">
        <v>1090</v>
      </c>
      <c r="G856" t="s">
        <v>1472</v>
      </c>
      <c r="H856" s="106">
        <v>43411</v>
      </c>
      <c r="I856" s="106">
        <v>144</v>
      </c>
    </row>
    <row r="857" spans="1:9" ht="30" x14ac:dyDescent="0.25">
      <c r="A857" s="12">
        <v>43393</v>
      </c>
      <c r="B857" s="106">
        <v>982</v>
      </c>
      <c r="C857" s="106">
        <v>701</v>
      </c>
      <c r="D857" s="15" t="s">
        <v>93</v>
      </c>
      <c r="E857" s="15" t="s">
        <v>1107</v>
      </c>
      <c r="H857" s="106">
        <v>43413</v>
      </c>
      <c r="I857" s="106">
        <v>143</v>
      </c>
    </row>
    <row r="858" spans="1:9" ht="165" x14ac:dyDescent="0.25">
      <c r="A858" s="12">
        <v>43394</v>
      </c>
      <c r="B858" s="106">
        <v>978</v>
      </c>
      <c r="C858" s="106">
        <v>512</v>
      </c>
      <c r="D858" s="15" t="s">
        <v>98</v>
      </c>
      <c r="E858" s="15" t="s">
        <v>1107</v>
      </c>
      <c r="H858" s="106">
        <v>43413</v>
      </c>
      <c r="I858" s="106">
        <v>143</v>
      </c>
    </row>
    <row r="859" spans="1:9" ht="30" x14ac:dyDescent="0.25">
      <c r="A859" s="12">
        <v>43390</v>
      </c>
      <c r="B859" s="106">
        <v>969</v>
      </c>
      <c r="C859" s="106">
        <v>501</v>
      </c>
      <c r="D859" s="15" t="s">
        <v>115</v>
      </c>
      <c r="E859" s="15" t="s">
        <v>1107</v>
      </c>
      <c r="H859" s="106">
        <v>43413</v>
      </c>
      <c r="I859" s="106">
        <v>143</v>
      </c>
    </row>
    <row r="860" spans="1:9" ht="60" x14ac:dyDescent="0.25">
      <c r="A860" s="12">
        <v>43368</v>
      </c>
      <c r="B860" s="106">
        <v>930</v>
      </c>
      <c r="C860" s="106">
        <v>104</v>
      </c>
      <c r="D860" s="15" t="s">
        <v>193</v>
      </c>
      <c r="E860" s="15" t="s">
        <v>1102</v>
      </c>
      <c r="G860" t="s">
        <v>1490</v>
      </c>
      <c r="H860" s="106">
        <v>43411</v>
      </c>
      <c r="I860" s="106">
        <v>142</v>
      </c>
    </row>
    <row r="861" spans="1:9" ht="30" x14ac:dyDescent="0.25">
      <c r="A861" s="12">
        <v>43343</v>
      </c>
      <c r="B861" s="106">
        <v>883</v>
      </c>
      <c r="C861" s="106">
        <v>302</v>
      </c>
      <c r="D861" s="15" t="s">
        <v>282</v>
      </c>
      <c r="E861" s="15" t="s">
        <v>1102</v>
      </c>
      <c r="F861" t="s">
        <v>1626</v>
      </c>
      <c r="G861" t="s">
        <v>1511</v>
      </c>
      <c r="H861" s="106" t="s">
        <v>1084</v>
      </c>
      <c r="I861" s="106">
        <v>142</v>
      </c>
    </row>
    <row r="862" spans="1:9" ht="30" x14ac:dyDescent="0.25">
      <c r="A862" s="12">
        <v>43408</v>
      </c>
      <c r="B862" s="106">
        <v>1008</v>
      </c>
      <c r="C862" s="106">
        <v>304</v>
      </c>
      <c r="D862" s="15" t="s">
        <v>52</v>
      </c>
      <c r="E862" s="15" t="s">
        <v>1665</v>
      </c>
      <c r="H862" s="106" t="s">
        <v>1084</v>
      </c>
      <c r="I862" s="106">
        <v>141</v>
      </c>
    </row>
    <row r="863" spans="1:9" ht="30" x14ac:dyDescent="0.25">
      <c r="A863" s="12">
        <v>43416</v>
      </c>
      <c r="B863" s="106">
        <v>1024</v>
      </c>
      <c r="C863" s="106">
        <v>709</v>
      </c>
      <c r="D863" s="15" t="s">
        <v>1657</v>
      </c>
      <c r="E863" s="15" t="s">
        <v>1094</v>
      </c>
      <c r="F863" t="s">
        <v>1183</v>
      </c>
      <c r="H863" s="106" t="s">
        <v>1084</v>
      </c>
      <c r="I863" s="106">
        <v>140</v>
      </c>
    </row>
    <row r="864" spans="1:9" ht="30" x14ac:dyDescent="0.25">
      <c r="A864" s="12">
        <v>43262</v>
      </c>
      <c r="B864" s="106">
        <v>631</v>
      </c>
      <c r="C864" s="106">
        <v>202</v>
      </c>
      <c r="D864" s="15" t="s">
        <v>691</v>
      </c>
      <c r="E864" s="15" t="s">
        <v>1145</v>
      </c>
      <c r="H864" s="106">
        <v>43405</v>
      </c>
      <c r="I864" s="106">
        <v>139</v>
      </c>
    </row>
    <row r="865" spans="1:9" ht="30" x14ac:dyDescent="0.25">
      <c r="A865" s="12">
        <v>43259</v>
      </c>
      <c r="B865" s="106">
        <v>618</v>
      </c>
      <c r="C865" s="106">
        <v>712</v>
      </c>
      <c r="D865" s="15" t="s">
        <v>714</v>
      </c>
      <c r="E865" s="15" t="s">
        <v>1145</v>
      </c>
      <c r="H865" s="106">
        <v>43393</v>
      </c>
      <c r="I865" s="106">
        <v>139</v>
      </c>
    </row>
    <row r="866" spans="1:9" ht="45" x14ac:dyDescent="0.25">
      <c r="A866" s="12">
        <v>43415</v>
      </c>
      <c r="B866" s="106">
        <v>1021</v>
      </c>
      <c r="C866" s="106">
        <v>903</v>
      </c>
      <c r="D866" s="15" t="s">
        <v>1653</v>
      </c>
      <c r="E866" s="15" t="s">
        <v>1123</v>
      </c>
      <c r="H866" s="106" t="s">
        <v>1084</v>
      </c>
      <c r="I866" s="106">
        <v>138</v>
      </c>
    </row>
    <row r="867" spans="1:9" ht="30" x14ac:dyDescent="0.25">
      <c r="A867" s="12">
        <v>43407</v>
      </c>
      <c r="B867" s="106">
        <v>1011</v>
      </c>
      <c r="C867" s="106">
        <v>109</v>
      </c>
      <c r="D867" s="15" t="s">
        <v>1617</v>
      </c>
      <c r="E867" s="15" t="s">
        <v>1123</v>
      </c>
      <c r="H867" s="106" t="s">
        <v>1084</v>
      </c>
      <c r="I867" s="106">
        <v>138</v>
      </c>
    </row>
    <row r="868" spans="1:9" ht="30" x14ac:dyDescent="0.25">
      <c r="A868" s="12">
        <v>43376</v>
      </c>
      <c r="B868" s="106">
        <v>936</v>
      </c>
      <c r="C868" s="106">
        <v>409</v>
      </c>
      <c r="D868" s="15" t="s">
        <v>181</v>
      </c>
      <c r="E868" s="15" t="s">
        <v>1123</v>
      </c>
      <c r="H868" s="106">
        <v>43413</v>
      </c>
      <c r="I868" s="106">
        <v>138</v>
      </c>
    </row>
    <row r="869" spans="1:9" ht="30" x14ac:dyDescent="0.25">
      <c r="A869" s="12">
        <v>43361</v>
      </c>
      <c r="B869" s="106">
        <v>922</v>
      </c>
      <c r="C869" s="106" t="s">
        <v>46</v>
      </c>
      <c r="D869" s="15" t="s">
        <v>209</v>
      </c>
      <c r="E869" s="15" t="s">
        <v>1123</v>
      </c>
      <c r="G869" t="s">
        <v>1490</v>
      </c>
      <c r="H869" s="106">
        <v>43411</v>
      </c>
      <c r="I869" s="106">
        <v>138</v>
      </c>
    </row>
    <row r="870" spans="1:9" x14ac:dyDescent="0.25">
      <c r="A870" s="12">
        <v>43403</v>
      </c>
      <c r="B870" s="106">
        <v>1001</v>
      </c>
      <c r="C870" s="106">
        <v>301</v>
      </c>
      <c r="D870" s="15" t="s">
        <v>62</v>
      </c>
      <c r="E870" s="15" t="s">
        <v>1662</v>
      </c>
      <c r="H870" s="106" t="s">
        <v>1084</v>
      </c>
      <c r="I870" s="106">
        <v>137</v>
      </c>
    </row>
    <row r="871" spans="1:9" ht="45" x14ac:dyDescent="0.25">
      <c r="A871" s="12">
        <v>43399</v>
      </c>
      <c r="B871" s="106">
        <v>995</v>
      </c>
      <c r="C871" s="106">
        <v>411</v>
      </c>
      <c r="D871" s="15" t="s">
        <v>75</v>
      </c>
      <c r="E871" s="15" t="s">
        <v>1660</v>
      </c>
      <c r="G871" t="s">
        <v>1661</v>
      </c>
      <c r="H871" s="106" t="s">
        <v>1095</v>
      </c>
      <c r="I871" s="106">
        <v>136</v>
      </c>
    </row>
    <row r="872" spans="1:9" ht="30" x14ac:dyDescent="0.25">
      <c r="A872" s="12">
        <v>43387</v>
      </c>
      <c r="B872" s="106">
        <v>955</v>
      </c>
      <c r="C872" s="106">
        <v>403</v>
      </c>
      <c r="D872" s="15" t="s">
        <v>139</v>
      </c>
      <c r="E872" s="15" t="s">
        <v>1129</v>
      </c>
      <c r="F872" t="s">
        <v>1475</v>
      </c>
      <c r="H872" s="106" t="s">
        <v>1084</v>
      </c>
      <c r="I872" s="106">
        <v>135</v>
      </c>
    </row>
    <row r="873" spans="1:9" ht="30" x14ac:dyDescent="0.25">
      <c r="A873" s="12">
        <v>43415</v>
      </c>
      <c r="B873" s="106">
        <v>1020</v>
      </c>
      <c r="C873" s="106">
        <v>208</v>
      </c>
      <c r="D873" s="15" t="s">
        <v>1651</v>
      </c>
      <c r="E873" s="15" t="s">
        <v>1110</v>
      </c>
      <c r="H873" s="106" t="s">
        <v>1084</v>
      </c>
      <c r="I873" s="106">
        <v>134</v>
      </c>
    </row>
    <row r="874" spans="1:9" ht="30" x14ac:dyDescent="0.25">
      <c r="A874" s="12">
        <v>43412</v>
      </c>
      <c r="B874" s="106">
        <v>1019</v>
      </c>
      <c r="C874" s="106">
        <v>609</v>
      </c>
      <c r="D874" s="15" t="s">
        <v>1648</v>
      </c>
      <c r="E874" s="15" t="s">
        <v>1110</v>
      </c>
      <c r="H874" s="106" t="s">
        <v>1095</v>
      </c>
      <c r="I874" s="106">
        <v>134</v>
      </c>
    </row>
    <row r="875" spans="1:9" ht="45" x14ac:dyDescent="0.25">
      <c r="A875" s="12">
        <v>43412</v>
      </c>
      <c r="B875" s="106">
        <v>1018</v>
      </c>
      <c r="C875" s="106">
        <v>212</v>
      </c>
      <c r="D875" s="15" t="s">
        <v>1647</v>
      </c>
      <c r="E875" s="15" t="s">
        <v>1110</v>
      </c>
      <c r="H875" s="106" t="s">
        <v>1664</v>
      </c>
      <c r="I875" s="106">
        <v>134</v>
      </c>
    </row>
    <row r="876" spans="1:9" ht="30" x14ac:dyDescent="0.25">
      <c r="A876" s="12">
        <v>43343</v>
      </c>
      <c r="B876" s="106">
        <v>883</v>
      </c>
      <c r="C876" s="106">
        <v>302</v>
      </c>
      <c r="D876" s="15" t="s">
        <v>282</v>
      </c>
      <c r="E876" s="15" t="s">
        <v>1102</v>
      </c>
      <c r="F876" t="s">
        <v>1626</v>
      </c>
      <c r="G876" t="s">
        <v>1511</v>
      </c>
      <c r="H876" s="106" t="s">
        <v>1084</v>
      </c>
      <c r="I876" s="106">
        <v>133</v>
      </c>
    </row>
    <row r="877" spans="1:9" ht="30" x14ac:dyDescent="0.25">
      <c r="A877" s="12">
        <v>43408</v>
      </c>
      <c r="B877" s="106">
        <v>1008</v>
      </c>
      <c r="C877" s="106">
        <v>304</v>
      </c>
      <c r="D877" s="15" t="s">
        <v>52</v>
      </c>
      <c r="E877" s="15" t="s">
        <v>1665</v>
      </c>
      <c r="H877" s="106" t="s">
        <v>1084</v>
      </c>
      <c r="I877" s="106">
        <v>132</v>
      </c>
    </row>
    <row r="878" spans="1:9" ht="30" x14ac:dyDescent="0.25">
      <c r="A878" s="12">
        <v>43416</v>
      </c>
      <c r="B878" s="106">
        <v>1024</v>
      </c>
      <c r="C878" s="106">
        <v>709</v>
      </c>
      <c r="D878" s="15" t="s">
        <v>1657</v>
      </c>
      <c r="E878" s="15" t="s">
        <v>1094</v>
      </c>
      <c r="F878" t="s">
        <v>1183</v>
      </c>
      <c r="H878" s="106" t="s">
        <v>1084</v>
      </c>
      <c r="I878" s="106">
        <v>131</v>
      </c>
    </row>
    <row r="879" spans="1:9" ht="30" x14ac:dyDescent="0.25">
      <c r="A879" s="12">
        <v>43262</v>
      </c>
      <c r="B879" s="106">
        <v>631</v>
      </c>
      <c r="C879" s="106">
        <v>202</v>
      </c>
      <c r="D879" s="15" t="s">
        <v>691</v>
      </c>
      <c r="E879" s="15" t="s">
        <v>1145</v>
      </c>
      <c r="H879" s="106">
        <v>43405</v>
      </c>
      <c r="I879" s="106">
        <v>130</v>
      </c>
    </row>
    <row r="880" spans="1:9" ht="30" x14ac:dyDescent="0.25">
      <c r="A880" s="12">
        <v>43259</v>
      </c>
      <c r="B880" s="106">
        <v>618</v>
      </c>
      <c r="C880" s="106">
        <v>712</v>
      </c>
      <c r="D880" s="15" t="s">
        <v>714</v>
      </c>
      <c r="E880" s="15" t="s">
        <v>1145</v>
      </c>
      <c r="H880" s="106">
        <v>43393</v>
      </c>
      <c r="I880" s="106">
        <v>130</v>
      </c>
    </row>
    <row r="881" spans="1:10" ht="45" x14ac:dyDescent="0.25">
      <c r="A881" s="12">
        <v>43415</v>
      </c>
      <c r="B881" s="106">
        <v>1021</v>
      </c>
      <c r="C881" s="106">
        <v>903</v>
      </c>
      <c r="D881" s="15" t="s">
        <v>1653</v>
      </c>
      <c r="E881" s="15" t="s">
        <v>1123</v>
      </c>
      <c r="H881" s="106" t="s">
        <v>1084</v>
      </c>
      <c r="I881" s="106">
        <v>129</v>
      </c>
    </row>
    <row r="882" spans="1:10" ht="30" x14ac:dyDescent="0.25">
      <c r="A882" s="12">
        <v>43407</v>
      </c>
      <c r="B882" s="106">
        <v>1011</v>
      </c>
      <c r="C882" s="106">
        <v>109</v>
      </c>
      <c r="D882" s="15" t="s">
        <v>1617</v>
      </c>
      <c r="E882" s="15" t="s">
        <v>1123</v>
      </c>
      <c r="H882" s="106" t="s">
        <v>1084</v>
      </c>
      <c r="I882" s="106">
        <v>129</v>
      </c>
    </row>
    <row r="883" spans="1:10" ht="30" x14ac:dyDescent="0.25">
      <c r="A883" s="12">
        <v>43376</v>
      </c>
      <c r="B883" s="106">
        <v>936</v>
      </c>
      <c r="C883" s="106">
        <v>409</v>
      </c>
      <c r="D883" s="15" t="s">
        <v>181</v>
      </c>
      <c r="E883" s="15" t="s">
        <v>1123</v>
      </c>
      <c r="H883" s="106">
        <v>43413</v>
      </c>
      <c r="I883" s="106">
        <v>129</v>
      </c>
    </row>
    <row r="884" spans="1:10" ht="30" x14ac:dyDescent="0.25">
      <c r="A884" s="12">
        <v>43361</v>
      </c>
      <c r="B884" s="106">
        <v>922</v>
      </c>
      <c r="C884" s="106" t="s">
        <v>46</v>
      </c>
      <c r="D884" s="15" t="s">
        <v>209</v>
      </c>
      <c r="E884" s="15" t="s">
        <v>1123</v>
      </c>
      <c r="G884" t="s">
        <v>1490</v>
      </c>
      <c r="H884" s="106">
        <v>43411</v>
      </c>
      <c r="I884" s="106">
        <v>129</v>
      </c>
    </row>
    <row r="885" spans="1:10" ht="30" x14ac:dyDescent="0.25">
      <c r="A885" s="12">
        <v>43408</v>
      </c>
      <c r="B885" s="106">
        <v>1013</v>
      </c>
      <c r="C885" s="106">
        <v>403</v>
      </c>
      <c r="D885" s="15" t="s">
        <v>1619</v>
      </c>
      <c r="E885" s="15" t="s">
        <v>1102</v>
      </c>
      <c r="H885" s="106" t="s">
        <v>1084</v>
      </c>
      <c r="I885" s="106">
        <v>1</v>
      </c>
      <c r="J885">
        <v>128</v>
      </c>
    </row>
    <row r="886" spans="1:10" ht="45" x14ac:dyDescent="0.25">
      <c r="A886" s="12">
        <v>43409</v>
      </c>
      <c r="B886" s="106">
        <v>1012</v>
      </c>
      <c r="C886" s="106">
        <v>209</v>
      </c>
      <c r="D886" s="15" t="s">
        <v>1618</v>
      </c>
      <c r="E886" s="15" t="s">
        <v>1110</v>
      </c>
      <c r="H886" s="106" t="s">
        <v>1084</v>
      </c>
      <c r="I886" s="106">
        <v>1</v>
      </c>
      <c r="J886">
        <v>128</v>
      </c>
    </row>
    <row r="887" spans="1:10" ht="30" x14ac:dyDescent="0.25">
      <c r="A887" s="12">
        <v>43407</v>
      </c>
      <c r="B887" s="106">
        <v>1011</v>
      </c>
      <c r="C887" s="106">
        <v>109</v>
      </c>
      <c r="D887" s="15" t="s">
        <v>1617</v>
      </c>
      <c r="E887" s="15" t="s">
        <v>1123</v>
      </c>
      <c r="H887" s="106" t="s">
        <v>1084</v>
      </c>
      <c r="I887" s="106">
        <v>1</v>
      </c>
      <c r="J887">
        <v>128</v>
      </c>
    </row>
    <row r="888" spans="1:10" x14ac:dyDescent="0.25">
      <c r="A888" s="12">
        <v>43408</v>
      </c>
      <c r="B888" s="106">
        <v>1010</v>
      </c>
      <c r="C888" s="106">
        <v>507</v>
      </c>
      <c r="D888" s="15" t="s">
        <v>1615</v>
      </c>
      <c r="E888" s="15" t="s">
        <v>46</v>
      </c>
      <c r="H888" s="106" t="s">
        <v>46</v>
      </c>
      <c r="I888" s="106">
        <v>1</v>
      </c>
      <c r="J888">
        <v>128</v>
      </c>
    </row>
    <row r="889" spans="1:10" ht="75" x14ac:dyDescent="0.25">
      <c r="A889" s="12">
        <v>43408</v>
      </c>
      <c r="B889" s="106">
        <v>1009</v>
      </c>
      <c r="C889" s="106">
        <v>903</v>
      </c>
      <c r="D889" s="15" t="s">
        <v>45</v>
      </c>
      <c r="E889" s="15" t="s">
        <v>1110</v>
      </c>
      <c r="H889" s="106" t="s">
        <v>1084</v>
      </c>
      <c r="I889" s="106">
        <v>1</v>
      </c>
      <c r="J889">
        <v>128</v>
      </c>
    </row>
    <row r="890" spans="1:10" ht="30" x14ac:dyDescent="0.25">
      <c r="A890" s="12">
        <v>43408</v>
      </c>
      <c r="B890" s="106">
        <v>1008</v>
      </c>
      <c r="C890" s="106">
        <v>304</v>
      </c>
      <c r="D890" s="15" t="s">
        <v>52</v>
      </c>
      <c r="E890" s="15" t="s">
        <v>1080</v>
      </c>
      <c r="H890" s="106" t="s">
        <v>1084</v>
      </c>
      <c r="I890" s="106">
        <v>1</v>
      </c>
      <c r="J890">
        <v>128</v>
      </c>
    </row>
    <row r="891" spans="1:10" ht="105" x14ac:dyDescent="0.25">
      <c r="A891" s="12">
        <v>43201</v>
      </c>
      <c r="B891" s="106">
        <v>1007</v>
      </c>
      <c r="C891" s="106">
        <v>207</v>
      </c>
      <c r="D891" s="15" t="s">
        <v>54</v>
      </c>
      <c r="E891" s="15" t="s">
        <v>1080</v>
      </c>
      <c r="H891" s="106" t="s">
        <v>46</v>
      </c>
      <c r="I891" s="106">
        <v>1</v>
      </c>
      <c r="J891">
        <v>128</v>
      </c>
    </row>
    <row r="892" spans="1:10" ht="30" x14ac:dyDescent="0.25">
      <c r="A892" s="12">
        <v>43405</v>
      </c>
      <c r="B892" s="106">
        <v>1006</v>
      </c>
      <c r="C892" s="106">
        <v>608</v>
      </c>
      <c r="D892" s="15" t="s">
        <v>55</v>
      </c>
      <c r="E892" s="15" t="s">
        <v>1286</v>
      </c>
      <c r="H892" s="106" t="s">
        <v>1084</v>
      </c>
      <c r="I892" s="106">
        <v>1</v>
      </c>
      <c r="J892">
        <v>128</v>
      </c>
    </row>
    <row r="893" spans="1:10" ht="30" x14ac:dyDescent="0.25">
      <c r="A893" s="12">
        <v>43405</v>
      </c>
      <c r="B893" s="106">
        <v>1005</v>
      </c>
      <c r="C893" s="106">
        <v>404</v>
      </c>
      <c r="D893" s="15" t="s">
        <v>57</v>
      </c>
      <c r="E893" s="15" t="s">
        <v>1094</v>
      </c>
      <c r="H893" s="106" t="s">
        <v>1084</v>
      </c>
      <c r="I893" s="106">
        <v>1</v>
      </c>
      <c r="J893">
        <v>128</v>
      </c>
    </row>
    <row r="894" spans="1:10" x14ac:dyDescent="0.25">
      <c r="A894" s="12">
        <v>43400</v>
      </c>
      <c r="B894" s="106">
        <v>1004</v>
      </c>
      <c r="C894" s="106">
        <v>902</v>
      </c>
      <c r="D894" s="15" t="s">
        <v>59</v>
      </c>
      <c r="E894" s="15" t="s">
        <v>46</v>
      </c>
      <c r="H894" s="106" t="s">
        <v>46</v>
      </c>
      <c r="I894" s="106">
        <v>1</v>
      </c>
      <c r="J894">
        <v>128</v>
      </c>
    </row>
    <row r="895" spans="1:10" ht="30" x14ac:dyDescent="0.25">
      <c r="A895" s="12">
        <v>43403</v>
      </c>
      <c r="B895" s="106">
        <v>1003</v>
      </c>
      <c r="C895" s="106">
        <v>208</v>
      </c>
      <c r="D895" s="15" t="s">
        <v>60</v>
      </c>
      <c r="E895" s="15" t="s">
        <v>1080</v>
      </c>
      <c r="H895" s="106" t="s">
        <v>1084</v>
      </c>
      <c r="I895" s="106">
        <v>1</v>
      </c>
      <c r="J895">
        <v>128</v>
      </c>
    </row>
    <row r="896" spans="1:10" x14ac:dyDescent="0.25">
      <c r="A896" s="12">
        <v>43403</v>
      </c>
      <c r="B896" s="106">
        <v>1002</v>
      </c>
      <c r="C896" s="106">
        <v>208</v>
      </c>
      <c r="D896" s="15" t="s">
        <v>61</v>
      </c>
      <c r="E896" s="15" t="s">
        <v>46</v>
      </c>
      <c r="H896" s="106" t="s">
        <v>46</v>
      </c>
      <c r="I896" s="106">
        <v>1</v>
      </c>
      <c r="J896">
        <v>128</v>
      </c>
    </row>
    <row r="897" spans="1:10" ht="30" x14ac:dyDescent="0.25">
      <c r="A897" s="12">
        <v>43403</v>
      </c>
      <c r="B897" s="106">
        <v>1001</v>
      </c>
      <c r="C897" s="106">
        <v>301</v>
      </c>
      <c r="D897" s="15" t="s">
        <v>62</v>
      </c>
      <c r="E897" s="15" t="s">
        <v>1087</v>
      </c>
      <c r="H897" s="106" t="s">
        <v>1084</v>
      </c>
      <c r="I897" s="106">
        <v>1</v>
      </c>
      <c r="J897">
        <v>128</v>
      </c>
    </row>
    <row r="898" spans="1:10" ht="30" x14ac:dyDescent="0.25">
      <c r="A898" s="12">
        <v>43402</v>
      </c>
      <c r="B898" s="106">
        <v>1000</v>
      </c>
      <c r="C898" s="106">
        <v>506</v>
      </c>
      <c r="D898" s="15" t="s">
        <v>67</v>
      </c>
      <c r="E898" s="15" t="s">
        <v>1090</v>
      </c>
      <c r="H898" s="106" t="s">
        <v>1084</v>
      </c>
      <c r="I898" s="106">
        <v>1</v>
      </c>
      <c r="J898">
        <v>128</v>
      </c>
    </row>
    <row r="899" spans="1:10" x14ac:dyDescent="0.25">
      <c r="A899" s="12">
        <v>43402</v>
      </c>
      <c r="B899" s="106">
        <v>999</v>
      </c>
      <c r="C899" s="106">
        <v>106</v>
      </c>
      <c r="D899" s="15" t="s">
        <v>68</v>
      </c>
      <c r="E899" s="15" t="s">
        <v>46</v>
      </c>
      <c r="H899" s="106" t="s">
        <v>1093</v>
      </c>
      <c r="I899" s="106">
        <v>1</v>
      </c>
      <c r="J899">
        <v>128</v>
      </c>
    </row>
    <row r="900" spans="1:10" x14ac:dyDescent="0.25">
      <c r="A900" s="12">
        <v>43401</v>
      </c>
      <c r="B900" s="106">
        <v>998</v>
      </c>
      <c r="C900" s="106">
        <v>211</v>
      </c>
      <c r="D900" s="15" t="s">
        <v>69</v>
      </c>
      <c r="E900" s="15" t="s">
        <v>46</v>
      </c>
      <c r="H900" s="106" t="s">
        <v>46</v>
      </c>
      <c r="I900" s="106">
        <v>1</v>
      </c>
      <c r="J900">
        <v>128</v>
      </c>
    </row>
    <row r="901" spans="1:10" ht="30" x14ac:dyDescent="0.25">
      <c r="A901" s="12">
        <v>43402</v>
      </c>
      <c r="B901" s="106">
        <v>997</v>
      </c>
      <c r="C901" s="106">
        <v>503</v>
      </c>
      <c r="D901" s="15" t="s">
        <v>72</v>
      </c>
      <c r="E901" s="15" t="s">
        <v>1094</v>
      </c>
      <c r="F901" t="s">
        <v>1461</v>
      </c>
      <c r="H901" s="106">
        <v>43439</v>
      </c>
      <c r="I901" s="106">
        <v>1</v>
      </c>
      <c r="J901">
        <v>128</v>
      </c>
    </row>
    <row r="902" spans="1:10" ht="30" x14ac:dyDescent="0.25">
      <c r="A902" s="12">
        <v>43402</v>
      </c>
      <c r="B902" s="106">
        <v>996</v>
      </c>
      <c r="C902" s="106">
        <v>205</v>
      </c>
      <c r="D902" s="15" t="s">
        <v>74</v>
      </c>
      <c r="E902" s="15" t="s">
        <v>1090</v>
      </c>
      <c r="H902" s="106" t="s">
        <v>1084</v>
      </c>
      <c r="I902" s="106">
        <v>1</v>
      </c>
      <c r="J902">
        <v>128</v>
      </c>
    </row>
    <row r="903" spans="1:10" ht="45" x14ac:dyDescent="0.25">
      <c r="A903" s="12">
        <v>43399</v>
      </c>
      <c r="B903" s="106">
        <v>995</v>
      </c>
      <c r="C903" s="106">
        <v>411</v>
      </c>
      <c r="D903" s="15" t="s">
        <v>75</v>
      </c>
      <c r="E903" s="15" t="s">
        <v>1080</v>
      </c>
      <c r="H903" s="106" t="s">
        <v>1095</v>
      </c>
      <c r="I903" s="106">
        <v>1</v>
      </c>
      <c r="J903">
        <v>128</v>
      </c>
    </row>
    <row r="904" spans="1:10" ht="60" x14ac:dyDescent="0.25">
      <c r="A904" s="12">
        <v>43398</v>
      </c>
      <c r="B904" s="106">
        <v>994</v>
      </c>
      <c r="C904" s="106">
        <v>209</v>
      </c>
      <c r="D904" s="15" t="s">
        <v>77</v>
      </c>
      <c r="E904" s="15" t="s">
        <v>1090</v>
      </c>
      <c r="H904" s="106" t="s">
        <v>1095</v>
      </c>
      <c r="I904" s="106">
        <v>1</v>
      </c>
      <c r="J904">
        <v>128</v>
      </c>
    </row>
    <row r="905" spans="1:10" ht="30" x14ac:dyDescent="0.25">
      <c r="A905" s="12">
        <v>43400</v>
      </c>
      <c r="B905" s="106">
        <v>993</v>
      </c>
      <c r="C905" s="106">
        <v>208</v>
      </c>
      <c r="D905" s="15" t="s">
        <v>78</v>
      </c>
      <c r="E905" s="15" t="s">
        <v>1090</v>
      </c>
      <c r="H905" s="106" t="s">
        <v>1084</v>
      </c>
      <c r="I905" s="106">
        <v>1</v>
      </c>
      <c r="J905">
        <v>128</v>
      </c>
    </row>
    <row r="906" spans="1:10" ht="30" x14ac:dyDescent="0.25">
      <c r="A906" s="12">
        <v>43400</v>
      </c>
      <c r="B906" s="106">
        <v>992</v>
      </c>
      <c r="C906" s="106">
        <v>208</v>
      </c>
      <c r="D906" s="15" t="s">
        <v>79</v>
      </c>
      <c r="E906" s="15" t="s">
        <v>1094</v>
      </c>
      <c r="F906" t="s">
        <v>1621</v>
      </c>
      <c r="H906" s="106">
        <v>43419</v>
      </c>
      <c r="I906" s="106">
        <v>1</v>
      </c>
      <c r="J906">
        <v>128</v>
      </c>
    </row>
    <row r="907" spans="1:10" ht="30" x14ac:dyDescent="0.25">
      <c r="A907" s="12">
        <v>43400</v>
      </c>
      <c r="B907" s="106">
        <v>991</v>
      </c>
      <c r="C907" s="106">
        <v>208</v>
      </c>
      <c r="D907" s="15" t="s">
        <v>80</v>
      </c>
      <c r="E907" s="15" t="s">
        <v>1090</v>
      </c>
      <c r="H907" s="106" t="s">
        <v>1084</v>
      </c>
      <c r="I907" s="106">
        <v>1</v>
      </c>
      <c r="J907">
        <v>128</v>
      </c>
    </row>
    <row r="908" spans="1:10" ht="45" x14ac:dyDescent="0.25">
      <c r="A908" s="12">
        <v>43397</v>
      </c>
      <c r="B908" s="106">
        <v>990</v>
      </c>
      <c r="C908" s="106">
        <v>904</v>
      </c>
      <c r="D908" s="15" t="s">
        <v>81</v>
      </c>
      <c r="E908" s="15" t="s">
        <v>1102</v>
      </c>
      <c r="F908" t="s">
        <v>1624</v>
      </c>
      <c r="H908" s="106" t="s">
        <v>1118</v>
      </c>
      <c r="I908" s="106">
        <v>1</v>
      </c>
      <c r="J908">
        <v>128</v>
      </c>
    </row>
    <row r="909" spans="1:10" x14ac:dyDescent="0.25">
      <c r="A909" s="12">
        <v>43398</v>
      </c>
      <c r="B909" s="106">
        <v>989</v>
      </c>
      <c r="C909" s="106">
        <v>108</v>
      </c>
      <c r="D909" s="15" t="s">
        <v>82</v>
      </c>
      <c r="E909" s="15" t="s">
        <v>46</v>
      </c>
      <c r="H909" s="106" t="s">
        <v>46</v>
      </c>
      <c r="I909" s="106">
        <v>1</v>
      </c>
      <c r="J909">
        <v>128</v>
      </c>
    </row>
    <row r="910" spans="1:10" ht="30" x14ac:dyDescent="0.25">
      <c r="A910" s="12">
        <v>43398</v>
      </c>
      <c r="B910" s="106">
        <v>988</v>
      </c>
      <c r="C910" s="106">
        <v>108</v>
      </c>
      <c r="D910" s="15" t="s">
        <v>83</v>
      </c>
      <c r="E910" s="15" t="s">
        <v>1090</v>
      </c>
      <c r="H910" s="106" t="s">
        <v>1084</v>
      </c>
      <c r="I910" s="106">
        <v>1</v>
      </c>
      <c r="J910">
        <v>128</v>
      </c>
    </row>
    <row r="911" spans="1:10" ht="30" x14ac:dyDescent="0.25">
      <c r="A911" s="12">
        <v>43396</v>
      </c>
      <c r="B911" s="106">
        <v>987</v>
      </c>
      <c r="C911" s="106">
        <v>504</v>
      </c>
      <c r="D911" s="15" t="s">
        <v>85</v>
      </c>
      <c r="E911" s="15" t="s">
        <v>46</v>
      </c>
      <c r="H911" s="106" t="s">
        <v>46</v>
      </c>
      <c r="I911" s="106">
        <v>1</v>
      </c>
      <c r="J911">
        <v>128</v>
      </c>
    </row>
    <row r="912" spans="1:10" x14ac:dyDescent="0.25">
      <c r="A912" s="12">
        <v>43396</v>
      </c>
      <c r="B912" s="106">
        <v>986</v>
      </c>
      <c r="C912" s="106">
        <v>504</v>
      </c>
      <c r="D912" s="15" t="s">
        <v>86</v>
      </c>
      <c r="E912" s="15" t="s">
        <v>46</v>
      </c>
      <c r="H912" s="106" t="s">
        <v>46</v>
      </c>
      <c r="I912" s="106">
        <v>1</v>
      </c>
      <c r="J912">
        <v>128</v>
      </c>
    </row>
    <row r="913" spans="1:10" ht="30" x14ac:dyDescent="0.25">
      <c r="A913" s="12">
        <v>43401</v>
      </c>
      <c r="B913" s="106">
        <v>985</v>
      </c>
      <c r="C913" s="106">
        <v>202</v>
      </c>
      <c r="D913" s="15" t="s">
        <v>88</v>
      </c>
      <c r="E913" s="15" t="s">
        <v>1107</v>
      </c>
      <c r="F913" t="s">
        <v>1628</v>
      </c>
      <c r="H913" s="106">
        <v>43419</v>
      </c>
      <c r="I913" s="106">
        <v>1</v>
      </c>
      <c r="J913">
        <v>128</v>
      </c>
    </row>
    <row r="914" spans="1:10" ht="360" x14ac:dyDescent="0.25">
      <c r="A914" s="12">
        <v>43401</v>
      </c>
      <c r="B914" s="106">
        <v>984</v>
      </c>
      <c r="C914" s="106" t="s">
        <v>46</v>
      </c>
      <c r="D914" s="15" t="s">
        <v>91</v>
      </c>
      <c r="E914" s="15" t="s">
        <v>1110</v>
      </c>
      <c r="F914" t="s">
        <v>1634</v>
      </c>
      <c r="H914" s="106">
        <v>43419</v>
      </c>
      <c r="I914" s="106">
        <v>1</v>
      </c>
      <c r="J914">
        <v>128</v>
      </c>
    </row>
    <row r="915" spans="1:10" ht="30" x14ac:dyDescent="0.25">
      <c r="A915" s="12">
        <v>43394</v>
      </c>
      <c r="B915" s="106">
        <v>983</v>
      </c>
      <c r="C915" s="106">
        <v>111</v>
      </c>
      <c r="D915" s="15" t="s">
        <v>92</v>
      </c>
      <c r="E915" s="15" t="s">
        <v>1080</v>
      </c>
      <c r="H915" s="106" t="s">
        <v>1095</v>
      </c>
      <c r="I915" s="106">
        <v>1</v>
      </c>
      <c r="J915">
        <v>128</v>
      </c>
    </row>
    <row r="916" spans="1:10" ht="30" x14ac:dyDescent="0.25">
      <c r="A916" s="12">
        <v>43393</v>
      </c>
      <c r="B916" s="106">
        <v>982</v>
      </c>
      <c r="C916" s="106">
        <v>701</v>
      </c>
      <c r="D916" s="15" t="s">
        <v>93</v>
      </c>
      <c r="E916" s="15" t="s">
        <v>1107</v>
      </c>
      <c r="H916" s="106">
        <v>43413</v>
      </c>
      <c r="I916" s="106">
        <v>1</v>
      </c>
      <c r="J916">
        <v>128</v>
      </c>
    </row>
    <row r="917" spans="1:10" ht="30" x14ac:dyDescent="0.25">
      <c r="A917" s="12">
        <v>43390</v>
      </c>
      <c r="B917" s="106">
        <v>981</v>
      </c>
      <c r="C917" s="106">
        <v>505</v>
      </c>
      <c r="D917" s="15" t="s">
        <v>94</v>
      </c>
      <c r="E917" s="15" t="s">
        <v>1094</v>
      </c>
      <c r="G917" t="s">
        <v>1461</v>
      </c>
      <c r="H917" s="106">
        <v>43413</v>
      </c>
      <c r="I917" s="106">
        <v>1</v>
      </c>
      <c r="J917">
        <v>128</v>
      </c>
    </row>
    <row r="918" spans="1:10" ht="30" x14ac:dyDescent="0.25">
      <c r="A918" s="12">
        <v>43390</v>
      </c>
      <c r="B918" s="106">
        <v>980</v>
      </c>
      <c r="C918" s="106">
        <v>505</v>
      </c>
      <c r="D918" s="15" t="s">
        <v>95</v>
      </c>
      <c r="E918" s="15" t="s">
        <v>1094</v>
      </c>
      <c r="G918" t="s">
        <v>1461</v>
      </c>
      <c r="H918" s="106">
        <v>43413</v>
      </c>
      <c r="I918" s="106">
        <v>1</v>
      </c>
      <c r="J918">
        <v>128</v>
      </c>
    </row>
    <row r="919" spans="1:10" ht="45" x14ac:dyDescent="0.25">
      <c r="A919" s="12">
        <v>43392</v>
      </c>
      <c r="B919" s="106">
        <v>979</v>
      </c>
      <c r="C919" s="106">
        <v>705</v>
      </c>
      <c r="D919" s="15" t="s">
        <v>96</v>
      </c>
      <c r="E919" s="15"/>
      <c r="H919" s="106" t="s">
        <v>46</v>
      </c>
      <c r="I919" s="106">
        <v>1</v>
      </c>
      <c r="J919">
        <v>128</v>
      </c>
    </row>
    <row r="920" spans="1:10" ht="165" x14ac:dyDescent="0.25">
      <c r="A920" s="12">
        <v>43394</v>
      </c>
      <c r="B920" s="106">
        <v>978</v>
      </c>
      <c r="C920" s="106">
        <v>512</v>
      </c>
      <c r="D920" s="15" t="s">
        <v>98</v>
      </c>
      <c r="E920" s="15" t="s">
        <v>1107</v>
      </c>
      <c r="H920" s="106">
        <v>43413</v>
      </c>
      <c r="I920" s="106">
        <v>1</v>
      </c>
      <c r="J920">
        <v>128</v>
      </c>
    </row>
    <row r="921" spans="1:10" ht="30" x14ac:dyDescent="0.25">
      <c r="A921" s="12">
        <v>43391</v>
      </c>
      <c r="B921" s="106">
        <v>977</v>
      </c>
      <c r="C921" s="106" t="s">
        <v>46</v>
      </c>
      <c r="D921" s="15" t="s">
        <v>102</v>
      </c>
      <c r="E921" s="15" t="s">
        <v>1102</v>
      </c>
      <c r="F921" t="s">
        <v>1625</v>
      </c>
      <c r="H921" s="106" t="s">
        <v>1118</v>
      </c>
      <c r="I921" s="106">
        <v>1</v>
      </c>
      <c r="J921">
        <v>128</v>
      </c>
    </row>
    <row r="922" spans="1:10" ht="30" x14ac:dyDescent="0.25">
      <c r="A922" s="12">
        <v>43391</v>
      </c>
      <c r="B922" s="106">
        <v>976</v>
      </c>
      <c r="C922" s="106">
        <v>402</v>
      </c>
      <c r="D922" s="15" t="s">
        <v>105</v>
      </c>
      <c r="E922" s="15" t="s">
        <v>1110</v>
      </c>
      <c r="F922" t="s">
        <v>1635</v>
      </c>
      <c r="H922" s="106" t="s">
        <v>1118</v>
      </c>
      <c r="I922" s="106">
        <v>1</v>
      </c>
      <c r="J922">
        <v>128</v>
      </c>
    </row>
    <row r="923" spans="1:10" ht="30" x14ac:dyDescent="0.25">
      <c r="A923" s="12">
        <v>43390</v>
      </c>
      <c r="B923" s="106">
        <v>975</v>
      </c>
      <c r="C923" s="106">
        <v>608</v>
      </c>
      <c r="D923" s="15" t="s">
        <v>106</v>
      </c>
      <c r="E923" s="15"/>
      <c r="H923" s="106" t="s">
        <v>46</v>
      </c>
      <c r="I923" s="106">
        <v>1</v>
      </c>
      <c r="J923">
        <v>128</v>
      </c>
    </row>
    <row r="924" spans="1:10" ht="30" x14ac:dyDescent="0.25">
      <c r="A924" s="12">
        <v>43391</v>
      </c>
      <c r="B924" s="106">
        <v>974</v>
      </c>
      <c r="C924" s="106">
        <v>306</v>
      </c>
      <c r="D924" s="15" t="s">
        <v>107</v>
      </c>
      <c r="E924" s="15" t="s">
        <v>1094</v>
      </c>
      <c r="G924" t="s">
        <v>1462</v>
      </c>
      <c r="H924" s="106">
        <v>43800</v>
      </c>
      <c r="I924" s="106">
        <v>1</v>
      </c>
      <c r="J924">
        <v>128</v>
      </c>
    </row>
    <row r="925" spans="1:10" ht="30" x14ac:dyDescent="0.25">
      <c r="A925" s="12">
        <v>43390</v>
      </c>
      <c r="B925" s="106">
        <v>973</v>
      </c>
      <c r="C925" s="106">
        <v>312</v>
      </c>
      <c r="D925" s="15" t="s">
        <v>108</v>
      </c>
      <c r="E925" s="15" t="s">
        <v>1123</v>
      </c>
      <c r="G925" t="s">
        <v>1463</v>
      </c>
      <c r="H925" s="106" t="s">
        <v>1082</v>
      </c>
      <c r="I925" s="106">
        <v>1</v>
      </c>
      <c r="J925">
        <v>128</v>
      </c>
    </row>
    <row r="926" spans="1:10" ht="30" x14ac:dyDescent="0.25">
      <c r="A926" s="12">
        <v>43390</v>
      </c>
      <c r="B926" s="106">
        <v>972</v>
      </c>
      <c r="C926" s="106">
        <v>109</v>
      </c>
      <c r="D926" s="15" t="s">
        <v>110</v>
      </c>
      <c r="E926" s="15"/>
      <c r="H926" s="106" t="s">
        <v>46</v>
      </c>
      <c r="I926" s="106">
        <v>1</v>
      </c>
      <c r="J926">
        <v>128</v>
      </c>
    </row>
    <row r="927" spans="1:10" ht="45" x14ac:dyDescent="0.25">
      <c r="A927" s="12">
        <v>43390</v>
      </c>
      <c r="B927" s="106">
        <v>971</v>
      </c>
      <c r="C927" s="106">
        <v>109</v>
      </c>
      <c r="D927" s="15" t="s">
        <v>112</v>
      </c>
      <c r="E927" s="15" t="s">
        <v>1090</v>
      </c>
      <c r="G927" t="s">
        <v>1464</v>
      </c>
      <c r="H927" s="106" t="s">
        <v>1082</v>
      </c>
      <c r="I927" s="106">
        <v>1</v>
      </c>
      <c r="J927">
        <v>128</v>
      </c>
    </row>
    <row r="928" spans="1:10" ht="45" x14ac:dyDescent="0.25">
      <c r="A928" s="12">
        <v>43390</v>
      </c>
      <c r="B928" s="106">
        <v>970</v>
      </c>
      <c r="C928" s="106">
        <v>103</v>
      </c>
      <c r="D928" s="15" t="s">
        <v>114</v>
      </c>
      <c r="E928" s="15"/>
      <c r="H928" s="106" t="s">
        <v>46</v>
      </c>
      <c r="I928" s="106">
        <v>1</v>
      </c>
      <c r="J928">
        <v>128</v>
      </c>
    </row>
    <row r="929" spans="1:10" ht="30" x14ac:dyDescent="0.25">
      <c r="A929" s="12">
        <v>43390</v>
      </c>
      <c r="B929" s="106">
        <v>969</v>
      </c>
      <c r="C929" s="106">
        <v>501</v>
      </c>
      <c r="D929" s="15" t="s">
        <v>115</v>
      </c>
      <c r="E929" s="15" t="s">
        <v>1107</v>
      </c>
      <c r="H929" s="106">
        <v>43413</v>
      </c>
      <c r="I929" s="106">
        <v>1</v>
      </c>
      <c r="J929">
        <v>128</v>
      </c>
    </row>
    <row r="930" spans="1:10" ht="45" x14ac:dyDescent="0.25">
      <c r="A930" s="12">
        <v>43391</v>
      </c>
      <c r="B930" s="106">
        <v>968</v>
      </c>
      <c r="C930" s="106">
        <v>125</v>
      </c>
      <c r="D930" s="15" t="s">
        <v>118</v>
      </c>
      <c r="E930" s="15" t="s">
        <v>1110</v>
      </c>
      <c r="F930" t="s">
        <v>1636</v>
      </c>
      <c r="H930" s="106" t="s">
        <v>1084</v>
      </c>
      <c r="I930" s="106">
        <v>1</v>
      </c>
      <c r="J930">
        <v>128</v>
      </c>
    </row>
    <row r="931" spans="1:10" ht="45" x14ac:dyDescent="0.25">
      <c r="A931" s="12">
        <v>43391</v>
      </c>
      <c r="B931" s="106">
        <v>967</v>
      </c>
      <c r="C931" s="106">
        <v>605</v>
      </c>
      <c r="D931" s="15" t="s">
        <v>122</v>
      </c>
      <c r="E931" s="15" t="s">
        <v>1129</v>
      </c>
      <c r="F931" t="s">
        <v>1465</v>
      </c>
      <c r="H931" s="106">
        <v>43413</v>
      </c>
      <c r="I931" s="106">
        <v>1</v>
      </c>
      <c r="J931">
        <v>128</v>
      </c>
    </row>
    <row r="932" spans="1:10" ht="30" x14ac:dyDescent="0.25">
      <c r="A932" s="12">
        <v>43389</v>
      </c>
      <c r="B932" s="106" t="s">
        <v>1466</v>
      </c>
      <c r="C932" s="106">
        <v>602</v>
      </c>
      <c r="D932" s="15" t="s">
        <v>127</v>
      </c>
      <c r="E932" s="15" t="s">
        <v>1094</v>
      </c>
      <c r="G932" t="s">
        <v>1467</v>
      </c>
      <c r="H932" s="106" t="s">
        <v>1084</v>
      </c>
      <c r="I932" s="106">
        <v>1</v>
      </c>
      <c r="J932">
        <v>128</v>
      </c>
    </row>
    <row r="933" spans="1:10" ht="30" x14ac:dyDescent="0.25">
      <c r="A933" s="12">
        <v>43388</v>
      </c>
      <c r="B933" s="106">
        <v>965</v>
      </c>
      <c r="C933" s="106">
        <v>611</v>
      </c>
      <c r="D933" s="15" t="s">
        <v>129</v>
      </c>
      <c r="E933" s="15" t="s">
        <v>1090</v>
      </c>
      <c r="G933" t="s">
        <v>1468</v>
      </c>
      <c r="H933" s="106">
        <v>43457</v>
      </c>
      <c r="I933" s="106">
        <v>1</v>
      </c>
      <c r="J933">
        <v>128</v>
      </c>
    </row>
    <row r="934" spans="1:10" ht="30" x14ac:dyDescent="0.25">
      <c r="A934" s="12">
        <v>43388</v>
      </c>
      <c r="B934" s="106">
        <v>964</v>
      </c>
      <c r="C934" s="106">
        <v>507</v>
      </c>
      <c r="D934" s="15" t="s">
        <v>130</v>
      </c>
      <c r="E934" s="15" t="s">
        <v>1090</v>
      </c>
      <c r="G934" t="s">
        <v>1469</v>
      </c>
      <c r="H934" s="106">
        <v>43419</v>
      </c>
      <c r="I934" s="106">
        <v>1</v>
      </c>
      <c r="J934">
        <v>128</v>
      </c>
    </row>
    <row r="935" spans="1:10" ht="30" x14ac:dyDescent="0.25">
      <c r="A935" s="12">
        <v>43386</v>
      </c>
      <c r="B935" s="106">
        <v>963</v>
      </c>
      <c r="C935" s="106">
        <v>204</v>
      </c>
      <c r="D935" s="15" t="s">
        <v>131</v>
      </c>
      <c r="E935" s="15" t="s">
        <v>1135</v>
      </c>
      <c r="F935" t="s">
        <v>1639</v>
      </c>
      <c r="H935" s="106">
        <v>43426</v>
      </c>
      <c r="I935" s="106">
        <v>1</v>
      </c>
      <c r="J935">
        <v>128</v>
      </c>
    </row>
    <row r="936" spans="1:10" ht="30" x14ac:dyDescent="0.25">
      <c r="A936" s="12">
        <v>43386</v>
      </c>
      <c r="B936" s="106">
        <v>962</v>
      </c>
      <c r="C936" s="106">
        <v>206</v>
      </c>
      <c r="D936" s="15" t="s">
        <v>132</v>
      </c>
      <c r="E936" s="15" t="s">
        <v>1129</v>
      </c>
      <c r="F936" t="s">
        <v>1470</v>
      </c>
      <c r="G936" t="s">
        <v>1471</v>
      </c>
      <c r="H936" s="106" t="s">
        <v>1084</v>
      </c>
      <c r="I936" s="106">
        <v>1</v>
      </c>
      <c r="J936">
        <v>128</v>
      </c>
    </row>
    <row r="937" spans="1:10" ht="30" x14ac:dyDescent="0.25">
      <c r="A937" s="12">
        <v>43387</v>
      </c>
      <c r="B937" s="106">
        <v>961</v>
      </c>
      <c r="C937" s="106">
        <v>107</v>
      </c>
      <c r="D937" s="15" t="s">
        <v>133</v>
      </c>
      <c r="E937" s="15" t="s">
        <v>1094</v>
      </c>
      <c r="G937" t="s">
        <v>1472</v>
      </c>
      <c r="H937" s="106">
        <v>43412</v>
      </c>
      <c r="I937" s="106">
        <v>1</v>
      </c>
      <c r="J937">
        <v>128</v>
      </c>
    </row>
    <row r="938" spans="1:10" ht="30" x14ac:dyDescent="0.25">
      <c r="A938" s="12">
        <v>43387</v>
      </c>
      <c r="B938" s="106">
        <v>960</v>
      </c>
      <c r="C938" s="106">
        <v>107</v>
      </c>
      <c r="D938" s="15" t="s">
        <v>134</v>
      </c>
      <c r="E938" s="15" t="s">
        <v>1110</v>
      </c>
      <c r="F938" t="s">
        <v>1637</v>
      </c>
      <c r="H938" s="106" t="s">
        <v>1084</v>
      </c>
      <c r="I938" s="106">
        <v>1</v>
      </c>
      <c r="J938">
        <v>128</v>
      </c>
    </row>
    <row r="939" spans="1:10" ht="30" x14ac:dyDescent="0.25">
      <c r="A939" s="12">
        <v>43387</v>
      </c>
      <c r="B939" s="106">
        <v>959</v>
      </c>
      <c r="C939" s="106">
        <v>107</v>
      </c>
      <c r="D939" s="15" t="s">
        <v>135</v>
      </c>
      <c r="E939" s="15" t="s">
        <v>1102</v>
      </c>
      <c r="G939" t="s">
        <v>1473</v>
      </c>
      <c r="H939" s="106">
        <v>43420</v>
      </c>
      <c r="I939" s="106">
        <v>1</v>
      </c>
      <c r="J939">
        <v>128</v>
      </c>
    </row>
    <row r="940" spans="1:10" ht="30" x14ac:dyDescent="0.25">
      <c r="A940" s="12">
        <v>43387</v>
      </c>
      <c r="B940" s="106">
        <v>958</v>
      </c>
      <c r="C940" s="106">
        <v>701</v>
      </c>
      <c r="D940" s="15" t="s">
        <v>136</v>
      </c>
      <c r="E940" s="15" t="s">
        <v>1090</v>
      </c>
      <c r="H940" s="106" t="s">
        <v>1118</v>
      </c>
      <c r="I940" s="106">
        <v>1</v>
      </c>
      <c r="J940">
        <v>128</v>
      </c>
    </row>
    <row r="941" spans="1:10" ht="30" x14ac:dyDescent="0.25">
      <c r="A941" s="12">
        <v>43387</v>
      </c>
      <c r="B941" s="106">
        <v>957</v>
      </c>
      <c r="C941" s="106">
        <v>409</v>
      </c>
      <c r="D941" s="15" t="s">
        <v>137</v>
      </c>
      <c r="E941" s="15" t="s">
        <v>1094</v>
      </c>
      <c r="G941" t="s">
        <v>1472</v>
      </c>
      <c r="H941" s="106">
        <v>43412</v>
      </c>
      <c r="I941" s="106">
        <v>1</v>
      </c>
      <c r="J941">
        <v>128</v>
      </c>
    </row>
    <row r="942" spans="1:10" ht="30" x14ac:dyDescent="0.25">
      <c r="A942" s="12">
        <v>43387</v>
      </c>
      <c r="B942" s="106">
        <v>956</v>
      </c>
      <c r="C942" s="106">
        <v>204</v>
      </c>
      <c r="D942" s="15" t="s">
        <v>138</v>
      </c>
      <c r="E942" s="15" t="s">
        <v>1087</v>
      </c>
      <c r="G942" t="s">
        <v>1474</v>
      </c>
      <c r="H942" s="106" t="s">
        <v>1118</v>
      </c>
      <c r="I942" s="106">
        <v>1</v>
      </c>
      <c r="J942">
        <v>128</v>
      </c>
    </row>
    <row r="943" spans="1:10" ht="30" x14ac:dyDescent="0.25">
      <c r="A943" s="12">
        <v>43387</v>
      </c>
      <c r="B943" s="106">
        <v>955</v>
      </c>
      <c r="C943" s="106">
        <v>403</v>
      </c>
      <c r="D943" s="15" t="s">
        <v>139</v>
      </c>
      <c r="E943" s="15" t="s">
        <v>1129</v>
      </c>
      <c r="F943" t="s">
        <v>1475</v>
      </c>
      <c r="H943" s="106" t="s">
        <v>1084</v>
      </c>
      <c r="I943" s="106">
        <v>1</v>
      </c>
      <c r="J943">
        <v>128</v>
      </c>
    </row>
    <row r="944" spans="1:10" ht="30" x14ac:dyDescent="0.25">
      <c r="A944" s="12">
        <v>43387</v>
      </c>
      <c r="B944" s="106">
        <v>954</v>
      </c>
      <c r="C944" s="106">
        <v>403</v>
      </c>
      <c r="D944" s="15" t="s">
        <v>140</v>
      </c>
      <c r="E944" s="15" t="s">
        <v>1094</v>
      </c>
      <c r="G944" t="s">
        <v>1461</v>
      </c>
      <c r="H944" s="106">
        <v>43413</v>
      </c>
      <c r="I944" s="106">
        <v>1</v>
      </c>
      <c r="J944">
        <v>128</v>
      </c>
    </row>
    <row r="945" spans="1:10" ht="60" x14ac:dyDescent="0.25">
      <c r="A945" s="12">
        <v>43388</v>
      </c>
      <c r="B945" s="106">
        <v>953</v>
      </c>
      <c r="C945" s="106">
        <v>305</v>
      </c>
      <c r="D945" s="15" t="s">
        <v>142</v>
      </c>
      <c r="E945" s="15" t="s">
        <v>1129</v>
      </c>
      <c r="F945" t="s">
        <v>1476</v>
      </c>
      <c r="H945" s="106">
        <v>43413</v>
      </c>
      <c r="I945" s="106">
        <v>1</v>
      </c>
      <c r="J945">
        <v>128</v>
      </c>
    </row>
    <row r="946" spans="1:10" ht="105" x14ac:dyDescent="0.25">
      <c r="A946" s="12">
        <v>43388</v>
      </c>
      <c r="B946" s="106">
        <v>952</v>
      </c>
      <c r="C946" s="106">
        <v>602</v>
      </c>
      <c r="D946" s="15" t="s">
        <v>144</v>
      </c>
      <c r="E946" s="15" t="s">
        <v>1129</v>
      </c>
      <c r="F946" t="s">
        <v>1477</v>
      </c>
      <c r="G946" t="s">
        <v>1478</v>
      </c>
      <c r="H946" s="106" t="s">
        <v>1095</v>
      </c>
      <c r="I946" s="106">
        <v>1</v>
      </c>
      <c r="J946">
        <v>128</v>
      </c>
    </row>
    <row r="947" spans="1:10" ht="90" x14ac:dyDescent="0.25">
      <c r="A947" s="12">
        <v>43387</v>
      </c>
      <c r="B947" s="106">
        <v>951</v>
      </c>
      <c r="C947" s="106">
        <v>121</v>
      </c>
      <c r="D947" s="15" t="s">
        <v>147</v>
      </c>
      <c r="E947" s="15" t="s">
        <v>1094</v>
      </c>
      <c r="F947" t="s">
        <v>1623</v>
      </c>
      <c r="G947" t="s">
        <v>1622</v>
      </c>
      <c r="H947" s="106">
        <v>43419</v>
      </c>
      <c r="I947" s="106">
        <v>1</v>
      </c>
      <c r="J947">
        <v>128</v>
      </c>
    </row>
    <row r="948" spans="1:10" ht="30" x14ac:dyDescent="0.25">
      <c r="A948" s="12">
        <v>43388</v>
      </c>
      <c r="B948" s="106">
        <v>950</v>
      </c>
      <c r="C948" s="106">
        <v>503</v>
      </c>
      <c r="D948" s="15" t="s">
        <v>148</v>
      </c>
      <c r="E948" s="15" t="s">
        <v>1110</v>
      </c>
      <c r="G948" t="s">
        <v>1480</v>
      </c>
      <c r="H948" s="106">
        <v>43427</v>
      </c>
      <c r="I948" s="106">
        <v>1</v>
      </c>
      <c r="J948">
        <v>128</v>
      </c>
    </row>
    <row r="949" spans="1:10" ht="30" x14ac:dyDescent="0.25">
      <c r="A949" s="12">
        <v>43386</v>
      </c>
      <c r="B949" s="106">
        <v>949</v>
      </c>
      <c r="C949" s="106">
        <v>410</v>
      </c>
      <c r="D949" s="15" t="s">
        <v>150</v>
      </c>
      <c r="E949" s="15" t="s">
        <v>1110</v>
      </c>
      <c r="G949" t="s">
        <v>1480</v>
      </c>
      <c r="H949" s="106">
        <v>43427</v>
      </c>
      <c r="I949" s="106">
        <v>1</v>
      </c>
      <c r="J949">
        <v>128</v>
      </c>
    </row>
    <row r="950" spans="1:10" ht="30" x14ac:dyDescent="0.25">
      <c r="A950" s="12">
        <v>43386</v>
      </c>
      <c r="B950" s="106">
        <v>948</v>
      </c>
      <c r="C950" s="106">
        <v>705</v>
      </c>
      <c r="D950" s="15" t="s">
        <v>152</v>
      </c>
      <c r="E950" s="15" t="s">
        <v>1142</v>
      </c>
      <c r="H950" s="106" t="s">
        <v>46</v>
      </c>
      <c r="I950" s="106">
        <v>1</v>
      </c>
      <c r="J950">
        <v>128</v>
      </c>
    </row>
    <row r="951" spans="1:10" ht="30" x14ac:dyDescent="0.25">
      <c r="A951" s="12">
        <v>43387</v>
      </c>
      <c r="B951" s="106">
        <v>947</v>
      </c>
      <c r="C951" s="106">
        <v>602</v>
      </c>
      <c r="D951" s="15" t="s">
        <v>154</v>
      </c>
      <c r="E951" s="15" t="s">
        <v>1110</v>
      </c>
      <c r="G951" t="s">
        <v>1481</v>
      </c>
      <c r="H951" s="106" t="s">
        <v>1118</v>
      </c>
      <c r="I951" s="106">
        <v>1</v>
      </c>
      <c r="J951">
        <v>128</v>
      </c>
    </row>
    <row r="952" spans="1:10" ht="315" x14ac:dyDescent="0.25">
      <c r="A952" s="12">
        <v>43387</v>
      </c>
      <c r="B952" s="106">
        <v>946</v>
      </c>
      <c r="C952" s="106">
        <v>903</v>
      </c>
      <c r="D952" s="15" t="s">
        <v>157</v>
      </c>
      <c r="E952" s="15" t="s">
        <v>1090</v>
      </c>
      <c r="G952" t="s">
        <v>1482</v>
      </c>
      <c r="H952" s="106" t="s">
        <v>1118</v>
      </c>
      <c r="I952" s="106">
        <v>1</v>
      </c>
      <c r="J952">
        <v>128</v>
      </c>
    </row>
    <row r="953" spans="1:10" ht="409.5" x14ac:dyDescent="0.25">
      <c r="A953" s="12">
        <v>43385</v>
      </c>
      <c r="B953" s="106">
        <v>945</v>
      </c>
      <c r="C953" s="106">
        <v>205</v>
      </c>
      <c r="D953" s="15" t="s">
        <v>161</v>
      </c>
      <c r="E953" s="15" t="s">
        <v>1102</v>
      </c>
      <c r="G953" t="s">
        <v>1483</v>
      </c>
      <c r="H953" s="106" t="s">
        <v>1082</v>
      </c>
      <c r="I953" s="106">
        <v>1</v>
      </c>
      <c r="J953">
        <v>128</v>
      </c>
    </row>
    <row r="954" spans="1:10" ht="30" x14ac:dyDescent="0.25">
      <c r="A954" s="12">
        <v>43381</v>
      </c>
      <c r="B954" s="106">
        <v>944</v>
      </c>
      <c r="C954" s="106">
        <v>901</v>
      </c>
      <c r="D954" s="15" t="s">
        <v>163</v>
      </c>
      <c r="E954" s="15" t="s">
        <v>1107</v>
      </c>
      <c r="F954" t="s">
        <v>1629</v>
      </c>
      <c r="H954" s="106">
        <v>43426</v>
      </c>
      <c r="I954" s="106">
        <v>1</v>
      </c>
      <c r="J954">
        <v>128</v>
      </c>
    </row>
    <row r="955" spans="1:10" ht="30" x14ac:dyDescent="0.25">
      <c r="A955" s="12">
        <v>43381</v>
      </c>
      <c r="B955" s="106">
        <v>943</v>
      </c>
      <c r="C955" s="106">
        <v>405</v>
      </c>
      <c r="D955" s="15" t="s">
        <v>165</v>
      </c>
      <c r="E955" s="15" t="s">
        <v>1107</v>
      </c>
      <c r="H955" s="106">
        <v>43410</v>
      </c>
      <c r="I955" s="106">
        <v>1</v>
      </c>
      <c r="J955">
        <v>128</v>
      </c>
    </row>
    <row r="956" spans="1:10" ht="30" x14ac:dyDescent="0.25">
      <c r="A956" s="12">
        <v>43379</v>
      </c>
      <c r="B956" s="106">
        <v>942</v>
      </c>
      <c r="C956" s="106">
        <v>206</v>
      </c>
      <c r="D956" s="15" t="s">
        <v>166</v>
      </c>
      <c r="E956" s="15" t="s">
        <v>1145</v>
      </c>
      <c r="F956" t="s">
        <v>1620</v>
      </c>
      <c r="H956" s="106">
        <v>43419</v>
      </c>
      <c r="I956" s="106">
        <v>1</v>
      </c>
      <c r="J956">
        <v>128</v>
      </c>
    </row>
    <row r="957" spans="1:10" ht="75" x14ac:dyDescent="0.25">
      <c r="A957" s="12">
        <v>43372</v>
      </c>
      <c r="B957" s="106">
        <v>941</v>
      </c>
      <c r="C957" s="106">
        <v>201</v>
      </c>
      <c r="D957" s="15" t="s">
        <v>168</v>
      </c>
      <c r="E957" s="15" t="s">
        <v>46</v>
      </c>
      <c r="H957" s="106" t="s">
        <v>46</v>
      </c>
      <c r="I957" s="106">
        <v>1</v>
      </c>
      <c r="J957">
        <v>128</v>
      </c>
    </row>
    <row r="958" spans="1:10" ht="105" x14ac:dyDescent="0.25">
      <c r="A958" s="12">
        <v>43372</v>
      </c>
      <c r="B958" s="106">
        <v>940</v>
      </c>
      <c r="C958" s="106">
        <v>201</v>
      </c>
      <c r="D958" s="15" t="s">
        <v>170</v>
      </c>
      <c r="E958" s="15" t="s">
        <v>1087</v>
      </c>
      <c r="G958" t="s">
        <v>1484</v>
      </c>
      <c r="H958" s="106">
        <v>43449</v>
      </c>
      <c r="I958" s="106">
        <v>1</v>
      </c>
      <c r="J958">
        <v>128</v>
      </c>
    </row>
    <row r="959" spans="1:10" ht="30" x14ac:dyDescent="0.25">
      <c r="A959" s="12">
        <v>43381</v>
      </c>
      <c r="B959" s="106">
        <v>939</v>
      </c>
      <c r="C959" s="106">
        <v>211</v>
      </c>
      <c r="D959" s="15" t="s">
        <v>171</v>
      </c>
      <c r="E959" s="15" t="s">
        <v>1129</v>
      </c>
      <c r="F959" t="s">
        <v>1485</v>
      </c>
      <c r="G959" t="s">
        <v>1486</v>
      </c>
      <c r="H959" s="106" t="s">
        <v>1082</v>
      </c>
      <c r="I959" s="106">
        <v>1</v>
      </c>
      <c r="J959">
        <v>128</v>
      </c>
    </row>
    <row r="960" spans="1:10" ht="30" x14ac:dyDescent="0.25">
      <c r="A960" s="12">
        <v>43380</v>
      </c>
      <c r="B960" s="106">
        <v>938</v>
      </c>
      <c r="C960" s="106">
        <v>201</v>
      </c>
      <c r="D960" s="15" t="s">
        <v>174</v>
      </c>
      <c r="E960" s="15" t="s">
        <v>1129</v>
      </c>
      <c r="G960" t="s">
        <v>1487</v>
      </c>
      <c r="H960" s="106" t="s">
        <v>1118</v>
      </c>
      <c r="I960" s="106">
        <v>1</v>
      </c>
      <c r="J960">
        <v>128</v>
      </c>
    </row>
    <row r="961" spans="1:10" ht="30" x14ac:dyDescent="0.25">
      <c r="A961" s="12">
        <v>43378</v>
      </c>
      <c r="B961" s="106">
        <v>937</v>
      </c>
      <c r="C961" s="106">
        <v>101</v>
      </c>
      <c r="D961" s="15" t="s">
        <v>176</v>
      </c>
      <c r="E961" s="15" t="s">
        <v>1151</v>
      </c>
      <c r="H961" s="106" t="s">
        <v>1095</v>
      </c>
      <c r="I961" s="106">
        <v>1</v>
      </c>
      <c r="J961">
        <v>128</v>
      </c>
    </row>
    <row r="962" spans="1:10" ht="30" x14ac:dyDescent="0.25">
      <c r="A962" s="12">
        <v>43376</v>
      </c>
      <c r="B962" s="106">
        <v>936</v>
      </c>
      <c r="C962" s="106">
        <v>409</v>
      </c>
      <c r="D962" s="15" t="s">
        <v>181</v>
      </c>
      <c r="E962" s="15" t="s">
        <v>1123</v>
      </c>
      <c r="H962" s="106">
        <v>43413</v>
      </c>
      <c r="I962" s="106">
        <v>1</v>
      </c>
      <c r="J962">
        <v>128</v>
      </c>
    </row>
    <row r="963" spans="1:10" ht="90" x14ac:dyDescent="0.25">
      <c r="A963" s="12">
        <v>43376</v>
      </c>
      <c r="B963" s="106">
        <v>935</v>
      </c>
      <c r="C963" s="106">
        <v>410</v>
      </c>
      <c r="D963" s="15" t="s">
        <v>184</v>
      </c>
      <c r="E963" s="15" t="s">
        <v>1110</v>
      </c>
      <c r="G963" t="s">
        <v>1488</v>
      </c>
      <c r="H963" s="106" t="s">
        <v>1118</v>
      </c>
      <c r="I963" s="106">
        <v>1</v>
      </c>
      <c r="J963">
        <v>128</v>
      </c>
    </row>
    <row r="964" spans="1:10" ht="75" x14ac:dyDescent="0.25">
      <c r="A964" s="12">
        <v>43375</v>
      </c>
      <c r="B964" s="106">
        <v>934</v>
      </c>
      <c r="C964" s="106">
        <v>121</v>
      </c>
      <c r="D964" s="15" t="s">
        <v>188</v>
      </c>
      <c r="E964" s="15" t="s">
        <v>1094</v>
      </c>
      <c r="G964" t="s">
        <v>1489</v>
      </c>
      <c r="H964" s="106" t="s">
        <v>1118</v>
      </c>
      <c r="I964" s="106">
        <v>1</v>
      </c>
      <c r="J964">
        <v>128</v>
      </c>
    </row>
    <row r="965" spans="1:10" ht="30" x14ac:dyDescent="0.25">
      <c r="A965" s="12">
        <v>43366</v>
      </c>
      <c r="B965" s="106">
        <v>933</v>
      </c>
      <c r="C965" s="106">
        <v>207</v>
      </c>
      <c r="D965" s="15" t="s">
        <v>189</v>
      </c>
      <c r="E965" s="15" t="s">
        <v>1107</v>
      </c>
      <c r="F965" t="s">
        <v>1630</v>
      </c>
      <c r="H965" s="106">
        <v>43419</v>
      </c>
      <c r="I965" s="106">
        <v>1</v>
      </c>
      <c r="J965">
        <v>128</v>
      </c>
    </row>
    <row r="966" spans="1:10" x14ac:dyDescent="0.25">
      <c r="A966" s="12">
        <v>43369</v>
      </c>
      <c r="B966" s="106">
        <v>932</v>
      </c>
      <c r="C966" s="106">
        <v>102</v>
      </c>
      <c r="D966" s="15" t="s">
        <v>190</v>
      </c>
      <c r="E966" s="15" t="s">
        <v>46</v>
      </c>
      <c r="H966" s="106" t="s">
        <v>46</v>
      </c>
      <c r="I966" s="106">
        <v>1</v>
      </c>
      <c r="J966">
        <v>128</v>
      </c>
    </row>
    <row r="967" spans="1:10" x14ac:dyDescent="0.25">
      <c r="A967" s="12">
        <v>43369</v>
      </c>
      <c r="B967" s="106">
        <v>931</v>
      </c>
      <c r="C967" s="106">
        <v>102</v>
      </c>
      <c r="D967" s="15" t="s">
        <v>191</v>
      </c>
      <c r="E967" s="15" t="s">
        <v>46</v>
      </c>
      <c r="H967" s="106"/>
      <c r="I967" s="106">
        <v>1</v>
      </c>
      <c r="J967">
        <v>128</v>
      </c>
    </row>
    <row r="968" spans="1:10" ht="60" x14ac:dyDescent="0.25">
      <c r="A968" s="12">
        <v>43368</v>
      </c>
      <c r="B968" s="106">
        <v>930</v>
      </c>
      <c r="C968" s="106">
        <v>104</v>
      </c>
      <c r="D968" s="15" t="s">
        <v>193</v>
      </c>
      <c r="E968" s="15" t="s">
        <v>1102</v>
      </c>
      <c r="G968" t="s">
        <v>1490</v>
      </c>
      <c r="H968" s="106">
        <v>43411</v>
      </c>
      <c r="I968" s="106">
        <v>1</v>
      </c>
      <c r="J968">
        <v>128</v>
      </c>
    </row>
    <row r="969" spans="1:10" ht="30" x14ac:dyDescent="0.25">
      <c r="A969" s="12">
        <v>43368</v>
      </c>
      <c r="B969" s="106">
        <v>929</v>
      </c>
      <c r="C969" s="106">
        <v>104</v>
      </c>
      <c r="D969" s="15" t="s">
        <v>195</v>
      </c>
      <c r="E969" s="15" t="s">
        <v>1110</v>
      </c>
      <c r="G969" t="s">
        <v>1491</v>
      </c>
      <c r="H969" s="106" t="s">
        <v>1118</v>
      </c>
      <c r="I969" s="106">
        <v>1</v>
      </c>
      <c r="J969">
        <v>128</v>
      </c>
    </row>
    <row r="970" spans="1:10" ht="30" x14ac:dyDescent="0.25">
      <c r="A970" s="12">
        <v>43367</v>
      </c>
      <c r="B970" s="106">
        <v>928</v>
      </c>
      <c r="C970" s="106">
        <v>101</v>
      </c>
      <c r="D970" s="15" t="s">
        <v>197</v>
      </c>
      <c r="E970" s="15" t="s">
        <v>46</v>
      </c>
      <c r="H970" s="106" t="s">
        <v>1118</v>
      </c>
      <c r="I970" s="106">
        <v>1</v>
      </c>
      <c r="J970">
        <v>128</v>
      </c>
    </row>
    <row r="971" spans="1:10" ht="30" x14ac:dyDescent="0.25">
      <c r="A971" s="12">
        <v>43365</v>
      </c>
      <c r="B971" s="106">
        <v>927</v>
      </c>
      <c r="C971" s="106">
        <v>304</v>
      </c>
      <c r="D971" s="15" t="s">
        <v>200</v>
      </c>
      <c r="E971" s="15" t="s">
        <v>1129</v>
      </c>
      <c r="G971" t="s">
        <v>1492</v>
      </c>
      <c r="H971" s="106" t="s">
        <v>1118</v>
      </c>
      <c r="I971" s="106">
        <v>1</v>
      </c>
      <c r="J971">
        <v>128</v>
      </c>
    </row>
    <row r="972" spans="1:10" ht="60" x14ac:dyDescent="0.25">
      <c r="A972" s="12">
        <v>43366</v>
      </c>
      <c r="B972" s="106">
        <v>926</v>
      </c>
      <c r="C972" s="106">
        <v>204</v>
      </c>
      <c r="D972" s="15" t="s">
        <v>201</v>
      </c>
      <c r="E972" s="15" t="s">
        <v>1110</v>
      </c>
      <c r="F972" t="s">
        <v>1638</v>
      </c>
      <c r="H972" s="106" t="s">
        <v>1118</v>
      </c>
      <c r="I972" s="106">
        <v>1</v>
      </c>
      <c r="J972">
        <v>128</v>
      </c>
    </row>
    <row r="973" spans="1:10" ht="30" x14ac:dyDescent="0.25">
      <c r="A973" s="12" t="s">
        <v>3</v>
      </c>
      <c r="B973" s="106">
        <v>925</v>
      </c>
      <c r="C973" s="106">
        <v>308</v>
      </c>
      <c r="D973" s="15" t="s">
        <v>202</v>
      </c>
      <c r="E973" s="15" t="s">
        <v>46</v>
      </c>
      <c r="H973" s="106"/>
      <c r="I973" s="106">
        <v>1</v>
      </c>
      <c r="J973">
        <v>128</v>
      </c>
    </row>
    <row r="974" spans="1:10" ht="135" x14ac:dyDescent="0.25">
      <c r="A974" s="12">
        <v>43364</v>
      </c>
      <c r="B974" s="106">
        <v>924</v>
      </c>
      <c r="C974" s="106">
        <v>312</v>
      </c>
      <c r="D974" s="15" t="s">
        <v>205</v>
      </c>
      <c r="E974" s="15" t="s">
        <v>1129</v>
      </c>
      <c r="F974" t="s">
        <v>1493</v>
      </c>
      <c r="G974" t="s">
        <v>1494</v>
      </c>
      <c r="H974" s="106" t="s">
        <v>1084</v>
      </c>
      <c r="I974" s="106">
        <v>1</v>
      </c>
      <c r="J974">
        <v>128</v>
      </c>
    </row>
    <row r="975" spans="1:10" ht="45" x14ac:dyDescent="0.25">
      <c r="A975" s="12">
        <v>43362</v>
      </c>
      <c r="B975" s="106">
        <v>923</v>
      </c>
      <c r="C975" s="106">
        <v>410</v>
      </c>
      <c r="D975" s="15" t="s">
        <v>208</v>
      </c>
      <c r="E975" s="15" t="s">
        <v>1094</v>
      </c>
      <c r="G975" t="s">
        <v>1490</v>
      </c>
      <c r="H975" s="106">
        <v>43411</v>
      </c>
      <c r="I975" s="106">
        <v>1</v>
      </c>
      <c r="J975">
        <v>128</v>
      </c>
    </row>
    <row r="976" spans="1:10" ht="30" x14ac:dyDescent="0.25">
      <c r="A976" s="12">
        <v>43361</v>
      </c>
      <c r="B976" s="106">
        <v>922</v>
      </c>
      <c r="C976" s="106" t="s">
        <v>46</v>
      </c>
      <c r="D976" s="15" t="s">
        <v>209</v>
      </c>
      <c r="E976" s="15" t="s">
        <v>1123</v>
      </c>
      <c r="G976" t="s">
        <v>1490</v>
      </c>
      <c r="H976" s="106">
        <v>43411</v>
      </c>
      <c r="I976" s="106">
        <v>1</v>
      </c>
      <c r="J976">
        <v>128</v>
      </c>
    </row>
    <row r="977" spans="1:10" ht="30" x14ac:dyDescent="0.25">
      <c r="A977" s="12">
        <v>43361</v>
      </c>
      <c r="B977" s="106">
        <v>921</v>
      </c>
      <c r="C977" s="106">
        <v>403</v>
      </c>
      <c r="D977" s="15" t="s">
        <v>211</v>
      </c>
      <c r="E977" s="15" t="s">
        <v>1094</v>
      </c>
      <c r="G977" t="s">
        <v>1495</v>
      </c>
      <c r="H977" s="106">
        <v>43405</v>
      </c>
      <c r="I977" s="106">
        <v>1</v>
      </c>
      <c r="J977">
        <v>128</v>
      </c>
    </row>
    <row r="978" spans="1:10" ht="30" x14ac:dyDescent="0.25">
      <c r="A978" s="12">
        <v>43362</v>
      </c>
      <c r="B978" s="106">
        <v>920</v>
      </c>
      <c r="C978" s="106" t="s">
        <v>46</v>
      </c>
      <c r="D978" s="15" t="s">
        <v>212</v>
      </c>
      <c r="E978" s="15" t="s">
        <v>1107</v>
      </c>
      <c r="F978" t="s">
        <v>1631</v>
      </c>
      <c r="G978" t="s">
        <v>1496</v>
      </c>
      <c r="H978" s="106" t="s">
        <v>1118</v>
      </c>
      <c r="I978" s="106">
        <v>1</v>
      </c>
      <c r="J978">
        <v>128</v>
      </c>
    </row>
    <row r="979" spans="1:10" ht="30" x14ac:dyDescent="0.25">
      <c r="A979" s="12">
        <v>43361</v>
      </c>
      <c r="B979" s="106">
        <v>919</v>
      </c>
      <c r="C979" s="106">
        <v>802</v>
      </c>
      <c r="D979" s="15" t="s">
        <v>213</v>
      </c>
      <c r="E979" s="15" t="s">
        <v>1110</v>
      </c>
      <c r="G979" t="s">
        <v>1497</v>
      </c>
      <c r="H979" s="106" t="s">
        <v>1118</v>
      </c>
      <c r="I979" s="106">
        <v>1</v>
      </c>
      <c r="J979">
        <v>128</v>
      </c>
    </row>
    <row r="980" spans="1:10" ht="60" x14ac:dyDescent="0.25">
      <c r="A980" s="12">
        <v>43361</v>
      </c>
      <c r="B980" s="106">
        <v>918</v>
      </c>
      <c r="C980" s="106">
        <v>801</v>
      </c>
      <c r="D980" s="15" t="s">
        <v>215</v>
      </c>
      <c r="E980" s="15" t="s">
        <v>1110</v>
      </c>
      <c r="G980" t="s">
        <v>1497</v>
      </c>
      <c r="H980" s="106" t="s">
        <v>1118</v>
      </c>
      <c r="I980" s="106">
        <v>1</v>
      </c>
      <c r="J980">
        <v>128</v>
      </c>
    </row>
    <row r="981" spans="1:10" ht="75" x14ac:dyDescent="0.25">
      <c r="A981" s="12">
        <v>43361</v>
      </c>
      <c r="B981" s="106">
        <v>917</v>
      </c>
      <c r="C981" s="106">
        <v>405</v>
      </c>
      <c r="D981" s="15" t="s">
        <v>219</v>
      </c>
      <c r="E981" s="15" t="s">
        <v>1102</v>
      </c>
      <c r="G981" t="s">
        <v>1498</v>
      </c>
      <c r="H981" s="106" t="s">
        <v>1118</v>
      </c>
      <c r="I981" s="106">
        <v>1</v>
      </c>
      <c r="J981">
        <v>128</v>
      </c>
    </row>
    <row r="982" spans="1:10" ht="255" x14ac:dyDescent="0.25">
      <c r="A982" s="12">
        <v>43361</v>
      </c>
      <c r="B982" s="106">
        <v>916</v>
      </c>
      <c r="C982" s="106">
        <v>108</v>
      </c>
      <c r="D982" s="15" t="s">
        <v>221</v>
      </c>
      <c r="E982" s="15" t="s">
        <v>1129</v>
      </c>
      <c r="G982" t="s">
        <v>1499</v>
      </c>
      <c r="H982" s="106" t="s">
        <v>1118</v>
      </c>
      <c r="I982" s="106">
        <v>1</v>
      </c>
      <c r="J982">
        <v>128</v>
      </c>
    </row>
    <row r="983" spans="1:10" ht="30" x14ac:dyDescent="0.25">
      <c r="A983" s="12">
        <v>43361</v>
      </c>
      <c r="B983" s="106">
        <v>915</v>
      </c>
      <c r="C983" s="106">
        <v>312</v>
      </c>
      <c r="D983" s="15" t="s">
        <v>224</v>
      </c>
      <c r="E983" s="15" t="s">
        <v>1110</v>
      </c>
      <c r="G983" t="s">
        <v>1500</v>
      </c>
      <c r="H983" s="106" t="s">
        <v>1118</v>
      </c>
      <c r="I983" s="106">
        <v>1</v>
      </c>
      <c r="J983">
        <v>128</v>
      </c>
    </row>
    <row r="984" spans="1:10" ht="30" x14ac:dyDescent="0.25">
      <c r="A984" s="12">
        <v>43361</v>
      </c>
      <c r="B984" s="106">
        <v>914</v>
      </c>
      <c r="C984" s="106">
        <v>602</v>
      </c>
      <c r="D984" s="15" t="s">
        <v>226</v>
      </c>
      <c r="E984" s="15" t="s">
        <v>46</v>
      </c>
      <c r="G984" t="s">
        <v>1159</v>
      </c>
      <c r="H984" s="106" t="s">
        <v>46</v>
      </c>
      <c r="I984" s="106">
        <v>1</v>
      </c>
      <c r="J984">
        <v>128</v>
      </c>
    </row>
    <row r="985" spans="1:10" ht="30" x14ac:dyDescent="0.25">
      <c r="A985" s="12">
        <v>43360</v>
      </c>
      <c r="B985" s="106">
        <v>913</v>
      </c>
      <c r="C985" s="106">
        <v>902</v>
      </c>
      <c r="D985" s="15" t="s">
        <v>228</v>
      </c>
      <c r="E985" s="15" t="s">
        <v>1110</v>
      </c>
      <c r="G985" t="s">
        <v>1501</v>
      </c>
      <c r="H985" s="106" t="s">
        <v>1118</v>
      </c>
      <c r="I985" s="106">
        <v>1</v>
      </c>
      <c r="J985">
        <v>128</v>
      </c>
    </row>
    <row r="986" spans="1:10" ht="45" x14ac:dyDescent="0.25">
      <c r="A986" s="12">
        <v>43359</v>
      </c>
      <c r="B986" s="106">
        <v>912</v>
      </c>
      <c r="C986" s="106">
        <v>801</v>
      </c>
      <c r="D986" s="15" t="s">
        <v>231</v>
      </c>
      <c r="E986" s="15" t="s">
        <v>46</v>
      </c>
      <c r="G986" t="s">
        <v>1160</v>
      </c>
      <c r="H986" s="106" t="s">
        <v>46</v>
      </c>
      <c r="I986" s="106">
        <v>1</v>
      </c>
      <c r="J986">
        <v>128</v>
      </c>
    </row>
    <row r="987" spans="1:10" ht="30" x14ac:dyDescent="0.25">
      <c r="A987" s="12">
        <v>43360</v>
      </c>
      <c r="B987" s="106">
        <v>911</v>
      </c>
      <c r="C987" s="106">
        <v>307</v>
      </c>
      <c r="D987" s="15" t="s">
        <v>232</v>
      </c>
      <c r="E987" s="15" t="s">
        <v>46</v>
      </c>
      <c r="G987" t="s">
        <v>1161</v>
      </c>
      <c r="H987" s="106" t="s">
        <v>46</v>
      </c>
      <c r="I987" s="106">
        <v>1</v>
      </c>
      <c r="J987">
        <v>128</v>
      </c>
    </row>
    <row r="988" spans="1:10" ht="90" x14ac:dyDescent="0.25">
      <c r="A988" s="12">
        <v>43360</v>
      </c>
      <c r="B988" s="106">
        <v>910</v>
      </c>
      <c r="C988" s="106">
        <v>104</v>
      </c>
      <c r="D988" s="15" t="s">
        <v>234</v>
      </c>
      <c r="E988" s="15" t="s">
        <v>1094</v>
      </c>
      <c r="G988" t="s">
        <v>1502</v>
      </c>
      <c r="H988" s="106">
        <v>43419</v>
      </c>
      <c r="I988" s="106">
        <v>1</v>
      </c>
      <c r="J988">
        <v>128</v>
      </c>
    </row>
    <row r="989" spans="1:10" ht="30" x14ac:dyDescent="0.25">
      <c r="A989" s="12">
        <v>43359</v>
      </c>
      <c r="B989" s="106">
        <v>909</v>
      </c>
      <c r="C989" s="106">
        <v>302</v>
      </c>
      <c r="D989" s="15" t="s">
        <v>236</v>
      </c>
      <c r="E989" s="15" t="s">
        <v>1094</v>
      </c>
      <c r="G989" t="s">
        <v>1162</v>
      </c>
      <c r="H989" s="106" t="s">
        <v>46</v>
      </c>
      <c r="I989" s="106">
        <v>1</v>
      </c>
      <c r="J989">
        <v>128</v>
      </c>
    </row>
    <row r="990" spans="1:10" ht="30" x14ac:dyDescent="0.25">
      <c r="A990" s="12">
        <v>43359</v>
      </c>
      <c r="B990" s="106">
        <v>908</v>
      </c>
      <c r="C990" s="106">
        <v>901</v>
      </c>
      <c r="D990" s="15" t="s">
        <v>237</v>
      </c>
      <c r="E990" s="15" t="s">
        <v>1087</v>
      </c>
      <c r="G990" t="s">
        <v>1503</v>
      </c>
      <c r="H990" s="106">
        <v>43586</v>
      </c>
      <c r="I990" s="106">
        <v>1</v>
      </c>
      <c r="J990">
        <v>128</v>
      </c>
    </row>
    <row r="991" spans="1:10" ht="30" x14ac:dyDescent="0.25">
      <c r="A991" s="12">
        <v>43359</v>
      </c>
      <c r="B991" s="106">
        <v>907</v>
      </c>
      <c r="C991" s="106">
        <v>110</v>
      </c>
      <c r="D991" s="15" t="s">
        <v>239</v>
      </c>
      <c r="E991" s="15" t="s">
        <v>1094</v>
      </c>
      <c r="G991" t="s">
        <v>1495</v>
      </c>
      <c r="H991" s="106">
        <v>43405</v>
      </c>
      <c r="I991" s="106">
        <v>1</v>
      </c>
      <c r="J991">
        <v>128</v>
      </c>
    </row>
    <row r="992" spans="1:10" ht="30" x14ac:dyDescent="0.25">
      <c r="A992" s="12">
        <v>43358</v>
      </c>
      <c r="B992" s="106">
        <v>906</v>
      </c>
      <c r="C992" s="106">
        <v>405</v>
      </c>
      <c r="D992" s="15" t="s">
        <v>241</v>
      </c>
      <c r="E992" s="15" t="s">
        <v>1094</v>
      </c>
      <c r="G992" t="s">
        <v>1495</v>
      </c>
      <c r="H992" s="106">
        <v>43405</v>
      </c>
      <c r="I992" s="106">
        <v>1</v>
      </c>
      <c r="J992">
        <v>128</v>
      </c>
    </row>
    <row r="993" spans="1:10" ht="45" x14ac:dyDescent="0.25">
      <c r="A993" s="12">
        <v>43358</v>
      </c>
      <c r="B993" s="106">
        <v>905</v>
      </c>
      <c r="C993" s="106">
        <v>606</v>
      </c>
      <c r="D993" s="15" t="s">
        <v>242</v>
      </c>
      <c r="E993" s="15" t="s">
        <v>1110</v>
      </c>
      <c r="G993" t="s">
        <v>1504</v>
      </c>
      <c r="H993" s="106" t="s">
        <v>1118</v>
      </c>
      <c r="I993" s="106">
        <v>1</v>
      </c>
      <c r="J993">
        <v>128</v>
      </c>
    </row>
    <row r="994" spans="1:10" ht="60" x14ac:dyDescent="0.25">
      <c r="A994" s="12">
        <v>43359</v>
      </c>
      <c r="B994" s="106">
        <v>904</v>
      </c>
      <c r="C994" s="106">
        <v>108</v>
      </c>
      <c r="D994" s="15" t="s">
        <v>245</v>
      </c>
      <c r="E994" s="15" t="s">
        <v>1087</v>
      </c>
      <c r="G994" t="s">
        <v>1505</v>
      </c>
      <c r="H994" s="106">
        <v>43709</v>
      </c>
      <c r="I994" s="106">
        <v>1</v>
      </c>
      <c r="J994">
        <v>128</v>
      </c>
    </row>
    <row r="995" spans="1:10" ht="30" x14ac:dyDescent="0.25">
      <c r="A995" s="12">
        <v>43356</v>
      </c>
      <c r="B995" s="106">
        <v>903</v>
      </c>
      <c r="C995" s="106">
        <v>401</v>
      </c>
      <c r="D995" s="15" t="s">
        <v>246</v>
      </c>
      <c r="E995" s="15" t="s">
        <v>1094</v>
      </c>
      <c r="G995" t="s">
        <v>1495</v>
      </c>
      <c r="H995" s="106">
        <v>43405</v>
      </c>
      <c r="I995" s="106">
        <v>1</v>
      </c>
      <c r="J995">
        <v>128</v>
      </c>
    </row>
    <row r="996" spans="1:10" ht="30" x14ac:dyDescent="0.25">
      <c r="A996" s="12">
        <v>43356</v>
      </c>
      <c r="B996" s="106">
        <v>902</v>
      </c>
      <c r="C996" s="106">
        <v>101</v>
      </c>
      <c r="D996" s="15" t="s">
        <v>247</v>
      </c>
      <c r="E996" s="15" t="s">
        <v>1094</v>
      </c>
      <c r="G996" t="s">
        <v>1495</v>
      </c>
      <c r="H996" s="106">
        <v>43405</v>
      </c>
      <c r="I996" s="106">
        <v>1</v>
      </c>
      <c r="J996">
        <v>128</v>
      </c>
    </row>
    <row r="997" spans="1:10" x14ac:dyDescent="0.25">
      <c r="A997" s="12">
        <v>43355</v>
      </c>
      <c r="B997" s="106">
        <v>901</v>
      </c>
      <c r="C997" s="106">
        <v>202</v>
      </c>
      <c r="D997" s="15" t="s">
        <v>249</v>
      </c>
      <c r="E997" s="15" t="s">
        <v>46</v>
      </c>
      <c r="H997" s="106" t="s">
        <v>46</v>
      </c>
      <c r="I997" s="106">
        <v>1</v>
      </c>
      <c r="J997">
        <v>128</v>
      </c>
    </row>
    <row r="998" spans="1:10" x14ac:dyDescent="0.25">
      <c r="A998" s="12">
        <v>43355</v>
      </c>
      <c r="B998" s="106">
        <v>900</v>
      </c>
      <c r="C998" s="106">
        <v>202</v>
      </c>
      <c r="D998" s="15" t="s">
        <v>250</v>
      </c>
      <c r="E998" s="15" t="s">
        <v>46</v>
      </c>
      <c r="H998" s="106" t="s">
        <v>46</v>
      </c>
      <c r="I998" s="106">
        <v>1</v>
      </c>
      <c r="J998">
        <v>128</v>
      </c>
    </row>
    <row r="999" spans="1:10" ht="30" x14ac:dyDescent="0.25">
      <c r="A999" s="12">
        <v>43354</v>
      </c>
      <c r="B999" s="106">
        <v>899</v>
      </c>
      <c r="C999" s="106">
        <v>201</v>
      </c>
      <c r="D999" s="15" t="s">
        <v>252</v>
      </c>
      <c r="E999" s="15" t="s">
        <v>1094</v>
      </c>
      <c r="G999" t="s">
        <v>1495</v>
      </c>
      <c r="H999" s="106">
        <v>43405</v>
      </c>
      <c r="I999" s="106">
        <v>1</v>
      </c>
      <c r="J999">
        <v>128</v>
      </c>
    </row>
    <row r="1000" spans="1:10" ht="30" x14ac:dyDescent="0.25">
      <c r="A1000" s="12">
        <v>43348</v>
      </c>
      <c r="B1000" s="106">
        <v>898</v>
      </c>
      <c r="C1000" s="106">
        <v>311</v>
      </c>
      <c r="D1000" s="15" t="s">
        <v>253</v>
      </c>
      <c r="E1000" s="15" t="s">
        <v>1094</v>
      </c>
      <c r="G1000" t="s">
        <v>1495</v>
      </c>
      <c r="H1000" s="106">
        <v>43405</v>
      </c>
      <c r="I1000" s="106">
        <v>1</v>
      </c>
      <c r="J1000">
        <v>128</v>
      </c>
    </row>
    <row r="1001" spans="1:10" x14ac:dyDescent="0.25">
      <c r="A1001" s="12">
        <v>43349</v>
      </c>
      <c r="B1001" s="106">
        <v>897</v>
      </c>
      <c r="C1001" s="106">
        <v>303</v>
      </c>
      <c r="D1001" s="15" t="s">
        <v>254</v>
      </c>
      <c r="E1001" s="15" t="s">
        <v>46</v>
      </c>
      <c r="H1001" s="106" t="s">
        <v>46</v>
      </c>
      <c r="I1001" s="106">
        <v>1</v>
      </c>
      <c r="J1001">
        <v>128</v>
      </c>
    </row>
    <row r="1002" spans="1:10" ht="60" x14ac:dyDescent="0.25">
      <c r="A1002" s="12">
        <v>43349</v>
      </c>
      <c r="B1002" s="106">
        <v>896</v>
      </c>
      <c r="C1002" s="106">
        <v>303</v>
      </c>
      <c r="D1002" s="15" t="s">
        <v>256</v>
      </c>
      <c r="E1002" s="15" t="s">
        <v>1094</v>
      </c>
      <c r="G1002" t="s">
        <v>1495</v>
      </c>
      <c r="H1002" s="106">
        <v>43405</v>
      </c>
      <c r="I1002" s="106">
        <v>1</v>
      </c>
      <c r="J1002">
        <v>128</v>
      </c>
    </row>
    <row r="1003" spans="1:10" ht="60" x14ac:dyDescent="0.25">
      <c r="A1003" s="12">
        <v>43352</v>
      </c>
      <c r="B1003" s="106">
        <v>895</v>
      </c>
      <c r="C1003" s="106">
        <v>707</v>
      </c>
      <c r="D1003" s="15" t="s">
        <v>257</v>
      </c>
      <c r="E1003" s="15" t="s">
        <v>1094</v>
      </c>
      <c r="G1003" t="s">
        <v>1506</v>
      </c>
      <c r="H1003" s="106" t="s">
        <v>1118</v>
      </c>
      <c r="I1003" s="106">
        <v>1</v>
      </c>
      <c r="J1003">
        <v>128</v>
      </c>
    </row>
    <row r="1004" spans="1:10" ht="30" x14ac:dyDescent="0.25">
      <c r="A1004" s="12">
        <v>43352</v>
      </c>
      <c r="B1004" s="106">
        <v>894</v>
      </c>
      <c r="C1004" s="106">
        <v>106</v>
      </c>
      <c r="D1004" s="15" t="s">
        <v>258</v>
      </c>
      <c r="E1004" s="15" t="s">
        <v>46</v>
      </c>
      <c r="H1004" s="106" t="s">
        <v>46</v>
      </c>
      <c r="I1004" s="106">
        <v>1</v>
      </c>
      <c r="J1004">
        <v>128</v>
      </c>
    </row>
    <row r="1005" spans="1:10" ht="30" x14ac:dyDescent="0.25">
      <c r="A1005" s="12">
        <v>43352</v>
      </c>
      <c r="B1005" s="106">
        <v>893</v>
      </c>
      <c r="C1005" s="106">
        <v>212</v>
      </c>
      <c r="D1005" s="15" t="s">
        <v>260</v>
      </c>
      <c r="E1005" s="15" t="s">
        <v>46</v>
      </c>
      <c r="H1005" s="106" t="s">
        <v>46</v>
      </c>
      <c r="I1005" s="106">
        <v>1</v>
      </c>
      <c r="J1005">
        <v>128</v>
      </c>
    </row>
    <row r="1006" spans="1:10" ht="30" x14ac:dyDescent="0.25">
      <c r="A1006" s="12">
        <v>43352</v>
      </c>
      <c r="B1006" s="106">
        <v>892</v>
      </c>
      <c r="C1006" s="106">
        <v>106</v>
      </c>
      <c r="D1006" s="15" t="s">
        <v>261</v>
      </c>
      <c r="E1006" s="15" t="s">
        <v>1087</v>
      </c>
      <c r="G1006" t="s">
        <v>1503</v>
      </c>
      <c r="H1006" s="106">
        <v>43709</v>
      </c>
      <c r="I1006" s="106">
        <v>1</v>
      </c>
      <c r="J1006">
        <v>128</v>
      </c>
    </row>
    <row r="1007" spans="1:10" ht="45" x14ac:dyDescent="0.25">
      <c r="A1007" s="12">
        <v>43353</v>
      </c>
      <c r="B1007" s="106">
        <v>891</v>
      </c>
      <c r="C1007" s="106">
        <v>210</v>
      </c>
      <c r="D1007" s="15" t="s">
        <v>263</v>
      </c>
      <c r="E1007" s="15" t="s">
        <v>46</v>
      </c>
      <c r="H1007" s="106" t="s">
        <v>46</v>
      </c>
      <c r="I1007" s="106">
        <v>1</v>
      </c>
      <c r="J1007">
        <v>128</v>
      </c>
    </row>
    <row r="1008" spans="1:10" ht="30" x14ac:dyDescent="0.25">
      <c r="A1008" s="12">
        <v>43351</v>
      </c>
      <c r="B1008" s="106">
        <v>890</v>
      </c>
      <c r="C1008" s="106">
        <v>108</v>
      </c>
      <c r="D1008" s="15" t="s">
        <v>265</v>
      </c>
      <c r="E1008" s="15" t="s">
        <v>1094</v>
      </c>
      <c r="G1008" t="s">
        <v>1495</v>
      </c>
      <c r="H1008" s="106" t="s">
        <v>1118</v>
      </c>
      <c r="I1008" s="106">
        <v>1</v>
      </c>
      <c r="J1008">
        <v>128</v>
      </c>
    </row>
    <row r="1009" spans="1:10" x14ac:dyDescent="0.25">
      <c r="A1009" s="12">
        <v>43354</v>
      </c>
      <c r="B1009" s="106">
        <v>889</v>
      </c>
      <c r="C1009" s="106">
        <v>212</v>
      </c>
      <c r="D1009" s="15" t="s">
        <v>266</v>
      </c>
      <c r="E1009" s="15" t="s">
        <v>46</v>
      </c>
      <c r="H1009" s="106" t="s">
        <v>46</v>
      </c>
      <c r="I1009" s="106">
        <v>1</v>
      </c>
      <c r="J1009">
        <v>128</v>
      </c>
    </row>
    <row r="1010" spans="1:10" ht="60" x14ac:dyDescent="0.25">
      <c r="A1010" s="12">
        <v>43349</v>
      </c>
      <c r="B1010" s="106">
        <v>888</v>
      </c>
      <c r="C1010" s="106">
        <v>312</v>
      </c>
      <c r="D1010" s="15" t="s">
        <v>269</v>
      </c>
      <c r="E1010" s="15" t="s">
        <v>1094</v>
      </c>
      <c r="G1010" t="s">
        <v>1507</v>
      </c>
      <c r="H1010" s="106" t="s">
        <v>1225</v>
      </c>
      <c r="I1010" s="106">
        <v>1</v>
      </c>
      <c r="J1010">
        <v>128</v>
      </c>
    </row>
    <row r="1011" spans="1:10" ht="30" x14ac:dyDescent="0.25">
      <c r="A1011" s="12" t="s">
        <v>271</v>
      </c>
      <c r="B1011" s="106">
        <v>887</v>
      </c>
      <c r="C1011" s="106" t="s">
        <v>272</v>
      </c>
      <c r="D1011" s="15" t="s">
        <v>273</v>
      </c>
      <c r="E1011" s="15" t="s">
        <v>1145</v>
      </c>
      <c r="G1011" t="s">
        <v>1508</v>
      </c>
      <c r="H1011" s="106" t="s">
        <v>1131</v>
      </c>
      <c r="I1011" s="106">
        <v>1</v>
      </c>
      <c r="J1011">
        <v>128</v>
      </c>
    </row>
    <row r="1012" spans="1:10" x14ac:dyDescent="0.25">
      <c r="A1012" s="12">
        <v>43347</v>
      </c>
      <c r="B1012" s="106">
        <v>886</v>
      </c>
      <c r="C1012" s="106">
        <v>106</v>
      </c>
      <c r="D1012" s="15" t="s">
        <v>276</v>
      </c>
      <c r="E1012" s="15" t="s">
        <v>46</v>
      </c>
      <c r="H1012" s="106" t="s">
        <v>46</v>
      </c>
      <c r="I1012" s="106">
        <v>1</v>
      </c>
      <c r="J1012">
        <v>128</v>
      </c>
    </row>
    <row r="1013" spans="1:10" ht="30" x14ac:dyDescent="0.25">
      <c r="A1013" s="12">
        <v>43345</v>
      </c>
      <c r="B1013" s="106">
        <v>885</v>
      </c>
      <c r="C1013" s="106">
        <v>211</v>
      </c>
      <c r="D1013" s="15" t="s">
        <v>277</v>
      </c>
      <c r="E1013" s="15" t="s">
        <v>1107</v>
      </c>
      <c r="G1013" t="s">
        <v>1509</v>
      </c>
      <c r="H1013" s="106" t="s">
        <v>1118</v>
      </c>
      <c r="I1013" s="106">
        <v>1</v>
      </c>
      <c r="J1013">
        <v>128</v>
      </c>
    </row>
    <row r="1014" spans="1:10" ht="45" x14ac:dyDescent="0.25">
      <c r="A1014" s="12">
        <v>43346</v>
      </c>
      <c r="B1014" s="106">
        <v>884</v>
      </c>
      <c r="C1014" s="106">
        <v>611</v>
      </c>
      <c r="D1014" s="15" t="s">
        <v>278</v>
      </c>
      <c r="E1014" s="15" t="s">
        <v>1110</v>
      </c>
      <c r="G1014" t="s">
        <v>1510</v>
      </c>
      <c r="H1014" s="106" t="s">
        <v>1118</v>
      </c>
      <c r="I1014" s="106">
        <v>1</v>
      </c>
      <c r="J1014">
        <v>128</v>
      </c>
    </row>
    <row r="1015" spans="1:10" ht="30" x14ac:dyDescent="0.25">
      <c r="A1015" s="12">
        <v>43343</v>
      </c>
      <c r="B1015" s="106">
        <v>883</v>
      </c>
      <c r="C1015" s="106">
        <v>302</v>
      </c>
      <c r="D1015" s="15" t="s">
        <v>282</v>
      </c>
      <c r="E1015" s="15" t="s">
        <v>1102</v>
      </c>
      <c r="F1015" t="s">
        <v>1626</v>
      </c>
      <c r="G1015" t="s">
        <v>1511</v>
      </c>
      <c r="H1015" s="106" t="s">
        <v>1084</v>
      </c>
      <c r="I1015" s="106">
        <v>1</v>
      </c>
      <c r="J1015">
        <v>128</v>
      </c>
    </row>
    <row r="1016" spans="1:10" ht="30" x14ac:dyDescent="0.25">
      <c r="A1016" s="12">
        <v>43343</v>
      </c>
      <c r="B1016" s="106">
        <v>882</v>
      </c>
      <c r="C1016" s="106">
        <v>308</v>
      </c>
      <c r="D1016" s="15" t="s">
        <v>284</v>
      </c>
      <c r="E1016" s="15" t="s">
        <v>1094</v>
      </c>
      <c r="H1016" s="106" t="s">
        <v>46</v>
      </c>
      <c r="I1016" s="106">
        <v>1</v>
      </c>
      <c r="J1016">
        <v>128</v>
      </c>
    </row>
    <row r="1017" spans="1:10" ht="30" x14ac:dyDescent="0.25">
      <c r="A1017" s="12">
        <v>43343</v>
      </c>
      <c r="B1017" s="106">
        <v>881</v>
      </c>
      <c r="C1017" s="106">
        <v>308</v>
      </c>
      <c r="D1017" s="15" t="s">
        <v>286</v>
      </c>
      <c r="E1017" s="15" t="s">
        <v>1094</v>
      </c>
      <c r="G1017" t="s">
        <v>1495</v>
      </c>
      <c r="H1017" s="106">
        <v>43405</v>
      </c>
      <c r="I1017" s="106">
        <v>1</v>
      </c>
      <c r="J1017">
        <v>128</v>
      </c>
    </row>
    <row r="1018" spans="1:10" x14ac:dyDescent="0.25">
      <c r="A1018" s="12">
        <v>43343</v>
      </c>
      <c r="B1018" s="106">
        <v>880</v>
      </c>
      <c r="C1018" s="106">
        <v>308</v>
      </c>
      <c r="D1018" s="15" t="s">
        <v>287</v>
      </c>
      <c r="E1018" s="15" t="s">
        <v>46</v>
      </c>
      <c r="H1018" s="106" t="s">
        <v>46</v>
      </c>
      <c r="I1018" s="106">
        <v>1</v>
      </c>
      <c r="J1018">
        <v>128</v>
      </c>
    </row>
    <row r="1019" spans="1:10" x14ac:dyDescent="0.25">
      <c r="A1019" s="12">
        <v>43343</v>
      </c>
      <c r="B1019" s="106">
        <v>879</v>
      </c>
      <c r="C1019" s="106">
        <v>308</v>
      </c>
      <c r="D1019" s="15" t="s">
        <v>289</v>
      </c>
      <c r="E1019" s="15" t="s">
        <v>46</v>
      </c>
      <c r="H1019" s="106" t="s">
        <v>46</v>
      </c>
      <c r="I1019" s="106">
        <v>1</v>
      </c>
      <c r="J1019">
        <v>128</v>
      </c>
    </row>
    <row r="1020" spans="1:10" ht="30" x14ac:dyDescent="0.25">
      <c r="A1020" s="12">
        <v>43343</v>
      </c>
      <c r="B1020" s="106">
        <v>878</v>
      </c>
      <c r="C1020" s="106">
        <v>308</v>
      </c>
      <c r="D1020" s="15" t="s">
        <v>290</v>
      </c>
      <c r="E1020" s="15" t="s">
        <v>1094</v>
      </c>
      <c r="G1020" t="s">
        <v>1495</v>
      </c>
      <c r="H1020" s="106">
        <v>43405</v>
      </c>
      <c r="I1020" s="106">
        <v>1</v>
      </c>
      <c r="J1020">
        <v>128</v>
      </c>
    </row>
    <row r="1021" spans="1:10" x14ac:dyDescent="0.25">
      <c r="A1021" s="12">
        <v>43343</v>
      </c>
      <c r="B1021" s="106">
        <v>877</v>
      </c>
      <c r="C1021" s="106">
        <v>308</v>
      </c>
      <c r="D1021" s="15" t="s">
        <v>291</v>
      </c>
      <c r="E1021" s="15" t="s">
        <v>46</v>
      </c>
      <c r="H1021" s="106" t="s">
        <v>46</v>
      </c>
      <c r="I1021" s="106">
        <v>1</v>
      </c>
      <c r="J1021">
        <v>128</v>
      </c>
    </row>
    <row r="1022" spans="1:10" ht="30" x14ac:dyDescent="0.25">
      <c r="A1022" s="12">
        <v>43344</v>
      </c>
      <c r="B1022" s="106">
        <v>876</v>
      </c>
      <c r="C1022" s="106">
        <v>505</v>
      </c>
      <c r="D1022" s="15" t="s">
        <v>292</v>
      </c>
      <c r="E1022" s="15" t="s">
        <v>1110</v>
      </c>
      <c r="G1022" t="s">
        <v>1512</v>
      </c>
      <c r="H1022" s="106" t="s">
        <v>1118</v>
      </c>
      <c r="I1022" s="106">
        <v>1</v>
      </c>
      <c r="J1022">
        <v>128</v>
      </c>
    </row>
    <row r="1023" spans="1:10" ht="30" x14ac:dyDescent="0.25">
      <c r="A1023" s="12">
        <v>43344</v>
      </c>
      <c r="B1023" s="106">
        <v>875</v>
      </c>
      <c r="C1023" s="106">
        <v>901</v>
      </c>
      <c r="D1023" s="15" t="s">
        <v>294</v>
      </c>
      <c r="E1023" s="15" t="s">
        <v>1094</v>
      </c>
      <c r="G1023" t="s">
        <v>1495</v>
      </c>
      <c r="H1023" s="106">
        <v>43405</v>
      </c>
      <c r="I1023" s="106">
        <v>1</v>
      </c>
      <c r="J1023">
        <v>128</v>
      </c>
    </row>
    <row r="1024" spans="1:10" ht="30" x14ac:dyDescent="0.25">
      <c r="A1024" s="12">
        <v>43343</v>
      </c>
      <c r="B1024" s="106">
        <v>874</v>
      </c>
      <c r="C1024" s="106">
        <v>307</v>
      </c>
      <c r="D1024" s="15" t="s">
        <v>296</v>
      </c>
      <c r="E1024" s="15" t="s">
        <v>1094</v>
      </c>
      <c r="G1024" t="s">
        <v>1513</v>
      </c>
      <c r="H1024" s="106">
        <v>43405</v>
      </c>
      <c r="I1024" s="106">
        <v>1</v>
      </c>
      <c r="J1024">
        <v>128</v>
      </c>
    </row>
    <row r="1025" spans="1:10" ht="75" x14ac:dyDescent="0.25">
      <c r="A1025" s="12">
        <v>43344</v>
      </c>
      <c r="B1025" s="106">
        <v>873</v>
      </c>
      <c r="C1025" s="106"/>
      <c r="D1025" s="15" t="s">
        <v>299</v>
      </c>
      <c r="E1025" s="15" t="s">
        <v>1107</v>
      </c>
      <c r="G1025" t="s">
        <v>1514</v>
      </c>
      <c r="H1025" s="106">
        <v>43756</v>
      </c>
      <c r="I1025" s="106">
        <v>1</v>
      </c>
      <c r="J1025">
        <v>128</v>
      </c>
    </row>
    <row r="1026" spans="1:10" ht="30" x14ac:dyDescent="0.25">
      <c r="A1026" s="12">
        <v>43342</v>
      </c>
      <c r="B1026" s="106">
        <v>872</v>
      </c>
      <c r="C1026" s="106">
        <v>308</v>
      </c>
      <c r="D1026" s="15" t="s">
        <v>301</v>
      </c>
      <c r="E1026" s="15" t="s">
        <v>1107</v>
      </c>
      <c r="G1026" t="s">
        <v>1515</v>
      </c>
      <c r="H1026" s="106">
        <v>43449</v>
      </c>
      <c r="I1026" s="106">
        <v>1</v>
      </c>
      <c r="J1026">
        <v>128</v>
      </c>
    </row>
    <row r="1027" spans="1:10" ht="30" x14ac:dyDescent="0.25">
      <c r="A1027" s="12">
        <v>43342</v>
      </c>
      <c r="B1027" s="106">
        <v>871</v>
      </c>
      <c r="C1027" s="106">
        <v>904</v>
      </c>
      <c r="D1027" s="15" t="s">
        <v>302</v>
      </c>
      <c r="E1027" s="15" t="s">
        <v>1142</v>
      </c>
      <c r="G1027" t="s">
        <v>1516</v>
      </c>
      <c r="H1027" s="106" t="s">
        <v>1082</v>
      </c>
      <c r="I1027" s="106">
        <v>1</v>
      </c>
      <c r="J1027">
        <v>128</v>
      </c>
    </row>
    <row r="1028" spans="1:10" ht="30" x14ac:dyDescent="0.25">
      <c r="A1028" s="12">
        <v>43342</v>
      </c>
      <c r="B1028" s="106">
        <v>870</v>
      </c>
      <c r="C1028" s="106">
        <v>904</v>
      </c>
      <c r="D1028" s="15" t="s">
        <v>303</v>
      </c>
      <c r="E1028" s="15" t="s">
        <v>1087</v>
      </c>
      <c r="G1028" t="s">
        <v>1517</v>
      </c>
      <c r="H1028" s="106">
        <v>43388</v>
      </c>
      <c r="I1028" s="106">
        <v>1</v>
      </c>
      <c r="J1028">
        <v>128</v>
      </c>
    </row>
    <row r="1029" spans="1:10" ht="30" x14ac:dyDescent="0.25">
      <c r="A1029" s="12">
        <v>43342</v>
      </c>
      <c r="B1029" s="106">
        <v>869</v>
      </c>
      <c r="C1029" s="106">
        <v>904</v>
      </c>
      <c r="D1029" s="15" t="s">
        <v>304</v>
      </c>
      <c r="E1029" s="15" t="s">
        <v>1090</v>
      </c>
      <c r="G1029" t="s">
        <v>1518</v>
      </c>
      <c r="H1029" s="106" t="s">
        <v>1118</v>
      </c>
      <c r="I1029" s="106">
        <v>1</v>
      </c>
      <c r="J1029">
        <v>128</v>
      </c>
    </row>
    <row r="1030" spans="1:10" ht="30" x14ac:dyDescent="0.25">
      <c r="A1030" s="12">
        <v>43341</v>
      </c>
      <c r="B1030" s="106">
        <v>868</v>
      </c>
      <c r="C1030" s="106">
        <v>302</v>
      </c>
      <c r="D1030" s="15" t="s">
        <v>305</v>
      </c>
      <c r="E1030" s="15" t="s">
        <v>1110</v>
      </c>
      <c r="G1030" t="s">
        <v>1519</v>
      </c>
      <c r="H1030" s="106" t="s">
        <v>1118</v>
      </c>
      <c r="I1030" s="106">
        <v>1</v>
      </c>
      <c r="J1030">
        <v>128</v>
      </c>
    </row>
    <row r="1031" spans="1:10" ht="30" x14ac:dyDescent="0.25">
      <c r="A1031" s="12">
        <v>43338</v>
      </c>
      <c r="B1031" s="106">
        <v>867</v>
      </c>
      <c r="C1031" s="106">
        <v>508</v>
      </c>
      <c r="D1031" s="15" t="s">
        <v>306</v>
      </c>
      <c r="E1031" s="15" t="s">
        <v>1094</v>
      </c>
      <c r="G1031" t="s">
        <v>1495</v>
      </c>
      <c r="H1031" s="106">
        <v>43405</v>
      </c>
      <c r="I1031" s="106">
        <v>1</v>
      </c>
      <c r="J1031">
        <v>128</v>
      </c>
    </row>
    <row r="1032" spans="1:10" ht="30" x14ac:dyDescent="0.25">
      <c r="A1032" s="12">
        <v>43338</v>
      </c>
      <c r="B1032" s="106">
        <v>866</v>
      </c>
      <c r="C1032" s="106">
        <v>508</v>
      </c>
      <c r="D1032" s="15" t="s">
        <v>307</v>
      </c>
      <c r="E1032" s="15" t="s">
        <v>1090</v>
      </c>
      <c r="G1032" t="s">
        <v>1520</v>
      </c>
      <c r="H1032" s="106">
        <v>43429</v>
      </c>
      <c r="I1032" s="106">
        <v>1</v>
      </c>
      <c r="J1032">
        <v>128</v>
      </c>
    </row>
    <row r="1033" spans="1:10" ht="60" x14ac:dyDescent="0.25">
      <c r="A1033" s="12">
        <v>43336</v>
      </c>
      <c r="B1033" s="106">
        <v>865</v>
      </c>
      <c r="C1033" s="106">
        <v>208</v>
      </c>
      <c r="D1033" s="15" t="s">
        <v>308</v>
      </c>
      <c r="E1033" s="15" t="s">
        <v>1090</v>
      </c>
      <c r="G1033" t="s">
        <v>1521</v>
      </c>
      <c r="H1033" s="106" t="s">
        <v>1118</v>
      </c>
      <c r="I1033" s="106">
        <v>1</v>
      </c>
      <c r="J1033">
        <v>128</v>
      </c>
    </row>
    <row r="1034" spans="1:10" ht="30" x14ac:dyDescent="0.25">
      <c r="A1034" s="12">
        <v>43338</v>
      </c>
      <c r="B1034" s="106">
        <v>864</v>
      </c>
      <c r="C1034" s="106">
        <v>111</v>
      </c>
      <c r="D1034" s="15" t="s">
        <v>309</v>
      </c>
      <c r="E1034" s="15" t="s">
        <v>1187</v>
      </c>
      <c r="H1034" s="106" t="s">
        <v>1118</v>
      </c>
      <c r="I1034" s="106">
        <v>1</v>
      </c>
      <c r="J1034">
        <v>128</v>
      </c>
    </row>
    <row r="1035" spans="1:10" ht="105" x14ac:dyDescent="0.25">
      <c r="A1035" s="12">
        <v>43338</v>
      </c>
      <c r="B1035" s="106">
        <v>863</v>
      </c>
      <c r="C1035" s="106">
        <v>512</v>
      </c>
      <c r="D1035" s="15" t="s">
        <v>312</v>
      </c>
      <c r="E1035" s="15" t="s">
        <v>1102</v>
      </c>
      <c r="F1035" t="s">
        <v>1627</v>
      </c>
      <c r="G1035" t="s">
        <v>1522</v>
      </c>
      <c r="H1035" s="106" t="s">
        <v>1118</v>
      </c>
      <c r="I1035" s="106">
        <v>1</v>
      </c>
      <c r="J1035">
        <v>128</v>
      </c>
    </row>
    <row r="1036" spans="1:10" ht="30" x14ac:dyDescent="0.25">
      <c r="A1036" s="12">
        <v>43337</v>
      </c>
      <c r="B1036" s="106">
        <v>862</v>
      </c>
      <c r="C1036" s="106">
        <v>505</v>
      </c>
      <c r="D1036" s="15" t="s">
        <v>316</v>
      </c>
      <c r="E1036" s="15" t="s">
        <v>1090</v>
      </c>
      <c r="G1036" t="s">
        <v>1461</v>
      </c>
      <c r="H1036" s="106">
        <v>43411</v>
      </c>
      <c r="I1036" s="106">
        <v>1</v>
      </c>
      <c r="J1036">
        <v>128</v>
      </c>
    </row>
    <row r="1037" spans="1:10" ht="30" x14ac:dyDescent="0.25">
      <c r="A1037" s="12">
        <v>43337</v>
      </c>
      <c r="B1037" s="106">
        <v>861</v>
      </c>
      <c r="C1037" s="106">
        <v>312</v>
      </c>
      <c r="D1037" s="15" t="s">
        <v>317</v>
      </c>
      <c r="E1037" s="15" t="s">
        <v>1110</v>
      </c>
      <c r="G1037" t="s">
        <v>1523</v>
      </c>
      <c r="H1037" s="106" t="s">
        <v>1118</v>
      </c>
      <c r="I1037" s="106">
        <v>1</v>
      </c>
      <c r="J1037">
        <v>128</v>
      </c>
    </row>
    <row r="1038" spans="1:10" ht="30" x14ac:dyDescent="0.25">
      <c r="A1038" s="12">
        <v>43335</v>
      </c>
      <c r="B1038" s="106">
        <v>860</v>
      </c>
      <c r="C1038" s="106">
        <v>506</v>
      </c>
      <c r="D1038" s="15" t="s">
        <v>318</v>
      </c>
      <c r="E1038" s="15" t="s">
        <v>1090</v>
      </c>
      <c r="G1038" t="s">
        <v>1461</v>
      </c>
      <c r="H1038" s="106">
        <v>43411</v>
      </c>
      <c r="I1038" s="106">
        <v>1</v>
      </c>
      <c r="J1038">
        <v>128</v>
      </c>
    </row>
    <row r="1039" spans="1:10" ht="30" x14ac:dyDescent="0.25">
      <c r="A1039" s="12">
        <v>43335</v>
      </c>
      <c r="B1039" s="106">
        <v>859</v>
      </c>
      <c r="C1039" s="106">
        <v>504</v>
      </c>
      <c r="D1039" s="15" t="s">
        <v>320</v>
      </c>
      <c r="E1039" s="15" t="s">
        <v>1145</v>
      </c>
      <c r="H1039" s="106" t="s">
        <v>1082</v>
      </c>
      <c r="I1039" s="106">
        <v>1</v>
      </c>
      <c r="J1039">
        <v>128</v>
      </c>
    </row>
    <row r="1040" spans="1:10" ht="30" x14ac:dyDescent="0.25">
      <c r="A1040" s="12">
        <v>43335</v>
      </c>
      <c r="B1040" s="106">
        <v>858</v>
      </c>
      <c r="C1040" s="106">
        <v>305</v>
      </c>
      <c r="D1040" s="15" t="s">
        <v>322</v>
      </c>
      <c r="E1040" s="15" t="s">
        <v>1090</v>
      </c>
      <c r="G1040" t="s">
        <v>1524</v>
      </c>
      <c r="H1040" s="106" t="s">
        <v>1525</v>
      </c>
      <c r="I1040" s="106">
        <v>1</v>
      </c>
      <c r="J1040">
        <v>128</v>
      </c>
    </row>
    <row r="1041" spans="1:10" ht="30" x14ac:dyDescent="0.25">
      <c r="A1041" s="12">
        <v>43334</v>
      </c>
      <c r="B1041" s="106">
        <v>857</v>
      </c>
      <c r="C1041" s="106">
        <v>508</v>
      </c>
      <c r="D1041" s="15" t="s">
        <v>323</v>
      </c>
      <c r="E1041" s="15" t="s">
        <v>1087</v>
      </c>
      <c r="G1041" t="s">
        <v>1526</v>
      </c>
      <c r="H1041" s="106">
        <v>43449</v>
      </c>
      <c r="I1041" s="106">
        <v>1</v>
      </c>
      <c r="J1041">
        <v>128</v>
      </c>
    </row>
    <row r="1042" spans="1:10" ht="30" x14ac:dyDescent="0.25">
      <c r="A1042" s="12">
        <v>43334</v>
      </c>
      <c r="B1042" s="106">
        <v>856</v>
      </c>
      <c r="C1042" s="106">
        <v>506</v>
      </c>
      <c r="D1042" s="15" t="s">
        <v>324</v>
      </c>
      <c r="E1042" s="15" t="s">
        <v>1087</v>
      </c>
      <c r="G1042" t="s">
        <v>1527</v>
      </c>
      <c r="H1042" s="106">
        <v>43480</v>
      </c>
      <c r="I1042" s="106">
        <v>1</v>
      </c>
      <c r="J1042">
        <v>128</v>
      </c>
    </row>
    <row r="1043" spans="1:10" ht="30" x14ac:dyDescent="0.25">
      <c r="A1043" s="12">
        <v>43334</v>
      </c>
      <c r="B1043" s="106">
        <v>855</v>
      </c>
      <c r="C1043" s="106">
        <v>408</v>
      </c>
      <c r="D1043" s="15" t="s">
        <v>326</v>
      </c>
      <c r="E1043" s="15" t="s">
        <v>1087</v>
      </c>
      <c r="H1043" s="106">
        <v>43709</v>
      </c>
      <c r="I1043" s="106">
        <v>1</v>
      </c>
      <c r="J1043">
        <v>128</v>
      </c>
    </row>
    <row r="1044" spans="1:10" ht="30" x14ac:dyDescent="0.25">
      <c r="A1044" s="12">
        <v>43334</v>
      </c>
      <c r="B1044" s="106">
        <v>854</v>
      </c>
      <c r="C1044" s="106">
        <v>408</v>
      </c>
      <c r="D1044" s="15" t="s">
        <v>327</v>
      </c>
      <c r="E1044" s="15" t="s">
        <v>1090</v>
      </c>
      <c r="G1044" t="s">
        <v>1495</v>
      </c>
      <c r="H1044" s="106">
        <v>43411</v>
      </c>
      <c r="I1044" s="106">
        <v>1</v>
      </c>
      <c r="J1044">
        <v>128</v>
      </c>
    </row>
    <row r="1045" spans="1:10" ht="30" x14ac:dyDescent="0.25">
      <c r="A1045" s="12">
        <v>43333</v>
      </c>
      <c r="B1045" s="106">
        <v>853</v>
      </c>
      <c r="C1045" s="106">
        <v>711</v>
      </c>
      <c r="D1045" s="15" t="s">
        <v>328</v>
      </c>
      <c r="E1045" s="15" t="s">
        <v>1090</v>
      </c>
      <c r="G1045" t="s">
        <v>1528</v>
      </c>
      <c r="H1045" s="106" t="s">
        <v>1118</v>
      </c>
      <c r="I1045" s="106">
        <v>1</v>
      </c>
      <c r="J1045">
        <v>128</v>
      </c>
    </row>
    <row r="1046" spans="1:10" ht="30" x14ac:dyDescent="0.25">
      <c r="A1046" s="12">
        <v>43333</v>
      </c>
      <c r="B1046" s="106">
        <v>852</v>
      </c>
      <c r="C1046" s="106">
        <v>604</v>
      </c>
      <c r="D1046" s="15" t="s">
        <v>329</v>
      </c>
      <c r="E1046" s="15" t="s">
        <v>1090</v>
      </c>
      <c r="H1046" s="106">
        <v>43411</v>
      </c>
      <c r="I1046" s="106">
        <v>1</v>
      </c>
      <c r="J1046">
        <v>128</v>
      </c>
    </row>
    <row r="1047" spans="1:10" ht="45" x14ac:dyDescent="0.25">
      <c r="A1047" s="12">
        <v>43333</v>
      </c>
      <c r="B1047" s="106">
        <v>851</v>
      </c>
      <c r="C1047" s="106">
        <v>506</v>
      </c>
      <c r="D1047" s="15" t="s">
        <v>330</v>
      </c>
      <c r="E1047" s="15" t="s">
        <v>1087</v>
      </c>
      <c r="G1047" t="s">
        <v>1529</v>
      </c>
      <c r="H1047" s="106">
        <v>43388</v>
      </c>
      <c r="I1047" s="106">
        <v>1</v>
      </c>
      <c r="J1047">
        <v>128</v>
      </c>
    </row>
    <row r="1048" spans="1:10" ht="30" x14ac:dyDescent="0.25">
      <c r="A1048" s="12">
        <v>43333</v>
      </c>
      <c r="B1048" s="106">
        <v>850</v>
      </c>
      <c r="C1048" s="106">
        <v>506</v>
      </c>
      <c r="D1048" s="15" t="s">
        <v>331</v>
      </c>
      <c r="E1048" s="15" t="s">
        <v>1087</v>
      </c>
      <c r="G1048" t="s">
        <v>1503</v>
      </c>
      <c r="H1048" s="106">
        <v>43480</v>
      </c>
      <c r="I1048" s="106">
        <v>1</v>
      </c>
      <c r="J1048">
        <v>128</v>
      </c>
    </row>
    <row r="1049" spans="1:10" ht="30" x14ac:dyDescent="0.25">
      <c r="A1049" s="12">
        <v>43329</v>
      </c>
      <c r="B1049" s="106">
        <v>849</v>
      </c>
      <c r="C1049" s="106"/>
      <c r="D1049" s="15" t="s">
        <v>332</v>
      </c>
      <c r="E1049" s="15" t="s">
        <v>46</v>
      </c>
      <c r="G1049" t="s">
        <v>1530</v>
      </c>
      <c r="H1049" s="106" t="s">
        <v>46</v>
      </c>
      <c r="I1049" s="106">
        <v>1</v>
      </c>
      <c r="J1049">
        <v>128</v>
      </c>
    </row>
    <row r="1050" spans="1:10" ht="30" x14ac:dyDescent="0.25">
      <c r="A1050" s="12">
        <v>43329</v>
      </c>
      <c r="B1050" s="106">
        <v>848</v>
      </c>
      <c r="C1050" s="106"/>
      <c r="D1050" s="15" t="s">
        <v>334</v>
      </c>
      <c r="E1050" s="15" t="s">
        <v>1094</v>
      </c>
      <c r="G1050" t="s">
        <v>1495</v>
      </c>
      <c r="H1050" s="106">
        <v>43405</v>
      </c>
      <c r="I1050" s="106">
        <v>1</v>
      </c>
      <c r="J1050">
        <v>128</v>
      </c>
    </row>
    <row r="1051" spans="1:10" x14ac:dyDescent="0.25">
      <c r="A1051" s="12">
        <v>43329</v>
      </c>
      <c r="B1051" s="106">
        <v>847</v>
      </c>
      <c r="C1051" s="106"/>
      <c r="D1051" s="15" t="s">
        <v>335</v>
      </c>
      <c r="E1051" s="15" t="s">
        <v>46</v>
      </c>
      <c r="H1051" s="106" t="s">
        <v>46</v>
      </c>
      <c r="I1051" s="106">
        <v>1</v>
      </c>
      <c r="J1051">
        <v>128</v>
      </c>
    </row>
    <row r="1052" spans="1:10" ht="30" x14ac:dyDescent="0.25">
      <c r="A1052" s="12">
        <v>43329</v>
      </c>
      <c r="B1052" s="106">
        <v>846</v>
      </c>
      <c r="C1052" s="106"/>
      <c r="D1052" s="15" t="s">
        <v>336</v>
      </c>
      <c r="E1052" s="15" t="s">
        <v>1090</v>
      </c>
      <c r="G1052" t="s">
        <v>1495</v>
      </c>
      <c r="H1052" s="106">
        <v>43411</v>
      </c>
      <c r="I1052" s="106">
        <v>1</v>
      </c>
      <c r="J1052">
        <v>128</v>
      </c>
    </row>
    <row r="1053" spans="1:10" ht="30" x14ac:dyDescent="0.25">
      <c r="A1053" s="12">
        <v>43325</v>
      </c>
      <c r="B1053" s="106">
        <v>845</v>
      </c>
      <c r="C1053" s="106">
        <v>101</v>
      </c>
      <c r="D1053" s="15" t="s">
        <v>337</v>
      </c>
      <c r="E1053" s="15" t="s">
        <v>1090</v>
      </c>
      <c r="G1053" t="s">
        <v>1495</v>
      </c>
      <c r="H1053" s="106">
        <v>43411</v>
      </c>
      <c r="I1053" s="106">
        <v>1</v>
      </c>
      <c r="J1053">
        <v>128</v>
      </c>
    </row>
    <row r="1054" spans="1:10" ht="30" x14ac:dyDescent="0.25">
      <c r="A1054" s="12">
        <v>43332</v>
      </c>
      <c r="B1054" s="106">
        <v>844</v>
      </c>
      <c r="C1054" s="106">
        <v>802</v>
      </c>
      <c r="D1054" s="15" t="s">
        <v>338</v>
      </c>
      <c r="E1054" s="15" t="s">
        <v>1151</v>
      </c>
      <c r="H1054" s="106" t="s">
        <v>1118</v>
      </c>
      <c r="I1054" s="106">
        <v>1</v>
      </c>
      <c r="J1054">
        <v>128</v>
      </c>
    </row>
    <row r="1055" spans="1:10" ht="45" x14ac:dyDescent="0.25">
      <c r="A1055" s="12">
        <v>43328</v>
      </c>
      <c r="B1055" s="106">
        <v>843</v>
      </c>
      <c r="C1055" s="106">
        <v>306</v>
      </c>
      <c r="D1055" s="15" t="s">
        <v>339</v>
      </c>
      <c r="E1055" s="15" t="s">
        <v>1087</v>
      </c>
      <c r="G1055" t="s">
        <v>1531</v>
      </c>
      <c r="H1055" s="106" t="s">
        <v>1118</v>
      </c>
      <c r="I1055" s="106">
        <v>1</v>
      </c>
      <c r="J1055">
        <v>128</v>
      </c>
    </row>
    <row r="1056" spans="1:10" ht="30" x14ac:dyDescent="0.25">
      <c r="A1056" s="12">
        <v>43328</v>
      </c>
      <c r="B1056" s="106">
        <v>842</v>
      </c>
      <c r="C1056" s="106">
        <v>102</v>
      </c>
      <c r="D1056" s="15" t="s">
        <v>341</v>
      </c>
      <c r="E1056" s="15" t="s">
        <v>1087</v>
      </c>
      <c r="G1056" t="s">
        <v>1531</v>
      </c>
      <c r="H1056" s="106" t="s">
        <v>1118</v>
      </c>
      <c r="I1056" s="106">
        <v>1</v>
      </c>
      <c r="J1056">
        <v>128</v>
      </c>
    </row>
    <row r="1057" spans="1:10" ht="30" x14ac:dyDescent="0.25">
      <c r="A1057" s="12">
        <v>43328</v>
      </c>
      <c r="B1057" s="106">
        <v>841</v>
      </c>
      <c r="C1057" s="106" t="s">
        <v>342</v>
      </c>
      <c r="D1057" s="15" t="s">
        <v>343</v>
      </c>
      <c r="E1057" s="15" t="s">
        <v>1087</v>
      </c>
      <c r="G1057" t="s">
        <v>1531</v>
      </c>
      <c r="H1057" s="106" t="s">
        <v>1118</v>
      </c>
      <c r="I1057" s="106">
        <v>1</v>
      </c>
      <c r="J1057">
        <v>128</v>
      </c>
    </row>
    <row r="1058" spans="1:10" ht="30" x14ac:dyDescent="0.25">
      <c r="A1058" s="12">
        <v>43328</v>
      </c>
      <c r="B1058" s="106">
        <v>840</v>
      </c>
      <c r="C1058" s="106">
        <v>110</v>
      </c>
      <c r="D1058" s="15" t="s">
        <v>344</v>
      </c>
      <c r="E1058" s="15" t="s">
        <v>1087</v>
      </c>
      <c r="G1058" t="s">
        <v>1531</v>
      </c>
      <c r="H1058" s="106" t="s">
        <v>1118</v>
      </c>
      <c r="I1058" s="106">
        <v>1</v>
      </c>
      <c r="J1058">
        <v>128</v>
      </c>
    </row>
    <row r="1059" spans="1:10" ht="30" x14ac:dyDescent="0.25">
      <c r="A1059" s="12">
        <v>43327</v>
      </c>
      <c r="B1059" s="106">
        <v>839</v>
      </c>
      <c r="C1059" s="106">
        <v>102</v>
      </c>
      <c r="D1059" s="15" t="s">
        <v>344</v>
      </c>
      <c r="E1059" s="15" t="s">
        <v>1087</v>
      </c>
      <c r="G1059" t="s">
        <v>1531</v>
      </c>
      <c r="H1059" s="106" t="s">
        <v>1118</v>
      </c>
      <c r="I1059" s="106">
        <v>1</v>
      </c>
      <c r="J1059">
        <v>128</v>
      </c>
    </row>
    <row r="1060" spans="1:10" ht="30" x14ac:dyDescent="0.25">
      <c r="A1060" s="12">
        <v>43332</v>
      </c>
      <c r="B1060" s="106">
        <v>838</v>
      </c>
      <c r="C1060" s="106">
        <v>105</v>
      </c>
      <c r="D1060" s="15" t="s">
        <v>345</v>
      </c>
      <c r="E1060" s="15" t="s">
        <v>1087</v>
      </c>
      <c r="G1060" t="s">
        <v>1532</v>
      </c>
      <c r="H1060" s="106" t="s">
        <v>1118</v>
      </c>
      <c r="I1060" s="106">
        <v>1</v>
      </c>
      <c r="J1060">
        <v>128</v>
      </c>
    </row>
    <row r="1061" spans="1:10" ht="30" x14ac:dyDescent="0.25">
      <c r="A1061" s="12">
        <v>43332</v>
      </c>
      <c r="B1061" s="106">
        <v>837</v>
      </c>
      <c r="C1061" s="106">
        <v>504</v>
      </c>
      <c r="D1061" s="15" t="s">
        <v>347</v>
      </c>
      <c r="E1061" s="15" t="s">
        <v>1090</v>
      </c>
      <c r="H1061" s="106">
        <v>43405</v>
      </c>
      <c r="I1061" s="106">
        <v>1</v>
      </c>
      <c r="J1061">
        <v>128</v>
      </c>
    </row>
    <row r="1062" spans="1:10" ht="30" x14ac:dyDescent="0.25">
      <c r="A1062" s="12">
        <v>43331</v>
      </c>
      <c r="B1062" s="106">
        <v>836</v>
      </c>
      <c r="C1062" s="106">
        <v>301</v>
      </c>
      <c r="D1062" s="15" t="s">
        <v>350</v>
      </c>
      <c r="E1062" s="15" t="s">
        <v>1094</v>
      </c>
      <c r="G1062" t="s">
        <v>1502</v>
      </c>
      <c r="H1062" s="106">
        <v>43411</v>
      </c>
      <c r="I1062" s="106">
        <v>1</v>
      </c>
      <c r="J1062">
        <v>128</v>
      </c>
    </row>
    <row r="1063" spans="1:10" x14ac:dyDescent="0.25">
      <c r="A1063" s="12">
        <v>43331</v>
      </c>
      <c r="B1063" s="106">
        <v>835</v>
      </c>
      <c r="C1063" s="106">
        <v>401</v>
      </c>
      <c r="D1063" s="15" t="s">
        <v>352</v>
      </c>
      <c r="E1063" s="15" t="s">
        <v>46</v>
      </c>
      <c r="H1063" s="106" t="s">
        <v>1118</v>
      </c>
      <c r="I1063" s="106">
        <v>1</v>
      </c>
      <c r="J1063">
        <v>128</v>
      </c>
    </row>
    <row r="1064" spans="1:10" ht="30" x14ac:dyDescent="0.25">
      <c r="A1064" s="12">
        <v>43330</v>
      </c>
      <c r="B1064" s="106">
        <v>834</v>
      </c>
      <c r="C1064" s="106">
        <v>506</v>
      </c>
      <c r="D1064" s="15" t="s">
        <v>354</v>
      </c>
      <c r="E1064" s="15" t="s">
        <v>1107</v>
      </c>
      <c r="F1064" t="s">
        <v>1632</v>
      </c>
      <c r="G1064" t="s">
        <v>1533</v>
      </c>
      <c r="H1064" s="106" t="s">
        <v>1118</v>
      </c>
      <c r="I1064" s="106">
        <v>1</v>
      </c>
      <c r="J1064">
        <v>128</v>
      </c>
    </row>
    <row r="1065" spans="1:10" ht="30" x14ac:dyDescent="0.25">
      <c r="A1065" s="12">
        <v>43331</v>
      </c>
      <c r="B1065" s="106">
        <v>833</v>
      </c>
      <c r="C1065" s="106"/>
      <c r="D1065" s="15" t="s">
        <v>357</v>
      </c>
      <c r="E1065" s="15" t="s">
        <v>1087</v>
      </c>
      <c r="G1065" t="s">
        <v>1524</v>
      </c>
      <c r="H1065" s="106" t="s">
        <v>46</v>
      </c>
      <c r="I1065" s="106">
        <v>1</v>
      </c>
      <c r="J1065">
        <v>128</v>
      </c>
    </row>
    <row r="1066" spans="1:10" ht="30" x14ac:dyDescent="0.25">
      <c r="A1066" s="12">
        <v>43331</v>
      </c>
      <c r="B1066" s="106">
        <v>832</v>
      </c>
      <c r="C1066" s="106">
        <v>703</v>
      </c>
      <c r="D1066" s="15" t="s">
        <v>359</v>
      </c>
      <c r="E1066" s="15" t="s">
        <v>1151</v>
      </c>
      <c r="H1066" s="106" t="s">
        <v>1118</v>
      </c>
      <c r="I1066" s="106">
        <v>1</v>
      </c>
      <c r="J1066">
        <v>128</v>
      </c>
    </row>
    <row r="1067" spans="1:10" ht="60" x14ac:dyDescent="0.25">
      <c r="A1067" s="12">
        <v>43327</v>
      </c>
      <c r="B1067" s="106">
        <v>831</v>
      </c>
      <c r="C1067" s="106" t="s">
        <v>361</v>
      </c>
      <c r="D1067" s="15" t="s">
        <v>362</v>
      </c>
      <c r="E1067" s="15" t="s">
        <v>1110</v>
      </c>
      <c r="G1067" t="s">
        <v>1534</v>
      </c>
      <c r="H1067" s="106">
        <v>43405</v>
      </c>
      <c r="I1067" s="106">
        <v>1</v>
      </c>
      <c r="J1067">
        <v>128</v>
      </c>
    </row>
    <row r="1068" spans="1:10" ht="45" x14ac:dyDescent="0.25">
      <c r="A1068" s="12">
        <v>43327</v>
      </c>
      <c r="B1068" s="106">
        <v>830</v>
      </c>
      <c r="C1068" s="106">
        <v>405</v>
      </c>
      <c r="D1068" s="15" t="s">
        <v>364</v>
      </c>
      <c r="E1068" s="15" t="s">
        <v>1107</v>
      </c>
      <c r="G1068" t="s">
        <v>1509</v>
      </c>
      <c r="H1068" s="106" t="s">
        <v>1118</v>
      </c>
      <c r="I1068" s="106">
        <v>1</v>
      </c>
      <c r="J1068">
        <v>128</v>
      </c>
    </row>
    <row r="1069" spans="1:10" ht="30" x14ac:dyDescent="0.25">
      <c r="A1069" s="12">
        <v>43195</v>
      </c>
      <c r="B1069" s="106">
        <v>829</v>
      </c>
      <c r="C1069" s="106" t="s">
        <v>366</v>
      </c>
      <c r="D1069" s="15" t="s">
        <v>367</v>
      </c>
      <c r="E1069" s="15" t="s">
        <v>1090</v>
      </c>
      <c r="G1069" t="s">
        <v>1535</v>
      </c>
      <c r="H1069" s="106" t="s">
        <v>1131</v>
      </c>
      <c r="I1069" s="106">
        <v>1</v>
      </c>
      <c r="J1069">
        <v>128</v>
      </c>
    </row>
    <row r="1070" spans="1:10" ht="30" x14ac:dyDescent="0.25">
      <c r="A1070" s="12">
        <v>43189</v>
      </c>
      <c r="B1070" s="106">
        <v>828</v>
      </c>
      <c r="C1070" s="106" t="s">
        <v>369</v>
      </c>
      <c r="D1070" s="15" t="s">
        <v>370</v>
      </c>
      <c r="E1070" s="15" t="s">
        <v>1087</v>
      </c>
      <c r="H1070" s="106" t="s">
        <v>46</v>
      </c>
      <c r="I1070" s="106">
        <v>1</v>
      </c>
      <c r="J1070">
        <v>128</v>
      </c>
    </row>
    <row r="1071" spans="1:10" ht="30" x14ac:dyDescent="0.25">
      <c r="A1071" s="12">
        <v>43190</v>
      </c>
      <c r="B1071" s="106">
        <v>827</v>
      </c>
      <c r="C1071" s="106" t="s">
        <v>371</v>
      </c>
      <c r="D1071" s="15" t="s">
        <v>372</v>
      </c>
      <c r="E1071" s="15" t="s">
        <v>1090</v>
      </c>
      <c r="H1071" s="106" t="s">
        <v>1118</v>
      </c>
      <c r="I1071" s="106">
        <v>1</v>
      </c>
      <c r="J1071">
        <v>128</v>
      </c>
    </row>
    <row r="1072" spans="1:10" ht="30" x14ac:dyDescent="0.25">
      <c r="A1072" s="12">
        <v>43267</v>
      </c>
      <c r="B1072" s="106">
        <v>826</v>
      </c>
      <c r="C1072" s="106" t="s">
        <v>373</v>
      </c>
      <c r="D1072" s="15" t="s">
        <v>374</v>
      </c>
      <c r="E1072" s="15" t="s">
        <v>1090</v>
      </c>
      <c r="G1072" t="s">
        <v>1495</v>
      </c>
      <c r="H1072" s="106">
        <v>43411</v>
      </c>
      <c r="I1072" s="106">
        <v>1</v>
      </c>
      <c r="J1072">
        <v>128</v>
      </c>
    </row>
    <row r="1073" spans="1:10" x14ac:dyDescent="0.25">
      <c r="A1073" s="12">
        <v>43204</v>
      </c>
      <c r="B1073" s="106">
        <v>825</v>
      </c>
      <c r="C1073" s="106" t="s">
        <v>375</v>
      </c>
      <c r="D1073" s="15" t="s">
        <v>376</v>
      </c>
      <c r="E1073" s="15" t="s">
        <v>46</v>
      </c>
      <c r="H1073" s="106" t="s">
        <v>1118</v>
      </c>
      <c r="I1073" s="106">
        <v>1</v>
      </c>
      <c r="J1073">
        <v>128</v>
      </c>
    </row>
    <row r="1074" spans="1:10" ht="30" x14ac:dyDescent="0.25">
      <c r="A1074" s="12">
        <v>43274</v>
      </c>
      <c r="B1074" s="106">
        <v>824</v>
      </c>
      <c r="C1074" s="106" t="s">
        <v>377</v>
      </c>
      <c r="D1074" s="15" t="s">
        <v>378</v>
      </c>
      <c r="E1074" s="15" t="s">
        <v>1090</v>
      </c>
      <c r="G1074" t="s">
        <v>1495</v>
      </c>
      <c r="H1074" s="106">
        <v>43411</v>
      </c>
      <c r="I1074" s="106">
        <v>1</v>
      </c>
      <c r="J1074">
        <v>128</v>
      </c>
    </row>
    <row r="1075" spans="1:10" ht="30" x14ac:dyDescent="0.25">
      <c r="A1075" s="12">
        <v>43326</v>
      </c>
      <c r="B1075" s="106">
        <v>823</v>
      </c>
      <c r="C1075" s="106">
        <v>601</v>
      </c>
      <c r="D1075" s="15" t="s">
        <v>379</v>
      </c>
      <c r="E1075" s="15" t="s">
        <v>1087</v>
      </c>
      <c r="H1075" s="106" t="s">
        <v>46</v>
      </c>
      <c r="I1075" s="106">
        <v>1</v>
      </c>
      <c r="J1075">
        <v>128</v>
      </c>
    </row>
    <row r="1076" spans="1:10" ht="30" x14ac:dyDescent="0.25">
      <c r="A1076" s="12">
        <v>43326</v>
      </c>
      <c r="B1076" s="106">
        <v>822</v>
      </c>
      <c r="C1076" s="106">
        <v>904</v>
      </c>
      <c r="D1076" s="15" t="s">
        <v>380</v>
      </c>
      <c r="E1076" s="15" t="s">
        <v>1090</v>
      </c>
      <c r="G1076" t="s">
        <v>1495</v>
      </c>
      <c r="H1076" s="106">
        <v>43411</v>
      </c>
      <c r="I1076" s="106">
        <v>1</v>
      </c>
      <c r="J1076">
        <v>128</v>
      </c>
    </row>
    <row r="1077" spans="1:10" ht="30" x14ac:dyDescent="0.25">
      <c r="A1077" s="12">
        <v>43326</v>
      </c>
      <c r="B1077" s="106">
        <v>821</v>
      </c>
      <c r="C1077" s="106">
        <v>401</v>
      </c>
      <c r="D1077" s="15" t="s">
        <v>381</v>
      </c>
      <c r="E1077" s="15" t="s">
        <v>1110</v>
      </c>
      <c r="F1077" t="s">
        <v>1536</v>
      </c>
      <c r="G1077" t="s">
        <v>1537</v>
      </c>
      <c r="H1077" s="106">
        <v>43422</v>
      </c>
      <c r="I1077" s="106">
        <v>1</v>
      </c>
      <c r="J1077">
        <v>128</v>
      </c>
    </row>
    <row r="1078" spans="1:10" ht="30" x14ac:dyDescent="0.25">
      <c r="A1078" s="12">
        <v>43324</v>
      </c>
      <c r="B1078" s="106">
        <v>820</v>
      </c>
      <c r="C1078" s="106" t="s">
        <v>361</v>
      </c>
      <c r="D1078" s="15" t="s">
        <v>382</v>
      </c>
      <c r="E1078" s="15" t="s">
        <v>1110</v>
      </c>
      <c r="G1078" t="s">
        <v>1538</v>
      </c>
      <c r="H1078" s="106" t="s">
        <v>1118</v>
      </c>
      <c r="I1078" s="106">
        <v>1</v>
      </c>
      <c r="J1078">
        <v>128</v>
      </c>
    </row>
    <row r="1079" spans="1:10" ht="30" x14ac:dyDescent="0.25">
      <c r="A1079" s="12">
        <v>43324</v>
      </c>
      <c r="B1079" s="106">
        <v>819</v>
      </c>
      <c r="C1079" s="106">
        <v>203</v>
      </c>
      <c r="D1079" s="15" t="s">
        <v>384</v>
      </c>
      <c r="E1079" s="15" t="s">
        <v>1087</v>
      </c>
      <c r="H1079" s="106" t="s">
        <v>46</v>
      </c>
      <c r="I1079" s="106">
        <v>1</v>
      </c>
      <c r="J1079">
        <v>128</v>
      </c>
    </row>
    <row r="1080" spans="1:10" ht="30" x14ac:dyDescent="0.25">
      <c r="A1080" s="12">
        <v>43324</v>
      </c>
      <c r="B1080" s="106">
        <v>818</v>
      </c>
      <c r="C1080" s="106">
        <v>711</v>
      </c>
      <c r="D1080" s="15" t="s">
        <v>385</v>
      </c>
      <c r="E1080" s="15" t="s">
        <v>1110</v>
      </c>
      <c r="H1080" s="106">
        <v>43408</v>
      </c>
      <c r="I1080" s="106">
        <v>1</v>
      </c>
      <c r="J1080">
        <v>128</v>
      </c>
    </row>
    <row r="1081" spans="1:10" ht="30" x14ac:dyDescent="0.25">
      <c r="A1081" s="12">
        <v>43324</v>
      </c>
      <c r="B1081" s="106">
        <v>817</v>
      </c>
      <c r="C1081" s="106">
        <v>704</v>
      </c>
      <c r="D1081" s="15" t="s">
        <v>386</v>
      </c>
      <c r="E1081" s="15" t="s">
        <v>1190</v>
      </c>
      <c r="G1081" t="s">
        <v>1539</v>
      </c>
      <c r="H1081" s="106" t="s">
        <v>1118</v>
      </c>
      <c r="I1081" s="106">
        <v>1</v>
      </c>
      <c r="J1081">
        <v>95</v>
      </c>
    </row>
    <row r="1082" spans="1:10" ht="30" x14ac:dyDescent="0.25">
      <c r="A1082" s="12">
        <v>43324</v>
      </c>
      <c r="B1082" s="106">
        <v>816</v>
      </c>
      <c r="C1082" s="106">
        <v>704</v>
      </c>
      <c r="D1082" s="15" t="s">
        <v>387</v>
      </c>
      <c r="E1082" s="15" t="s">
        <v>1094</v>
      </c>
      <c r="G1082" t="s">
        <v>1495</v>
      </c>
      <c r="H1082" s="106">
        <v>43411</v>
      </c>
      <c r="I1082" s="106">
        <v>1</v>
      </c>
      <c r="J1082">
        <v>128</v>
      </c>
    </row>
    <row r="1083" spans="1:10" ht="30" x14ac:dyDescent="0.25">
      <c r="A1083" s="12">
        <v>43323</v>
      </c>
      <c r="B1083" s="106">
        <v>815</v>
      </c>
      <c r="C1083" s="106">
        <v>504</v>
      </c>
      <c r="D1083" s="15" t="s">
        <v>388</v>
      </c>
      <c r="E1083" s="15" t="s">
        <v>1090</v>
      </c>
      <c r="G1083" t="s">
        <v>1472</v>
      </c>
      <c r="H1083" s="106">
        <v>43411</v>
      </c>
      <c r="I1083" s="106">
        <v>1</v>
      </c>
      <c r="J1083">
        <v>128</v>
      </c>
    </row>
    <row r="1084" spans="1:10" ht="30" x14ac:dyDescent="0.25">
      <c r="A1084" s="12">
        <v>43324</v>
      </c>
      <c r="B1084" s="106">
        <v>814</v>
      </c>
      <c r="C1084" s="106"/>
      <c r="D1084" s="15" t="s">
        <v>389</v>
      </c>
      <c r="E1084" s="15" t="s">
        <v>1094</v>
      </c>
      <c r="G1084" t="s">
        <v>1472</v>
      </c>
      <c r="H1084" s="106">
        <v>43411</v>
      </c>
      <c r="I1084" s="106">
        <v>1</v>
      </c>
      <c r="J1084">
        <v>128</v>
      </c>
    </row>
    <row r="1085" spans="1:10" ht="30" x14ac:dyDescent="0.25">
      <c r="A1085" s="12">
        <v>43323</v>
      </c>
      <c r="B1085" s="106">
        <v>813</v>
      </c>
      <c r="C1085" s="106">
        <v>406</v>
      </c>
      <c r="D1085" s="15" t="s">
        <v>390</v>
      </c>
      <c r="E1085" s="15" t="s">
        <v>46</v>
      </c>
      <c r="H1085" s="106" t="s">
        <v>1118</v>
      </c>
      <c r="I1085" s="106">
        <v>1</v>
      </c>
      <c r="J1085">
        <v>128</v>
      </c>
    </row>
    <row r="1086" spans="1:10" ht="30" x14ac:dyDescent="0.25">
      <c r="A1086" s="12">
        <v>43323</v>
      </c>
      <c r="B1086" s="106">
        <v>812</v>
      </c>
      <c r="C1086" s="106">
        <v>406</v>
      </c>
      <c r="D1086" s="15" t="s">
        <v>391</v>
      </c>
      <c r="E1086" s="15" t="s">
        <v>1110</v>
      </c>
      <c r="F1086" t="s">
        <v>1540</v>
      </c>
      <c r="H1086" s="106" t="s">
        <v>1118</v>
      </c>
      <c r="I1086" s="106">
        <v>1</v>
      </c>
      <c r="J1086">
        <v>128</v>
      </c>
    </row>
    <row r="1087" spans="1:10" ht="30" x14ac:dyDescent="0.25">
      <c r="A1087" s="12">
        <v>43318</v>
      </c>
      <c r="B1087" s="106">
        <v>811</v>
      </c>
      <c r="C1087" s="106">
        <v>109</v>
      </c>
      <c r="D1087" s="15" t="s">
        <v>392</v>
      </c>
      <c r="E1087" s="15" t="s">
        <v>1094</v>
      </c>
      <c r="H1087" s="106" t="s">
        <v>1118</v>
      </c>
      <c r="I1087" s="106">
        <v>1</v>
      </c>
      <c r="J1087">
        <v>128</v>
      </c>
    </row>
    <row r="1088" spans="1:10" x14ac:dyDescent="0.25">
      <c r="A1088" s="12">
        <v>43318</v>
      </c>
      <c r="B1088" s="106">
        <v>810</v>
      </c>
      <c r="C1088" s="106"/>
      <c r="D1088" s="15" t="s">
        <v>393</v>
      </c>
      <c r="E1088" s="15" t="s">
        <v>46</v>
      </c>
      <c r="H1088" s="106" t="s">
        <v>1118</v>
      </c>
      <c r="I1088" s="106">
        <v>1</v>
      </c>
      <c r="J1088">
        <v>128</v>
      </c>
    </row>
    <row r="1089" spans="1:10" ht="30" x14ac:dyDescent="0.25">
      <c r="A1089" s="12">
        <v>43319</v>
      </c>
      <c r="B1089" s="106">
        <v>809</v>
      </c>
      <c r="C1089" s="106">
        <v>508</v>
      </c>
      <c r="D1089" s="15" t="s">
        <v>394</v>
      </c>
      <c r="E1089" s="15" t="s">
        <v>1094</v>
      </c>
      <c r="G1089" t="s">
        <v>1495</v>
      </c>
      <c r="H1089" s="106">
        <v>43405</v>
      </c>
      <c r="I1089" s="106">
        <v>1</v>
      </c>
      <c r="J1089">
        <v>128</v>
      </c>
    </row>
    <row r="1090" spans="1:10" ht="30" x14ac:dyDescent="0.25">
      <c r="A1090" s="12">
        <v>43319</v>
      </c>
      <c r="B1090" s="106">
        <v>808</v>
      </c>
      <c r="C1090" s="106">
        <v>508</v>
      </c>
      <c r="D1090" s="15" t="s">
        <v>395</v>
      </c>
      <c r="E1090" s="15" t="s">
        <v>1129</v>
      </c>
      <c r="H1090" s="106" t="s">
        <v>1118</v>
      </c>
      <c r="I1090" s="106">
        <v>1</v>
      </c>
      <c r="J1090">
        <v>128</v>
      </c>
    </row>
    <row r="1091" spans="1:10" ht="30" x14ac:dyDescent="0.25">
      <c r="A1091" s="12">
        <v>43317</v>
      </c>
      <c r="B1091" s="106">
        <v>807</v>
      </c>
      <c r="C1091" s="106">
        <v>103</v>
      </c>
      <c r="D1091" s="15" t="s">
        <v>396</v>
      </c>
      <c r="E1091" s="15" t="s">
        <v>46</v>
      </c>
      <c r="H1091" s="106" t="s">
        <v>46</v>
      </c>
      <c r="I1091" s="106">
        <v>1</v>
      </c>
      <c r="J1091">
        <v>128</v>
      </c>
    </row>
    <row r="1092" spans="1:10" ht="30" x14ac:dyDescent="0.25">
      <c r="A1092" s="12">
        <v>43315</v>
      </c>
      <c r="B1092" s="106">
        <v>806</v>
      </c>
      <c r="C1092" s="106">
        <v>210</v>
      </c>
      <c r="D1092" s="15" t="s">
        <v>397</v>
      </c>
      <c r="E1092" s="15" t="s">
        <v>1094</v>
      </c>
      <c r="G1092" t="s">
        <v>1495</v>
      </c>
      <c r="H1092" s="106">
        <v>43405</v>
      </c>
      <c r="I1092" s="106">
        <v>1</v>
      </c>
      <c r="J1092">
        <v>128</v>
      </c>
    </row>
    <row r="1093" spans="1:10" ht="30" x14ac:dyDescent="0.25">
      <c r="A1093" s="12">
        <v>43315</v>
      </c>
      <c r="B1093" s="106">
        <v>805</v>
      </c>
      <c r="C1093" s="106">
        <v>210</v>
      </c>
      <c r="D1093" s="15" t="s">
        <v>398</v>
      </c>
      <c r="E1093" s="15" t="s">
        <v>1094</v>
      </c>
      <c r="G1093" t="s">
        <v>1495</v>
      </c>
      <c r="H1093" s="106">
        <v>43405</v>
      </c>
      <c r="I1093" s="106">
        <v>1</v>
      </c>
      <c r="J1093">
        <v>128</v>
      </c>
    </row>
    <row r="1094" spans="1:10" ht="30" x14ac:dyDescent="0.25">
      <c r="A1094" s="12">
        <v>43317</v>
      </c>
      <c r="B1094" s="106">
        <v>804</v>
      </c>
      <c r="C1094" s="106">
        <v>307</v>
      </c>
      <c r="D1094" s="15" t="s">
        <v>400</v>
      </c>
      <c r="E1094" s="15" t="s">
        <v>1151</v>
      </c>
      <c r="H1094" s="106" t="s">
        <v>1118</v>
      </c>
      <c r="I1094" s="106">
        <v>1</v>
      </c>
      <c r="J1094">
        <v>128</v>
      </c>
    </row>
    <row r="1095" spans="1:10" ht="30" x14ac:dyDescent="0.25">
      <c r="A1095" s="12">
        <v>43318</v>
      </c>
      <c r="B1095" s="106">
        <v>803</v>
      </c>
      <c r="C1095" s="106">
        <v>611</v>
      </c>
      <c r="D1095" s="15" t="s">
        <v>401</v>
      </c>
      <c r="E1095" s="15" t="s">
        <v>1110</v>
      </c>
      <c r="H1095" s="106" t="s">
        <v>1118</v>
      </c>
      <c r="I1095" s="106">
        <v>1</v>
      </c>
      <c r="J1095">
        <v>128</v>
      </c>
    </row>
    <row r="1096" spans="1:10" ht="30" x14ac:dyDescent="0.25">
      <c r="A1096" s="12">
        <v>43318</v>
      </c>
      <c r="B1096" s="106">
        <v>802</v>
      </c>
      <c r="C1096" s="106">
        <v>610</v>
      </c>
      <c r="D1096" s="15" t="s">
        <v>401</v>
      </c>
      <c r="E1096" s="15" t="s">
        <v>1110</v>
      </c>
      <c r="H1096" s="106" t="s">
        <v>1118</v>
      </c>
      <c r="I1096" s="106">
        <v>1</v>
      </c>
      <c r="J1096">
        <v>128</v>
      </c>
    </row>
    <row r="1097" spans="1:10" ht="30" x14ac:dyDescent="0.25">
      <c r="A1097" s="12">
        <v>43317</v>
      </c>
      <c r="B1097" s="106">
        <v>801</v>
      </c>
      <c r="C1097" s="106">
        <v>108</v>
      </c>
      <c r="D1097" s="15" t="s">
        <v>344</v>
      </c>
      <c r="E1097" s="15" t="s">
        <v>1087</v>
      </c>
      <c r="G1097" t="s">
        <v>1531</v>
      </c>
      <c r="H1097" s="106" t="s">
        <v>1118</v>
      </c>
      <c r="I1097" s="106">
        <v>1</v>
      </c>
      <c r="J1097">
        <v>128</v>
      </c>
    </row>
    <row r="1098" spans="1:10" ht="30" x14ac:dyDescent="0.25">
      <c r="A1098" s="12">
        <v>43317</v>
      </c>
      <c r="B1098" s="106">
        <v>800</v>
      </c>
      <c r="C1098" s="106">
        <v>202</v>
      </c>
      <c r="D1098" s="15" t="s">
        <v>344</v>
      </c>
      <c r="E1098" s="15" t="s">
        <v>1087</v>
      </c>
      <c r="G1098" t="s">
        <v>1531</v>
      </c>
      <c r="H1098" s="106" t="s">
        <v>1118</v>
      </c>
      <c r="I1098" s="106">
        <v>1</v>
      </c>
      <c r="J1098">
        <v>128</v>
      </c>
    </row>
    <row r="1099" spans="1:10" ht="30" x14ac:dyDescent="0.25">
      <c r="A1099" s="12">
        <v>43317</v>
      </c>
      <c r="B1099" s="106">
        <v>799</v>
      </c>
      <c r="C1099" s="106">
        <v>102</v>
      </c>
      <c r="D1099" s="15" t="s">
        <v>344</v>
      </c>
      <c r="E1099" s="15" t="s">
        <v>1087</v>
      </c>
      <c r="G1099" t="s">
        <v>1531</v>
      </c>
      <c r="H1099" s="106" t="s">
        <v>1118</v>
      </c>
      <c r="I1099" s="106">
        <v>1</v>
      </c>
      <c r="J1099">
        <v>128</v>
      </c>
    </row>
    <row r="1100" spans="1:10" ht="30" x14ac:dyDescent="0.25">
      <c r="A1100" s="12">
        <v>43317</v>
      </c>
      <c r="B1100" s="106">
        <v>798</v>
      </c>
      <c r="C1100" s="106">
        <v>101</v>
      </c>
      <c r="D1100" s="15" t="s">
        <v>344</v>
      </c>
      <c r="E1100" s="15" t="s">
        <v>1087</v>
      </c>
      <c r="G1100" t="s">
        <v>1531</v>
      </c>
      <c r="H1100" s="106" t="s">
        <v>1118</v>
      </c>
      <c r="I1100" s="106">
        <v>1</v>
      </c>
      <c r="J1100">
        <v>128</v>
      </c>
    </row>
    <row r="1101" spans="1:10" ht="30" x14ac:dyDescent="0.25">
      <c r="A1101" s="12">
        <v>43317</v>
      </c>
      <c r="B1101" s="106">
        <v>797</v>
      </c>
      <c r="C1101" s="106">
        <v>706</v>
      </c>
      <c r="D1101" s="15" t="s">
        <v>344</v>
      </c>
      <c r="E1101" s="15" t="s">
        <v>1087</v>
      </c>
      <c r="G1101" t="s">
        <v>1531</v>
      </c>
      <c r="H1101" s="106" t="s">
        <v>1118</v>
      </c>
      <c r="I1101" s="106">
        <v>1</v>
      </c>
      <c r="J1101">
        <v>128</v>
      </c>
    </row>
    <row r="1102" spans="1:10" ht="30" x14ac:dyDescent="0.25">
      <c r="A1102" s="12">
        <v>43317</v>
      </c>
      <c r="B1102" s="106">
        <v>796</v>
      </c>
      <c r="C1102" s="106">
        <v>106</v>
      </c>
      <c r="D1102" s="15" t="s">
        <v>344</v>
      </c>
      <c r="E1102" s="15" t="s">
        <v>1087</v>
      </c>
      <c r="G1102" t="s">
        <v>1531</v>
      </c>
      <c r="H1102" s="106" t="s">
        <v>1118</v>
      </c>
      <c r="I1102" s="106">
        <v>1</v>
      </c>
      <c r="J1102">
        <v>128</v>
      </c>
    </row>
    <row r="1103" spans="1:10" ht="30" x14ac:dyDescent="0.25">
      <c r="A1103" s="12">
        <v>43317</v>
      </c>
      <c r="B1103" s="106">
        <v>795</v>
      </c>
      <c r="C1103" s="106">
        <v>110</v>
      </c>
      <c r="D1103" s="15" t="s">
        <v>344</v>
      </c>
      <c r="E1103" s="15" t="s">
        <v>1087</v>
      </c>
      <c r="G1103" t="s">
        <v>1531</v>
      </c>
      <c r="H1103" s="106" t="s">
        <v>1118</v>
      </c>
      <c r="I1103" s="106">
        <v>1</v>
      </c>
      <c r="J1103">
        <v>128</v>
      </c>
    </row>
    <row r="1104" spans="1:10" ht="45" x14ac:dyDescent="0.25">
      <c r="A1104" s="12">
        <v>43316</v>
      </c>
      <c r="B1104" s="106">
        <v>794</v>
      </c>
      <c r="C1104" s="106"/>
      <c r="D1104" s="15" t="s">
        <v>404</v>
      </c>
      <c r="E1104" s="15" t="s">
        <v>1090</v>
      </c>
      <c r="G1104" t="s">
        <v>1541</v>
      </c>
      <c r="H1104" s="106">
        <v>43411</v>
      </c>
      <c r="I1104" s="106">
        <v>1</v>
      </c>
      <c r="J1104">
        <v>128</v>
      </c>
    </row>
    <row r="1105" spans="1:10" ht="60" x14ac:dyDescent="0.25">
      <c r="A1105" s="12">
        <v>43316</v>
      </c>
      <c r="B1105" s="106">
        <v>793</v>
      </c>
      <c r="C1105" s="106"/>
      <c r="D1105" s="15" t="s">
        <v>405</v>
      </c>
      <c r="E1105" s="15" t="s">
        <v>46</v>
      </c>
      <c r="H1105" s="106" t="s">
        <v>1118</v>
      </c>
      <c r="I1105" s="106">
        <v>1</v>
      </c>
      <c r="J1105">
        <v>128</v>
      </c>
    </row>
    <row r="1106" spans="1:10" ht="30" x14ac:dyDescent="0.25">
      <c r="A1106" s="12">
        <v>43314</v>
      </c>
      <c r="B1106" s="106">
        <v>792</v>
      </c>
      <c r="C1106" s="106"/>
      <c r="D1106" s="15" t="s">
        <v>406</v>
      </c>
      <c r="E1106" s="15" t="s">
        <v>1094</v>
      </c>
      <c r="G1106" t="s">
        <v>1495</v>
      </c>
      <c r="H1106" s="106">
        <v>43405</v>
      </c>
      <c r="I1106" s="106">
        <v>1</v>
      </c>
      <c r="J1106">
        <v>128</v>
      </c>
    </row>
    <row r="1107" spans="1:10" ht="30" x14ac:dyDescent="0.25">
      <c r="A1107" s="12">
        <v>43313</v>
      </c>
      <c r="B1107" s="106">
        <v>791</v>
      </c>
      <c r="C1107" s="106"/>
      <c r="D1107" s="15" t="s">
        <v>407</v>
      </c>
      <c r="E1107" s="15" t="s">
        <v>1087</v>
      </c>
      <c r="H1107" s="106" t="s">
        <v>46</v>
      </c>
      <c r="I1107" s="106">
        <v>1</v>
      </c>
      <c r="J1107">
        <v>128</v>
      </c>
    </row>
    <row r="1108" spans="1:10" ht="30" x14ac:dyDescent="0.25">
      <c r="A1108" s="12">
        <v>43313</v>
      </c>
      <c r="B1108" s="106">
        <v>790</v>
      </c>
      <c r="C1108" s="106">
        <v>109</v>
      </c>
      <c r="D1108" s="15" t="s">
        <v>408</v>
      </c>
      <c r="E1108" s="15" t="s">
        <v>1123</v>
      </c>
      <c r="F1108" t="s">
        <v>1542</v>
      </c>
      <c r="G1108" t="s">
        <v>1495</v>
      </c>
      <c r="H1108" s="106" t="s">
        <v>1118</v>
      </c>
      <c r="I1108" s="106">
        <v>1</v>
      </c>
      <c r="J1108">
        <v>128</v>
      </c>
    </row>
    <row r="1109" spans="1:10" ht="30" x14ac:dyDescent="0.25">
      <c r="A1109" s="12">
        <v>43314</v>
      </c>
      <c r="B1109" s="106">
        <v>789</v>
      </c>
      <c r="C1109" s="106" t="s">
        <v>410</v>
      </c>
      <c r="D1109" s="15" t="s">
        <v>411</v>
      </c>
      <c r="E1109" s="15" t="s">
        <v>1094</v>
      </c>
      <c r="G1109" t="s">
        <v>1495</v>
      </c>
      <c r="H1109" s="106">
        <v>43405</v>
      </c>
      <c r="I1109" s="106">
        <v>1</v>
      </c>
      <c r="J1109">
        <v>128</v>
      </c>
    </row>
    <row r="1110" spans="1:10" ht="30" x14ac:dyDescent="0.25">
      <c r="A1110" s="12">
        <v>43315</v>
      </c>
      <c r="B1110" s="106">
        <v>788</v>
      </c>
      <c r="C1110" s="106" t="s">
        <v>412</v>
      </c>
      <c r="D1110" s="15" t="s">
        <v>413</v>
      </c>
      <c r="E1110" s="15" t="s">
        <v>1110</v>
      </c>
      <c r="H1110" s="106" t="s">
        <v>1118</v>
      </c>
      <c r="I1110" s="106">
        <v>1</v>
      </c>
      <c r="J1110">
        <v>128</v>
      </c>
    </row>
    <row r="1111" spans="1:10" ht="30" x14ac:dyDescent="0.25">
      <c r="A1111" s="12">
        <v>43315</v>
      </c>
      <c r="B1111" s="106">
        <v>787</v>
      </c>
      <c r="C1111" s="106" t="s">
        <v>412</v>
      </c>
      <c r="D1111" s="15" t="s">
        <v>415</v>
      </c>
      <c r="E1111" s="15" t="s">
        <v>46</v>
      </c>
      <c r="H1111" s="106" t="s">
        <v>46</v>
      </c>
      <c r="I1111" s="106">
        <v>1</v>
      </c>
      <c r="J1111">
        <v>128</v>
      </c>
    </row>
    <row r="1112" spans="1:10" ht="30" x14ac:dyDescent="0.25">
      <c r="A1112" s="12">
        <v>43316</v>
      </c>
      <c r="B1112" s="106">
        <v>786</v>
      </c>
      <c r="C1112" s="106">
        <v>511</v>
      </c>
      <c r="D1112" s="15" t="s">
        <v>416</v>
      </c>
      <c r="E1112" s="15" t="s">
        <v>1090</v>
      </c>
      <c r="G1112" t="s">
        <v>1524</v>
      </c>
      <c r="H1112" s="106" t="s">
        <v>1118</v>
      </c>
      <c r="I1112" s="106">
        <v>1</v>
      </c>
      <c r="J1112">
        <v>128</v>
      </c>
    </row>
    <row r="1113" spans="1:10" ht="30" x14ac:dyDescent="0.25">
      <c r="A1113" s="12">
        <v>43316</v>
      </c>
      <c r="B1113" s="106">
        <v>785</v>
      </c>
      <c r="C1113" s="106">
        <v>512</v>
      </c>
      <c r="D1113" s="15" t="s">
        <v>418</v>
      </c>
      <c r="E1113" s="15" t="s">
        <v>1090</v>
      </c>
      <c r="G1113" t="s">
        <v>1524</v>
      </c>
      <c r="H1113" s="106" t="s">
        <v>1118</v>
      </c>
      <c r="I1113" s="106">
        <v>1</v>
      </c>
      <c r="J1113">
        <v>128</v>
      </c>
    </row>
    <row r="1114" spans="1:10" ht="30" x14ac:dyDescent="0.25">
      <c r="A1114" s="12">
        <v>43316</v>
      </c>
      <c r="B1114" s="106">
        <v>784</v>
      </c>
      <c r="C1114" s="106">
        <v>401</v>
      </c>
      <c r="D1114" s="15" t="s">
        <v>420</v>
      </c>
      <c r="E1114" s="15" t="s">
        <v>1090</v>
      </c>
      <c r="G1114" t="s">
        <v>1472</v>
      </c>
      <c r="H1114" s="106">
        <v>43411</v>
      </c>
      <c r="I1114" s="106">
        <v>1</v>
      </c>
      <c r="J1114">
        <v>128</v>
      </c>
    </row>
    <row r="1115" spans="1:10" ht="30" x14ac:dyDescent="0.25">
      <c r="A1115" s="12">
        <v>43316</v>
      </c>
      <c r="B1115" s="106">
        <v>783</v>
      </c>
      <c r="C1115" s="106">
        <v>703</v>
      </c>
      <c r="D1115" s="15" t="s">
        <v>422</v>
      </c>
      <c r="E1115" s="15" t="s">
        <v>1110</v>
      </c>
      <c r="H1115" s="106" t="s">
        <v>1118</v>
      </c>
      <c r="I1115" s="106">
        <v>1</v>
      </c>
      <c r="J1115">
        <v>128</v>
      </c>
    </row>
    <row r="1116" spans="1:10" ht="30" x14ac:dyDescent="0.25">
      <c r="A1116" s="12">
        <v>43314</v>
      </c>
      <c r="B1116" s="106">
        <v>782</v>
      </c>
      <c r="C1116" s="106">
        <v>801</v>
      </c>
      <c r="D1116" s="15" t="s">
        <v>423</v>
      </c>
      <c r="E1116" s="15" t="s">
        <v>1090</v>
      </c>
      <c r="G1116" t="s">
        <v>1472</v>
      </c>
      <c r="H1116" s="106">
        <v>43411</v>
      </c>
      <c r="I1116" s="106">
        <v>1</v>
      </c>
      <c r="J1116">
        <v>128</v>
      </c>
    </row>
    <row r="1117" spans="1:10" ht="30" x14ac:dyDescent="0.25">
      <c r="A1117" s="12">
        <v>43314</v>
      </c>
      <c r="B1117" s="106">
        <v>781</v>
      </c>
      <c r="C1117" s="106">
        <v>204</v>
      </c>
      <c r="D1117" s="15" t="s">
        <v>424</v>
      </c>
      <c r="E1117" s="15" t="s">
        <v>1094</v>
      </c>
      <c r="G1117" t="s">
        <v>1495</v>
      </c>
      <c r="H1117" s="106">
        <v>43405</v>
      </c>
      <c r="I1117" s="106">
        <v>1</v>
      </c>
      <c r="J1117">
        <v>128</v>
      </c>
    </row>
    <row r="1118" spans="1:10" ht="30" x14ac:dyDescent="0.25">
      <c r="A1118" s="12">
        <v>43315</v>
      </c>
      <c r="B1118" s="106">
        <v>780</v>
      </c>
      <c r="C1118" s="106" t="s">
        <v>425</v>
      </c>
      <c r="D1118" s="15" t="s">
        <v>426</v>
      </c>
      <c r="E1118" s="15" t="s">
        <v>1110</v>
      </c>
      <c r="H1118" s="106" t="s">
        <v>1118</v>
      </c>
      <c r="I1118" s="106">
        <v>1</v>
      </c>
      <c r="J1118">
        <v>128</v>
      </c>
    </row>
    <row r="1119" spans="1:10" ht="135" x14ac:dyDescent="0.25">
      <c r="A1119" s="12">
        <v>43314</v>
      </c>
      <c r="B1119" s="106">
        <v>779</v>
      </c>
      <c r="C1119" s="106">
        <v>708</v>
      </c>
      <c r="D1119" s="15" t="s">
        <v>428</v>
      </c>
      <c r="E1119" s="15" t="s">
        <v>1110</v>
      </c>
      <c r="H1119" s="106" t="s">
        <v>1118</v>
      </c>
      <c r="I1119" s="106">
        <v>1</v>
      </c>
      <c r="J1119">
        <v>128</v>
      </c>
    </row>
    <row r="1120" spans="1:10" ht="30" x14ac:dyDescent="0.25">
      <c r="A1120" s="12">
        <v>43314</v>
      </c>
      <c r="B1120" s="106">
        <v>778</v>
      </c>
      <c r="C1120" s="106">
        <v>503</v>
      </c>
      <c r="D1120" s="15" t="s">
        <v>430</v>
      </c>
      <c r="E1120" s="15" t="s">
        <v>1129</v>
      </c>
      <c r="F1120" t="s">
        <v>1543</v>
      </c>
      <c r="G1120" t="s">
        <v>1544</v>
      </c>
      <c r="H1120" s="106">
        <v>43435</v>
      </c>
      <c r="I1120" s="106">
        <v>1</v>
      </c>
      <c r="J1120">
        <v>128</v>
      </c>
    </row>
    <row r="1121" spans="1:10" ht="45" x14ac:dyDescent="0.25">
      <c r="A1121" s="12">
        <v>43313</v>
      </c>
      <c r="B1121" s="106">
        <v>777</v>
      </c>
      <c r="C1121" s="106">
        <v>411</v>
      </c>
      <c r="D1121" s="15" t="s">
        <v>432</v>
      </c>
      <c r="E1121" s="15" t="s">
        <v>1129</v>
      </c>
      <c r="H1121" s="106" t="s">
        <v>1118</v>
      </c>
      <c r="I1121" s="106">
        <v>1</v>
      </c>
      <c r="J1121">
        <v>128</v>
      </c>
    </row>
    <row r="1122" spans="1:10" ht="30" x14ac:dyDescent="0.25">
      <c r="A1122" s="12">
        <v>43312</v>
      </c>
      <c r="B1122" s="106">
        <v>776</v>
      </c>
      <c r="C1122" s="106">
        <v>609</v>
      </c>
      <c r="D1122" s="15" t="s">
        <v>435</v>
      </c>
      <c r="E1122" s="15" t="s">
        <v>46</v>
      </c>
      <c r="H1122" s="106" t="s">
        <v>46</v>
      </c>
      <c r="I1122" s="106">
        <v>1</v>
      </c>
      <c r="J1122">
        <v>128</v>
      </c>
    </row>
    <row r="1123" spans="1:10" ht="30" x14ac:dyDescent="0.25">
      <c r="A1123" s="12">
        <v>43311</v>
      </c>
      <c r="B1123" s="106">
        <v>775</v>
      </c>
      <c r="C1123" s="106">
        <v>107</v>
      </c>
      <c r="D1123" s="15" t="s">
        <v>436</v>
      </c>
      <c r="E1123" s="15" t="s">
        <v>1094</v>
      </c>
      <c r="H1123" s="106" t="s">
        <v>1118</v>
      </c>
      <c r="I1123" s="106">
        <v>1</v>
      </c>
      <c r="J1123">
        <v>128</v>
      </c>
    </row>
    <row r="1124" spans="1:10" x14ac:dyDescent="0.25">
      <c r="A1124" s="12">
        <v>43311</v>
      </c>
      <c r="B1124" s="106">
        <v>774</v>
      </c>
      <c r="C1124" s="106">
        <v>303</v>
      </c>
      <c r="D1124" s="15" t="s">
        <v>437</v>
      </c>
      <c r="E1124" s="15" t="s">
        <v>46</v>
      </c>
      <c r="H1124" s="106" t="s">
        <v>46</v>
      </c>
      <c r="I1124" s="106">
        <v>1</v>
      </c>
      <c r="J1124">
        <v>128</v>
      </c>
    </row>
    <row r="1125" spans="1:10" ht="30" x14ac:dyDescent="0.25">
      <c r="A1125" s="12">
        <v>43311</v>
      </c>
      <c r="B1125" s="106">
        <v>773</v>
      </c>
      <c r="C1125" s="106">
        <v>303</v>
      </c>
      <c r="D1125" s="15" t="s">
        <v>439</v>
      </c>
      <c r="E1125" s="15" t="s">
        <v>1094</v>
      </c>
      <c r="G1125" t="s">
        <v>1495</v>
      </c>
      <c r="H1125" s="106">
        <v>43405</v>
      </c>
      <c r="I1125" s="106">
        <v>1</v>
      </c>
      <c r="J1125">
        <v>128</v>
      </c>
    </row>
    <row r="1126" spans="1:10" ht="30" x14ac:dyDescent="0.25">
      <c r="A1126" s="12">
        <v>43310</v>
      </c>
      <c r="B1126" s="106">
        <v>772</v>
      </c>
      <c r="C1126" s="106">
        <v>604</v>
      </c>
      <c r="D1126" s="15" t="s">
        <v>440</v>
      </c>
      <c r="E1126" s="15" t="s">
        <v>1110</v>
      </c>
      <c r="H1126" s="106" t="s">
        <v>1118</v>
      </c>
      <c r="I1126" s="106">
        <v>1</v>
      </c>
      <c r="J1126">
        <v>128</v>
      </c>
    </row>
    <row r="1127" spans="1:10" ht="30" x14ac:dyDescent="0.25">
      <c r="A1127" s="12">
        <v>43307</v>
      </c>
      <c r="B1127" s="106">
        <v>771</v>
      </c>
      <c r="C1127" s="106"/>
      <c r="D1127" s="15" t="s">
        <v>441</v>
      </c>
      <c r="E1127" s="15" t="s">
        <v>1094</v>
      </c>
      <c r="G1127" t="s">
        <v>1495</v>
      </c>
      <c r="H1127" s="106">
        <v>43405</v>
      </c>
      <c r="I1127" s="106">
        <v>1</v>
      </c>
      <c r="J1127">
        <v>128</v>
      </c>
    </row>
    <row r="1128" spans="1:10" ht="60" x14ac:dyDescent="0.25">
      <c r="A1128" s="12">
        <v>43298</v>
      </c>
      <c r="B1128" s="106">
        <v>770</v>
      </c>
      <c r="C1128" s="106"/>
      <c r="D1128" s="15" t="s">
        <v>442</v>
      </c>
      <c r="E1128" s="15" t="s">
        <v>1090</v>
      </c>
      <c r="G1128" t="s">
        <v>1472</v>
      </c>
      <c r="H1128" s="106">
        <v>43411</v>
      </c>
      <c r="I1128" s="106">
        <v>1</v>
      </c>
      <c r="J1128">
        <v>128</v>
      </c>
    </row>
    <row r="1129" spans="1:10" x14ac:dyDescent="0.25">
      <c r="A1129" s="12">
        <v>43294</v>
      </c>
      <c r="B1129" s="106">
        <v>769</v>
      </c>
      <c r="C1129" s="106"/>
      <c r="D1129" s="15" t="s">
        <v>443</v>
      </c>
      <c r="E1129" s="15" t="s">
        <v>46</v>
      </c>
      <c r="H1129" s="106" t="s">
        <v>1118</v>
      </c>
      <c r="I1129" s="106">
        <v>1</v>
      </c>
      <c r="J1129">
        <v>128</v>
      </c>
    </row>
    <row r="1130" spans="1:10" ht="30" x14ac:dyDescent="0.25">
      <c r="A1130" s="12">
        <v>43285</v>
      </c>
      <c r="B1130" s="106">
        <v>768</v>
      </c>
      <c r="C1130" s="106"/>
      <c r="D1130" s="15" t="s">
        <v>444</v>
      </c>
      <c r="E1130" s="15" t="s">
        <v>1087</v>
      </c>
      <c r="G1130" t="s">
        <v>1545</v>
      </c>
      <c r="H1130" s="106" t="s">
        <v>1118</v>
      </c>
      <c r="I1130" s="106">
        <v>1</v>
      </c>
      <c r="J1130">
        <v>128</v>
      </c>
    </row>
    <row r="1131" spans="1:10" ht="30" x14ac:dyDescent="0.25">
      <c r="A1131" s="12">
        <v>43285</v>
      </c>
      <c r="B1131" s="106">
        <v>767</v>
      </c>
      <c r="C1131" s="106"/>
      <c r="D1131" s="15" t="s">
        <v>445</v>
      </c>
      <c r="E1131" s="15" t="s">
        <v>1087</v>
      </c>
      <c r="G1131" t="s">
        <v>1546</v>
      </c>
      <c r="H1131" s="106">
        <v>43480</v>
      </c>
      <c r="I1131" s="106">
        <v>1</v>
      </c>
      <c r="J1131">
        <v>128</v>
      </c>
    </row>
    <row r="1132" spans="1:10" x14ac:dyDescent="0.25">
      <c r="A1132" s="12">
        <v>43285</v>
      </c>
      <c r="B1132" s="106">
        <v>766</v>
      </c>
      <c r="C1132" s="106"/>
      <c r="D1132" s="15" t="s">
        <v>446</v>
      </c>
      <c r="E1132" s="15" t="s">
        <v>1547</v>
      </c>
      <c r="H1132" s="106"/>
      <c r="I1132" s="106">
        <v>1</v>
      </c>
      <c r="J1132">
        <v>128</v>
      </c>
    </row>
    <row r="1133" spans="1:10" ht="45" x14ac:dyDescent="0.25">
      <c r="A1133" s="12">
        <v>43283</v>
      </c>
      <c r="B1133" s="106">
        <v>765</v>
      </c>
      <c r="C1133" s="106"/>
      <c r="D1133" s="15" t="s">
        <v>447</v>
      </c>
      <c r="E1133" s="15" t="s">
        <v>1090</v>
      </c>
      <c r="G1133" t="s">
        <v>1548</v>
      </c>
      <c r="H1133" s="106">
        <v>43398</v>
      </c>
      <c r="I1133" s="106">
        <v>1</v>
      </c>
      <c r="J1133">
        <v>128</v>
      </c>
    </row>
    <row r="1134" spans="1:10" ht="45" x14ac:dyDescent="0.25">
      <c r="A1134" s="12">
        <v>43282</v>
      </c>
      <c r="B1134" s="106">
        <v>764</v>
      </c>
      <c r="C1134" s="106"/>
      <c r="D1134" s="15" t="s">
        <v>448</v>
      </c>
      <c r="E1134" s="15" t="s">
        <v>1090</v>
      </c>
      <c r="G1134" t="s">
        <v>1472</v>
      </c>
      <c r="H1134" s="106">
        <v>43411</v>
      </c>
      <c r="I1134" s="106">
        <v>1</v>
      </c>
      <c r="J1134">
        <v>128</v>
      </c>
    </row>
    <row r="1135" spans="1:10" ht="30" x14ac:dyDescent="0.25">
      <c r="A1135" s="12">
        <v>43308</v>
      </c>
      <c r="B1135" s="106">
        <v>763</v>
      </c>
      <c r="C1135" s="106">
        <v>112</v>
      </c>
      <c r="D1135" s="15" t="s">
        <v>449</v>
      </c>
      <c r="E1135" s="15" t="s">
        <v>1110</v>
      </c>
      <c r="G1135" t="s">
        <v>1549</v>
      </c>
      <c r="H1135" s="106" t="s">
        <v>1118</v>
      </c>
      <c r="I1135" s="106">
        <v>1</v>
      </c>
      <c r="J1135">
        <v>128</v>
      </c>
    </row>
    <row r="1136" spans="1:10" x14ac:dyDescent="0.25">
      <c r="A1136" s="12">
        <v>43309</v>
      </c>
      <c r="B1136" s="106">
        <v>762</v>
      </c>
      <c r="C1136" s="106">
        <v>109</v>
      </c>
      <c r="D1136" s="15" t="s">
        <v>450</v>
      </c>
      <c r="E1136" s="15" t="s">
        <v>46</v>
      </c>
      <c r="H1136" s="106" t="s">
        <v>46</v>
      </c>
      <c r="I1136" s="106">
        <v>1</v>
      </c>
      <c r="J1136">
        <v>128</v>
      </c>
    </row>
    <row r="1137" spans="1:10" ht="30" x14ac:dyDescent="0.25">
      <c r="A1137" s="12">
        <v>43309</v>
      </c>
      <c r="B1137" s="106">
        <v>761</v>
      </c>
      <c r="C1137" s="106">
        <v>710</v>
      </c>
      <c r="D1137" s="15" t="s">
        <v>451</v>
      </c>
      <c r="E1137" s="15" t="s">
        <v>46</v>
      </c>
      <c r="H1137" s="106" t="s">
        <v>46</v>
      </c>
      <c r="I1137" s="106">
        <v>1</v>
      </c>
      <c r="J1137">
        <v>128</v>
      </c>
    </row>
    <row r="1138" spans="1:10" ht="30" x14ac:dyDescent="0.25">
      <c r="A1138" s="12">
        <v>43309</v>
      </c>
      <c r="B1138" s="106">
        <v>760</v>
      </c>
      <c r="C1138" s="106">
        <v>308</v>
      </c>
      <c r="D1138" s="15" t="s">
        <v>452</v>
      </c>
      <c r="E1138" s="15" t="s">
        <v>1151</v>
      </c>
      <c r="H1138" s="106" t="s">
        <v>1118</v>
      </c>
      <c r="I1138" s="106">
        <v>1</v>
      </c>
      <c r="J1138">
        <v>128</v>
      </c>
    </row>
    <row r="1139" spans="1:10" ht="30" x14ac:dyDescent="0.25">
      <c r="A1139" s="12">
        <v>43309</v>
      </c>
      <c r="B1139" s="106">
        <v>759</v>
      </c>
      <c r="C1139" s="106">
        <v>307</v>
      </c>
      <c r="D1139" s="15" t="s">
        <v>453</v>
      </c>
      <c r="E1139" s="15" t="s">
        <v>1151</v>
      </c>
      <c r="H1139" s="106" t="s">
        <v>1118</v>
      </c>
      <c r="I1139" s="106">
        <v>1</v>
      </c>
      <c r="J1139">
        <v>128</v>
      </c>
    </row>
    <row r="1140" spans="1:10" ht="30" x14ac:dyDescent="0.25">
      <c r="A1140" s="12">
        <v>43308</v>
      </c>
      <c r="B1140" s="106">
        <v>758</v>
      </c>
      <c r="C1140" s="106">
        <v>801</v>
      </c>
      <c r="D1140" s="15" t="s">
        <v>454</v>
      </c>
      <c r="E1140" s="15" t="s">
        <v>1094</v>
      </c>
      <c r="G1140" t="s">
        <v>1495</v>
      </c>
      <c r="H1140" s="106">
        <v>43405</v>
      </c>
      <c r="I1140" s="106">
        <v>1</v>
      </c>
      <c r="J1140">
        <v>128</v>
      </c>
    </row>
    <row r="1141" spans="1:10" ht="75" x14ac:dyDescent="0.25">
      <c r="A1141" s="12">
        <v>43309</v>
      </c>
      <c r="B1141" s="106">
        <v>757</v>
      </c>
      <c r="C1141" s="106">
        <v>404</v>
      </c>
      <c r="D1141" s="15" t="s">
        <v>455</v>
      </c>
      <c r="E1141" s="15" t="s">
        <v>1129</v>
      </c>
      <c r="H1141" s="106" t="s">
        <v>1118</v>
      </c>
      <c r="I1141" s="106">
        <v>1</v>
      </c>
      <c r="J1141">
        <v>128</v>
      </c>
    </row>
    <row r="1142" spans="1:10" ht="30" x14ac:dyDescent="0.25">
      <c r="A1142" s="12">
        <v>43308</v>
      </c>
      <c r="B1142" s="106">
        <v>756</v>
      </c>
      <c r="C1142" s="106">
        <v>801</v>
      </c>
      <c r="D1142" s="15" t="s">
        <v>457</v>
      </c>
      <c r="E1142" s="15" t="s">
        <v>1110</v>
      </c>
      <c r="H1142" s="106" t="s">
        <v>1118</v>
      </c>
      <c r="I1142" s="106">
        <v>1</v>
      </c>
      <c r="J1142">
        <v>128</v>
      </c>
    </row>
    <row r="1143" spans="1:10" x14ac:dyDescent="0.25">
      <c r="B1143" s="106">
        <v>755</v>
      </c>
      <c r="C1143" s="106">
        <v>801</v>
      </c>
      <c r="D1143" s="15" t="s">
        <v>460</v>
      </c>
      <c r="E1143" s="15" t="s">
        <v>1547</v>
      </c>
      <c r="H1143" s="106" t="s">
        <v>1084</v>
      </c>
      <c r="I1143" s="106">
        <v>1</v>
      </c>
      <c r="J1143">
        <v>128</v>
      </c>
    </row>
    <row r="1144" spans="1:10" ht="30" x14ac:dyDescent="0.25">
      <c r="B1144" s="106">
        <v>754</v>
      </c>
      <c r="C1144" s="106">
        <v>801</v>
      </c>
      <c r="D1144" s="15" t="s">
        <v>461</v>
      </c>
      <c r="E1144" s="15" t="s">
        <v>1547</v>
      </c>
      <c r="H1144" s="106" t="s">
        <v>1118</v>
      </c>
      <c r="I1144" s="106">
        <v>1</v>
      </c>
      <c r="J1144">
        <v>128</v>
      </c>
    </row>
    <row r="1145" spans="1:10" ht="30" x14ac:dyDescent="0.25">
      <c r="A1145" s="12">
        <v>43306</v>
      </c>
      <c r="B1145" s="106">
        <v>753</v>
      </c>
      <c r="C1145" s="106">
        <v>904</v>
      </c>
      <c r="D1145" s="15" t="s">
        <v>462</v>
      </c>
      <c r="E1145" s="15" t="s">
        <v>1110</v>
      </c>
      <c r="H1145" s="106" t="s">
        <v>1118</v>
      </c>
      <c r="I1145" s="106">
        <v>1</v>
      </c>
      <c r="J1145">
        <v>128</v>
      </c>
    </row>
    <row r="1146" spans="1:10" ht="30" x14ac:dyDescent="0.25">
      <c r="A1146" s="12">
        <v>43304</v>
      </c>
      <c r="B1146" s="106">
        <v>752</v>
      </c>
      <c r="C1146" s="106">
        <v>409</v>
      </c>
      <c r="D1146" s="15" t="s">
        <v>463</v>
      </c>
      <c r="E1146" s="15" t="s">
        <v>1094</v>
      </c>
      <c r="H1146" s="106" t="s">
        <v>1118</v>
      </c>
      <c r="I1146" s="106">
        <v>1</v>
      </c>
      <c r="J1146">
        <v>128</v>
      </c>
    </row>
    <row r="1147" spans="1:10" ht="30" x14ac:dyDescent="0.25">
      <c r="A1147" s="12">
        <v>43303</v>
      </c>
      <c r="B1147" s="106">
        <v>751</v>
      </c>
      <c r="C1147" s="106">
        <v>411</v>
      </c>
      <c r="D1147" s="15" t="s">
        <v>464</v>
      </c>
      <c r="E1147" s="15" t="s">
        <v>1129</v>
      </c>
      <c r="F1147" t="s">
        <v>1493</v>
      </c>
      <c r="G1147" t="s">
        <v>1550</v>
      </c>
      <c r="H1147" s="106" t="s">
        <v>1084</v>
      </c>
      <c r="I1147" s="106">
        <v>1</v>
      </c>
      <c r="J1147">
        <v>128</v>
      </c>
    </row>
    <row r="1148" spans="1:10" ht="30" x14ac:dyDescent="0.25">
      <c r="A1148" s="12">
        <v>43304</v>
      </c>
      <c r="B1148" s="106">
        <v>750</v>
      </c>
      <c r="C1148" s="106">
        <v>312</v>
      </c>
      <c r="D1148" s="15" t="s">
        <v>465</v>
      </c>
      <c r="E1148" s="15" t="s">
        <v>1110</v>
      </c>
      <c r="H1148" s="106" t="s">
        <v>1118</v>
      </c>
      <c r="I1148" s="106">
        <v>1</v>
      </c>
      <c r="J1148">
        <v>128</v>
      </c>
    </row>
    <row r="1149" spans="1:10" ht="45" x14ac:dyDescent="0.25">
      <c r="A1149" s="12">
        <v>43305</v>
      </c>
      <c r="B1149" s="106">
        <v>749</v>
      </c>
      <c r="C1149" s="106"/>
      <c r="D1149" s="15" t="s">
        <v>467</v>
      </c>
      <c r="E1149" s="15" t="s">
        <v>46</v>
      </c>
      <c r="H1149" s="106" t="s">
        <v>46</v>
      </c>
      <c r="I1149" s="106">
        <v>1</v>
      </c>
      <c r="J1149">
        <v>128</v>
      </c>
    </row>
    <row r="1150" spans="1:10" ht="285" x14ac:dyDescent="0.25">
      <c r="A1150" s="12">
        <v>43304</v>
      </c>
      <c r="B1150" s="106">
        <v>748</v>
      </c>
      <c r="C1150" s="106" t="s">
        <v>468</v>
      </c>
      <c r="D1150" s="15" t="s">
        <v>469</v>
      </c>
      <c r="E1150" s="15" t="s">
        <v>1142</v>
      </c>
      <c r="G1150" t="s">
        <v>1551</v>
      </c>
      <c r="H1150" s="106" t="s">
        <v>1118</v>
      </c>
      <c r="I1150" s="106">
        <v>1</v>
      </c>
      <c r="J1150">
        <v>128</v>
      </c>
    </row>
    <row r="1151" spans="1:10" ht="300" x14ac:dyDescent="0.25">
      <c r="A1151" s="12">
        <v>43303</v>
      </c>
      <c r="B1151" s="106">
        <v>747</v>
      </c>
      <c r="C1151" s="106" t="s">
        <v>470</v>
      </c>
      <c r="D1151" s="15" t="s">
        <v>471</v>
      </c>
      <c r="E1151" s="15" t="s">
        <v>1087</v>
      </c>
      <c r="G1151" t="s">
        <v>1552</v>
      </c>
      <c r="H1151" s="106" t="s">
        <v>1118</v>
      </c>
      <c r="I1151" s="106">
        <v>1</v>
      </c>
      <c r="J1151">
        <v>128</v>
      </c>
    </row>
    <row r="1152" spans="1:10" ht="30" x14ac:dyDescent="0.25">
      <c r="A1152" s="12">
        <v>43303</v>
      </c>
      <c r="B1152" s="106">
        <v>746</v>
      </c>
      <c r="C1152" s="106">
        <v>511</v>
      </c>
      <c r="D1152" s="15" t="s">
        <v>472</v>
      </c>
      <c r="E1152" s="15" t="s">
        <v>1110</v>
      </c>
      <c r="H1152" s="106" t="s">
        <v>1118</v>
      </c>
      <c r="I1152" s="106">
        <v>1</v>
      </c>
      <c r="J1152">
        <v>128</v>
      </c>
    </row>
    <row r="1153" spans="1:10" ht="90" x14ac:dyDescent="0.25">
      <c r="A1153" s="12">
        <v>43303</v>
      </c>
      <c r="B1153" s="106">
        <v>745</v>
      </c>
      <c r="C1153" s="106" t="s">
        <v>474</v>
      </c>
      <c r="D1153" s="15" t="s">
        <v>475</v>
      </c>
      <c r="E1153" s="15" t="s">
        <v>1102</v>
      </c>
      <c r="F1153" t="s">
        <v>1553</v>
      </c>
      <c r="G1153" t="s">
        <v>1554</v>
      </c>
      <c r="H1153" s="106" t="s">
        <v>1082</v>
      </c>
      <c r="I1153" s="106">
        <v>1</v>
      </c>
      <c r="J1153">
        <v>128</v>
      </c>
    </row>
    <row r="1154" spans="1:10" ht="210" x14ac:dyDescent="0.25">
      <c r="A1154" s="12">
        <v>43303</v>
      </c>
      <c r="B1154" s="106">
        <v>744</v>
      </c>
      <c r="C1154" s="106" t="s">
        <v>50</v>
      </c>
      <c r="D1154" s="15" t="s">
        <v>477</v>
      </c>
      <c r="E1154" s="15" t="s">
        <v>1547</v>
      </c>
      <c r="H1154" s="106" t="s">
        <v>1084</v>
      </c>
      <c r="I1154" s="106">
        <v>1</v>
      </c>
      <c r="J1154">
        <v>128</v>
      </c>
    </row>
    <row r="1155" spans="1:10" ht="30" x14ac:dyDescent="0.25">
      <c r="A1155" s="12">
        <v>43302</v>
      </c>
      <c r="B1155" s="106">
        <v>743</v>
      </c>
      <c r="C1155" s="106">
        <v>902</v>
      </c>
      <c r="D1155" s="15" t="s">
        <v>478</v>
      </c>
      <c r="E1155" s="15" t="s">
        <v>1142</v>
      </c>
      <c r="G1155" t="s">
        <v>1555</v>
      </c>
      <c r="H1155" s="106" t="s">
        <v>1118</v>
      </c>
      <c r="I1155" s="106">
        <v>1</v>
      </c>
      <c r="J1155">
        <v>128</v>
      </c>
    </row>
    <row r="1156" spans="1:10" ht="30" x14ac:dyDescent="0.25">
      <c r="A1156" s="12">
        <v>43300</v>
      </c>
      <c r="B1156" s="106">
        <v>742</v>
      </c>
      <c r="C1156" s="106">
        <v>705</v>
      </c>
      <c r="D1156" s="15" t="s">
        <v>481</v>
      </c>
      <c r="E1156" s="15" t="s">
        <v>1110</v>
      </c>
      <c r="H1156" s="106" t="s">
        <v>1118</v>
      </c>
      <c r="I1156" s="106">
        <v>1</v>
      </c>
      <c r="J1156">
        <v>128</v>
      </c>
    </row>
    <row r="1157" spans="1:10" ht="30" x14ac:dyDescent="0.25">
      <c r="A1157" s="12">
        <v>43300</v>
      </c>
      <c r="B1157" s="106">
        <v>741</v>
      </c>
      <c r="C1157" s="106" t="s">
        <v>483</v>
      </c>
      <c r="D1157" s="15" t="s">
        <v>484</v>
      </c>
      <c r="E1157" s="15" t="s">
        <v>1187</v>
      </c>
      <c r="H1157" s="106" t="s">
        <v>1118</v>
      </c>
      <c r="I1157" s="106">
        <v>1</v>
      </c>
      <c r="J1157">
        <v>128</v>
      </c>
    </row>
    <row r="1158" spans="1:10" ht="30" x14ac:dyDescent="0.25">
      <c r="A1158" s="12">
        <v>43299</v>
      </c>
      <c r="B1158" s="106">
        <v>740</v>
      </c>
      <c r="C1158" s="106">
        <v>208</v>
      </c>
      <c r="D1158" s="15" t="s">
        <v>485</v>
      </c>
      <c r="E1158" s="15" t="s">
        <v>1142</v>
      </c>
      <c r="G1158" t="s">
        <v>1556</v>
      </c>
      <c r="H1158" s="106" t="s">
        <v>1118</v>
      </c>
      <c r="I1158" s="106">
        <v>1</v>
      </c>
      <c r="J1158">
        <v>128</v>
      </c>
    </row>
    <row r="1159" spans="1:10" ht="60" x14ac:dyDescent="0.25">
      <c r="A1159" s="12">
        <v>43302</v>
      </c>
      <c r="B1159" s="106">
        <v>739</v>
      </c>
      <c r="C1159" s="106" t="s">
        <v>489</v>
      </c>
      <c r="D1159" s="15" t="s">
        <v>490</v>
      </c>
      <c r="E1159" s="15" t="s">
        <v>1110</v>
      </c>
      <c r="H1159" s="106" t="s">
        <v>1118</v>
      </c>
      <c r="I1159" s="106">
        <v>1</v>
      </c>
      <c r="J1159">
        <v>128</v>
      </c>
    </row>
    <row r="1160" spans="1:10" ht="30" x14ac:dyDescent="0.25">
      <c r="A1160" s="12">
        <v>43302</v>
      </c>
      <c r="B1160" s="106">
        <v>738</v>
      </c>
      <c r="C1160" s="106">
        <v>302</v>
      </c>
      <c r="D1160" s="15" t="s">
        <v>491</v>
      </c>
      <c r="E1160" s="15" t="s">
        <v>1129</v>
      </c>
      <c r="H1160" s="106" t="s">
        <v>1118</v>
      </c>
      <c r="I1160" s="106">
        <v>1</v>
      </c>
      <c r="J1160">
        <v>128</v>
      </c>
    </row>
    <row r="1161" spans="1:10" ht="30" x14ac:dyDescent="0.25">
      <c r="A1161" s="12">
        <v>43302</v>
      </c>
      <c r="B1161" s="106">
        <v>737</v>
      </c>
      <c r="C1161" s="106">
        <v>708</v>
      </c>
      <c r="D1161" s="15" t="s">
        <v>493</v>
      </c>
      <c r="E1161" s="15" t="s">
        <v>1110</v>
      </c>
      <c r="H1161" s="106" t="s">
        <v>1118</v>
      </c>
      <c r="I1161" s="106">
        <v>1</v>
      </c>
      <c r="J1161">
        <v>128</v>
      </c>
    </row>
    <row r="1162" spans="1:10" ht="30" x14ac:dyDescent="0.25">
      <c r="A1162" s="12">
        <v>43301</v>
      </c>
      <c r="B1162" s="106">
        <v>736</v>
      </c>
      <c r="C1162" s="106">
        <v>706</v>
      </c>
      <c r="D1162" s="15" t="s">
        <v>495</v>
      </c>
      <c r="E1162" s="15" t="s">
        <v>1142</v>
      </c>
      <c r="G1162" t="s">
        <v>1557</v>
      </c>
      <c r="H1162" s="106" t="s">
        <v>1118</v>
      </c>
      <c r="I1162" s="106">
        <v>1</v>
      </c>
      <c r="J1162">
        <v>128</v>
      </c>
    </row>
    <row r="1163" spans="1:10" ht="330" x14ac:dyDescent="0.25">
      <c r="A1163" s="12">
        <v>43299</v>
      </c>
      <c r="B1163" s="106">
        <v>735</v>
      </c>
      <c r="C1163" s="106"/>
      <c r="D1163" s="15" t="s">
        <v>498</v>
      </c>
      <c r="E1163" s="15" t="s">
        <v>1547</v>
      </c>
      <c r="H1163" s="106" t="s">
        <v>1118</v>
      </c>
      <c r="I1163" s="106">
        <v>1</v>
      </c>
      <c r="J1163">
        <v>128</v>
      </c>
    </row>
    <row r="1164" spans="1:10" ht="409.5" x14ac:dyDescent="0.25">
      <c r="A1164" s="12">
        <v>43299</v>
      </c>
      <c r="B1164" s="106">
        <v>734</v>
      </c>
      <c r="C1164" s="106"/>
      <c r="D1164" s="15" t="s">
        <v>500</v>
      </c>
      <c r="E1164" s="15" t="s">
        <v>46</v>
      </c>
      <c r="H1164" s="106" t="s">
        <v>46</v>
      </c>
      <c r="I1164" s="106">
        <v>1</v>
      </c>
      <c r="J1164">
        <v>128</v>
      </c>
    </row>
    <row r="1165" spans="1:10" ht="409.5" x14ac:dyDescent="0.25">
      <c r="A1165" s="12">
        <v>43299</v>
      </c>
      <c r="B1165" s="106">
        <v>733</v>
      </c>
      <c r="C1165" s="106">
        <v>403</v>
      </c>
      <c r="D1165" s="15" t="s">
        <v>501</v>
      </c>
      <c r="E1165" s="15" t="s">
        <v>1102</v>
      </c>
      <c r="H1165" s="106" t="s">
        <v>1118</v>
      </c>
      <c r="I1165" s="106">
        <v>1</v>
      </c>
      <c r="J1165">
        <v>128</v>
      </c>
    </row>
    <row r="1166" spans="1:10" ht="30" x14ac:dyDescent="0.25">
      <c r="A1166" s="12">
        <v>43299</v>
      </c>
      <c r="B1166" s="106">
        <v>732</v>
      </c>
      <c r="C1166" s="106">
        <v>208</v>
      </c>
      <c r="D1166" s="15" t="s">
        <v>502</v>
      </c>
      <c r="E1166" s="15" t="s">
        <v>1110</v>
      </c>
      <c r="H1166" s="106" t="s">
        <v>1118</v>
      </c>
      <c r="I1166" s="106">
        <v>1</v>
      </c>
      <c r="J1166">
        <v>128</v>
      </c>
    </row>
    <row r="1167" spans="1:10" ht="30" x14ac:dyDescent="0.25">
      <c r="A1167" s="12">
        <v>43299</v>
      </c>
      <c r="B1167" s="106">
        <v>731</v>
      </c>
      <c r="C1167" s="106">
        <v>512</v>
      </c>
      <c r="D1167" s="15" t="s">
        <v>503</v>
      </c>
      <c r="E1167" s="15" t="s">
        <v>1110</v>
      </c>
      <c r="H1167" s="106" t="s">
        <v>1118</v>
      </c>
      <c r="I1167" s="106">
        <v>1</v>
      </c>
      <c r="J1167">
        <v>128</v>
      </c>
    </row>
    <row r="1168" spans="1:10" ht="30" x14ac:dyDescent="0.25">
      <c r="A1168" s="12">
        <v>43298</v>
      </c>
      <c r="B1168" s="106">
        <v>730</v>
      </c>
      <c r="C1168" s="106">
        <v>201</v>
      </c>
      <c r="D1168" s="15" t="s">
        <v>504</v>
      </c>
      <c r="E1168" s="15" t="s">
        <v>1110</v>
      </c>
      <c r="H1168" s="106" t="s">
        <v>1118</v>
      </c>
      <c r="I1168" s="106">
        <v>1</v>
      </c>
      <c r="J1168">
        <v>128</v>
      </c>
    </row>
    <row r="1169" spans="1:10" ht="30" x14ac:dyDescent="0.25">
      <c r="A1169" s="12">
        <v>43299</v>
      </c>
      <c r="B1169" s="106">
        <v>729</v>
      </c>
      <c r="C1169" s="106"/>
      <c r="D1169" s="15" t="s">
        <v>505</v>
      </c>
      <c r="E1169" s="15" t="s">
        <v>1187</v>
      </c>
      <c r="H1169" s="106" t="s">
        <v>1118</v>
      </c>
      <c r="I1169" s="106">
        <v>1</v>
      </c>
      <c r="J1169">
        <v>128</v>
      </c>
    </row>
    <row r="1170" spans="1:10" ht="30" x14ac:dyDescent="0.25">
      <c r="A1170" s="12">
        <v>43297</v>
      </c>
      <c r="B1170" s="106">
        <v>728</v>
      </c>
      <c r="C1170" s="106">
        <v>901</v>
      </c>
      <c r="D1170" s="15" t="s">
        <v>506</v>
      </c>
      <c r="E1170" s="15" t="s">
        <v>1110</v>
      </c>
      <c r="H1170" s="106" t="s">
        <v>1118</v>
      </c>
      <c r="I1170" s="106">
        <v>1</v>
      </c>
      <c r="J1170">
        <v>128</v>
      </c>
    </row>
    <row r="1171" spans="1:10" ht="30" x14ac:dyDescent="0.25">
      <c r="A1171" s="12">
        <v>43297</v>
      </c>
      <c r="B1171" s="106">
        <v>727</v>
      </c>
      <c r="C1171" s="106">
        <v>901</v>
      </c>
      <c r="D1171" s="15" t="s">
        <v>508</v>
      </c>
      <c r="E1171" s="15" t="s">
        <v>1110</v>
      </c>
      <c r="H1171" s="106" t="s">
        <v>1118</v>
      </c>
      <c r="I1171" s="106">
        <v>1</v>
      </c>
      <c r="J1171">
        <v>128</v>
      </c>
    </row>
    <row r="1172" spans="1:10" ht="45" x14ac:dyDescent="0.25">
      <c r="A1172" s="12">
        <v>43294</v>
      </c>
      <c r="B1172" s="106">
        <v>726</v>
      </c>
      <c r="C1172" s="106">
        <v>904</v>
      </c>
      <c r="D1172" s="15" t="s">
        <v>509</v>
      </c>
      <c r="E1172" s="15" t="s">
        <v>1087</v>
      </c>
      <c r="G1172" t="s">
        <v>1558</v>
      </c>
      <c r="H1172" s="106" t="s">
        <v>1118</v>
      </c>
      <c r="I1172" s="106">
        <v>1</v>
      </c>
      <c r="J1172">
        <v>128</v>
      </c>
    </row>
    <row r="1173" spans="1:10" ht="30" x14ac:dyDescent="0.25">
      <c r="A1173" s="12">
        <v>43294</v>
      </c>
      <c r="B1173" s="106">
        <v>725</v>
      </c>
      <c r="C1173" s="106">
        <v>406</v>
      </c>
      <c r="D1173" s="15" t="s">
        <v>511</v>
      </c>
      <c r="E1173" s="15" t="s">
        <v>1090</v>
      </c>
      <c r="G1173" t="s">
        <v>1472</v>
      </c>
      <c r="H1173" s="106">
        <v>43411</v>
      </c>
      <c r="I1173" s="106">
        <v>1</v>
      </c>
      <c r="J1173">
        <v>128</v>
      </c>
    </row>
    <row r="1174" spans="1:10" ht="45" x14ac:dyDescent="0.25">
      <c r="A1174" s="12">
        <v>43291</v>
      </c>
      <c r="B1174" s="106">
        <v>724</v>
      </c>
      <c r="C1174" s="106">
        <v>107</v>
      </c>
      <c r="D1174" s="15" t="s">
        <v>513</v>
      </c>
      <c r="E1174" s="15" t="s">
        <v>1107</v>
      </c>
      <c r="G1174" t="s">
        <v>1559</v>
      </c>
      <c r="H1174" s="106">
        <v>43419</v>
      </c>
      <c r="I1174" s="106">
        <v>1</v>
      </c>
      <c r="J1174">
        <v>128</v>
      </c>
    </row>
    <row r="1175" spans="1:10" ht="30" x14ac:dyDescent="0.25">
      <c r="A1175" s="12">
        <v>43291</v>
      </c>
      <c r="B1175" s="106">
        <v>723</v>
      </c>
      <c r="C1175" s="106">
        <v>107</v>
      </c>
      <c r="D1175" s="15" t="s">
        <v>515</v>
      </c>
      <c r="E1175" s="15" t="s">
        <v>46</v>
      </c>
      <c r="H1175" s="106" t="s">
        <v>46</v>
      </c>
      <c r="I1175" s="106">
        <v>1</v>
      </c>
      <c r="J1175">
        <v>128</v>
      </c>
    </row>
    <row r="1176" spans="1:10" x14ac:dyDescent="0.25">
      <c r="A1176" s="12">
        <v>43294</v>
      </c>
      <c r="B1176" s="106">
        <v>722</v>
      </c>
      <c r="C1176" s="106">
        <v>502</v>
      </c>
      <c r="D1176" s="15" t="s">
        <v>516</v>
      </c>
      <c r="E1176" s="15" t="s">
        <v>46</v>
      </c>
      <c r="H1176" s="106" t="s">
        <v>46</v>
      </c>
      <c r="I1176" s="106">
        <v>1</v>
      </c>
      <c r="J1176">
        <v>128</v>
      </c>
    </row>
    <row r="1177" spans="1:10" ht="30" x14ac:dyDescent="0.25">
      <c r="A1177" s="12">
        <v>43295</v>
      </c>
      <c r="B1177" s="106">
        <v>721</v>
      </c>
      <c r="C1177" s="106">
        <v>509</v>
      </c>
      <c r="D1177" s="15" t="s">
        <v>519</v>
      </c>
      <c r="E1177" s="15" t="s">
        <v>46</v>
      </c>
      <c r="H1177" s="106" t="s">
        <v>1118</v>
      </c>
      <c r="I1177" s="106">
        <v>1</v>
      </c>
      <c r="J1177">
        <v>128</v>
      </c>
    </row>
    <row r="1178" spans="1:10" ht="30" x14ac:dyDescent="0.25">
      <c r="A1178" s="12">
        <v>43294</v>
      </c>
      <c r="B1178" s="106">
        <v>720</v>
      </c>
      <c r="C1178" s="106">
        <v>202</v>
      </c>
      <c r="D1178" s="15" t="s">
        <v>520</v>
      </c>
      <c r="E1178" s="15" t="s">
        <v>1110</v>
      </c>
      <c r="H1178" s="106" t="s">
        <v>1118</v>
      </c>
      <c r="I1178" s="106">
        <v>1</v>
      </c>
      <c r="J1178">
        <v>128</v>
      </c>
    </row>
    <row r="1179" spans="1:10" ht="45" x14ac:dyDescent="0.25">
      <c r="A1179" s="12">
        <v>43293</v>
      </c>
      <c r="B1179" s="106">
        <v>719</v>
      </c>
      <c r="C1179" s="106">
        <v>302</v>
      </c>
      <c r="D1179" s="15" t="s">
        <v>522</v>
      </c>
      <c r="E1179" s="15" t="s">
        <v>1087</v>
      </c>
      <c r="H1179" s="106"/>
      <c r="I1179" s="106">
        <v>1</v>
      </c>
      <c r="J1179">
        <v>128</v>
      </c>
    </row>
    <row r="1180" spans="1:10" ht="30" x14ac:dyDescent="0.25">
      <c r="A1180" s="12">
        <v>43293</v>
      </c>
      <c r="B1180" s="106">
        <v>718</v>
      </c>
      <c r="C1180" s="106">
        <v>302</v>
      </c>
      <c r="D1180" s="15" t="s">
        <v>523</v>
      </c>
      <c r="E1180" s="15" t="s">
        <v>1087</v>
      </c>
      <c r="H1180" s="106"/>
      <c r="I1180" s="106">
        <v>1</v>
      </c>
      <c r="J1180">
        <v>128</v>
      </c>
    </row>
    <row r="1181" spans="1:10" ht="30" x14ac:dyDescent="0.25">
      <c r="A1181" s="12">
        <v>43292</v>
      </c>
      <c r="B1181" s="106">
        <v>717</v>
      </c>
      <c r="C1181" s="106">
        <v>312</v>
      </c>
      <c r="D1181" s="15" t="s">
        <v>525</v>
      </c>
      <c r="E1181" s="15" t="s">
        <v>1110</v>
      </c>
      <c r="H1181" s="106" t="s">
        <v>1118</v>
      </c>
      <c r="I1181" s="106">
        <v>1</v>
      </c>
      <c r="J1181">
        <v>128</v>
      </c>
    </row>
    <row r="1182" spans="1:10" ht="45" x14ac:dyDescent="0.25">
      <c r="A1182" s="12">
        <v>43292</v>
      </c>
      <c r="B1182" s="106">
        <v>716</v>
      </c>
      <c r="C1182" s="106">
        <v>309</v>
      </c>
      <c r="D1182" s="15" t="s">
        <v>527</v>
      </c>
      <c r="E1182" s="15" t="s">
        <v>1151</v>
      </c>
      <c r="H1182" s="106" t="s">
        <v>1118</v>
      </c>
      <c r="I1182" s="106">
        <v>1</v>
      </c>
      <c r="J1182">
        <v>128</v>
      </c>
    </row>
    <row r="1183" spans="1:10" ht="270" x14ac:dyDescent="0.25">
      <c r="A1183" s="12">
        <v>43352</v>
      </c>
      <c r="B1183" s="106">
        <v>715</v>
      </c>
      <c r="C1183" s="106"/>
      <c r="D1183" s="15" t="s">
        <v>530</v>
      </c>
      <c r="E1183" s="15" t="s">
        <v>1129</v>
      </c>
      <c r="H1183" s="106" t="s">
        <v>1118</v>
      </c>
      <c r="I1183" s="106">
        <v>1</v>
      </c>
      <c r="J1183">
        <v>128</v>
      </c>
    </row>
    <row r="1184" spans="1:10" ht="150" x14ac:dyDescent="0.25">
      <c r="A1184" s="12">
        <v>43291</v>
      </c>
      <c r="B1184" s="106">
        <v>714</v>
      </c>
      <c r="C1184" s="106"/>
      <c r="D1184" s="15" t="s">
        <v>532</v>
      </c>
      <c r="E1184" s="15" t="s">
        <v>1110</v>
      </c>
      <c r="H1184" s="106" t="s">
        <v>1118</v>
      </c>
      <c r="I1184" s="106">
        <v>1</v>
      </c>
      <c r="J1184">
        <v>128</v>
      </c>
    </row>
    <row r="1185" spans="1:10" x14ac:dyDescent="0.25">
      <c r="A1185" s="12">
        <v>43291</v>
      </c>
      <c r="B1185" s="106">
        <v>713</v>
      </c>
      <c r="C1185" s="106">
        <v>107</v>
      </c>
      <c r="D1185" s="15" t="s">
        <v>535</v>
      </c>
      <c r="E1185" s="15" t="s">
        <v>46</v>
      </c>
      <c r="H1185" s="106" t="s">
        <v>46</v>
      </c>
      <c r="I1185" s="106">
        <v>1</v>
      </c>
      <c r="J1185">
        <v>128</v>
      </c>
    </row>
    <row r="1186" spans="1:10" ht="30" x14ac:dyDescent="0.25">
      <c r="A1186" s="12">
        <v>43290</v>
      </c>
      <c r="B1186" s="106">
        <v>712</v>
      </c>
      <c r="C1186" s="106">
        <v>401</v>
      </c>
      <c r="D1186" s="15" t="s">
        <v>536</v>
      </c>
      <c r="E1186" s="15" t="s">
        <v>1087</v>
      </c>
      <c r="G1186" t="s">
        <v>1560</v>
      </c>
      <c r="H1186" s="106">
        <v>43709</v>
      </c>
      <c r="I1186" s="106">
        <v>1</v>
      </c>
      <c r="J1186">
        <v>128</v>
      </c>
    </row>
    <row r="1187" spans="1:10" ht="30" x14ac:dyDescent="0.25">
      <c r="A1187" s="12">
        <v>43291</v>
      </c>
      <c r="B1187" s="106">
        <v>711</v>
      </c>
      <c r="C1187" s="106"/>
      <c r="D1187" s="15" t="s">
        <v>537</v>
      </c>
      <c r="E1187" s="15" t="s">
        <v>1094</v>
      </c>
      <c r="H1187" s="106" t="s">
        <v>1118</v>
      </c>
      <c r="I1187" s="106">
        <v>1</v>
      </c>
      <c r="J1187">
        <v>128</v>
      </c>
    </row>
    <row r="1188" spans="1:10" x14ac:dyDescent="0.25">
      <c r="A1188" s="12">
        <v>43291</v>
      </c>
      <c r="B1188" s="106">
        <v>710</v>
      </c>
      <c r="C1188" s="106">
        <v>707</v>
      </c>
      <c r="D1188" s="15" t="s">
        <v>538</v>
      </c>
      <c r="E1188" s="15" t="s">
        <v>46</v>
      </c>
      <c r="H1188" s="106" t="s">
        <v>46</v>
      </c>
      <c r="I1188" s="106">
        <v>1</v>
      </c>
      <c r="J1188">
        <v>128</v>
      </c>
    </row>
    <row r="1189" spans="1:10" x14ac:dyDescent="0.25">
      <c r="A1189" s="12">
        <v>43291</v>
      </c>
      <c r="B1189" s="106">
        <v>709</v>
      </c>
      <c r="C1189" s="106">
        <v>707</v>
      </c>
      <c r="D1189" s="15" t="s">
        <v>539</v>
      </c>
      <c r="E1189" s="15" t="s">
        <v>46</v>
      </c>
      <c r="H1189" s="106" t="s">
        <v>46</v>
      </c>
      <c r="I1189" s="106">
        <v>1</v>
      </c>
      <c r="J1189">
        <v>128</v>
      </c>
    </row>
    <row r="1190" spans="1:10" ht="30" x14ac:dyDescent="0.25">
      <c r="A1190" s="12">
        <v>43291</v>
      </c>
      <c r="B1190" s="106">
        <v>708</v>
      </c>
      <c r="C1190" s="106">
        <v>405</v>
      </c>
      <c r="D1190" s="15" t="s">
        <v>540</v>
      </c>
      <c r="E1190" s="15" t="s">
        <v>1129</v>
      </c>
      <c r="H1190" s="106" t="s">
        <v>1118</v>
      </c>
      <c r="I1190" s="106">
        <v>1</v>
      </c>
      <c r="J1190">
        <v>128</v>
      </c>
    </row>
    <row r="1191" spans="1:10" ht="75" x14ac:dyDescent="0.25">
      <c r="A1191" s="12">
        <v>43290</v>
      </c>
      <c r="B1191" s="106">
        <v>707</v>
      </c>
      <c r="C1191" s="106" t="s">
        <v>541</v>
      </c>
      <c r="D1191" s="15" t="s">
        <v>542</v>
      </c>
      <c r="E1191" s="15" t="s">
        <v>1129</v>
      </c>
      <c r="H1191" s="106" t="s">
        <v>1118</v>
      </c>
      <c r="I1191" s="106">
        <v>1</v>
      </c>
      <c r="J1191">
        <v>128</v>
      </c>
    </row>
    <row r="1192" spans="1:10" ht="30" x14ac:dyDescent="0.25">
      <c r="A1192" s="12">
        <v>43290</v>
      </c>
      <c r="B1192" s="106">
        <v>706</v>
      </c>
      <c r="C1192" s="106">
        <v>201</v>
      </c>
      <c r="D1192" s="15" t="s">
        <v>545</v>
      </c>
      <c r="E1192" s="15" t="s">
        <v>1110</v>
      </c>
      <c r="H1192" s="106" t="s">
        <v>1118</v>
      </c>
      <c r="I1192" s="106">
        <v>1</v>
      </c>
      <c r="J1192">
        <v>128</v>
      </c>
    </row>
    <row r="1193" spans="1:10" ht="30" x14ac:dyDescent="0.25">
      <c r="A1193" s="12">
        <v>43290</v>
      </c>
      <c r="B1193" s="106">
        <v>705</v>
      </c>
      <c r="C1193" s="106">
        <v>609</v>
      </c>
      <c r="D1193" s="15" t="s">
        <v>549</v>
      </c>
      <c r="E1193" s="15" t="s">
        <v>1110</v>
      </c>
      <c r="H1193" s="106" t="s">
        <v>1118</v>
      </c>
      <c r="I1193" s="106">
        <v>1</v>
      </c>
      <c r="J1193">
        <v>128</v>
      </c>
    </row>
    <row r="1194" spans="1:10" ht="60" x14ac:dyDescent="0.25">
      <c r="A1194" s="12">
        <v>43290</v>
      </c>
      <c r="B1194" s="106">
        <v>704</v>
      </c>
      <c r="C1194" s="106">
        <v>306</v>
      </c>
      <c r="D1194" s="15" t="s">
        <v>551</v>
      </c>
      <c r="E1194" s="15" t="s">
        <v>1235</v>
      </c>
      <c r="F1194" t="s">
        <v>1641</v>
      </c>
      <c r="H1194" s="106" t="s">
        <v>1131</v>
      </c>
      <c r="I1194" s="106">
        <v>1</v>
      </c>
      <c r="J1194">
        <v>128</v>
      </c>
    </row>
    <row r="1195" spans="1:10" ht="30" x14ac:dyDescent="0.25">
      <c r="A1195" s="12">
        <v>43288</v>
      </c>
      <c r="B1195" s="106">
        <v>703</v>
      </c>
      <c r="C1195" s="106">
        <v>104</v>
      </c>
      <c r="D1195" s="15" t="s">
        <v>553</v>
      </c>
      <c r="E1195" s="15" t="s">
        <v>1129</v>
      </c>
      <c r="H1195" s="106" t="s">
        <v>1118</v>
      </c>
      <c r="I1195" s="106">
        <v>1</v>
      </c>
      <c r="J1195">
        <v>128</v>
      </c>
    </row>
    <row r="1196" spans="1:10" ht="30" x14ac:dyDescent="0.25">
      <c r="A1196" s="12">
        <v>43288</v>
      </c>
      <c r="B1196" s="106">
        <v>702</v>
      </c>
      <c r="C1196" s="106">
        <v>110</v>
      </c>
      <c r="D1196" s="15" t="s">
        <v>554</v>
      </c>
      <c r="E1196" s="15" t="s">
        <v>1151</v>
      </c>
      <c r="H1196" s="106" t="s">
        <v>1118</v>
      </c>
      <c r="I1196" s="106">
        <v>1</v>
      </c>
      <c r="J1196">
        <v>128</v>
      </c>
    </row>
    <row r="1197" spans="1:10" ht="45" x14ac:dyDescent="0.25">
      <c r="A1197" s="12">
        <v>43288</v>
      </c>
      <c r="B1197" s="106">
        <v>701</v>
      </c>
      <c r="C1197" s="106">
        <v>110</v>
      </c>
      <c r="D1197" s="15" t="s">
        <v>556</v>
      </c>
      <c r="E1197" s="15" t="s">
        <v>1087</v>
      </c>
      <c r="G1197" t="s">
        <v>1561</v>
      </c>
      <c r="H1197" s="106">
        <v>43709</v>
      </c>
      <c r="I1197" s="106">
        <v>1</v>
      </c>
      <c r="J1197">
        <v>128</v>
      </c>
    </row>
    <row r="1198" spans="1:10" ht="30" x14ac:dyDescent="0.25">
      <c r="A1198" s="12">
        <v>43288</v>
      </c>
      <c r="B1198" s="106">
        <v>700</v>
      </c>
      <c r="C1198" s="106">
        <v>505</v>
      </c>
      <c r="D1198" s="15" t="s">
        <v>557</v>
      </c>
      <c r="E1198" s="15" t="s">
        <v>1235</v>
      </c>
      <c r="F1198" t="s">
        <v>1642</v>
      </c>
      <c r="H1198" s="106" t="s">
        <v>1131</v>
      </c>
      <c r="I1198" s="106">
        <v>1</v>
      </c>
      <c r="J1198">
        <v>128</v>
      </c>
    </row>
    <row r="1199" spans="1:10" ht="90" x14ac:dyDescent="0.25">
      <c r="A1199" s="12">
        <v>43289</v>
      </c>
      <c r="B1199" s="106">
        <v>699</v>
      </c>
      <c r="C1199" s="106" t="s">
        <v>342</v>
      </c>
      <c r="D1199" s="15" t="s">
        <v>558</v>
      </c>
      <c r="E1199" s="15" t="s">
        <v>1094</v>
      </c>
      <c r="H1199" s="106" t="s">
        <v>1118</v>
      </c>
      <c r="I1199" s="106">
        <v>1</v>
      </c>
      <c r="J1199">
        <v>128</v>
      </c>
    </row>
    <row r="1200" spans="1:10" ht="30" x14ac:dyDescent="0.25">
      <c r="A1200" s="12">
        <v>43286</v>
      </c>
      <c r="B1200" s="106">
        <v>698</v>
      </c>
      <c r="C1200" s="106">
        <v>602</v>
      </c>
      <c r="D1200" s="15" t="s">
        <v>559</v>
      </c>
      <c r="E1200" s="15" t="s">
        <v>1235</v>
      </c>
      <c r="F1200" t="s">
        <v>1642</v>
      </c>
      <c r="H1200" s="106" t="s">
        <v>1082</v>
      </c>
      <c r="I1200" s="106">
        <v>1</v>
      </c>
      <c r="J1200">
        <v>128</v>
      </c>
    </row>
    <row r="1201" spans="1:10" x14ac:dyDescent="0.25">
      <c r="A1201" s="12">
        <v>43286</v>
      </c>
      <c r="B1201" s="106">
        <v>697</v>
      </c>
      <c r="C1201" s="106">
        <v>505</v>
      </c>
      <c r="D1201" s="15" t="s">
        <v>560</v>
      </c>
      <c r="E1201" s="15" t="s">
        <v>46</v>
      </c>
      <c r="H1201" s="106" t="s">
        <v>1118</v>
      </c>
      <c r="I1201" s="106">
        <v>1</v>
      </c>
      <c r="J1201">
        <v>128</v>
      </c>
    </row>
    <row r="1202" spans="1:10" ht="30" x14ac:dyDescent="0.25">
      <c r="A1202" s="12">
        <v>43286</v>
      </c>
      <c r="B1202" s="106">
        <v>696</v>
      </c>
      <c r="C1202" s="106">
        <v>902</v>
      </c>
      <c r="D1202" s="15" t="s">
        <v>562</v>
      </c>
      <c r="E1202" s="15" t="s">
        <v>1151</v>
      </c>
      <c r="H1202" s="106" t="s">
        <v>1118</v>
      </c>
      <c r="I1202" s="106">
        <v>1</v>
      </c>
      <c r="J1202">
        <v>128</v>
      </c>
    </row>
    <row r="1203" spans="1:10" ht="75" x14ac:dyDescent="0.25">
      <c r="A1203" s="12">
        <v>43285</v>
      </c>
      <c r="B1203" s="106">
        <v>695</v>
      </c>
      <c r="C1203" s="106">
        <v>405</v>
      </c>
      <c r="D1203" s="15" t="s">
        <v>563</v>
      </c>
      <c r="E1203" s="15" t="s">
        <v>1547</v>
      </c>
      <c r="H1203" s="106" t="s">
        <v>46</v>
      </c>
      <c r="I1203" s="106">
        <v>1</v>
      </c>
      <c r="J1203">
        <v>128</v>
      </c>
    </row>
    <row r="1204" spans="1:10" ht="105" x14ac:dyDescent="0.25">
      <c r="A1204" s="12">
        <v>43285</v>
      </c>
      <c r="B1204" s="106">
        <v>694</v>
      </c>
      <c r="C1204" s="106">
        <v>207</v>
      </c>
      <c r="D1204" s="15" t="s">
        <v>565</v>
      </c>
      <c r="E1204" s="15" t="s">
        <v>1547</v>
      </c>
      <c r="H1204" s="106" t="s">
        <v>46</v>
      </c>
      <c r="I1204" s="106">
        <v>1</v>
      </c>
      <c r="J1204">
        <v>128</v>
      </c>
    </row>
    <row r="1205" spans="1:10" ht="30" x14ac:dyDescent="0.25">
      <c r="A1205" s="12">
        <v>43285</v>
      </c>
      <c r="B1205" s="106">
        <v>693</v>
      </c>
      <c r="C1205" s="106">
        <v>904</v>
      </c>
      <c r="D1205" s="15" t="s">
        <v>566</v>
      </c>
      <c r="E1205" s="15" t="s">
        <v>1129</v>
      </c>
      <c r="H1205" s="106" t="s">
        <v>1118</v>
      </c>
      <c r="I1205" s="106">
        <v>1</v>
      </c>
      <c r="J1205">
        <v>128</v>
      </c>
    </row>
    <row r="1206" spans="1:10" ht="45" x14ac:dyDescent="0.25">
      <c r="A1206" s="12">
        <v>43285</v>
      </c>
      <c r="B1206" s="106">
        <v>692</v>
      </c>
      <c r="C1206" s="106">
        <v>202</v>
      </c>
      <c r="D1206" s="15" t="s">
        <v>567</v>
      </c>
      <c r="E1206" s="15" t="s">
        <v>46</v>
      </c>
      <c r="H1206" s="106" t="s">
        <v>46</v>
      </c>
      <c r="I1206" s="106">
        <v>1</v>
      </c>
      <c r="J1206">
        <v>128</v>
      </c>
    </row>
    <row r="1207" spans="1:10" ht="45" x14ac:dyDescent="0.25">
      <c r="A1207" s="12">
        <v>43285</v>
      </c>
      <c r="B1207" s="106">
        <v>691</v>
      </c>
      <c r="C1207" s="106"/>
      <c r="D1207" s="15" t="s">
        <v>569</v>
      </c>
      <c r="E1207" s="15" t="s">
        <v>1110</v>
      </c>
      <c r="H1207" s="106" t="s">
        <v>1118</v>
      </c>
      <c r="I1207" s="106">
        <v>1</v>
      </c>
      <c r="J1207">
        <v>128</v>
      </c>
    </row>
    <row r="1208" spans="1:10" ht="30" x14ac:dyDescent="0.25">
      <c r="A1208" s="12">
        <v>43285</v>
      </c>
      <c r="B1208" s="106">
        <v>690</v>
      </c>
      <c r="C1208" s="106">
        <v>201</v>
      </c>
      <c r="D1208" s="15" t="s">
        <v>570</v>
      </c>
      <c r="E1208" s="15" t="s">
        <v>1110</v>
      </c>
      <c r="H1208" s="106" t="s">
        <v>1118</v>
      </c>
      <c r="I1208" s="106">
        <v>1</v>
      </c>
      <c r="J1208">
        <v>128</v>
      </c>
    </row>
    <row r="1209" spans="1:10" ht="30" x14ac:dyDescent="0.25">
      <c r="A1209" s="12">
        <v>43284</v>
      </c>
      <c r="B1209" s="106">
        <v>689</v>
      </c>
      <c r="C1209" s="106">
        <v>312</v>
      </c>
      <c r="D1209" s="15" t="s">
        <v>573</v>
      </c>
      <c r="E1209" s="15" t="s">
        <v>46</v>
      </c>
      <c r="H1209" s="106" t="s">
        <v>46</v>
      </c>
      <c r="I1209" s="106">
        <v>1</v>
      </c>
      <c r="J1209">
        <v>128</v>
      </c>
    </row>
    <row r="1210" spans="1:10" ht="30" x14ac:dyDescent="0.25">
      <c r="A1210" s="12">
        <v>43284</v>
      </c>
      <c r="B1210" s="106">
        <v>688</v>
      </c>
      <c r="C1210" s="106"/>
      <c r="D1210" s="15" t="s">
        <v>576</v>
      </c>
      <c r="E1210" s="15" t="s">
        <v>1094</v>
      </c>
      <c r="G1210" t="s">
        <v>1495</v>
      </c>
      <c r="H1210" s="106">
        <v>43405</v>
      </c>
      <c r="I1210" s="106">
        <v>1</v>
      </c>
      <c r="J1210">
        <v>128</v>
      </c>
    </row>
    <row r="1211" spans="1:10" ht="60" x14ac:dyDescent="0.25">
      <c r="A1211" s="12">
        <v>43284</v>
      </c>
      <c r="B1211" s="106">
        <v>687</v>
      </c>
      <c r="C1211" s="106"/>
      <c r="D1211" s="15" t="s">
        <v>578</v>
      </c>
      <c r="E1211" s="15" t="s">
        <v>1151</v>
      </c>
      <c r="H1211" s="106" t="s">
        <v>1118</v>
      </c>
      <c r="I1211" s="106">
        <v>1</v>
      </c>
      <c r="J1211">
        <v>128</v>
      </c>
    </row>
    <row r="1212" spans="1:10" ht="75" x14ac:dyDescent="0.25">
      <c r="A1212" s="12">
        <v>43284</v>
      </c>
      <c r="B1212" s="106">
        <v>686</v>
      </c>
      <c r="C1212" s="106">
        <v>504</v>
      </c>
      <c r="D1212" s="15" t="s">
        <v>580</v>
      </c>
      <c r="E1212" s="15" t="s">
        <v>1102</v>
      </c>
      <c r="H1212" s="106" t="s">
        <v>1118</v>
      </c>
      <c r="I1212" s="106">
        <v>1</v>
      </c>
      <c r="J1212">
        <v>128</v>
      </c>
    </row>
    <row r="1213" spans="1:10" ht="30" x14ac:dyDescent="0.25">
      <c r="A1213" s="12">
        <v>43283</v>
      </c>
      <c r="B1213" s="106">
        <v>685</v>
      </c>
      <c r="C1213" s="106">
        <v>512</v>
      </c>
      <c r="D1213" s="15" t="s">
        <v>582</v>
      </c>
      <c r="E1213" s="15" t="s">
        <v>1110</v>
      </c>
      <c r="H1213" s="106" t="s">
        <v>1118</v>
      </c>
      <c r="I1213" s="106">
        <v>1</v>
      </c>
      <c r="J1213">
        <v>128</v>
      </c>
    </row>
    <row r="1214" spans="1:10" ht="30" x14ac:dyDescent="0.25">
      <c r="A1214" s="12">
        <v>43283</v>
      </c>
      <c r="B1214" s="106">
        <v>684</v>
      </c>
      <c r="C1214" s="106">
        <v>107</v>
      </c>
      <c r="D1214" s="15" t="s">
        <v>584</v>
      </c>
      <c r="E1214" s="15" t="s">
        <v>1110</v>
      </c>
      <c r="H1214" s="106" t="s">
        <v>1118</v>
      </c>
      <c r="I1214" s="106">
        <v>1</v>
      </c>
      <c r="J1214">
        <v>128</v>
      </c>
    </row>
    <row r="1215" spans="1:10" ht="30" x14ac:dyDescent="0.25">
      <c r="A1215" s="12">
        <v>43282</v>
      </c>
      <c r="B1215" s="106">
        <v>683</v>
      </c>
      <c r="C1215" s="106">
        <v>606</v>
      </c>
      <c r="D1215" s="15" t="s">
        <v>587</v>
      </c>
      <c r="E1215" s="15" t="s">
        <v>1094</v>
      </c>
      <c r="H1215" s="106" t="s">
        <v>46</v>
      </c>
      <c r="I1215" s="106">
        <v>1</v>
      </c>
      <c r="J1215">
        <v>128</v>
      </c>
    </row>
    <row r="1216" spans="1:10" ht="45" x14ac:dyDescent="0.25">
      <c r="A1216" s="12">
        <v>43281</v>
      </c>
      <c r="B1216" s="106">
        <v>682</v>
      </c>
      <c r="C1216" s="106">
        <v>515</v>
      </c>
      <c r="D1216" s="15" t="s">
        <v>589</v>
      </c>
      <c r="E1216" s="15" t="s">
        <v>1110</v>
      </c>
      <c r="H1216" s="106" t="s">
        <v>1118</v>
      </c>
      <c r="I1216" s="106">
        <v>1</v>
      </c>
      <c r="J1216">
        <v>128</v>
      </c>
    </row>
    <row r="1217" spans="1:10" ht="30" x14ac:dyDescent="0.25">
      <c r="A1217" s="12">
        <v>43280</v>
      </c>
      <c r="B1217" s="106">
        <v>681</v>
      </c>
      <c r="C1217" s="106">
        <v>411</v>
      </c>
      <c r="D1217" s="15" t="s">
        <v>591</v>
      </c>
      <c r="E1217" s="15" t="s">
        <v>1090</v>
      </c>
      <c r="G1217" t="s">
        <v>1472</v>
      </c>
      <c r="H1217" s="106">
        <v>43411</v>
      </c>
      <c r="I1217" s="106">
        <v>1</v>
      </c>
      <c r="J1217">
        <v>128</v>
      </c>
    </row>
    <row r="1218" spans="1:10" ht="30" x14ac:dyDescent="0.25">
      <c r="A1218" s="12">
        <v>43281</v>
      </c>
      <c r="B1218" s="106">
        <v>680</v>
      </c>
      <c r="C1218" s="106">
        <v>203</v>
      </c>
      <c r="D1218" s="15" t="s">
        <v>593</v>
      </c>
      <c r="E1218" s="15" t="s">
        <v>1145</v>
      </c>
      <c r="G1218" t="s">
        <v>1508</v>
      </c>
      <c r="H1218" s="106" t="s">
        <v>1118</v>
      </c>
      <c r="I1218" s="106">
        <v>1</v>
      </c>
      <c r="J1218">
        <v>128</v>
      </c>
    </row>
    <row r="1219" spans="1:10" ht="30" x14ac:dyDescent="0.25">
      <c r="A1219" s="12">
        <v>43283</v>
      </c>
      <c r="B1219" s="106">
        <v>679</v>
      </c>
      <c r="C1219" s="106"/>
      <c r="D1219" s="15" t="s">
        <v>595</v>
      </c>
      <c r="E1219" s="15" t="s">
        <v>1090</v>
      </c>
      <c r="G1219" t="s">
        <v>1472</v>
      </c>
      <c r="H1219" s="106">
        <v>43411</v>
      </c>
      <c r="I1219" s="106">
        <v>1</v>
      </c>
      <c r="J1219">
        <v>128</v>
      </c>
    </row>
    <row r="1220" spans="1:10" ht="30" x14ac:dyDescent="0.25">
      <c r="A1220" s="12">
        <v>43283</v>
      </c>
      <c r="B1220" s="106">
        <v>678</v>
      </c>
      <c r="C1220" s="106"/>
      <c r="D1220" s="15" t="s">
        <v>596</v>
      </c>
      <c r="E1220" s="15" t="s">
        <v>1094</v>
      </c>
      <c r="H1220" s="106" t="s">
        <v>46</v>
      </c>
      <c r="I1220" s="106">
        <v>1</v>
      </c>
      <c r="J1220">
        <v>128</v>
      </c>
    </row>
    <row r="1221" spans="1:10" ht="30" x14ac:dyDescent="0.25">
      <c r="A1221" s="12">
        <v>43282</v>
      </c>
      <c r="B1221" s="106">
        <v>677</v>
      </c>
      <c r="C1221" s="106"/>
      <c r="D1221" s="15" t="s">
        <v>597</v>
      </c>
      <c r="E1221" s="15" t="s">
        <v>1090</v>
      </c>
      <c r="G1221" t="s">
        <v>1472</v>
      </c>
      <c r="H1221" s="106">
        <v>43411</v>
      </c>
      <c r="I1221" s="106">
        <v>1</v>
      </c>
      <c r="J1221">
        <v>128</v>
      </c>
    </row>
    <row r="1222" spans="1:10" ht="30" x14ac:dyDescent="0.25">
      <c r="A1222" s="12">
        <v>43270</v>
      </c>
      <c r="B1222" s="106">
        <v>676</v>
      </c>
      <c r="C1222" s="106"/>
      <c r="D1222" s="15" t="s">
        <v>598</v>
      </c>
      <c r="E1222" s="15" t="s">
        <v>1094</v>
      </c>
      <c r="G1222" t="s">
        <v>1495</v>
      </c>
      <c r="H1222" s="106">
        <v>43405</v>
      </c>
      <c r="I1222" s="106">
        <v>1</v>
      </c>
      <c r="J1222">
        <v>128</v>
      </c>
    </row>
    <row r="1223" spans="1:10" ht="30" x14ac:dyDescent="0.25">
      <c r="A1223" s="12">
        <v>43267</v>
      </c>
      <c r="B1223" s="106">
        <v>675</v>
      </c>
      <c r="C1223" s="106"/>
      <c r="D1223" s="15" t="s">
        <v>599</v>
      </c>
      <c r="E1223" s="15" t="s">
        <v>1094</v>
      </c>
      <c r="G1223" t="s">
        <v>1495</v>
      </c>
      <c r="H1223" s="106">
        <v>43405</v>
      </c>
      <c r="I1223" s="106">
        <v>1</v>
      </c>
      <c r="J1223">
        <v>128</v>
      </c>
    </row>
    <row r="1224" spans="1:10" ht="75" x14ac:dyDescent="0.25">
      <c r="A1224" s="12">
        <v>43264</v>
      </c>
      <c r="B1224" s="106">
        <v>674</v>
      </c>
      <c r="C1224" s="106"/>
      <c r="D1224" s="15" t="s">
        <v>600</v>
      </c>
      <c r="E1224" s="15" t="s">
        <v>1087</v>
      </c>
      <c r="G1224" t="s">
        <v>1562</v>
      </c>
      <c r="H1224" s="106" t="s">
        <v>1118</v>
      </c>
      <c r="I1224" s="106">
        <v>1</v>
      </c>
      <c r="J1224">
        <v>128</v>
      </c>
    </row>
    <row r="1225" spans="1:10" ht="30" x14ac:dyDescent="0.25">
      <c r="A1225" s="12">
        <v>43280</v>
      </c>
      <c r="B1225" s="106">
        <v>673</v>
      </c>
      <c r="C1225" s="106">
        <v>710</v>
      </c>
      <c r="D1225" s="15" t="s">
        <v>601</v>
      </c>
      <c r="E1225" s="15" t="s">
        <v>1110</v>
      </c>
      <c r="H1225" s="106" t="s">
        <v>1118</v>
      </c>
      <c r="I1225" s="106">
        <v>1</v>
      </c>
      <c r="J1225">
        <v>128</v>
      </c>
    </row>
    <row r="1226" spans="1:10" ht="60" x14ac:dyDescent="0.25">
      <c r="A1226" s="12">
        <v>43280</v>
      </c>
      <c r="B1226" s="106">
        <v>672</v>
      </c>
      <c r="C1226" s="106" t="s">
        <v>602</v>
      </c>
      <c r="D1226" s="15" t="s">
        <v>603</v>
      </c>
      <c r="E1226" s="15" t="s">
        <v>1094</v>
      </c>
      <c r="H1226" s="106" t="s">
        <v>1118</v>
      </c>
      <c r="I1226" s="106">
        <v>1</v>
      </c>
      <c r="J1226">
        <v>128</v>
      </c>
    </row>
    <row r="1227" spans="1:10" ht="90" x14ac:dyDescent="0.25">
      <c r="A1227" s="12">
        <v>43279</v>
      </c>
      <c r="B1227" s="106">
        <v>671</v>
      </c>
      <c r="C1227" s="106" t="s">
        <v>604</v>
      </c>
      <c r="D1227" s="15" t="s">
        <v>605</v>
      </c>
      <c r="E1227" s="15" t="s">
        <v>1110</v>
      </c>
      <c r="H1227" s="106" t="s">
        <v>1118</v>
      </c>
      <c r="I1227" s="106">
        <v>1</v>
      </c>
      <c r="J1227">
        <v>128</v>
      </c>
    </row>
    <row r="1228" spans="1:10" ht="30" x14ac:dyDescent="0.25">
      <c r="A1228" s="12">
        <v>43279</v>
      </c>
      <c r="B1228" s="106">
        <v>670</v>
      </c>
      <c r="C1228" s="106">
        <v>105</v>
      </c>
      <c r="D1228" s="15" t="s">
        <v>608</v>
      </c>
      <c r="E1228" s="15" t="s">
        <v>1094</v>
      </c>
      <c r="G1228" t="s">
        <v>1495</v>
      </c>
      <c r="H1228" s="106">
        <v>43405</v>
      </c>
      <c r="I1228" s="106">
        <v>1</v>
      </c>
      <c r="J1228">
        <v>128</v>
      </c>
    </row>
    <row r="1229" spans="1:10" ht="30" x14ac:dyDescent="0.25">
      <c r="A1229" s="12">
        <v>43279</v>
      </c>
      <c r="B1229" s="106">
        <v>669</v>
      </c>
      <c r="C1229" s="106">
        <v>105</v>
      </c>
      <c r="D1229" s="15" t="s">
        <v>610</v>
      </c>
      <c r="E1229" s="15" t="s">
        <v>1151</v>
      </c>
      <c r="H1229" s="106" t="s">
        <v>1118</v>
      </c>
      <c r="I1229" s="106">
        <v>1</v>
      </c>
      <c r="J1229">
        <v>128</v>
      </c>
    </row>
    <row r="1230" spans="1:10" ht="30" x14ac:dyDescent="0.25">
      <c r="A1230" s="12">
        <v>43279</v>
      </c>
      <c r="B1230" s="106">
        <v>668</v>
      </c>
      <c r="C1230" s="106">
        <v>801</v>
      </c>
      <c r="D1230" s="15" t="s">
        <v>613</v>
      </c>
      <c r="E1230" s="15" t="s">
        <v>1235</v>
      </c>
      <c r="F1230" t="s">
        <v>1642</v>
      </c>
      <c r="H1230" s="106" t="s">
        <v>1118</v>
      </c>
      <c r="I1230" s="106">
        <v>1</v>
      </c>
      <c r="J1230">
        <v>128</v>
      </c>
    </row>
    <row r="1231" spans="1:10" ht="30" x14ac:dyDescent="0.25">
      <c r="A1231" s="12">
        <v>43275</v>
      </c>
      <c r="B1231" s="106">
        <v>667</v>
      </c>
      <c r="C1231" s="106">
        <v>504</v>
      </c>
      <c r="D1231" s="15" t="s">
        <v>616</v>
      </c>
      <c r="E1231" s="15" t="s">
        <v>1110</v>
      </c>
      <c r="H1231" s="106" t="s">
        <v>1118</v>
      </c>
      <c r="I1231" s="106">
        <v>1</v>
      </c>
      <c r="J1231">
        <v>128</v>
      </c>
    </row>
    <row r="1232" spans="1:10" ht="30" x14ac:dyDescent="0.25">
      <c r="A1232" s="12">
        <v>43278</v>
      </c>
      <c r="B1232" s="106">
        <v>666</v>
      </c>
      <c r="C1232" s="106">
        <v>301</v>
      </c>
      <c r="D1232" s="15" t="s">
        <v>618</v>
      </c>
      <c r="E1232" s="15" t="s">
        <v>1090</v>
      </c>
      <c r="G1232" t="s">
        <v>1472</v>
      </c>
      <c r="H1232" s="106">
        <v>43411</v>
      </c>
      <c r="I1232" s="106">
        <v>1</v>
      </c>
      <c r="J1232">
        <v>128</v>
      </c>
    </row>
    <row r="1233" spans="1:10" ht="30" x14ac:dyDescent="0.25">
      <c r="A1233" s="12">
        <v>43278</v>
      </c>
      <c r="B1233" s="106">
        <v>665</v>
      </c>
      <c r="C1233" s="106">
        <v>301</v>
      </c>
      <c r="D1233" s="15" t="s">
        <v>620</v>
      </c>
      <c r="E1233" s="15" t="s">
        <v>1090</v>
      </c>
      <c r="G1233" t="s">
        <v>1472</v>
      </c>
      <c r="H1233" s="106">
        <v>43411</v>
      </c>
      <c r="I1233" s="106">
        <v>1</v>
      </c>
      <c r="J1233">
        <v>128</v>
      </c>
    </row>
    <row r="1234" spans="1:10" ht="30" x14ac:dyDescent="0.25">
      <c r="A1234" s="12">
        <v>43278</v>
      </c>
      <c r="B1234" s="106">
        <v>664</v>
      </c>
      <c r="C1234" s="106">
        <v>602</v>
      </c>
      <c r="D1234" s="15" t="s">
        <v>621</v>
      </c>
      <c r="E1234" s="15" t="s">
        <v>1087</v>
      </c>
      <c r="G1234" t="s">
        <v>1563</v>
      </c>
      <c r="H1234" s="106">
        <v>43480</v>
      </c>
      <c r="I1234" s="106">
        <v>1</v>
      </c>
      <c r="J1234">
        <v>128</v>
      </c>
    </row>
    <row r="1235" spans="1:10" ht="30" x14ac:dyDescent="0.25">
      <c r="A1235" s="12">
        <v>43278</v>
      </c>
      <c r="B1235" s="106">
        <v>663</v>
      </c>
      <c r="C1235" s="106">
        <v>515</v>
      </c>
      <c r="D1235" s="15" t="s">
        <v>623</v>
      </c>
      <c r="E1235" s="15" t="s">
        <v>1110</v>
      </c>
      <c r="H1235" s="106" t="s">
        <v>1118</v>
      </c>
      <c r="I1235" s="106">
        <v>1</v>
      </c>
      <c r="J1235">
        <v>128</v>
      </c>
    </row>
    <row r="1236" spans="1:10" ht="30" x14ac:dyDescent="0.25">
      <c r="A1236" s="12">
        <v>43276</v>
      </c>
      <c r="B1236" s="106">
        <v>662</v>
      </c>
      <c r="C1236" s="106">
        <v>408</v>
      </c>
      <c r="D1236" s="15" t="s">
        <v>625</v>
      </c>
      <c r="E1236" s="15" t="s">
        <v>1094</v>
      </c>
      <c r="H1236" s="106" t="s">
        <v>1118</v>
      </c>
      <c r="I1236" s="106">
        <v>1</v>
      </c>
      <c r="J1236">
        <v>128</v>
      </c>
    </row>
    <row r="1237" spans="1:10" ht="30" x14ac:dyDescent="0.25">
      <c r="A1237" s="12">
        <v>43276</v>
      </c>
      <c r="B1237" s="106">
        <v>661</v>
      </c>
      <c r="C1237" s="106">
        <v>304</v>
      </c>
      <c r="D1237" s="15" t="s">
        <v>627</v>
      </c>
      <c r="E1237" s="15" t="s">
        <v>1129</v>
      </c>
      <c r="H1237" s="106" t="s">
        <v>1118</v>
      </c>
      <c r="I1237" s="106">
        <v>1</v>
      </c>
      <c r="J1237">
        <v>128</v>
      </c>
    </row>
    <row r="1238" spans="1:10" x14ac:dyDescent="0.25">
      <c r="A1238" s="12">
        <v>43275</v>
      </c>
      <c r="B1238" s="106">
        <v>660</v>
      </c>
      <c r="C1238" s="106">
        <v>304</v>
      </c>
      <c r="D1238" s="15" t="s">
        <v>629</v>
      </c>
      <c r="E1238" s="15" t="s">
        <v>1280</v>
      </c>
      <c r="H1238" s="106" t="s">
        <v>46</v>
      </c>
      <c r="I1238" s="106">
        <v>1</v>
      </c>
      <c r="J1238">
        <v>128</v>
      </c>
    </row>
    <row r="1239" spans="1:10" ht="30" x14ac:dyDescent="0.25">
      <c r="A1239" s="12">
        <v>43214</v>
      </c>
      <c r="B1239" s="106">
        <v>659</v>
      </c>
      <c r="C1239" s="106">
        <v>211</v>
      </c>
      <c r="D1239" s="15" t="s">
        <v>630</v>
      </c>
      <c r="E1239" s="15" t="s">
        <v>1094</v>
      </c>
      <c r="H1239" s="106" t="s">
        <v>46</v>
      </c>
      <c r="I1239" s="106">
        <v>1</v>
      </c>
      <c r="J1239">
        <v>128</v>
      </c>
    </row>
    <row r="1240" spans="1:10" ht="45" x14ac:dyDescent="0.25">
      <c r="A1240" s="12">
        <v>43275</v>
      </c>
      <c r="B1240" s="106">
        <v>658</v>
      </c>
      <c r="C1240" s="106">
        <v>407</v>
      </c>
      <c r="D1240" s="15" t="s">
        <v>632</v>
      </c>
      <c r="E1240" s="15" t="s">
        <v>1281</v>
      </c>
      <c r="H1240" s="106" t="s">
        <v>46</v>
      </c>
      <c r="I1240" s="106">
        <v>1</v>
      </c>
      <c r="J1240">
        <v>128</v>
      </c>
    </row>
    <row r="1241" spans="1:10" ht="30" x14ac:dyDescent="0.25">
      <c r="A1241" s="12">
        <v>43274</v>
      </c>
      <c r="B1241" s="106">
        <v>657</v>
      </c>
      <c r="C1241" s="106">
        <v>705</v>
      </c>
      <c r="D1241" s="15" t="s">
        <v>634</v>
      </c>
      <c r="E1241" s="15" t="s">
        <v>1129</v>
      </c>
      <c r="H1241" s="106" t="s">
        <v>1118</v>
      </c>
      <c r="I1241" s="106">
        <v>1</v>
      </c>
      <c r="J1241">
        <v>128</v>
      </c>
    </row>
    <row r="1242" spans="1:10" ht="45" x14ac:dyDescent="0.25">
      <c r="A1242" s="12">
        <v>43274</v>
      </c>
      <c r="B1242" s="106">
        <v>656</v>
      </c>
      <c r="C1242" s="106">
        <v>111</v>
      </c>
      <c r="D1242" s="15" t="s">
        <v>636</v>
      </c>
      <c r="E1242" s="15" t="s">
        <v>1094</v>
      </c>
      <c r="H1242" s="106" t="s">
        <v>1118</v>
      </c>
      <c r="I1242" s="106">
        <v>1</v>
      </c>
      <c r="J1242">
        <v>128</v>
      </c>
    </row>
    <row r="1243" spans="1:10" ht="30" x14ac:dyDescent="0.25">
      <c r="A1243" s="12">
        <v>43273</v>
      </c>
      <c r="B1243" s="106">
        <v>655</v>
      </c>
      <c r="C1243" s="106">
        <v>612</v>
      </c>
      <c r="D1243" s="15" t="s">
        <v>639</v>
      </c>
      <c r="E1243" s="15" t="s">
        <v>1110</v>
      </c>
      <c r="H1243" s="106" t="s">
        <v>1118</v>
      </c>
      <c r="I1243" s="106">
        <v>1</v>
      </c>
      <c r="J1243">
        <v>128</v>
      </c>
    </row>
    <row r="1244" spans="1:10" ht="30" x14ac:dyDescent="0.25">
      <c r="A1244" s="12">
        <v>43273</v>
      </c>
      <c r="B1244" s="106">
        <v>654</v>
      </c>
      <c r="C1244" s="106" t="s">
        <v>640</v>
      </c>
      <c r="D1244" s="15" t="s">
        <v>642</v>
      </c>
      <c r="E1244" s="15" t="s">
        <v>1110</v>
      </c>
      <c r="H1244" s="106" t="s">
        <v>1118</v>
      </c>
      <c r="I1244" s="106">
        <v>1</v>
      </c>
      <c r="J1244">
        <v>128</v>
      </c>
    </row>
    <row r="1245" spans="1:10" ht="45" x14ac:dyDescent="0.25">
      <c r="A1245" s="12">
        <v>43271</v>
      </c>
      <c r="B1245" s="106">
        <v>653</v>
      </c>
      <c r="C1245" s="106">
        <v>502</v>
      </c>
      <c r="D1245" s="15" t="s">
        <v>645</v>
      </c>
      <c r="E1245" s="15" t="s">
        <v>1151</v>
      </c>
      <c r="H1245" s="106" t="s">
        <v>1118</v>
      </c>
      <c r="I1245" s="106">
        <v>1</v>
      </c>
      <c r="J1245">
        <v>128</v>
      </c>
    </row>
    <row r="1246" spans="1:10" ht="30" x14ac:dyDescent="0.25">
      <c r="A1246" s="12">
        <v>43271</v>
      </c>
      <c r="B1246" s="106">
        <v>652</v>
      </c>
      <c r="C1246" s="106">
        <v>602</v>
      </c>
      <c r="D1246" s="15" t="s">
        <v>648</v>
      </c>
      <c r="E1246" s="15" t="s">
        <v>1110</v>
      </c>
      <c r="H1246" s="106" t="s">
        <v>1118</v>
      </c>
      <c r="I1246" s="106">
        <v>1</v>
      </c>
      <c r="J1246">
        <v>128</v>
      </c>
    </row>
    <row r="1247" spans="1:10" ht="30" x14ac:dyDescent="0.25">
      <c r="A1247" s="12">
        <v>43270</v>
      </c>
      <c r="B1247" s="106">
        <v>651</v>
      </c>
      <c r="C1247" s="106">
        <v>512</v>
      </c>
      <c r="D1247" s="15" t="s">
        <v>650</v>
      </c>
      <c r="E1247" s="15" t="s">
        <v>1107</v>
      </c>
      <c r="G1247" t="s">
        <v>1564</v>
      </c>
      <c r="H1247" s="106" t="s">
        <v>1118</v>
      </c>
      <c r="I1247" s="106">
        <v>1</v>
      </c>
      <c r="J1247">
        <v>128</v>
      </c>
    </row>
    <row r="1248" spans="1:10" ht="30" x14ac:dyDescent="0.25">
      <c r="A1248" s="12">
        <v>43270</v>
      </c>
      <c r="B1248" s="106">
        <v>650</v>
      </c>
      <c r="C1248" s="106">
        <v>103</v>
      </c>
      <c r="D1248" s="15" t="s">
        <v>652</v>
      </c>
      <c r="E1248" s="15" t="s">
        <v>1284</v>
      </c>
      <c r="H1248" s="106" t="s">
        <v>1118</v>
      </c>
      <c r="I1248" s="106">
        <v>1</v>
      </c>
      <c r="J1248">
        <v>128</v>
      </c>
    </row>
    <row r="1249" spans="1:10" x14ac:dyDescent="0.25">
      <c r="A1249" s="12">
        <v>43271</v>
      </c>
      <c r="B1249" s="106">
        <v>649</v>
      </c>
      <c r="C1249" s="106">
        <v>104</v>
      </c>
      <c r="D1249" s="15" t="s">
        <v>654</v>
      </c>
      <c r="E1249" s="15" t="s">
        <v>46</v>
      </c>
      <c r="H1249" s="106" t="s">
        <v>46</v>
      </c>
      <c r="I1249" s="106">
        <v>1</v>
      </c>
      <c r="J1249">
        <v>128</v>
      </c>
    </row>
    <row r="1250" spans="1:10" ht="30" x14ac:dyDescent="0.25">
      <c r="A1250" s="12">
        <v>43271</v>
      </c>
      <c r="B1250" s="106">
        <v>648</v>
      </c>
      <c r="C1250" s="106">
        <v>407</v>
      </c>
      <c r="D1250" s="15" t="s">
        <v>656</v>
      </c>
      <c r="E1250" s="15" t="s">
        <v>1110</v>
      </c>
      <c r="H1250" s="106" t="s">
        <v>1082</v>
      </c>
      <c r="I1250" s="106">
        <v>1</v>
      </c>
      <c r="J1250">
        <v>128</v>
      </c>
    </row>
    <row r="1251" spans="1:10" ht="30" x14ac:dyDescent="0.25">
      <c r="A1251" s="12">
        <v>43268</v>
      </c>
      <c r="B1251" s="106">
        <v>647</v>
      </c>
      <c r="C1251" s="106">
        <v>603</v>
      </c>
      <c r="D1251" s="15" t="s">
        <v>658</v>
      </c>
      <c r="E1251" s="15" t="s">
        <v>1110</v>
      </c>
      <c r="H1251" s="106" t="s">
        <v>1082</v>
      </c>
      <c r="I1251" s="106">
        <v>1</v>
      </c>
      <c r="J1251">
        <v>128</v>
      </c>
    </row>
    <row r="1252" spans="1:10" ht="105" x14ac:dyDescent="0.25">
      <c r="A1252" s="12">
        <v>43268</v>
      </c>
      <c r="B1252" s="106">
        <v>646</v>
      </c>
      <c r="C1252" s="106">
        <v>403</v>
      </c>
      <c r="D1252" s="15" t="s">
        <v>660</v>
      </c>
      <c r="E1252" s="15" t="s">
        <v>1090</v>
      </c>
      <c r="G1252" t="s">
        <v>1565</v>
      </c>
      <c r="H1252" s="106">
        <v>43422</v>
      </c>
      <c r="I1252" s="106">
        <v>1</v>
      </c>
      <c r="J1252">
        <v>128</v>
      </c>
    </row>
    <row r="1253" spans="1:10" ht="30" x14ac:dyDescent="0.25">
      <c r="A1253" s="12">
        <v>43268</v>
      </c>
      <c r="B1253" s="106">
        <v>645</v>
      </c>
      <c r="C1253" s="106">
        <v>503</v>
      </c>
      <c r="D1253" s="15" t="s">
        <v>662</v>
      </c>
      <c r="E1253" s="15" t="s">
        <v>1151</v>
      </c>
      <c r="H1253" s="106" t="s">
        <v>1118</v>
      </c>
      <c r="I1253" s="106">
        <v>1</v>
      </c>
      <c r="J1253">
        <v>128</v>
      </c>
    </row>
    <row r="1254" spans="1:10" ht="150" x14ac:dyDescent="0.25">
      <c r="A1254" s="12">
        <v>43268</v>
      </c>
      <c r="B1254" s="106">
        <v>644</v>
      </c>
      <c r="C1254" s="106" t="s">
        <v>664</v>
      </c>
      <c r="D1254" s="15" t="s">
        <v>665</v>
      </c>
      <c r="E1254" s="15" t="s">
        <v>1094</v>
      </c>
      <c r="H1254" s="106" t="s">
        <v>1118</v>
      </c>
      <c r="I1254" s="106">
        <v>1</v>
      </c>
      <c r="J1254">
        <v>128</v>
      </c>
    </row>
    <row r="1255" spans="1:10" ht="45" x14ac:dyDescent="0.25">
      <c r="A1255" s="12">
        <v>43264</v>
      </c>
      <c r="B1255" s="106">
        <v>643</v>
      </c>
      <c r="C1255" s="106">
        <v>607</v>
      </c>
      <c r="D1255" s="15" t="s">
        <v>667</v>
      </c>
      <c r="E1255" s="15" t="s">
        <v>1110</v>
      </c>
      <c r="H1255" s="106" t="s">
        <v>1082</v>
      </c>
      <c r="I1255" s="106">
        <v>1</v>
      </c>
      <c r="J1255">
        <v>128</v>
      </c>
    </row>
    <row r="1256" spans="1:10" ht="30" x14ac:dyDescent="0.25">
      <c r="A1256" s="12">
        <v>43264</v>
      </c>
      <c r="B1256" s="106">
        <v>642</v>
      </c>
      <c r="C1256" s="106">
        <v>709</v>
      </c>
      <c r="D1256" s="15" t="s">
        <v>669</v>
      </c>
      <c r="E1256" s="15" t="s">
        <v>1129</v>
      </c>
      <c r="H1256" s="106" t="s">
        <v>1118</v>
      </c>
      <c r="I1256" s="106">
        <v>1</v>
      </c>
      <c r="J1256">
        <v>128</v>
      </c>
    </row>
    <row r="1257" spans="1:10" ht="30" x14ac:dyDescent="0.25">
      <c r="A1257" s="12">
        <v>43267</v>
      </c>
      <c r="B1257" s="106">
        <v>641</v>
      </c>
      <c r="C1257" s="106">
        <v>109</v>
      </c>
      <c r="D1257" s="15" t="s">
        <v>672</v>
      </c>
      <c r="E1257" s="15" t="s">
        <v>1110</v>
      </c>
      <c r="H1257" s="106" t="s">
        <v>1082</v>
      </c>
      <c r="I1257" s="106">
        <v>1</v>
      </c>
      <c r="J1257">
        <v>128</v>
      </c>
    </row>
    <row r="1258" spans="1:10" ht="30" x14ac:dyDescent="0.25">
      <c r="A1258" s="12">
        <v>43267</v>
      </c>
      <c r="B1258" s="106">
        <v>640</v>
      </c>
      <c r="C1258" s="106">
        <v>504</v>
      </c>
      <c r="D1258" s="15" t="s">
        <v>674</v>
      </c>
      <c r="E1258" s="15" t="s">
        <v>1110</v>
      </c>
      <c r="H1258" s="106" t="s">
        <v>1082</v>
      </c>
      <c r="I1258" s="106">
        <v>1</v>
      </c>
      <c r="J1258">
        <v>128</v>
      </c>
    </row>
    <row r="1259" spans="1:10" ht="30" x14ac:dyDescent="0.25">
      <c r="A1259" s="12">
        <v>43266</v>
      </c>
      <c r="B1259" s="106">
        <v>639</v>
      </c>
      <c r="C1259" s="106" t="s">
        <v>602</v>
      </c>
      <c r="D1259" s="15" t="s">
        <v>674</v>
      </c>
      <c r="E1259" s="15" t="s">
        <v>1110</v>
      </c>
      <c r="H1259" s="106" t="s">
        <v>1082</v>
      </c>
      <c r="I1259" s="106">
        <v>1</v>
      </c>
      <c r="J1259">
        <v>128</v>
      </c>
    </row>
    <row r="1260" spans="1:10" ht="30" x14ac:dyDescent="0.25">
      <c r="A1260" s="12">
        <v>43265</v>
      </c>
      <c r="B1260" s="106">
        <v>638</v>
      </c>
      <c r="C1260" s="106">
        <v>302</v>
      </c>
      <c r="D1260" s="15" t="s">
        <v>678</v>
      </c>
      <c r="E1260" s="15" t="s">
        <v>1110</v>
      </c>
      <c r="H1260" s="106" t="s">
        <v>1118</v>
      </c>
      <c r="I1260" s="106">
        <v>1</v>
      </c>
      <c r="J1260">
        <v>128</v>
      </c>
    </row>
    <row r="1261" spans="1:10" ht="30" x14ac:dyDescent="0.25">
      <c r="A1261" s="12">
        <v>43264</v>
      </c>
      <c r="B1261" s="106">
        <v>637</v>
      </c>
      <c r="C1261" s="106">
        <v>307</v>
      </c>
      <c r="D1261" s="15" t="s">
        <v>681</v>
      </c>
      <c r="E1261" s="15" t="s">
        <v>1286</v>
      </c>
      <c r="H1261" s="106" t="s">
        <v>1118</v>
      </c>
      <c r="I1261" s="106">
        <v>1</v>
      </c>
      <c r="J1261">
        <v>128</v>
      </c>
    </row>
    <row r="1262" spans="1:10" ht="45" x14ac:dyDescent="0.25">
      <c r="A1262" s="12">
        <v>43265</v>
      </c>
      <c r="B1262" s="106">
        <v>636</v>
      </c>
      <c r="C1262" s="106">
        <v>902</v>
      </c>
      <c r="D1262" s="15" t="s">
        <v>683</v>
      </c>
      <c r="E1262" s="15" t="s">
        <v>46</v>
      </c>
      <c r="H1262" s="106" t="s">
        <v>46</v>
      </c>
      <c r="I1262" s="106">
        <v>1</v>
      </c>
      <c r="J1262">
        <v>128</v>
      </c>
    </row>
    <row r="1263" spans="1:10" ht="30" x14ac:dyDescent="0.25">
      <c r="A1263" s="12">
        <v>43265</v>
      </c>
      <c r="B1263" s="106">
        <v>635</v>
      </c>
      <c r="C1263" s="106">
        <v>303</v>
      </c>
      <c r="D1263" s="15" t="s">
        <v>685</v>
      </c>
      <c r="E1263" s="15" t="s">
        <v>1151</v>
      </c>
      <c r="H1263" s="106" t="s">
        <v>1118</v>
      </c>
      <c r="I1263" s="106">
        <v>1</v>
      </c>
      <c r="J1263">
        <v>128</v>
      </c>
    </row>
    <row r="1264" spans="1:10" ht="30" x14ac:dyDescent="0.25">
      <c r="A1264" s="12">
        <v>43262</v>
      </c>
      <c r="B1264" s="106">
        <v>634</v>
      </c>
      <c r="C1264" s="106">
        <v>202</v>
      </c>
      <c r="D1264" s="15" t="s">
        <v>687</v>
      </c>
      <c r="E1264" s="15" t="s">
        <v>1087</v>
      </c>
      <c r="H1264" s="106" t="s">
        <v>46</v>
      </c>
      <c r="I1264" s="106">
        <v>1</v>
      </c>
      <c r="J1264">
        <v>128</v>
      </c>
    </row>
    <row r="1265" spans="1:10" x14ac:dyDescent="0.25">
      <c r="A1265" s="12">
        <v>43262</v>
      </c>
      <c r="B1265" s="106">
        <v>633</v>
      </c>
      <c r="C1265" s="106">
        <v>202</v>
      </c>
      <c r="D1265" s="15" t="s">
        <v>689</v>
      </c>
      <c r="E1265" s="15" t="s">
        <v>46</v>
      </c>
      <c r="G1265" t="s">
        <v>1566</v>
      </c>
      <c r="H1265" s="106" t="s">
        <v>46</v>
      </c>
      <c r="I1265" s="106">
        <v>1</v>
      </c>
      <c r="J1265">
        <v>128</v>
      </c>
    </row>
    <row r="1266" spans="1:10" ht="30" x14ac:dyDescent="0.25">
      <c r="A1266" s="12">
        <v>43262</v>
      </c>
      <c r="B1266" s="106">
        <v>632</v>
      </c>
      <c r="C1266" s="106">
        <v>202</v>
      </c>
      <c r="D1266" s="15" t="s">
        <v>690</v>
      </c>
      <c r="E1266" s="15" t="s">
        <v>1107</v>
      </c>
      <c r="F1266" t="s">
        <v>1633</v>
      </c>
      <c r="G1266" t="s">
        <v>1567</v>
      </c>
      <c r="H1266" s="106">
        <v>43419</v>
      </c>
      <c r="I1266" s="106">
        <v>1</v>
      </c>
      <c r="J1266">
        <v>128</v>
      </c>
    </row>
    <row r="1267" spans="1:10" ht="30" x14ac:dyDescent="0.25">
      <c r="A1267" s="12">
        <v>43262</v>
      </c>
      <c r="B1267" s="106">
        <v>631</v>
      </c>
      <c r="C1267" s="106">
        <v>202</v>
      </c>
      <c r="D1267" s="15" t="s">
        <v>691</v>
      </c>
      <c r="E1267" s="15" t="s">
        <v>1145</v>
      </c>
      <c r="H1267" s="106">
        <v>43405</v>
      </c>
      <c r="I1267" s="106">
        <v>1</v>
      </c>
      <c r="J1267">
        <v>128</v>
      </c>
    </row>
    <row r="1268" spans="1:10" ht="30" x14ac:dyDescent="0.25">
      <c r="A1268" s="12">
        <v>43262</v>
      </c>
      <c r="B1268" s="106">
        <v>630</v>
      </c>
      <c r="C1268" s="106"/>
      <c r="D1268" s="15" t="s">
        <v>692</v>
      </c>
      <c r="E1268" s="15" t="s">
        <v>1090</v>
      </c>
      <c r="G1268" t="s">
        <v>1472</v>
      </c>
      <c r="H1268" s="106">
        <v>43411</v>
      </c>
      <c r="I1268" s="106">
        <v>1</v>
      </c>
      <c r="J1268">
        <v>128</v>
      </c>
    </row>
    <row r="1269" spans="1:10" ht="30" x14ac:dyDescent="0.25">
      <c r="A1269" s="12">
        <v>43262</v>
      </c>
      <c r="B1269" s="106">
        <v>629</v>
      </c>
      <c r="C1269" s="106">
        <v>403</v>
      </c>
      <c r="D1269" s="15" t="s">
        <v>693</v>
      </c>
      <c r="E1269" s="15" t="s">
        <v>1110</v>
      </c>
      <c r="H1269" s="106" t="s">
        <v>1082</v>
      </c>
      <c r="I1269" s="106">
        <v>1</v>
      </c>
      <c r="J1269">
        <v>128</v>
      </c>
    </row>
    <row r="1270" spans="1:10" ht="30" x14ac:dyDescent="0.25">
      <c r="A1270" s="12">
        <v>43262</v>
      </c>
      <c r="B1270" s="106">
        <v>628</v>
      </c>
      <c r="C1270" s="106">
        <v>610</v>
      </c>
      <c r="D1270" s="15" t="s">
        <v>695</v>
      </c>
      <c r="E1270" s="15" t="s">
        <v>1110</v>
      </c>
      <c r="H1270" s="106" t="s">
        <v>1082</v>
      </c>
      <c r="I1270" s="106">
        <v>1</v>
      </c>
      <c r="J1270">
        <v>128</v>
      </c>
    </row>
    <row r="1271" spans="1:10" ht="30" x14ac:dyDescent="0.25">
      <c r="A1271" s="12">
        <v>43260</v>
      </c>
      <c r="B1271" s="106">
        <v>627</v>
      </c>
      <c r="C1271" s="106">
        <v>510</v>
      </c>
      <c r="D1271" s="15" t="s">
        <v>697</v>
      </c>
      <c r="E1271" s="15" t="s">
        <v>1110</v>
      </c>
      <c r="H1271" s="106" t="s">
        <v>1082</v>
      </c>
      <c r="I1271" s="106">
        <v>1</v>
      </c>
      <c r="J1271">
        <v>128</v>
      </c>
    </row>
    <row r="1272" spans="1:10" ht="30" x14ac:dyDescent="0.25">
      <c r="A1272" s="12">
        <v>43260</v>
      </c>
      <c r="B1272" s="106">
        <v>626</v>
      </c>
      <c r="C1272" s="106">
        <v>510</v>
      </c>
      <c r="D1272" s="15" t="s">
        <v>698</v>
      </c>
      <c r="E1272" s="15" t="s">
        <v>1151</v>
      </c>
      <c r="H1272" s="106" t="s">
        <v>1118</v>
      </c>
      <c r="I1272" s="106">
        <v>1</v>
      </c>
      <c r="J1272">
        <v>128</v>
      </c>
    </row>
    <row r="1273" spans="1:10" ht="30" x14ac:dyDescent="0.25">
      <c r="A1273" s="12">
        <v>43260</v>
      </c>
      <c r="B1273" s="106">
        <v>625</v>
      </c>
      <c r="C1273" s="106">
        <v>509</v>
      </c>
      <c r="D1273" s="15" t="s">
        <v>700</v>
      </c>
      <c r="E1273" s="15" t="s">
        <v>1110</v>
      </c>
      <c r="H1273" s="106" t="s">
        <v>1118</v>
      </c>
      <c r="I1273" s="106">
        <v>1</v>
      </c>
      <c r="J1273">
        <v>128</v>
      </c>
    </row>
    <row r="1274" spans="1:10" ht="30" x14ac:dyDescent="0.25">
      <c r="A1274" s="12">
        <v>43260</v>
      </c>
      <c r="B1274" s="106">
        <v>624</v>
      </c>
      <c r="C1274" s="106">
        <v>509</v>
      </c>
      <c r="D1274" s="15" t="s">
        <v>702</v>
      </c>
      <c r="E1274" s="15" t="s">
        <v>1151</v>
      </c>
      <c r="H1274" s="106" t="s">
        <v>1118</v>
      </c>
      <c r="I1274" s="106">
        <v>1</v>
      </c>
      <c r="J1274">
        <v>128</v>
      </c>
    </row>
    <row r="1275" spans="1:10" ht="30" x14ac:dyDescent="0.25">
      <c r="A1275" s="12">
        <v>43260</v>
      </c>
      <c r="B1275" s="106">
        <v>623</v>
      </c>
      <c r="C1275" s="106">
        <v>312</v>
      </c>
      <c r="D1275" s="15" t="s">
        <v>704</v>
      </c>
      <c r="E1275" s="15" t="s">
        <v>1107</v>
      </c>
      <c r="H1275" s="106" t="s">
        <v>1118</v>
      </c>
      <c r="I1275" s="106">
        <v>1</v>
      </c>
      <c r="J1275">
        <v>128</v>
      </c>
    </row>
    <row r="1276" spans="1:10" ht="30" x14ac:dyDescent="0.25">
      <c r="A1276" s="12">
        <v>43256</v>
      </c>
      <c r="B1276" s="106">
        <v>622</v>
      </c>
      <c r="C1276" s="106">
        <v>712</v>
      </c>
      <c r="D1276" s="15" t="s">
        <v>706</v>
      </c>
      <c r="E1276" s="15" t="s">
        <v>1110</v>
      </c>
      <c r="H1276" s="106" t="s">
        <v>1118</v>
      </c>
      <c r="I1276" s="106">
        <v>1</v>
      </c>
      <c r="J1276">
        <v>128</v>
      </c>
    </row>
    <row r="1277" spans="1:10" ht="30" x14ac:dyDescent="0.25">
      <c r="A1277" s="12">
        <v>43258</v>
      </c>
      <c r="B1277" s="106">
        <v>621</v>
      </c>
      <c r="C1277" s="106">
        <v>610</v>
      </c>
      <c r="D1277" s="15" t="s">
        <v>708</v>
      </c>
      <c r="E1277" s="15" t="s">
        <v>1090</v>
      </c>
      <c r="G1277" t="s">
        <v>1472</v>
      </c>
      <c r="H1277" s="106">
        <v>43411</v>
      </c>
      <c r="I1277" s="106">
        <v>1</v>
      </c>
      <c r="J1277">
        <v>128</v>
      </c>
    </row>
    <row r="1278" spans="1:10" ht="30" x14ac:dyDescent="0.25">
      <c r="A1278" s="12">
        <v>43258</v>
      </c>
      <c r="B1278" s="106">
        <v>620</v>
      </c>
      <c r="C1278" s="106">
        <v>705</v>
      </c>
      <c r="D1278" s="15" t="s">
        <v>710</v>
      </c>
      <c r="E1278" s="15" t="s">
        <v>1090</v>
      </c>
      <c r="G1278" t="s">
        <v>1472</v>
      </c>
      <c r="H1278" s="106">
        <v>43411</v>
      </c>
      <c r="I1278" s="106">
        <v>1</v>
      </c>
      <c r="J1278">
        <v>128</v>
      </c>
    </row>
    <row r="1279" spans="1:10" ht="30" x14ac:dyDescent="0.25">
      <c r="A1279" s="12">
        <v>43259</v>
      </c>
      <c r="B1279" s="106">
        <v>619</v>
      </c>
      <c r="C1279" s="106">
        <v>712</v>
      </c>
      <c r="D1279" s="15" t="s">
        <v>712</v>
      </c>
      <c r="E1279" s="15" t="s">
        <v>1151</v>
      </c>
      <c r="H1279" s="106" t="s">
        <v>1118</v>
      </c>
      <c r="I1279" s="106">
        <v>1</v>
      </c>
      <c r="J1279">
        <v>128</v>
      </c>
    </row>
    <row r="1280" spans="1:10" ht="30" x14ac:dyDescent="0.25">
      <c r="A1280" s="12">
        <v>43259</v>
      </c>
      <c r="B1280" s="106">
        <v>618</v>
      </c>
      <c r="C1280" s="106">
        <v>712</v>
      </c>
      <c r="D1280" s="15" t="s">
        <v>714</v>
      </c>
      <c r="E1280" s="15" t="s">
        <v>1145</v>
      </c>
      <c r="H1280" s="106">
        <v>43393</v>
      </c>
      <c r="I1280" s="106">
        <v>1</v>
      </c>
      <c r="J1280">
        <v>128</v>
      </c>
    </row>
    <row r="1281" spans="1:10" ht="30" x14ac:dyDescent="0.25">
      <c r="A1281" s="12">
        <v>43258</v>
      </c>
      <c r="B1281" s="106">
        <v>617</v>
      </c>
      <c r="C1281" s="106" t="s">
        <v>361</v>
      </c>
      <c r="D1281" s="15" t="s">
        <v>715</v>
      </c>
      <c r="E1281" s="15" t="s">
        <v>1151</v>
      </c>
      <c r="H1281" s="106" t="s">
        <v>1118</v>
      </c>
      <c r="I1281" s="106">
        <v>1</v>
      </c>
      <c r="J1281">
        <v>128</v>
      </c>
    </row>
    <row r="1282" spans="1:10" ht="30" x14ac:dyDescent="0.25">
      <c r="A1282" s="12">
        <v>43256</v>
      </c>
      <c r="B1282" s="106">
        <v>616</v>
      </c>
      <c r="C1282" s="106">
        <v>305</v>
      </c>
      <c r="D1282" s="15" t="s">
        <v>717</v>
      </c>
      <c r="E1282" s="15" t="s">
        <v>1094</v>
      </c>
      <c r="H1282" s="106" t="s">
        <v>1082</v>
      </c>
      <c r="I1282" s="106">
        <v>1</v>
      </c>
      <c r="J1282">
        <v>128</v>
      </c>
    </row>
    <row r="1283" spans="1:10" ht="45" x14ac:dyDescent="0.25">
      <c r="A1283" s="12">
        <v>43256</v>
      </c>
      <c r="B1283" s="106">
        <v>615</v>
      </c>
      <c r="C1283" s="106">
        <v>305</v>
      </c>
      <c r="D1283" s="15" t="s">
        <v>719</v>
      </c>
      <c r="E1283" s="15" t="s">
        <v>1292</v>
      </c>
      <c r="H1283" s="106" t="s">
        <v>1082</v>
      </c>
      <c r="I1283" s="106">
        <v>1</v>
      </c>
      <c r="J1283">
        <v>128</v>
      </c>
    </row>
    <row r="1284" spans="1:10" ht="45" x14ac:dyDescent="0.25">
      <c r="A1284" s="12">
        <v>43253</v>
      </c>
      <c r="B1284" s="106">
        <v>614</v>
      </c>
      <c r="C1284" s="106">
        <v>206</v>
      </c>
      <c r="D1284" s="15" t="s">
        <v>720</v>
      </c>
      <c r="E1284" s="15" t="s">
        <v>1094</v>
      </c>
      <c r="H1284" s="106" t="s">
        <v>1082</v>
      </c>
      <c r="I1284" s="106">
        <v>1</v>
      </c>
      <c r="J1284">
        <v>128</v>
      </c>
    </row>
    <row r="1285" spans="1:10" ht="30" x14ac:dyDescent="0.25">
      <c r="A1285" s="12">
        <v>43256</v>
      </c>
      <c r="B1285" s="106">
        <v>613</v>
      </c>
      <c r="C1285" s="106">
        <v>504</v>
      </c>
      <c r="D1285" s="15" t="s">
        <v>722</v>
      </c>
      <c r="E1285" s="15" t="s">
        <v>1294</v>
      </c>
      <c r="H1285" s="106" t="s">
        <v>1082</v>
      </c>
      <c r="I1285" s="106">
        <v>1</v>
      </c>
      <c r="J1285">
        <v>128</v>
      </c>
    </row>
    <row r="1286" spans="1:10" x14ac:dyDescent="0.25">
      <c r="A1286" s="12">
        <v>43256</v>
      </c>
      <c r="B1286" s="106">
        <v>612</v>
      </c>
      <c r="C1286" s="106">
        <v>504</v>
      </c>
      <c r="D1286" s="15" t="s">
        <v>724</v>
      </c>
      <c r="E1286" s="15" t="s">
        <v>46</v>
      </c>
      <c r="H1286" s="106" t="s">
        <v>1082</v>
      </c>
      <c r="I1286" s="106">
        <v>1</v>
      </c>
      <c r="J1286">
        <v>128</v>
      </c>
    </row>
    <row r="1287" spans="1:10" x14ac:dyDescent="0.25">
      <c r="A1287" s="12">
        <v>43255</v>
      </c>
      <c r="B1287" s="106">
        <v>611</v>
      </c>
      <c r="C1287" s="106">
        <v>111</v>
      </c>
      <c r="D1287" s="15" t="s">
        <v>726</v>
      </c>
      <c r="E1287" s="15" t="s">
        <v>46</v>
      </c>
      <c r="H1287" s="106" t="s">
        <v>1082</v>
      </c>
      <c r="I1287" s="106">
        <v>1</v>
      </c>
      <c r="J1287">
        <v>128</v>
      </c>
    </row>
    <row r="1288" spans="1:10" ht="30" x14ac:dyDescent="0.25">
      <c r="A1288" s="12">
        <v>43255</v>
      </c>
      <c r="B1288" s="106">
        <v>610</v>
      </c>
      <c r="C1288" s="106">
        <v>608</v>
      </c>
      <c r="D1288" s="15" t="s">
        <v>728</v>
      </c>
      <c r="E1288" s="15" t="s">
        <v>1297</v>
      </c>
      <c r="H1288" s="106" t="s">
        <v>1082</v>
      </c>
      <c r="I1288" s="106">
        <v>1</v>
      </c>
      <c r="J1288">
        <v>128</v>
      </c>
    </row>
    <row r="1289" spans="1:10" ht="30" x14ac:dyDescent="0.25">
      <c r="A1289" s="12">
        <v>43255</v>
      </c>
      <c r="B1289" s="106">
        <v>609</v>
      </c>
      <c r="C1289" s="106">
        <v>605</v>
      </c>
      <c r="D1289" s="15" t="s">
        <v>730</v>
      </c>
      <c r="E1289" s="15" t="s">
        <v>1094</v>
      </c>
      <c r="H1289" s="106" t="s">
        <v>1082</v>
      </c>
      <c r="I1289" s="106">
        <v>1</v>
      </c>
      <c r="J1289">
        <v>128</v>
      </c>
    </row>
    <row r="1290" spans="1:10" ht="60" x14ac:dyDescent="0.25">
      <c r="A1290" s="12">
        <v>43253</v>
      </c>
      <c r="B1290" s="106">
        <v>608</v>
      </c>
      <c r="C1290" s="106">
        <v>309</v>
      </c>
      <c r="D1290" s="15" t="s">
        <v>732</v>
      </c>
      <c r="E1290" s="15" t="s">
        <v>1094</v>
      </c>
      <c r="H1290" s="106" t="s">
        <v>1082</v>
      </c>
      <c r="I1290" s="106">
        <v>1</v>
      </c>
      <c r="J1290">
        <v>128</v>
      </c>
    </row>
    <row r="1291" spans="1:10" ht="75" x14ac:dyDescent="0.25">
      <c r="A1291" s="12">
        <v>43254</v>
      </c>
      <c r="B1291" s="106">
        <v>607</v>
      </c>
      <c r="C1291" s="106">
        <v>211</v>
      </c>
      <c r="D1291" s="15" t="s">
        <v>734</v>
      </c>
      <c r="E1291" s="15" t="s">
        <v>1094</v>
      </c>
      <c r="H1291" s="106" t="s">
        <v>1082</v>
      </c>
      <c r="I1291" s="106">
        <v>1</v>
      </c>
      <c r="J1291">
        <v>128</v>
      </c>
    </row>
    <row r="1292" spans="1:10" x14ac:dyDescent="0.25">
      <c r="A1292" s="12">
        <v>43251</v>
      </c>
      <c r="B1292" s="106">
        <v>606</v>
      </c>
      <c r="C1292" s="106">
        <v>104</v>
      </c>
      <c r="D1292" s="15" t="s">
        <v>736</v>
      </c>
      <c r="E1292" s="15" t="s">
        <v>46</v>
      </c>
      <c r="H1292" s="106" t="s">
        <v>1082</v>
      </c>
      <c r="I1292" s="106">
        <v>1</v>
      </c>
      <c r="J1292">
        <v>128</v>
      </c>
    </row>
    <row r="1293" spans="1:10" x14ac:dyDescent="0.25">
      <c r="A1293" s="12">
        <v>43254</v>
      </c>
      <c r="B1293" s="106">
        <v>605</v>
      </c>
      <c r="C1293" s="106">
        <v>406</v>
      </c>
      <c r="D1293" s="15" t="s">
        <v>738</v>
      </c>
      <c r="E1293" s="15" t="s">
        <v>1298</v>
      </c>
      <c r="H1293" s="106" t="s">
        <v>1082</v>
      </c>
      <c r="I1293" s="106">
        <v>1</v>
      </c>
      <c r="J1293">
        <v>128</v>
      </c>
    </row>
    <row r="1294" spans="1:10" x14ac:dyDescent="0.25">
      <c r="A1294" s="12">
        <v>43253</v>
      </c>
      <c r="B1294" s="106">
        <v>604</v>
      </c>
      <c r="C1294" s="106">
        <v>108</v>
      </c>
      <c r="D1294" s="15" t="s">
        <v>740</v>
      </c>
      <c r="E1294" s="15" t="s">
        <v>46</v>
      </c>
      <c r="H1294" s="106" t="s">
        <v>1082</v>
      </c>
      <c r="I1294" s="106">
        <v>1</v>
      </c>
      <c r="J1294">
        <v>128</v>
      </c>
    </row>
    <row r="1295" spans="1:10" ht="75" x14ac:dyDescent="0.25">
      <c r="A1295" s="12">
        <v>43254</v>
      </c>
      <c r="B1295" s="106">
        <v>603</v>
      </c>
      <c r="C1295" s="106">
        <v>510</v>
      </c>
      <c r="D1295" s="15" t="s">
        <v>742</v>
      </c>
      <c r="E1295" s="15" t="s">
        <v>1094</v>
      </c>
      <c r="H1295" s="106" t="s">
        <v>1082</v>
      </c>
      <c r="I1295" s="106">
        <v>1</v>
      </c>
      <c r="J1295">
        <v>128</v>
      </c>
    </row>
    <row r="1296" spans="1:10" x14ac:dyDescent="0.25">
      <c r="A1296" s="12">
        <v>43254</v>
      </c>
      <c r="B1296" s="106">
        <v>602</v>
      </c>
      <c r="C1296" s="106">
        <v>103</v>
      </c>
      <c r="D1296" s="15" t="s">
        <v>744</v>
      </c>
      <c r="E1296" s="15" t="s">
        <v>46</v>
      </c>
      <c r="H1296" s="106" t="s">
        <v>1082</v>
      </c>
      <c r="I1296" s="106">
        <v>1</v>
      </c>
      <c r="J1296">
        <v>128</v>
      </c>
    </row>
    <row r="1297" spans="1:10" x14ac:dyDescent="0.25">
      <c r="A1297" s="12">
        <v>43254</v>
      </c>
      <c r="B1297" s="106">
        <v>601</v>
      </c>
      <c r="C1297" s="106">
        <v>107</v>
      </c>
      <c r="D1297" s="15" t="s">
        <v>747</v>
      </c>
      <c r="E1297" s="15" t="s">
        <v>46</v>
      </c>
      <c r="H1297" s="106" t="s">
        <v>1082</v>
      </c>
      <c r="I1297" s="106">
        <v>1</v>
      </c>
      <c r="J1297">
        <v>128</v>
      </c>
    </row>
    <row r="1298" spans="1:10" ht="135" x14ac:dyDescent="0.25">
      <c r="A1298" s="12">
        <v>43253</v>
      </c>
      <c r="B1298" s="106">
        <v>600</v>
      </c>
      <c r="C1298" s="106">
        <v>205</v>
      </c>
      <c r="D1298" s="15" t="s">
        <v>749</v>
      </c>
      <c r="E1298" s="15" t="s">
        <v>1302</v>
      </c>
      <c r="H1298" s="106" t="s">
        <v>1082</v>
      </c>
      <c r="I1298" s="106">
        <v>1</v>
      </c>
      <c r="J1298">
        <v>128</v>
      </c>
    </row>
    <row r="1299" spans="1:10" ht="30" x14ac:dyDescent="0.25">
      <c r="A1299" s="12">
        <v>43251</v>
      </c>
      <c r="B1299" s="106">
        <v>599</v>
      </c>
      <c r="C1299" s="106">
        <v>601</v>
      </c>
      <c r="D1299" s="15" t="s">
        <v>752</v>
      </c>
      <c r="E1299" s="15" t="s">
        <v>1303</v>
      </c>
      <c r="H1299" s="106" t="s">
        <v>1082</v>
      </c>
      <c r="I1299" s="106">
        <v>1</v>
      </c>
      <c r="J1299">
        <v>128</v>
      </c>
    </row>
    <row r="1300" spans="1:10" ht="30" x14ac:dyDescent="0.25">
      <c r="A1300" s="12">
        <v>43250</v>
      </c>
      <c r="B1300" s="106">
        <v>598</v>
      </c>
      <c r="C1300" s="106">
        <v>505</v>
      </c>
      <c r="D1300" s="15" t="s">
        <v>753</v>
      </c>
      <c r="E1300" s="15" t="s">
        <v>1151</v>
      </c>
      <c r="H1300" s="106" t="s">
        <v>1082</v>
      </c>
      <c r="I1300" s="106">
        <v>1</v>
      </c>
      <c r="J1300">
        <v>128</v>
      </c>
    </row>
    <row r="1301" spans="1:10" ht="60" x14ac:dyDescent="0.25">
      <c r="A1301" s="12">
        <v>43251</v>
      </c>
      <c r="B1301" s="106">
        <v>597</v>
      </c>
      <c r="C1301" s="106">
        <v>310</v>
      </c>
      <c r="D1301" s="15" t="s">
        <v>754</v>
      </c>
      <c r="E1301" s="15" t="s">
        <v>1306</v>
      </c>
      <c r="H1301" s="106" t="s">
        <v>1082</v>
      </c>
      <c r="I1301" s="106">
        <v>1</v>
      </c>
      <c r="J1301">
        <v>128</v>
      </c>
    </row>
    <row r="1302" spans="1:10" x14ac:dyDescent="0.25">
      <c r="A1302" s="12">
        <v>43251</v>
      </c>
      <c r="B1302" s="106">
        <v>596</v>
      </c>
      <c r="C1302" s="106">
        <v>111</v>
      </c>
      <c r="D1302" s="15" t="s">
        <v>755</v>
      </c>
      <c r="E1302" s="15" t="s">
        <v>1298</v>
      </c>
      <c r="H1302" s="106" t="s">
        <v>1082</v>
      </c>
      <c r="I1302" s="106">
        <v>1</v>
      </c>
      <c r="J1302">
        <v>128</v>
      </c>
    </row>
    <row r="1303" spans="1:10" ht="60" x14ac:dyDescent="0.25">
      <c r="A1303" s="12">
        <v>43251</v>
      </c>
      <c r="B1303" s="106">
        <v>595</v>
      </c>
      <c r="C1303" s="106">
        <v>305</v>
      </c>
      <c r="D1303" s="15" t="s">
        <v>756</v>
      </c>
      <c r="E1303" s="15" t="s">
        <v>1307</v>
      </c>
      <c r="H1303" s="106" t="s">
        <v>1082</v>
      </c>
      <c r="I1303" s="106">
        <v>1</v>
      </c>
      <c r="J1303">
        <v>128</v>
      </c>
    </row>
    <row r="1304" spans="1:10" ht="30" x14ac:dyDescent="0.25">
      <c r="A1304" s="12">
        <v>43251</v>
      </c>
      <c r="B1304" s="106">
        <v>594</v>
      </c>
      <c r="C1304" s="106">
        <v>506</v>
      </c>
      <c r="D1304" s="15" t="s">
        <v>757</v>
      </c>
      <c r="E1304" s="15" t="s">
        <v>1297</v>
      </c>
      <c r="H1304" s="106" t="s">
        <v>1082</v>
      </c>
      <c r="I1304" s="106">
        <v>1</v>
      </c>
      <c r="J1304">
        <v>128</v>
      </c>
    </row>
    <row r="1305" spans="1:10" x14ac:dyDescent="0.25">
      <c r="A1305" s="12">
        <v>43251</v>
      </c>
      <c r="B1305" s="106">
        <v>593</v>
      </c>
      <c r="C1305" s="106">
        <v>506</v>
      </c>
      <c r="D1305" s="15" t="s">
        <v>758</v>
      </c>
      <c r="E1305" s="15" t="s">
        <v>46</v>
      </c>
      <c r="H1305" s="106" t="s">
        <v>1082</v>
      </c>
      <c r="I1305" s="106">
        <v>1</v>
      </c>
      <c r="J1305">
        <v>128</v>
      </c>
    </row>
    <row r="1306" spans="1:10" ht="30" x14ac:dyDescent="0.25">
      <c r="A1306" s="12">
        <v>43250</v>
      </c>
      <c r="B1306" s="106">
        <v>592</v>
      </c>
      <c r="C1306" s="106"/>
      <c r="D1306" s="15" t="s">
        <v>759</v>
      </c>
      <c r="E1306" s="15" t="s">
        <v>1094</v>
      </c>
      <c r="H1306" s="106" t="s">
        <v>1082</v>
      </c>
      <c r="I1306" s="106">
        <v>1</v>
      </c>
      <c r="J1306">
        <v>128</v>
      </c>
    </row>
    <row r="1307" spans="1:10" ht="60" x14ac:dyDescent="0.25">
      <c r="A1307" s="12">
        <v>43250</v>
      </c>
      <c r="B1307" s="106">
        <v>591</v>
      </c>
      <c r="C1307" s="106">
        <v>303</v>
      </c>
      <c r="D1307" s="15" t="s">
        <v>760</v>
      </c>
      <c r="E1307" s="15" t="s">
        <v>1303</v>
      </c>
      <c r="H1307" s="106" t="s">
        <v>1082</v>
      </c>
      <c r="I1307" s="106">
        <v>1</v>
      </c>
      <c r="J1307">
        <v>128</v>
      </c>
    </row>
    <row r="1308" spans="1:10" ht="30" x14ac:dyDescent="0.25">
      <c r="A1308" s="12">
        <v>43250</v>
      </c>
      <c r="B1308" s="106">
        <v>590</v>
      </c>
      <c r="C1308" s="106">
        <v>309</v>
      </c>
      <c r="D1308" s="15" t="s">
        <v>761</v>
      </c>
      <c r="E1308" s="15" t="s">
        <v>1308</v>
      </c>
      <c r="H1308" s="106" t="s">
        <v>1082</v>
      </c>
      <c r="I1308" s="106">
        <v>1</v>
      </c>
      <c r="J1308">
        <v>128</v>
      </c>
    </row>
    <row r="1309" spans="1:10" ht="30" x14ac:dyDescent="0.25">
      <c r="A1309" s="12">
        <v>43250</v>
      </c>
      <c r="B1309" s="106">
        <v>589</v>
      </c>
      <c r="C1309" s="106">
        <v>104</v>
      </c>
      <c r="D1309" s="15" t="s">
        <v>762</v>
      </c>
      <c r="E1309" s="15" t="s">
        <v>1094</v>
      </c>
      <c r="H1309" s="106" t="s">
        <v>1082</v>
      </c>
      <c r="I1309" s="106">
        <v>1</v>
      </c>
      <c r="J1309">
        <v>128</v>
      </c>
    </row>
    <row r="1310" spans="1:10" ht="30" x14ac:dyDescent="0.25">
      <c r="A1310" s="12">
        <v>43250</v>
      </c>
      <c r="B1310" s="106">
        <v>588</v>
      </c>
      <c r="C1310" s="106">
        <v>709</v>
      </c>
      <c r="D1310" s="15" t="s">
        <v>763</v>
      </c>
      <c r="E1310" s="15" t="s">
        <v>1297</v>
      </c>
      <c r="H1310" s="106" t="s">
        <v>1082</v>
      </c>
      <c r="I1310" s="106">
        <v>1</v>
      </c>
      <c r="J1310">
        <v>128</v>
      </c>
    </row>
    <row r="1311" spans="1:10" ht="30" x14ac:dyDescent="0.25">
      <c r="A1311" s="12">
        <v>43249</v>
      </c>
      <c r="B1311" s="106">
        <v>587</v>
      </c>
      <c r="C1311" s="106">
        <v>515</v>
      </c>
      <c r="D1311" s="15" t="s">
        <v>764</v>
      </c>
      <c r="E1311" s="15" t="s">
        <v>1094</v>
      </c>
      <c r="H1311" s="106" t="s">
        <v>1082</v>
      </c>
      <c r="I1311" s="106">
        <v>1</v>
      </c>
      <c r="J1311">
        <v>128</v>
      </c>
    </row>
    <row r="1312" spans="1:10" ht="60" x14ac:dyDescent="0.25">
      <c r="A1312" s="12">
        <v>43248</v>
      </c>
      <c r="B1312" s="106">
        <v>586</v>
      </c>
      <c r="C1312" s="106">
        <v>410</v>
      </c>
      <c r="D1312" s="15" t="s">
        <v>766</v>
      </c>
      <c r="E1312" s="15" t="s">
        <v>1309</v>
      </c>
      <c r="H1312" s="106" t="s">
        <v>1082</v>
      </c>
      <c r="I1312" s="106">
        <v>1</v>
      </c>
      <c r="J1312">
        <v>128</v>
      </c>
    </row>
    <row r="1313" spans="1:10" ht="105" x14ac:dyDescent="0.25">
      <c r="A1313" s="12">
        <v>43248</v>
      </c>
      <c r="B1313" s="106">
        <v>585</v>
      </c>
      <c r="C1313" s="106">
        <v>410</v>
      </c>
      <c r="D1313" s="15" t="s">
        <v>768</v>
      </c>
      <c r="E1313" s="15" t="s">
        <v>1310</v>
      </c>
      <c r="H1313" s="106" t="s">
        <v>1082</v>
      </c>
      <c r="I1313" s="106">
        <v>1</v>
      </c>
      <c r="J1313">
        <v>128</v>
      </c>
    </row>
    <row r="1314" spans="1:10" ht="30" x14ac:dyDescent="0.25">
      <c r="A1314" s="12">
        <v>43246</v>
      </c>
      <c r="B1314" s="106">
        <v>584</v>
      </c>
      <c r="C1314" s="106"/>
      <c r="D1314" s="15" t="s">
        <v>769</v>
      </c>
      <c r="E1314" s="15" t="s">
        <v>1094</v>
      </c>
      <c r="H1314" s="106" t="s">
        <v>1082</v>
      </c>
      <c r="I1314" s="106">
        <v>1</v>
      </c>
      <c r="J1314">
        <v>128</v>
      </c>
    </row>
    <row r="1315" spans="1:10" ht="30" x14ac:dyDescent="0.25">
      <c r="A1315" s="12">
        <v>43243</v>
      </c>
      <c r="B1315" s="106">
        <v>583</v>
      </c>
      <c r="C1315" s="106"/>
      <c r="D1315" s="15" t="s">
        <v>770</v>
      </c>
      <c r="E1315" s="15" t="s">
        <v>1094</v>
      </c>
      <c r="H1315" s="106" t="s">
        <v>1082</v>
      </c>
      <c r="I1315" s="106">
        <v>1</v>
      </c>
      <c r="J1315">
        <v>128</v>
      </c>
    </row>
    <row r="1316" spans="1:10" ht="30" x14ac:dyDescent="0.25">
      <c r="A1316" s="12">
        <v>43243</v>
      </c>
      <c r="B1316" s="106">
        <v>582</v>
      </c>
      <c r="C1316" s="106"/>
      <c r="D1316" s="15" t="s">
        <v>771</v>
      </c>
      <c r="E1316" s="15" t="s">
        <v>1094</v>
      </c>
      <c r="H1316" s="106" t="s">
        <v>1082</v>
      </c>
      <c r="I1316" s="106">
        <v>1</v>
      </c>
      <c r="J1316">
        <v>128</v>
      </c>
    </row>
    <row r="1317" spans="1:10" ht="75" x14ac:dyDescent="0.25">
      <c r="A1317" s="12">
        <v>43242</v>
      </c>
      <c r="B1317" s="106">
        <v>581</v>
      </c>
      <c r="C1317" s="106"/>
      <c r="D1317" s="15" t="s">
        <v>772</v>
      </c>
      <c r="E1317" s="15" t="s">
        <v>1311</v>
      </c>
      <c r="H1317" s="106" t="s">
        <v>1082</v>
      </c>
      <c r="I1317" s="106">
        <v>1</v>
      </c>
      <c r="J1317">
        <v>128</v>
      </c>
    </row>
    <row r="1318" spans="1:10" ht="30" x14ac:dyDescent="0.25">
      <c r="A1318" s="12">
        <v>43242</v>
      </c>
      <c r="B1318" s="106">
        <v>580</v>
      </c>
      <c r="C1318" s="106"/>
      <c r="D1318" s="15" t="s">
        <v>773</v>
      </c>
      <c r="E1318" s="15" t="s">
        <v>1094</v>
      </c>
      <c r="H1318" s="106" t="s">
        <v>1082</v>
      </c>
      <c r="I1318" s="106">
        <v>1</v>
      </c>
      <c r="J1318">
        <v>128</v>
      </c>
    </row>
    <row r="1319" spans="1:10" ht="30" x14ac:dyDescent="0.25">
      <c r="A1319" s="12">
        <v>43234</v>
      </c>
      <c r="B1319" s="106">
        <v>579</v>
      </c>
      <c r="C1319" s="106"/>
      <c r="D1319" s="15" t="s">
        <v>774</v>
      </c>
      <c r="E1319" s="15" t="s">
        <v>1094</v>
      </c>
      <c r="H1319" s="106" t="s">
        <v>1082</v>
      </c>
      <c r="I1319" s="106">
        <v>1</v>
      </c>
      <c r="J1319">
        <v>128</v>
      </c>
    </row>
    <row r="1320" spans="1:10" ht="30" x14ac:dyDescent="0.25">
      <c r="A1320" s="12">
        <v>43234</v>
      </c>
      <c r="B1320" s="106">
        <v>578</v>
      </c>
      <c r="C1320" s="106"/>
      <c r="D1320" s="15" t="s">
        <v>775</v>
      </c>
      <c r="E1320" s="15" t="s">
        <v>1094</v>
      </c>
      <c r="H1320" s="106" t="s">
        <v>1082</v>
      </c>
      <c r="I1320" s="106">
        <v>1</v>
      </c>
      <c r="J1320">
        <v>128</v>
      </c>
    </row>
    <row r="1321" spans="1:10" ht="30" x14ac:dyDescent="0.25">
      <c r="A1321" s="12">
        <v>43232</v>
      </c>
      <c r="B1321" s="106">
        <v>577</v>
      </c>
      <c r="C1321" s="106"/>
      <c r="D1321" s="15" t="s">
        <v>776</v>
      </c>
      <c r="E1321" s="15" t="s">
        <v>1094</v>
      </c>
      <c r="H1321" s="106" t="s">
        <v>1082</v>
      </c>
      <c r="I1321" s="106">
        <v>1</v>
      </c>
      <c r="J1321">
        <v>128</v>
      </c>
    </row>
    <row r="1322" spans="1:10" ht="30" x14ac:dyDescent="0.25">
      <c r="A1322" s="12">
        <v>43229</v>
      </c>
      <c r="B1322" s="106">
        <v>576</v>
      </c>
      <c r="C1322" s="106"/>
      <c r="D1322" s="15" t="s">
        <v>777</v>
      </c>
      <c r="E1322" s="15" t="s">
        <v>1094</v>
      </c>
      <c r="H1322" s="106" t="s">
        <v>1082</v>
      </c>
      <c r="I1322" s="106">
        <v>1</v>
      </c>
      <c r="J1322">
        <v>128</v>
      </c>
    </row>
    <row r="1323" spans="1:10" ht="30" x14ac:dyDescent="0.25">
      <c r="A1323" s="12">
        <v>43228</v>
      </c>
      <c r="B1323" s="106">
        <v>575</v>
      </c>
      <c r="C1323" s="106"/>
      <c r="D1323" s="15" t="s">
        <v>778</v>
      </c>
      <c r="E1323" s="15" t="s">
        <v>1094</v>
      </c>
      <c r="H1323" s="106" t="s">
        <v>1082</v>
      </c>
      <c r="I1323" s="106">
        <v>1</v>
      </c>
      <c r="J1323">
        <v>128</v>
      </c>
    </row>
    <row r="1324" spans="1:10" ht="30" x14ac:dyDescent="0.25">
      <c r="A1324" s="12">
        <v>43228</v>
      </c>
      <c r="B1324" s="106">
        <v>574</v>
      </c>
      <c r="C1324" s="106"/>
      <c r="D1324" s="15" t="s">
        <v>779</v>
      </c>
      <c r="E1324" s="15" t="s">
        <v>1312</v>
      </c>
      <c r="H1324" s="106" t="s">
        <v>1082</v>
      </c>
      <c r="I1324" s="106">
        <v>1</v>
      </c>
      <c r="J1324">
        <v>128</v>
      </c>
    </row>
    <row r="1325" spans="1:10" ht="45" x14ac:dyDescent="0.25">
      <c r="A1325" s="12">
        <v>43228</v>
      </c>
      <c r="B1325" s="106">
        <v>573</v>
      </c>
      <c r="C1325" s="106"/>
      <c r="D1325" s="15" t="s">
        <v>780</v>
      </c>
      <c r="E1325" s="15" t="s">
        <v>1094</v>
      </c>
      <c r="H1325" s="106" t="s">
        <v>1082</v>
      </c>
      <c r="I1325" s="106">
        <v>1</v>
      </c>
      <c r="J1325">
        <v>128</v>
      </c>
    </row>
    <row r="1326" spans="1:10" ht="30" x14ac:dyDescent="0.25">
      <c r="A1326" s="12">
        <v>43228</v>
      </c>
      <c r="B1326" s="106">
        <v>572</v>
      </c>
      <c r="C1326" s="106"/>
      <c r="D1326" s="15" t="s">
        <v>781</v>
      </c>
      <c r="E1326" s="15" t="s">
        <v>1094</v>
      </c>
      <c r="H1326" s="106" t="s">
        <v>1082</v>
      </c>
      <c r="I1326" s="106">
        <v>1</v>
      </c>
      <c r="J1326">
        <v>128</v>
      </c>
    </row>
    <row r="1327" spans="1:10" ht="30" x14ac:dyDescent="0.25">
      <c r="A1327" s="12">
        <v>43227</v>
      </c>
      <c r="B1327" s="106">
        <v>571</v>
      </c>
      <c r="C1327" s="106"/>
      <c r="D1327" s="15" t="s">
        <v>782</v>
      </c>
      <c r="E1327" s="15" t="s">
        <v>1094</v>
      </c>
      <c r="H1327" s="106" t="s">
        <v>1082</v>
      </c>
      <c r="I1327" s="106">
        <v>1</v>
      </c>
      <c r="J1327">
        <v>128</v>
      </c>
    </row>
    <row r="1328" spans="1:10" ht="45" x14ac:dyDescent="0.25">
      <c r="A1328" s="12">
        <v>43227</v>
      </c>
      <c r="B1328" s="106">
        <v>570</v>
      </c>
      <c r="C1328" s="106"/>
      <c r="D1328" s="15" t="s">
        <v>783</v>
      </c>
      <c r="E1328" s="15" t="s">
        <v>1314</v>
      </c>
      <c r="H1328" s="106" t="s">
        <v>1082</v>
      </c>
      <c r="I1328" s="106">
        <v>1</v>
      </c>
      <c r="J1328">
        <v>128</v>
      </c>
    </row>
    <row r="1329" spans="1:10" ht="45" x14ac:dyDescent="0.25">
      <c r="A1329" s="12">
        <v>43227</v>
      </c>
      <c r="B1329" s="106">
        <v>569</v>
      </c>
      <c r="C1329" s="106"/>
      <c r="D1329" s="15" t="s">
        <v>784</v>
      </c>
      <c r="E1329" s="15" t="s">
        <v>1094</v>
      </c>
      <c r="H1329" s="106" t="s">
        <v>1082</v>
      </c>
      <c r="I1329" s="106">
        <v>1</v>
      </c>
      <c r="J1329">
        <v>128</v>
      </c>
    </row>
    <row r="1330" spans="1:10" ht="30" x14ac:dyDescent="0.25">
      <c r="A1330" s="12">
        <v>43223</v>
      </c>
      <c r="B1330" s="106">
        <v>568</v>
      </c>
      <c r="C1330" s="106"/>
      <c r="D1330" s="15" t="s">
        <v>785</v>
      </c>
      <c r="E1330" s="15" t="s">
        <v>1094</v>
      </c>
      <c r="H1330" s="106" t="s">
        <v>1082</v>
      </c>
      <c r="I1330" s="106">
        <v>1</v>
      </c>
      <c r="J1330">
        <v>128</v>
      </c>
    </row>
    <row r="1331" spans="1:10" ht="30" x14ac:dyDescent="0.25">
      <c r="A1331" s="12">
        <v>43246</v>
      </c>
      <c r="B1331" s="106">
        <v>567</v>
      </c>
      <c r="C1331" s="106">
        <v>504</v>
      </c>
      <c r="D1331" s="15" t="s">
        <v>786</v>
      </c>
      <c r="E1331" s="15" t="s">
        <v>1107</v>
      </c>
      <c r="H1331" s="106" t="s">
        <v>1082</v>
      </c>
      <c r="I1331" s="106">
        <v>1</v>
      </c>
      <c r="J1331">
        <v>128</v>
      </c>
    </row>
    <row r="1332" spans="1:10" ht="30" x14ac:dyDescent="0.25">
      <c r="A1332" s="12">
        <v>43246</v>
      </c>
      <c r="B1332" s="106">
        <v>566</v>
      </c>
      <c r="C1332" s="106">
        <v>504</v>
      </c>
      <c r="D1332" s="15" t="s">
        <v>787</v>
      </c>
      <c r="E1332" s="15" t="s">
        <v>1094</v>
      </c>
      <c r="H1332" s="106" t="s">
        <v>1082</v>
      </c>
      <c r="I1332" s="106">
        <v>1</v>
      </c>
      <c r="J1332">
        <v>128</v>
      </c>
    </row>
    <row r="1333" spans="1:10" ht="30" x14ac:dyDescent="0.25">
      <c r="A1333" s="12">
        <v>43247</v>
      </c>
      <c r="B1333" s="106">
        <v>565</v>
      </c>
      <c r="C1333" s="106">
        <v>512</v>
      </c>
      <c r="D1333" s="15" t="s">
        <v>789</v>
      </c>
      <c r="E1333" s="15" t="s">
        <v>1094</v>
      </c>
      <c r="H1333" s="106" t="s">
        <v>1082</v>
      </c>
      <c r="I1333" s="106">
        <v>1</v>
      </c>
      <c r="J1333">
        <v>128</v>
      </c>
    </row>
    <row r="1334" spans="1:10" ht="30" x14ac:dyDescent="0.25">
      <c r="A1334" s="12">
        <v>43247</v>
      </c>
      <c r="B1334" s="106">
        <v>564</v>
      </c>
      <c r="C1334" s="106">
        <v>903</v>
      </c>
      <c r="D1334" s="15" t="s">
        <v>791</v>
      </c>
      <c r="E1334" s="15" t="s">
        <v>1094</v>
      </c>
      <c r="H1334" s="106" t="s">
        <v>1082</v>
      </c>
      <c r="I1334" s="106">
        <v>1</v>
      </c>
      <c r="J1334">
        <v>128</v>
      </c>
    </row>
    <row r="1335" spans="1:10" ht="30" x14ac:dyDescent="0.25">
      <c r="A1335" s="12">
        <v>43246</v>
      </c>
      <c r="B1335" s="106">
        <v>563</v>
      </c>
      <c r="C1335" s="106">
        <v>205</v>
      </c>
      <c r="D1335" s="15" t="s">
        <v>793</v>
      </c>
      <c r="E1335" s="15" t="s">
        <v>1094</v>
      </c>
      <c r="H1335" s="106" t="s">
        <v>1082</v>
      </c>
      <c r="I1335" s="106">
        <v>1</v>
      </c>
      <c r="J1335">
        <v>128</v>
      </c>
    </row>
    <row r="1336" spans="1:10" ht="45" x14ac:dyDescent="0.25">
      <c r="A1336" s="12">
        <v>43246</v>
      </c>
      <c r="B1336" s="106">
        <v>562</v>
      </c>
      <c r="C1336" s="106">
        <v>404</v>
      </c>
      <c r="D1336" s="15" t="s">
        <v>795</v>
      </c>
      <c r="E1336" s="15" t="s">
        <v>1317</v>
      </c>
      <c r="H1336" s="106" t="s">
        <v>1082</v>
      </c>
      <c r="I1336" s="106">
        <v>1</v>
      </c>
      <c r="J1336">
        <v>128</v>
      </c>
    </row>
    <row r="1337" spans="1:10" ht="90" x14ac:dyDescent="0.25">
      <c r="A1337" s="12">
        <v>43246</v>
      </c>
      <c r="B1337" s="106">
        <v>561</v>
      </c>
      <c r="C1337" s="106">
        <v>306</v>
      </c>
      <c r="D1337" s="15" t="s">
        <v>797</v>
      </c>
      <c r="E1337" s="15" t="s">
        <v>1318</v>
      </c>
      <c r="H1337" s="106" t="s">
        <v>1082</v>
      </c>
      <c r="I1337" s="106">
        <v>1</v>
      </c>
      <c r="J1337">
        <v>128</v>
      </c>
    </row>
    <row r="1338" spans="1:10" ht="90" x14ac:dyDescent="0.25">
      <c r="A1338" s="12">
        <v>43246</v>
      </c>
      <c r="B1338" s="106">
        <v>560</v>
      </c>
      <c r="C1338" s="106" t="s">
        <v>483</v>
      </c>
      <c r="D1338" s="15" t="s">
        <v>799</v>
      </c>
      <c r="E1338" s="15" t="s">
        <v>1318</v>
      </c>
      <c r="H1338" s="106" t="s">
        <v>1082</v>
      </c>
      <c r="I1338" s="106">
        <v>1</v>
      </c>
      <c r="J1338">
        <v>128</v>
      </c>
    </row>
    <row r="1339" spans="1:10" ht="90" x14ac:dyDescent="0.25">
      <c r="A1339" s="12">
        <v>43246</v>
      </c>
      <c r="B1339" s="106">
        <v>559</v>
      </c>
      <c r="C1339" s="106">
        <v>206</v>
      </c>
      <c r="D1339" s="15" t="s">
        <v>799</v>
      </c>
      <c r="E1339" s="15" t="s">
        <v>1318</v>
      </c>
      <c r="H1339" s="106" t="s">
        <v>1082</v>
      </c>
      <c r="I1339" s="106">
        <v>1</v>
      </c>
      <c r="J1339">
        <v>128</v>
      </c>
    </row>
    <row r="1340" spans="1:10" ht="30" x14ac:dyDescent="0.25">
      <c r="A1340" s="12">
        <v>43245</v>
      </c>
      <c r="B1340" s="106">
        <v>558</v>
      </c>
      <c r="C1340" s="106"/>
      <c r="D1340" s="15" t="s">
        <v>801</v>
      </c>
      <c r="E1340" s="15" t="s">
        <v>1320</v>
      </c>
      <c r="H1340" s="106" t="s">
        <v>1082</v>
      </c>
      <c r="I1340" s="106">
        <v>1</v>
      </c>
      <c r="J1340">
        <v>128</v>
      </c>
    </row>
    <row r="1341" spans="1:10" ht="30" x14ac:dyDescent="0.25">
      <c r="A1341" s="12">
        <v>43245</v>
      </c>
      <c r="B1341" s="106">
        <v>557</v>
      </c>
      <c r="C1341" s="106"/>
      <c r="D1341" s="15" t="s">
        <v>803</v>
      </c>
      <c r="E1341" s="15" t="s">
        <v>1094</v>
      </c>
      <c r="H1341" s="106" t="s">
        <v>1082</v>
      </c>
      <c r="I1341" s="106">
        <v>1</v>
      </c>
      <c r="J1341">
        <v>128</v>
      </c>
    </row>
    <row r="1342" spans="1:10" ht="60" x14ac:dyDescent="0.25">
      <c r="A1342" s="12">
        <v>43245</v>
      </c>
      <c r="B1342" s="106">
        <v>556</v>
      </c>
      <c r="C1342" s="106"/>
      <c r="D1342" s="15" t="s">
        <v>804</v>
      </c>
      <c r="E1342" s="15" t="s">
        <v>46</v>
      </c>
      <c r="H1342" s="106" t="s">
        <v>1082</v>
      </c>
      <c r="I1342" s="106">
        <v>1</v>
      </c>
      <c r="J1342">
        <v>128</v>
      </c>
    </row>
    <row r="1343" spans="1:10" ht="45" x14ac:dyDescent="0.25">
      <c r="A1343" s="12">
        <v>43245</v>
      </c>
      <c r="B1343" s="106">
        <v>555</v>
      </c>
      <c r="C1343" s="106">
        <v>901</v>
      </c>
      <c r="D1343" s="15" t="s">
        <v>805</v>
      </c>
      <c r="E1343" s="15" t="s">
        <v>1321</v>
      </c>
      <c r="H1343" s="106" t="s">
        <v>1082</v>
      </c>
      <c r="I1343" s="106">
        <v>1</v>
      </c>
      <c r="J1343">
        <v>128</v>
      </c>
    </row>
    <row r="1344" spans="1:10" ht="30" x14ac:dyDescent="0.25">
      <c r="A1344" s="12">
        <v>43245</v>
      </c>
      <c r="B1344" s="106">
        <v>554</v>
      </c>
      <c r="C1344" s="106">
        <v>210</v>
      </c>
      <c r="D1344" s="15" t="s">
        <v>807</v>
      </c>
      <c r="E1344" s="15" t="s">
        <v>1094</v>
      </c>
      <c r="H1344" s="106" t="s">
        <v>1082</v>
      </c>
      <c r="I1344" s="106">
        <v>1</v>
      </c>
      <c r="J1344">
        <v>128</v>
      </c>
    </row>
    <row r="1345" spans="1:10" ht="105" x14ac:dyDescent="0.25">
      <c r="A1345" s="12">
        <v>43245</v>
      </c>
      <c r="B1345" s="106">
        <v>553</v>
      </c>
      <c r="C1345" s="106"/>
      <c r="D1345" s="15" t="s">
        <v>809</v>
      </c>
      <c r="E1345" s="15" t="s">
        <v>1322</v>
      </c>
      <c r="H1345" s="106" t="s">
        <v>1082</v>
      </c>
      <c r="I1345" s="106">
        <v>1</v>
      </c>
      <c r="J1345">
        <v>128</v>
      </c>
    </row>
    <row r="1346" spans="1:10" ht="75" x14ac:dyDescent="0.25">
      <c r="A1346" s="12">
        <v>43245</v>
      </c>
      <c r="B1346" s="106">
        <v>552</v>
      </c>
      <c r="C1346" s="106">
        <v>304</v>
      </c>
      <c r="D1346" s="15" t="s">
        <v>811</v>
      </c>
      <c r="E1346" s="15" t="s">
        <v>1324</v>
      </c>
      <c r="H1346" s="106" t="s">
        <v>1082</v>
      </c>
      <c r="I1346" s="106">
        <v>1</v>
      </c>
      <c r="J1346">
        <v>128</v>
      </c>
    </row>
    <row r="1347" spans="1:10" ht="60" x14ac:dyDescent="0.25">
      <c r="A1347" s="12">
        <v>43244</v>
      </c>
      <c r="B1347" s="106">
        <v>551</v>
      </c>
      <c r="C1347" s="106">
        <v>411</v>
      </c>
      <c r="D1347" s="15" t="s">
        <v>814</v>
      </c>
      <c r="E1347" s="15" t="s">
        <v>1306</v>
      </c>
      <c r="H1347" s="106" t="s">
        <v>1082</v>
      </c>
      <c r="I1347" s="106">
        <v>1</v>
      </c>
      <c r="J1347">
        <v>128</v>
      </c>
    </row>
    <row r="1348" spans="1:10" x14ac:dyDescent="0.25">
      <c r="A1348" s="12">
        <v>43242</v>
      </c>
      <c r="B1348" s="106">
        <v>550</v>
      </c>
      <c r="C1348" s="106">
        <v>112</v>
      </c>
      <c r="D1348" s="15" t="s">
        <v>816</v>
      </c>
      <c r="E1348" s="15" t="s">
        <v>1325</v>
      </c>
      <c r="H1348" s="106" t="s">
        <v>1082</v>
      </c>
      <c r="I1348" s="106">
        <v>1</v>
      </c>
      <c r="J1348">
        <v>128</v>
      </c>
    </row>
    <row r="1349" spans="1:10" ht="105" x14ac:dyDescent="0.25">
      <c r="A1349" s="12">
        <v>43242</v>
      </c>
      <c r="B1349" s="106">
        <v>549</v>
      </c>
      <c r="C1349" s="106">
        <v>507</v>
      </c>
      <c r="D1349" s="15" t="s">
        <v>818</v>
      </c>
      <c r="E1349" s="15" t="s">
        <v>1327</v>
      </c>
      <c r="H1349" s="106" t="s">
        <v>1082</v>
      </c>
      <c r="I1349" s="106">
        <v>1</v>
      </c>
      <c r="J1349">
        <v>128</v>
      </c>
    </row>
    <row r="1350" spans="1:10" ht="30" x14ac:dyDescent="0.25">
      <c r="A1350" s="12">
        <v>43241</v>
      </c>
      <c r="B1350" s="106">
        <v>548</v>
      </c>
      <c r="C1350" s="106">
        <v>609</v>
      </c>
      <c r="D1350" s="15" t="s">
        <v>821</v>
      </c>
      <c r="E1350" s="15" t="s">
        <v>1110</v>
      </c>
      <c r="H1350" s="106" t="s">
        <v>1082</v>
      </c>
      <c r="I1350" s="106">
        <v>1</v>
      </c>
      <c r="J1350">
        <v>128</v>
      </c>
    </row>
    <row r="1351" spans="1:10" ht="45" x14ac:dyDescent="0.25">
      <c r="A1351" s="12">
        <v>43241</v>
      </c>
      <c r="B1351" s="106">
        <v>547</v>
      </c>
      <c r="C1351" s="106">
        <v>207</v>
      </c>
      <c r="D1351" s="15" t="s">
        <v>823</v>
      </c>
      <c r="E1351" s="15" t="s">
        <v>1330</v>
      </c>
      <c r="H1351" s="106" t="s">
        <v>1082</v>
      </c>
      <c r="I1351" s="106">
        <v>1</v>
      </c>
      <c r="J1351">
        <v>128</v>
      </c>
    </row>
    <row r="1352" spans="1:10" ht="30" x14ac:dyDescent="0.25">
      <c r="A1352" s="12">
        <v>43241</v>
      </c>
      <c r="B1352" s="106">
        <v>546</v>
      </c>
      <c r="C1352" s="106">
        <v>207</v>
      </c>
      <c r="D1352" s="15" t="s">
        <v>825</v>
      </c>
      <c r="E1352" s="15" t="s">
        <v>1087</v>
      </c>
      <c r="H1352" s="106" t="s">
        <v>1082</v>
      </c>
      <c r="I1352" s="106">
        <v>1</v>
      </c>
      <c r="J1352">
        <v>128</v>
      </c>
    </row>
    <row r="1353" spans="1:10" ht="60" x14ac:dyDescent="0.25">
      <c r="A1353" s="12">
        <v>43241</v>
      </c>
      <c r="B1353" s="106">
        <v>545</v>
      </c>
      <c r="C1353" s="106">
        <v>207</v>
      </c>
      <c r="D1353" s="15" t="s">
        <v>826</v>
      </c>
      <c r="E1353" s="15" t="s">
        <v>1334</v>
      </c>
      <c r="H1353" s="106" t="s">
        <v>1082</v>
      </c>
      <c r="I1353" s="106">
        <v>1</v>
      </c>
      <c r="J1353">
        <v>128</v>
      </c>
    </row>
    <row r="1354" spans="1:10" ht="45" x14ac:dyDescent="0.25">
      <c r="A1354" s="12">
        <v>43241</v>
      </c>
      <c r="B1354" s="106">
        <v>544</v>
      </c>
      <c r="C1354" s="106">
        <v>207</v>
      </c>
      <c r="D1354" s="15" t="s">
        <v>827</v>
      </c>
      <c r="E1354" s="15" t="s">
        <v>1336</v>
      </c>
      <c r="H1354" s="106" t="s">
        <v>1082</v>
      </c>
      <c r="I1354" s="106">
        <v>1</v>
      </c>
      <c r="J1354">
        <v>128</v>
      </c>
    </row>
    <row r="1355" spans="1:10" ht="45" x14ac:dyDescent="0.25">
      <c r="A1355" s="12">
        <v>43241</v>
      </c>
      <c r="B1355" s="106">
        <v>543</v>
      </c>
      <c r="C1355" s="106">
        <v>601</v>
      </c>
      <c r="D1355" s="15" t="s">
        <v>828</v>
      </c>
      <c r="E1355" s="15" t="s">
        <v>1338</v>
      </c>
      <c r="H1355" s="106" t="s">
        <v>1082</v>
      </c>
      <c r="I1355" s="106">
        <v>1</v>
      </c>
      <c r="J1355">
        <v>128</v>
      </c>
    </row>
    <row r="1356" spans="1:10" ht="45" x14ac:dyDescent="0.25">
      <c r="A1356" s="12">
        <v>43241</v>
      </c>
      <c r="B1356" s="106">
        <v>542</v>
      </c>
      <c r="C1356" s="106">
        <v>204</v>
      </c>
      <c r="D1356" s="15" t="s">
        <v>830</v>
      </c>
      <c r="E1356" s="15" t="s">
        <v>1339</v>
      </c>
      <c r="H1356" s="106" t="s">
        <v>1082</v>
      </c>
      <c r="I1356" s="106">
        <v>1</v>
      </c>
      <c r="J1356">
        <v>128</v>
      </c>
    </row>
    <row r="1357" spans="1:10" ht="45" x14ac:dyDescent="0.25">
      <c r="A1357" s="12">
        <v>43240</v>
      </c>
      <c r="B1357" s="106">
        <v>541</v>
      </c>
      <c r="C1357" s="106">
        <v>509</v>
      </c>
      <c r="D1357" s="15" t="s">
        <v>832</v>
      </c>
      <c r="E1357" s="15" t="s">
        <v>1339</v>
      </c>
      <c r="H1357" s="106" t="s">
        <v>1082</v>
      </c>
      <c r="I1357" s="106">
        <v>1</v>
      </c>
      <c r="J1357">
        <v>128</v>
      </c>
    </row>
    <row r="1358" spans="1:10" ht="30" x14ac:dyDescent="0.25">
      <c r="A1358" s="12">
        <v>43240</v>
      </c>
      <c r="B1358" s="106">
        <v>540</v>
      </c>
      <c r="C1358" s="106">
        <v>903</v>
      </c>
      <c r="D1358" s="15" t="s">
        <v>834</v>
      </c>
      <c r="E1358" s="15" t="s">
        <v>1094</v>
      </c>
      <c r="H1358" s="106" t="s">
        <v>1082</v>
      </c>
      <c r="I1358" s="106">
        <v>1</v>
      </c>
      <c r="J1358">
        <v>128</v>
      </c>
    </row>
    <row r="1359" spans="1:10" ht="45" x14ac:dyDescent="0.25">
      <c r="A1359" s="12">
        <v>43240</v>
      </c>
      <c r="B1359" s="106">
        <v>539</v>
      </c>
      <c r="C1359" s="106">
        <v>604</v>
      </c>
      <c r="D1359" s="15" t="s">
        <v>837</v>
      </c>
      <c r="E1359" s="15" t="s">
        <v>1342</v>
      </c>
      <c r="H1359" s="106" t="s">
        <v>1082</v>
      </c>
      <c r="I1359" s="106">
        <v>1</v>
      </c>
      <c r="J1359">
        <v>128</v>
      </c>
    </row>
    <row r="1360" spans="1:10" x14ac:dyDescent="0.25">
      <c r="A1360" s="12">
        <v>43240</v>
      </c>
      <c r="B1360" s="106">
        <v>538</v>
      </c>
      <c r="C1360" s="106">
        <v>604</v>
      </c>
      <c r="D1360" s="15" t="s">
        <v>839</v>
      </c>
      <c r="E1360" s="15" t="s">
        <v>1325</v>
      </c>
      <c r="H1360" s="106" t="s">
        <v>1082</v>
      </c>
      <c r="I1360" s="106">
        <v>1</v>
      </c>
      <c r="J1360">
        <v>128</v>
      </c>
    </row>
    <row r="1361" spans="1:10" ht="45" x14ac:dyDescent="0.25">
      <c r="A1361" s="12">
        <v>43239</v>
      </c>
      <c r="B1361" s="106">
        <v>537</v>
      </c>
      <c r="C1361" s="106">
        <v>207</v>
      </c>
      <c r="D1361" s="15" t="s">
        <v>842</v>
      </c>
      <c r="E1361" s="15" t="s">
        <v>1330</v>
      </c>
      <c r="H1361" s="106" t="s">
        <v>1082</v>
      </c>
      <c r="I1361" s="106">
        <v>1</v>
      </c>
      <c r="J1361">
        <v>128</v>
      </c>
    </row>
    <row r="1362" spans="1:10" ht="60" x14ac:dyDescent="0.25">
      <c r="A1362" s="12">
        <v>43238</v>
      </c>
      <c r="B1362" s="106">
        <v>536</v>
      </c>
      <c r="C1362" s="106">
        <v>408</v>
      </c>
      <c r="D1362" s="15" t="s">
        <v>845</v>
      </c>
      <c r="E1362" s="15" t="s">
        <v>1334</v>
      </c>
      <c r="H1362" s="106" t="s">
        <v>1082</v>
      </c>
      <c r="I1362" s="106">
        <v>1</v>
      </c>
      <c r="J1362">
        <v>128</v>
      </c>
    </row>
    <row r="1363" spans="1:10" ht="30" x14ac:dyDescent="0.25">
      <c r="A1363" s="12">
        <v>43238</v>
      </c>
      <c r="B1363" s="106">
        <v>535</v>
      </c>
      <c r="C1363" s="106">
        <v>405</v>
      </c>
      <c r="D1363" s="15" t="s">
        <v>847</v>
      </c>
      <c r="E1363" s="15" t="s">
        <v>1094</v>
      </c>
      <c r="H1363" s="106" t="s">
        <v>1082</v>
      </c>
      <c r="I1363" s="106">
        <v>1</v>
      </c>
      <c r="J1363">
        <v>128</v>
      </c>
    </row>
    <row r="1364" spans="1:10" x14ac:dyDescent="0.25">
      <c r="A1364" s="12">
        <v>43237</v>
      </c>
      <c r="B1364" s="106">
        <v>534</v>
      </c>
      <c r="C1364" s="106">
        <v>308</v>
      </c>
      <c r="D1364" s="15" t="s">
        <v>849</v>
      </c>
      <c r="E1364" s="15" t="s">
        <v>1343</v>
      </c>
      <c r="H1364" s="106" t="s">
        <v>1082</v>
      </c>
      <c r="I1364" s="106">
        <v>1</v>
      </c>
      <c r="J1364">
        <v>128</v>
      </c>
    </row>
    <row r="1365" spans="1:10" ht="30" x14ac:dyDescent="0.25">
      <c r="A1365" s="12">
        <v>43238</v>
      </c>
      <c r="B1365" s="106">
        <v>533</v>
      </c>
      <c r="C1365" s="106">
        <v>203</v>
      </c>
      <c r="D1365" s="15" t="s">
        <v>851</v>
      </c>
      <c r="E1365" s="15" t="s">
        <v>1094</v>
      </c>
      <c r="H1365" s="106" t="s">
        <v>1082</v>
      </c>
      <c r="I1365" s="106">
        <v>1</v>
      </c>
      <c r="J1365">
        <v>128</v>
      </c>
    </row>
    <row r="1366" spans="1:10" x14ac:dyDescent="0.25">
      <c r="A1366" s="12">
        <v>43237</v>
      </c>
      <c r="B1366" s="106">
        <v>532</v>
      </c>
      <c r="C1366" s="106">
        <v>202</v>
      </c>
      <c r="D1366" s="15" t="s">
        <v>853</v>
      </c>
      <c r="E1366" s="15" t="s">
        <v>1344</v>
      </c>
      <c r="H1366" s="106" t="s">
        <v>1082</v>
      </c>
      <c r="I1366" s="106">
        <v>1</v>
      </c>
      <c r="J1366">
        <v>128</v>
      </c>
    </row>
    <row r="1367" spans="1:10" ht="45" x14ac:dyDescent="0.25">
      <c r="A1367" s="12">
        <v>43229</v>
      </c>
      <c r="B1367" s="106">
        <v>531</v>
      </c>
      <c r="C1367" s="106">
        <v>304</v>
      </c>
      <c r="D1367" s="15" t="s">
        <v>855</v>
      </c>
      <c r="E1367" s="15" t="s">
        <v>1345</v>
      </c>
      <c r="H1367" s="106" t="s">
        <v>1082</v>
      </c>
      <c r="I1367" s="106">
        <v>1</v>
      </c>
      <c r="J1367">
        <v>128</v>
      </c>
    </row>
    <row r="1368" spans="1:10" ht="45" x14ac:dyDescent="0.25">
      <c r="A1368" s="12">
        <v>43225</v>
      </c>
      <c r="B1368" s="106">
        <v>530</v>
      </c>
      <c r="C1368" s="106">
        <v>304</v>
      </c>
      <c r="D1368" s="15" t="s">
        <v>857</v>
      </c>
      <c r="E1368" s="15" t="s">
        <v>1346</v>
      </c>
      <c r="H1368" s="106" t="s">
        <v>1082</v>
      </c>
      <c r="I1368" s="106">
        <v>1</v>
      </c>
      <c r="J1368">
        <v>128</v>
      </c>
    </row>
    <row r="1369" spans="1:10" ht="45" x14ac:dyDescent="0.25">
      <c r="A1369" s="12">
        <v>43224</v>
      </c>
      <c r="B1369" s="106">
        <v>529</v>
      </c>
      <c r="C1369" s="106">
        <v>606</v>
      </c>
      <c r="D1369" s="15" t="s">
        <v>859</v>
      </c>
      <c r="E1369" s="15" t="s">
        <v>1348</v>
      </c>
      <c r="H1369" s="106" t="s">
        <v>1082</v>
      </c>
      <c r="I1369" s="106">
        <v>1</v>
      </c>
      <c r="J1369">
        <v>128</v>
      </c>
    </row>
    <row r="1370" spans="1:10" x14ac:dyDescent="0.25">
      <c r="B1370" s="106">
        <v>528</v>
      </c>
      <c r="C1370" s="106"/>
      <c r="E1370" s="15" t="s">
        <v>1547</v>
      </c>
      <c r="H1370" s="106" t="s">
        <v>1082</v>
      </c>
      <c r="I1370" s="106">
        <v>1</v>
      </c>
      <c r="J1370">
        <v>128</v>
      </c>
    </row>
    <row r="1371" spans="1:10" ht="45" x14ac:dyDescent="0.25">
      <c r="A1371" s="12">
        <v>43237</v>
      </c>
      <c r="B1371" s="106">
        <v>527</v>
      </c>
      <c r="C1371" s="106">
        <v>212</v>
      </c>
      <c r="D1371" s="15" t="s">
        <v>865</v>
      </c>
      <c r="E1371" s="15" t="s">
        <v>1349</v>
      </c>
      <c r="H1371" s="106" t="s">
        <v>1082</v>
      </c>
      <c r="I1371" s="106">
        <v>1</v>
      </c>
      <c r="J1371">
        <v>128</v>
      </c>
    </row>
    <row r="1372" spans="1:10" ht="30" x14ac:dyDescent="0.25">
      <c r="A1372" s="12">
        <v>43237</v>
      </c>
      <c r="B1372" s="106">
        <v>526</v>
      </c>
      <c r="C1372" s="106">
        <v>201</v>
      </c>
      <c r="D1372" s="15" t="s">
        <v>867</v>
      </c>
      <c r="E1372" s="15" t="s">
        <v>1350</v>
      </c>
      <c r="H1372" s="106" t="s">
        <v>1082</v>
      </c>
      <c r="I1372" s="106">
        <v>1</v>
      </c>
      <c r="J1372">
        <v>128</v>
      </c>
    </row>
    <row r="1373" spans="1:10" ht="75" x14ac:dyDescent="0.25">
      <c r="A1373" s="12">
        <v>43235</v>
      </c>
      <c r="B1373" s="106">
        <v>525</v>
      </c>
      <c r="C1373" s="106">
        <v>403</v>
      </c>
      <c r="D1373" s="15" t="s">
        <v>869</v>
      </c>
      <c r="E1373" s="15" t="s">
        <v>1351</v>
      </c>
      <c r="H1373" s="106" t="s">
        <v>1082</v>
      </c>
      <c r="I1373" s="106">
        <v>1</v>
      </c>
      <c r="J1373">
        <v>128</v>
      </c>
    </row>
    <row r="1374" spans="1:10" ht="30" x14ac:dyDescent="0.25">
      <c r="A1374" s="12">
        <v>43235</v>
      </c>
      <c r="B1374" s="106">
        <v>524</v>
      </c>
      <c r="C1374" s="106">
        <v>108</v>
      </c>
      <c r="D1374" s="15" t="s">
        <v>871</v>
      </c>
      <c r="E1374" s="15" t="s">
        <v>1353</v>
      </c>
      <c r="H1374" s="106" t="s">
        <v>1082</v>
      </c>
      <c r="I1374" s="106">
        <v>1</v>
      </c>
      <c r="J1374">
        <v>128</v>
      </c>
    </row>
    <row r="1375" spans="1:10" ht="30" x14ac:dyDescent="0.25">
      <c r="A1375" s="12">
        <v>43235</v>
      </c>
      <c r="B1375" s="106">
        <v>523</v>
      </c>
      <c r="C1375" s="106">
        <v>108</v>
      </c>
      <c r="D1375" s="15" t="s">
        <v>873</v>
      </c>
      <c r="E1375" s="15" t="s">
        <v>1094</v>
      </c>
      <c r="H1375" s="106" t="s">
        <v>1082</v>
      </c>
      <c r="I1375" s="106">
        <v>1</v>
      </c>
      <c r="J1375">
        <v>128</v>
      </c>
    </row>
    <row r="1376" spans="1:10" ht="60" x14ac:dyDescent="0.25">
      <c r="A1376" s="12">
        <v>43235</v>
      </c>
      <c r="B1376" s="106">
        <v>522</v>
      </c>
      <c r="C1376" s="106" t="s">
        <v>874</v>
      </c>
      <c r="D1376" s="15" t="s">
        <v>875</v>
      </c>
      <c r="E1376" s="15" t="s">
        <v>1355</v>
      </c>
      <c r="H1376" s="106" t="s">
        <v>1082</v>
      </c>
      <c r="I1376" s="106">
        <v>1</v>
      </c>
      <c r="J1376">
        <v>128</v>
      </c>
    </row>
    <row r="1377" spans="1:10" ht="60" x14ac:dyDescent="0.25">
      <c r="A1377" s="12">
        <v>43235</v>
      </c>
      <c r="B1377" s="106">
        <v>521</v>
      </c>
      <c r="C1377" s="106"/>
      <c r="D1377" s="15" t="s">
        <v>877</v>
      </c>
      <c r="E1377" s="15" t="s">
        <v>1357</v>
      </c>
      <c r="H1377" s="106" t="s">
        <v>1082</v>
      </c>
      <c r="I1377" s="106">
        <v>1</v>
      </c>
      <c r="J1377">
        <v>128</v>
      </c>
    </row>
    <row r="1378" spans="1:10" ht="30" x14ac:dyDescent="0.25">
      <c r="A1378" s="12">
        <v>43234</v>
      </c>
      <c r="B1378" s="106">
        <v>520</v>
      </c>
      <c r="C1378" s="106">
        <v>303</v>
      </c>
      <c r="D1378" s="15" t="s">
        <v>879</v>
      </c>
      <c r="E1378" s="15" t="s">
        <v>1094</v>
      </c>
      <c r="H1378" s="106" t="s">
        <v>1082</v>
      </c>
      <c r="I1378" s="106">
        <v>1</v>
      </c>
      <c r="J1378">
        <v>128</v>
      </c>
    </row>
    <row r="1379" spans="1:10" x14ac:dyDescent="0.25">
      <c r="A1379" s="12">
        <v>43234</v>
      </c>
      <c r="B1379" s="106">
        <v>519</v>
      </c>
      <c r="C1379" s="106">
        <v>904</v>
      </c>
      <c r="D1379" s="15" t="s">
        <v>881</v>
      </c>
      <c r="E1379" s="15" t="s">
        <v>1360</v>
      </c>
      <c r="H1379" s="106" t="s">
        <v>1082</v>
      </c>
      <c r="I1379" s="106">
        <v>1</v>
      </c>
      <c r="J1379">
        <v>128</v>
      </c>
    </row>
    <row r="1380" spans="1:10" ht="45" x14ac:dyDescent="0.25">
      <c r="A1380" s="12">
        <v>43233</v>
      </c>
      <c r="B1380" s="106">
        <v>518</v>
      </c>
      <c r="C1380" s="106">
        <v>201</v>
      </c>
      <c r="D1380" s="15" t="s">
        <v>884</v>
      </c>
      <c r="E1380" s="15" t="s">
        <v>1362</v>
      </c>
      <c r="H1380" s="106" t="s">
        <v>1082</v>
      </c>
      <c r="I1380" s="106">
        <v>1</v>
      </c>
      <c r="J1380">
        <v>128</v>
      </c>
    </row>
    <row r="1381" spans="1:10" ht="45" x14ac:dyDescent="0.25">
      <c r="A1381" s="12">
        <v>43223</v>
      </c>
      <c r="B1381" s="106">
        <v>517</v>
      </c>
      <c r="C1381" s="106">
        <v>801</v>
      </c>
      <c r="D1381" s="15" t="s">
        <v>887</v>
      </c>
      <c r="E1381" s="15" t="s">
        <v>1107</v>
      </c>
      <c r="H1381" s="106" t="s">
        <v>1082</v>
      </c>
      <c r="I1381" s="106">
        <v>1</v>
      </c>
      <c r="J1381">
        <v>128</v>
      </c>
    </row>
    <row r="1382" spans="1:10" ht="30" x14ac:dyDescent="0.25">
      <c r="A1382" s="12">
        <v>43230</v>
      </c>
      <c r="B1382" s="106">
        <v>516</v>
      </c>
      <c r="C1382" s="106">
        <v>702</v>
      </c>
      <c r="D1382" s="15" t="s">
        <v>889</v>
      </c>
      <c r="E1382" s="15" t="s">
        <v>1350</v>
      </c>
      <c r="H1382" s="106" t="s">
        <v>1082</v>
      </c>
      <c r="I1382" s="106">
        <v>1</v>
      </c>
      <c r="J1382">
        <v>128</v>
      </c>
    </row>
    <row r="1383" spans="1:10" ht="30" x14ac:dyDescent="0.25">
      <c r="A1383" s="12">
        <v>43232</v>
      </c>
      <c r="B1383" s="106">
        <v>515</v>
      </c>
      <c r="C1383" s="106">
        <v>801</v>
      </c>
      <c r="D1383" s="15" t="s">
        <v>891</v>
      </c>
      <c r="E1383" s="15" t="s">
        <v>1353</v>
      </c>
      <c r="H1383" s="106" t="s">
        <v>1082</v>
      </c>
      <c r="I1383" s="106">
        <v>1</v>
      </c>
      <c r="J1383">
        <v>128</v>
      </c>
    </row>
    <row r="1384" spans="1:10" ht="90" x14ac:dyDescent="0.25">
      <c r="A1384" s="12">
        <v>43230</v>
      </c>
      <c r="B1384" s="106">
        <v>514</v>
      </c>
      <c r="C1384" s="106">
        <v>603</v>
      </c>
      <c r="D1384" s="15" t="s">
        <v>893</v>
      </c>
      <c r="E1384" s="15" t="s">
        <v>1367</v>
      </c>
      <c r="H1384" s="106" t="s">
        <v>1082</v>
      </c>
      <c r="I1384" s="106">
        <v>1</v>
      </c>
      <c r="J1384">
        <v>128</v>
      </c>
    </row>
    <row r="1385" spans="1:10" ht="60" x14ac:dyDescent="0.25">
      <c r="A1385" s="12">
        <v>43230</v>
      </c>
      <c r="B1385" s="106">
        <v>513</v>
      </c>
      <c r="C1385" s="106">
        <v>603</v>
      </c>
      <c r="D1385" s="15" t="s">
        <v>896</v>
      </c>
      <c r="E1385" s="15" t="s">
        <v>1094</v>
      </c>
      <c r="H1385" s="106" t="s">
        <v>1082</v>
      </c>
      <c r="I1385" s="106">
        <v>1</v>
      </c>
      <c r="J1385">
        <v>128</v>
      </c>
    </row>
    <row r="1386" spans="1:10" ht="45" x14ac:dyDescent="0.25">
      <c r="A1386" s="12">
        <v>43228</v>
      </c>
      <c r="B1386" s="106">
        <v>512</v>
      </c>
      <c r="C1386" s="106" t="s">
        <v>897</v>
      </c>
      <c r="D1386" s="15" t="s">
        <v>899</v>
      </c>
      <c r="E1386" s="15" t="s">
        <v>1371</v>
      </c>
      <c r="H1386" s="106" t="s">
        <v>1082</v>
      </c>
      <c r="I1386" s="106">
        <v>1</v>
      </c>
      <c r="J1386">
        <v>128</v>
      </c>
    </row>
    <row r="1387" spans="1:10" ht="30" x14ac:dyDescent="0.25">
      <c r="A1387" s="12">
        <v>43229</v>
      </c>
      <c r="B1387" s="106">
        <v>511</v>
      </c>
      <c r="C1387" s="106"/>
      <c r="D1387" s="15" t="s">
        <v>901</v>
      </c>
      <c r="E1387" s="15" t="s">
        <v>1110</v>
      </c>
      <c r="H1387" s="106" t="s">
        <v>1082</v>
      </c>
      <c r="I1387" s="106">
        <v>1</v>
      </c>
      <c r="J1387">
        <v>128</v>
      </c>
    </row>
    <row r="1388" spans="1:10" ht="30" x14ac:dyDescent="0.25">
      <c r="A1388" s="12">
        <v>43229</v>
      </c>
      <c r="B1388" s="106">
        <v>510</v>
      </c>
      <c r="C1388" s="106">
        <v>107</v>
      </c>
      <c r="D1388" s="15" t="s">
        <v>904</v>
      </c>
      <c r="E1388" s="15" t="s">
        <v>1297</v>
      </c>
      <c r="H1388" s="106" t="s">
        <v>1082</v>
      </c>
      <c r="I1388" s="106">
        <v>1</v>
      </c>
      <c r="J1388">
        <v>128</v>
      </c>
    </row>
    <row r="1389" spans="1:10" ht="45" x14ac:dyDescent="0.25">
      <c r="A1389" s="12">
        <v>43229</v>
      </c>
      <c r="B1389" s="106">
        <v>509</v>
      </c>
      <c r="C1389" s="106">
        <v>304</v>
      </c>
      <c r="D1389" s="15" t="s">
        <v>906</v>
      </c>
      <c r="E1389" s="15" t="s">
        <v>1374</v>
      </c>
      <c r="H1389" s="106" t="s">
        <v>1082</v>
      </c>
      <c r="I1389" s="106">
        <v>1</v>
      </c>
      <c r="J1389">
        <v>128</v>
      </c>
    </row>
    <row r="1390" spans="1:10" ht="135" x14ac:dyDescent="0.25">
      <c r="A1390" s="12">
        <v>43229</v>
      </c>
      <c r="B1390" s="106">
        <v>508</v>
      </c>
      <c r="C1390" s="106">
        <v>405</v>
      </c>
      <c r="D1390" s="15" t="s">
        <v>907</v>
      </c>
      <c r="E1390" s="15" t="s">
        <v>1375</v>
      </c>
      <c r="H1390" s="106" t="s">
        <v>1082</v>
      </c>
      <c r="I1390" s="106">
        <v>1</v>
      </c>
      <c r="J1390">
        <v>128</v>
      </c>
    </row>
    <row r="1391" spans="1:10" ht="30" x14ac:dyDescent="0.25">
      <c r="A1391" s="12">
        <v>43229</v>
      </c>
      <c r="B1391" s="106">
        <v>507</v>
      </c>
      <c r="C1391" s="106"/>
      <c r="D1391" s="15" t="s">
        <v>907</v>
      </c>
      <c r="E1391" s="15" t="s">
        <v>1547</v>
      </c>
      <c r="H1391" s="106" t="s">
        <v>1082</v>
      </c>
      <c r="I1391" s="106">
        <v>1</v>
      </c>
      <c r="J1391">
        <v>128</v>
      </c>
    </row>
    <row r="1392" spans="1:10" ht="75" x14ac:dyDescent="0.25">
      <c r="A1392" s="12">
        <v>43229</v>
      </c>
      <c r="B1392" s="106">
        <v>506</v>
      </c>
      <c r="C1392" s="106">
        <v>305</v>
      </c>
      <c r="D1392" s="15" t="s">
        <v>910</v>
      </c>
      <c r="E1392" s="15" t="s">
        <v>1377</v>
      </c>
      <c r="H1392" s="106" t="s">
        <v>1082</v>
      </c>
      <c r="I1392" s="106">
        <v>1</v>
      </c>
      <c r="J1392">
        <v>128</v>
      </c>
    </row>
    <row r="1393" spans="1:10" ht="45" x14ac:dyDescent="0.25">
      <c r="A1393" s="12">
        <v>43229</v>
      </c>
      <c r="B1393" s="106">
        <v>505</v>
      </c>
      <c r="C1393" s="106">
        <v>606</v>
      </c>
      <c r="D1393" s="15" t="s">
        <v>912</v>
      </c>
      <c r="E1393" s="15" t="s">
        <v>1379</v>
      </c>
      <c r="H1393" s="106" t="s">
        <v>1082</v>
      </c>
      <c r="I1393" s="106">
        <v>1</v>
      </c>
      <c r="J1393">
        <v>128</v>
      </c>
    </row>
    <row r="1394" spans="1:10" ht="30" x14ac:dyDescent="0.25">
      <c r="A1394" s="12">
        <v>43227</v>
      </c>
      <c r="B1394" s="106">
        <v>504</v>
      </c>
      <c r="C1394" s="106">
        <v>706</v>
      </c>
      <c r="D1394" s="15" t="s">
        <v>913</v>
      </c>
      <c r="E1394" s="15" t="s">
        <v>1094</v>
      </c>
      <c r="H1394" s="106" t="s">
        <v>1082</v>
      </c>
      <c r="I1394" s="106">
        <v>1</v>
      </c>
      <c r="J1394">
        <v>128</v>
      </c>
    </row>
    <row r="1395" spans="1:10" ht="30" x14ac:dyDescent="0.25">
      <c r="A1395" s="12">
        <v>43228</v>
      </c>
      <c r="B1395" s="106">
        <v>503</v>
      </c>
      <c r="C1395" s="106">
        <v>510</v>
      </c>
      <c r="D1395" s="15" t="s">
        <v>915</v>
      </c>
      <c r="E1395" s="15" t="s">
        <v>1094</v>
      </c>
      <c r="H1395" s="106" t="s">
        <v>1082</v>
      </c>
      <c r="I1395" s="106">
        <v>1</v>
      </c>
      <c r="J1395">
        <v>128</v>
      </c>
    </row>
    <row r="1396" spans="1:10" ht="30" x14ac:dyDescent="0.25">
      <c r="A1396" s="12">
        <v>43228</v>
      </c>
      <c r="B1396" s="106">
        <v>502</v>
      </c>
      <c r="C1396" s="106">
        <v>510</v>
      </c>
      <c r="D1396" s="15" t="s">
        <v>916</v>
      </c>
      <c r="E1396" s="15" t="s">
        <v>1094</v>
      </c>
      <c r="H1396" s="106" t="s">
        <v>1082</v>
      </c>
      <c r="I1396" s="106">
        <v>1</v>
      </c>
      <c r="J1396">
        <v>128</v>
      </c>
    </row>
    <row r="1397" spans="1:10" ht="30" x14ac:dyDescent="0.25">
      <c r="A1397" s="12">
        <v>43227</v>
      </c>
      <c r="B1397" s="106">
        <v>501</v>
      </c>
      <c r="C1397" s="106">
        <v>503</v>
      </c>
      <c r="D1397" s="15" t="s">
        <v>917</v>
      </c>
      <c r="E1397" s="15" t="s">
        <v>1094</v>
      </c>
      <c r="H1397" s="106" t="s">
        <v>1082</v>
      </c>
      <c r="I1397" s="106">
        <v>1</v>
      </c>
      <c r="J1397">
        <v>128</v>
      </c>
    </row>
    <row r="1398" spans="1:10" ht="30" x14ac:dyDescent="0.25">
      <c r="A1398" s="12">
        <v>43227</v>
      </c>
      <c r="B1398" s="106">
        <v>500</v>
      </c>
      <c r="C1398" s="106">
        <v>212</v>
      </c>
      <c r="D1398" s="15" t="s">
        <v>919</v>
      </c>
      <c r="E1398" s="15" t="s">
        <v>1094</v>
      </c>
      <c r="H1398" s="106" t="s">
        <v>1082</v>
      </c>
      <c r="I1398" s="106">
        <v>1</v>
      </c>
      <c r="J1398">
        <v>128</v>
      </c>
    </row>
    <row r="1399" spans="1:10" ht="30" x14ac:dyDescent="0.25">
      <c r="A1399" s="12">
        <v>43227</v>
      </c>
      <c r="B1399" s="106">
        <v>499</v>
      </c>
      <c r="C1399" s="106">
        <v>509</v>
      </c>
      <c r="D1399" s="15" t="s">
        <v>921</v>
      </c>
      <c r="E1399" s="15" t="s">
        <v>1094</v>
      </c>
      <c r="H1399" s="106" t="s">
        <v>1082</v>
      </c>
      <c r="I1399" s="106">
        <v>1</v>
      </c>
      <c r="J1399">
        <v>128</v>
      </c>
    </row>
    <row r="1400" spans="1:10" ht="30" x14ac:dyDescent="0.25">
      <c r="A1400" s="12">
        <v>43226</v>
      </c>
      <c r="B1400" s="106">
        <v>498</v>
      </c>
      <c r="C1400" s="106">
        <v>709</v>
      </c>
      <c r="D1400" s="15" t="s">
        <v>923</v>
      </c>
      <c r="E1400" s="15" t="s">
        <v>1094</v>
      </c>
      <c r="H1400" s="106" t="s">
        <v>1082</v>
      </c>
      <c r="I1400" s="106">
        <v>1</v>
      </c>
      <c r="J1400">
        <v>128</v>
      </c>
    </row>
    <row r="1401" spans="1:10" ht="30" x14ac:dyDescent="0.25">
      <c r="A1401" s="12">
        <v>43226</v>
      </c>
      <c r="B1401" s="106">
        <v>497</v>
      </c>
      <c r="C1401" s="106">
        <v>410</v>
      </c>
      <c r="D1401" s="15" t="s">
        <v>925</v>
      </c>
      <c r="E1401" s="15" t="s">
        <v>1094</v>
      </c>
      <c r="H1401" s="106" t="s">
        <v>1082</v>
      </c>
      <c r="I1401" s="106">
        <v>1</v>
      </c>
      <c r="J1401">
        <v>128</v>
      </c>
    </row>
    <row r="1402" spans="1:10" ht="30" x14ac:dyDescent="0.25">
      <c r="A1402" s="12">
        <v>43226</v>
      </c>
      <c r="B1402" s="106">
        <v>496</v>
      </c>
      <c r="C1402" s="106">
        <v>612</v>
      </c>
      <c r="D1402" s="15" t="s">
        <v>927</v>
      </c>
      <c r="E1402" s="15" t="s">
        <v>1094</v>
      </c>
      <c r="H1402" s="106" t="s">
        <v>1082</v>
      </c>
      <c r="I1402" s="106">
        <v>1</v>
      </c>
      <c r="J1402">
        <v>128</v>
      </c>
    </row>
    <row r="1403" spans="1:10" ht="30" x14ac:dyDescent="0.25">
      <c r="A1403" s="12">
        <v>43224</v>
      </c>
      <c r="B1403" s="106">
        <v>495</v>
      </c>
      <c r="C1403" s="106">
        <v>109</v>
      </c>
      <c r="D1403" s="15" t="s">
        <v>929</v>
      </c>
      <c r="E1403" s="15" t="s">
        <v>1094</v>
      </c>
      <c r="H1403" s="106" t="s">
        <v>1082</v>
      </c>
      <c r="I1403" s="106">
        <v>1</v>
      </c>
      <c r="J1403">
        <v>128</v>
      </c>
    </row>
    <row r="1404" spans="1:10" ht="45" x14ac:dyDescent="0.25">
      <c r="A1404" s="12">
        <v>43224</v>
      </c>
      <c r="B1404" s="106">
        <v>494</v>
      </c>
      <c r="C1404" s="106">
        <v>204</v>
      </c>
      <c r="D1404" s="15" t="s">
        <v>931</v>
      </c>
      <c r="E1404" s="15" t="s">
        <v>1094</v>
      </c>
      <c r="H1404" s="106" t="s">
        <v>1082</v>
      </c>
      <c r="I1404" s="106">
        <v>1</v>
      </c>
      <c r="J1404">
        <v>128</v>
      </c>
    </row>
    <row r="1405" spans="1:10" ht="30" x14ac:dyDescent="0.25">
      <c r="A1405" s="12">
        <v>43224</v>
      </c>
      <c r="B1405" s="106">
        <v>493</v>
      </c>
      <c r="C1405" s="106">
        <v>107</v>
      </c>
      <c r="D1405" s="15" t="s">
        <v>933</v>
      </c>
      <c r="E1405" s="15" t="s">
        <v>1094</v>
      </c>
      <c r="H1405" s="106" t="s">
        <v>1082</v>
      </c>
      <c r="I1405" s="106">
        <v>1</v>
      </c>
      <c r="J1405">
        <v>128</v>
      </c>
    </row>
    <row r="1406" spans="1:10" ht="60" x14ac:dyDescent="0.25">
      <c r="A1406" s="12">
        <v>43226</v>
      </c>
      <c r="B1406" s="106">
        <v>492</v>
      </c>
      <c r="C1406" s="106">
        <v>609</v>
      </c>
      <c r="D1406" s="15" t="s">
        <v>935</v>
      </c>
      <c r="E1406" s="15" t="s">
        <v>1394</v>
      </c>
      <c r="H1406" s="106" t="s">
        <v>1082</v>
      </c>
      <c r="I1406" s="106">
        <v>1</v>
      </c>
      <c r="J1406">
        <v>128</v>
      </c>
    </row>
    <row r="1407" spans="1:10" ht="45" x14ac:dyDescent="0.25">
      <c r="A1407" s="12">
        <v>43225</v>
      </c>
      <c r="B1407" s="106">
        <v>491</v>
      </c>
      <c r="C1407" s="106">
        <v>304</v>
      </c>
      <c r="D1407" s="15" t="s">
        <v>936</v>
      </c>
      <c r="E1407" s="15" t="s">
        <v>1395</v>
      </c>
      <c r="H1407" s="106" t="s">
        <v>1082</v>
      </c>
      <c r="I1407" s="106">
        <v>1</v>
      </c>
      <c r="J1407">
        <v>128</v>
      </c>
    </row>
    <row r="1408" spans="1:10" ht="30" x14ac:dyDescent="0.25">
      <c r="A1408" s="12">
        <v>43224</v>
      </c>
      <c r="B1408" s="106">
        <v>490</v>
      </c>
      <c r="C1408" s="106">
        <v>601</v>
      </c>
      <c r="D1408" s="15" t="s">
        <v>938</v>
      </c>
      <c r="E1408" s="15" t="s">
        <v>1094</v>
      </c>
      <c r="H1408" s="106" t="s">
        <v>1082</v>
      </c>
      <c r="I1408" s="106">
        <v>1</v>
      </c>
      <c r="J1408">
        <v>128</v>
      </c>
    </row>
    <row r="1409" spans="1:10" ht="30" x14ac:dyDescent="0.25">
      <c r="A1409" s="12">
        <v>43225</v>
      </c>
      <c r="B1409" s="106">
        <v>489</v>
      </c>
      <c r="C1409" s="106">
        <v>702</v>
      </c>
      <c r="D1409" s="15" t="s">
        <v>940</v>
      </c>
      <c r="E1409" s="15" t="s">
        <v>1397</v>
      </c>
      <c r="H1409" s="106" t="s">
        <v>1082</v>
      </c>
      <c r="I1409" s="106">
        <v>1</v>
      </c>
      <c r="J1409">
        <v>128</v>
      </c>
    </row>
    <row r="1410" spans="1:10" ht="30" x14ac:dyDescent="0.25">
      <c r="A1410" s="12">
        <v>43225</v>
      </c>
      <c r="B1410" s="106">
        <v>488</v>
      </c>
      <c r="C1410" s="106">
        <v>702</v>
      </c>
      <c r="D1410" s="15" t="s">
        <v>942</v>
      </c>
      <c r="E1410" s="15" t="s">
        <v>1398</v>
      </c>
      <c r="H1410" s="106" t="s">
        <v>1082</v>
      </c>
      <c r="I1410" s="106">
        <v>1</v>
      </c>
      <c r="J1410">
        <v>128</v>
      </c>
    </row>
    <row r="1411" spans="1:10" ht="30" x14ac:dyDescent="0.25">
      <c r="A1411" s="12">
        <v>43224</v>
      </c>
      <c r="B1411" s="106">
        <v>487</v>
      </c>
      <c r="C1411" s="106">
        <v>701</v>
      </c>
      <c r="D1411" s="15" t="s">
        <v>943</v>
      </c>
      <c r="E1411" s="15" t="s">
        <v>1397</v>
      </c>
      <c r="H1411" s="106" t="s">
        <v>1082</v>
      </c>
      <c r="I1411" s="106">
        <v>1</v>
      </c>
      <c r="J1411">
        <v>128</v>
      </c>
    </row>
    <row r="1412" spans="1:10" ht="90" x14ac:dyDescent="0.25">
      <c r="A1412" s="12">
        <v>43223</v>
      </c>
      <c r="B1412" s="106">
        <v>486</v>
      </c>
      <c r="C1412" s="106">
        <v>111</v>
      </c>
      <c r="D1412" s="15" t="s">
        <v>945</v>
      </c>
      <c r="E1412" s="15" t="s">
        <v>1379</v>
      </c>
      <c r="H1412" s="106" t="s">
        <v>1082</v>
      </c>
      <c r="I1412" s="106">
        <v>1</v>
      </c>
      <c r="J1412">
        <v>128</v>
      </c>
    </row>
    <row r="1413" spans="1:10" ht="90" x14ac:dyDescent="0.25">
      <c r="A1413" s="12">
        <v>43223</v>
      </c>
      <c r="B1413" s="106">
        <v>485</v>
      </c>
      <c r="C1413" s="106">
        <v>101</v>
      </c>
      <c r="D1413" s="15" t="s">
        <v>948</v>
      </c>
      <c r="E1413" s="15" t="s">
        <v>1399</v>
      </c>
      <c r="H1413" s="106" t="s">
        <v>1082</v>
      </c>
      <c r="I1413" s="106">
        <v>1</v>
      </c>
      <c r="J1413">
        <v>128</v>
      </c>
    </row>
    <row r="1414" spans="1:10" ht="75" x14ac:dyDescent="0.25">
      <c r="A1414" s="12">
        <v>43222</v>
      </c>
      <c r="B1414" s="106">
        <v>484</v>
      </c>
      <c r="C1414" s="106">
        <v>411</v>
      </c>
      <c r="D1414" s="15" t="s">
        <v>950</v>
      </c>
      <c r="E1414" s="15" t="s">
        <v>1401</v>
      </c>
      <c r="H1414" s="106" t="s">
        <v>1082</v>
      </c>
      <c r="I1414" s="106">
        <v>1</v>
      </c>
      <c r="J1414">
        <v>128</v>
      </c>
    </row>
    <row r="1415" spans="1:10" ht="60" x14ac:dyDescent="0.25">
      <c r="A1415" s="12">
        <v>43221</v>
      </c>
      <c r="B1415" s="106">
        <v>483</v>
      </c>
      <c r="C1415" s="106">
        <v>604</v>
      </c>
      <c r="D1415" s="15" t="s">
        <v>952</v>
      </c>
      <c r="E1415" s="15" t="s">
        <v>1402</v>
      </c>
      <c r="H1415" s="106" t="s">
        <v>1082</v>
      </c>
      <c r="I1415" s="106">
        <v>1</v>
      </c>
      <c r="J1415">
        <v>128</v>
      </c>
    </row>
    <row r="1416" spans="1:10" x14ac:dyDescent="0.25">
      <c r="A1416" s="12">
        <v>43221</v>
      </c>
      <c r="B1416" s="106">
        <v>482</v>
      </c>
      <c r="C1416" s="106">
        <v>410</v>
      </c>
      <c r="D1416" s="15" t="s">
        <v>954</v>
      </c>
      <c r="E1416" s="15" t="s">
        <v>46</v>
      </c>
      <c r="H1416" s="106" t="s">
        <v>1082</v>
      </c>
      <c r="I1416" s="106">
        <v>1</v>
      </c>
      <c r="J1416">
        <v>128</v>
      </c>
    </row>
    <row r="1417" spans="1:10" ht="30" x14ac:dyDescent="0.25">
      <c r="A1417" s="12">
        <v>43221</v>
      </c>
      <c r="B1417" s="106">
        <v>481</v>
      </c>
      <c r="C1417" s="106">
        <v>509</v>
      </c>
      <c r="D1417" s="15" t="s">
        <v>956</v>
      </c>
      <c r="E1417" s="15" t="s">
        <v>1094</v>
      </c>
      <c r="H1417" s="106" t="s">
        <v>1082</v>
      </c>
      <c r="I1417" s="106">
        <v>1</v>
      </c>
      <c r="J1417">
        <v>128</v>
      </c>
    </row>
    <row r="1418" spans="1:10" ht="30" x14ac:dyDescent="0.25">
      <c r="A1418" s="12">
        <v>43221</v>
      </c>
      <c r="B1418" s="106">
        <v>480</v>
      </c>
      <c r="C1418" s="106">
        <v>208</v>
      </c>
      <c r="D1418" s="15" t="s">
        <v>958</v>
      </c>
      <c r="E1418" s="15" t="s">
        <v>1094</v>
      </c>
      <c r="H1418" s="106" t="s">
        <v>1082</v>
      </c>
      <c r="I1418" s="106">
        <v>1</v>
      </c>
      <c r="J1418">
        <v>128</v>
      </c>
    </row>
    <row r="1419" spans="1:10" ht="45" x14ac:dyDescent="0.25">
      <c r="A1419" s="12">
        <v>43220</v>
      </c>
      <c r="B1419" s="106">
        <v>479</v>
      </c>
      <c r="C1419" s="106">
        <v>708</v>
      </c>
      <c r="D1419" s="15" t="s">
        <v>960</v>
      </c>
      <c r="E1419" s="15" t="s">
        <v>1408</v>
      </c>
      <c r="H1419" s="106" t="s">
        <v>1082</v>
      </c>
      <c r="I1419" s="106">
        <v>1</v>
      </c>
      <c r="J1419">
        <v>128</v>
      </c>
    </row>
    <row r="1420" spans="1:10" ht="30" x14ac:dyDescent="0.25">
      <c r="A1420" s="12">
        <v>43219</v>
      </c>
      <c r="B1420" s="106">
        <v>478</v>
      </c>
      <c r="C1420" s="106">
        <v>302</v>
      </c>
      <c r="D1420" s="15" t="s">
        <v>962</v>
      </c>
      <c r="E1420" s="15" t="s">
        <v>1107</v>
      </c>
      <c r="H1420" s="106" t="s">
        <v>1082</v>
      </c>
      <c r="I1420" s="106">
        <v>1</v>
      </c>
      <c r="J1420">
        <v>128</v>
      </c>
    </row>
    <row r="1421" spans="1:10" ht="30" x14ac:dyDescent="0.25">
      <c r="A1421" s="12">
        <v>43219</v>
      </c>
      <c r="B1421" s="106">
        <v>477</v>
      </c>
      <c r="C1421" s="106">
        <v>302</v>
      </c>
      <c r="D1421" s="15" t="s">
        <v>964</v>
      </c>
      <c r="E1421" s="15" t="s">
        <v>1409</v>
      </c>
      <c r="H1421" s="106" t="s">
        <v>1082</v>
      </c>
      <c r="I1421" s="106">
        <v>1</v>
      </c>
      <c r="J1421">
        <v>128</v>
      </c>
    </row>
    <row r="1422" spans="1:10" ht="30" x14ac:dyDescent="0.25">
      <c r="A1422" s="12">
        <v>43221</v>
      </c>
      <c r="B1422" s="106">
        <v>476</v>
      </c>
      <c r="C1422" s="106">
        <v>402</v>
      </c>
      <c r="D1422" s="15" t="s">
        <v>965</v>
      </c>
      <c r="E1422" s="15" t="s">
        <v>1094</v>
      </c>
      <c r="H1422" s="106" t="s">
        <v>1082</v>
      </c>
      <c r="I1422" s="106">
        <v>1</v>
      </c>
      <c r="J1422">
        <v>128</v>
      </c>
    </row>
    <row r="1423" spans="1:10" ht="30" x14ac:dyDescent="0.25">
      <c r="A1423" s="12">
        <v>43221</v>
      </c>
      <c r="B1423" s="106">
        <v>475</v>
      </c>
      <c r="C1423" s="106">
        <v>402</v>
      </c>
      <c r="D1423" s="15" t="s">
        <v>967</v>
      </c>
      <c r="E1423" s="15" t="s">
        <v>1411</v>
      </c>
      <c r="H1423" s="106" t="s">
        <v>1082</v>
      </c>
      <c r="I1423" s="106">
        <v>1</v>
      </c>
      <c r="J1423">
        <v>128</v>
      </c>
    </row>
    <row r="1424" spans="1:10" ht="30" x14ac:dyDescent="0.25">
      <c r="A1424" s="12">
        <v>43220</v>
      </c>
      <c r="B1424" s="106">
        <v>474</v>
      </c>
      <c r="C1424" s="106">
        <v>110</v>
      </c>
      <c r="D1424" s="15" t="s">
        <v>968</v>
      </c>
      <c r="E1424" s="15" t="s">
        <v>1094</v>
      </c>
      <c r="H1424" s="106" t="s">
        <v>1082</v>
      </c>
      <c r="I1424" s="106">
        <v>1</v>
      </c>
      <c r="J1424">
        <v>128</v>
      </c>
    </row>
    <row r="1425" spans="1:10" ht="105" x14ac:dyDescent="0.25">
      <c r="A1425" s="12">
        <v>43221</v>
      </c>
      <c r="B1425" s="106">
        <v>473</v>
      </c>
      <c r="C1425" s="106">
        <v>307</v>
      </c>
      <c r="D1425" s="15" t="s">
        <v>970</v>
      </c>
      <c r="E1425" s="15" t="s">
        <v>1413</v>
      </c>
      <c r="H1425" s="106" t="s">
        <v>1082</v>
      </c>
      <c r="I1425" s="106">
        <v>1</v>
      </c>
      <c r="J1425">
        <v>128</v>
      </c>
    </row>
    <row r="1426" spans="1:10" ht="75" x14ac:dyDescent="0.25">
      <c r="A1426" s="12">
        <v>43220</v>
      </c>
      <c r="B1426" s="106">
        <v>472</v>
      </c>
      <c r="C1426" s="106">
        <v>409</v>
      </c>
      <c r="D1426" s="15" t="s">
        <v>973</v>
      </c>
      <c r="E1426" s="15" t="s">
        <v>1414</v>
      </c>
      <c r="H1426" s="106" t="s">
        <v>1082</v>
      </c>
      <c r="I1426" s="106">
        <v>1</v>
      </c>
      <c r="J1426">
        <v>128</v>
      </c>
    </row>
    <row r="1427" spans="1:10" ht="60" x14ac:dyDescent="0.25">
      <c r="A1427" s="12">
        <v>43220</v>
      </c>
      <c r="B1427" s="106">
        <v>471</v>
      </c>
      <c r="C1427" s="106">
        <v>305</v>
      </c>
      <c r="D1427" s="15" t="s">
        <v>975</v>
      </c>
      <c r="E1427" s="15" t="s">
        <v>1415</v>
      </c>
      <c r="H1427" s="106" t="s">
        <v>1082</v>
      </c>
      <c r="I1427" s="106">
        <v>1</v>
      </c>
      <c r="J1427">
        <v>128</v>
      </c>
    </row>
    <row r="1428" spans="1:10" ht="30" x14ac:dyDescent="0.25">
      <c r="A1428" s="12">
        <v>43219</v>
      </c>
      <c r="B1428" s="106">
        <v>470</v>
      </c>
      <c r="C1428" s="106">
        <v>201</v>
      </c>
      <c r="D1428" s="15" t="s">
        <v>977</v>
      </c>
      <c r="E1428" s="15" t="s">
        <v>1303</v>
      </c>
      <c r="H1428" s="106" t="s">
        <v>1082</v>
      </c>
      <c r="I1428" s="106">
        <v>1</v>
      </c>
      <c r="J1428">
        <v>128</v>
      </c>
    </row>
    <row r="1429" spans="1:10" ht="30" x14ac:dyDescent="0.25">
      <c r="A1429" s="12">
        <v>43219</v>
      </c>
      <c r="B1429" s="106">
        <v>469</v>
      </c>
      <c r="C1429" s="106">
        <v>311</v>
      </c>
      <c r="D1429" s="15" t="s">
        <v>979</v>
      </c>
      <c r="E1429" s="15" t="s">
        <v>1094</v>
      </c>
      <c r="H1429" s="106" t="s">
        <v>1082</v>
      </c>
      <c r="I1429" s="106">
        <v>1</v>
      </c>
      <c r="J1429">
        <v>128</v>
      </c>
    </row>
    <row r="1430" spans="1:10" ht="60" x14ac:dyDescent="0.25">
      <c r="A1430" s="12">
        <v>43219</v>
      </c>
      <c r="B1430" s="106">
        <v>468</v>
      </c>
      <c r="C1430" s="106">
        <v>306</v>
      </c>
      <c r="D1430" s="15" t="s">
        <v>981</v>
      </c>
      <c r="E1430" s="15" t="s">
        <v>1418</v>
      </c>
      <c r="H1430" s="106" t="s">
        <v>1082</v>
      </c>
      <c r="I1430" s="106">
        <v>1</v>
      </c>
      <c r="J1430">
        <v>128</v>
      </c>
    </row>
    <row r="1431" spans="1:10" ht="30" x14ac:dyDescent="0.25">
      <c r="A1431" s="12">
        <v>43219</v>
      </c>
      <c r="B1431" s="106">
        <v>467</v>
      </c>
      <c r="C1431" s="106">
        <v>106</v>
      </c>
      <c r="D1431" s="15" t="s">
        <v>983</v>
      </c>
      <c r="E1431" s="15" t="s">
        <v>1110</v>
      </c>
      <c r="H1431" s="106" t="s">
        <v>1082</v>
      </c>
      <c r="I1431" s="106">
        <v>1</v>
      </c>
      <c r="J1431">
        <v>128</v>
      </c>
    </row>
    <row r="1432" spans="1:10" ht="30" x14ac:dyDescent="0.25">
      <c r="A1432" s="12">
        <v>43219</v>
      </c>
      <c r="B1432" s="106">
        <v>466</v>
      </c>
      <c r="C1432" s="106">
        <v>111</v>
      </c>
      <c r="D1432" s="15" t="s">
        <v>985</v>
      </c>
      <c r="E1432" s="15" t="s">
        <v>1110</v>
      </c>
      <c r="H1432" s="106" t="s">
        <v>1082</v>
      </c>
      <c r="I1432" s="106">
        <v>1</v>
      </c>
      <c r="J1432">
        <v>128</v>
      </c>
    </row>
    <row r="1433" spans="1:10" ht="45" x14ac:dyDescent="0.25">
      <c r="A1433" s="12">
        <v>43219</v>
      </c>
      <c r="B1433" s="106">
        <v>465</v>
      </c>
      <c r="C1433" s="106">
        <v>901</v>
      </c>
      <c r="D1433" s="15" t="s">
        <v>987</v>
      </c>
      <c r="E1433" s="15" t="s">
        <v>1110</v>
      </c>
      <c r="H1433" s="106" t="s">
        <v>1082</v>
      </c>
      <c r="I1433" s="106">
        <v>1</v>
      </c>
      <c r="J1433">
        <v>128</v>
      </c>
    </row>
    <row r="1434" spans="1:10" ht="30" x14ac:dyDescent="0.25">
      <c r="A1434" s="12">
        <v>43218</v>
      </c>
      <c r="B1434" s="106">
        <v>464</v>
      </c>
      <c r="C1434" s="106">
        <v>106</v>
      </c>
      <c r="D1434" s="15" t="s">
        <v>989</v>
      </c>
      <c r="E1434" s="15" t="s">
        <v>1110</v>
      </c>
      <c r="H1434" s="106" t="s">
        <v>1082</v>
      </c>
      <c r="I1434" s="106">
        <v>1</v>
      </c>
      <c r="J1434">
        <v>128</v>
      </c>
    </row>
    <row r="1435" spans="1:10" ht="30" x14ac:dyDescent="0.25">
      <c r="A1435" s="12">
        <v>43218</v>
      </c>
      <c r="B1435" s="106">
        <v>463</v>
      </c>
      <c r="C1435" s="106">
        <v>402</v>
      </c>
      <c r="D1435" s="15" t="s">
        <v>992</v>
      </c>
      <c r="E1435" s="15" t="s">
        <v>1110</v>
      </c>
      <c r="H1435" s="106" t="s">
        <v>1082</v>
      </c>
      <c r="I1435" s="106">
        <v>1</v>
      </c>
      <c r="J1435">
        <v>128</v>
      </c>
    </row>
    <row r="1436" spans="1:10" ht="45" x14ac:dyDescent="0.25">
      <c r="A1436" s="12">
        <v>43217</v>
      </c>
      <c r="B1436" s="106">
        <v>462</v>
      </c>
      <c r="C1436" s="106"/>
      <c r="D1436" s="15" t="s">
        <v>994</v>
      </c>
      <c r="E1436" s="15" t="s">
        <v>1110</v>
      </c>
      <c r="H1436" s="106" t="s">
        <v>1082</v>
      </c>
      <c r="I1436" s="106">
        <v>1</v>
      </c>
      <c r="J1436">
        <v>128</v>
      </c>
    </row>
    <row r="1437" spans="1:10" ht="30" x14ac:dyDescent="0.25">
      <c r="A1437" s="12">
        <v>43216</v>
      </c>
      <c r="B1437" s="106">
        <v>461</v>
      </c>
      <c r="C1437" s="106">
        <v>104</v>
      </c>
      <c r="D1437" s="15" t="s">
        <v>995</v>
      </c>
      <c r="E1437" s="15" t="s">
        <v>1110</v>
      </c>
      <c r="H1437" s="106" t="s">
        <v>1082</v>
      </c>
      <c r="I1437" s="106">
        <v>1</v>
      </c>
      <c r="J1437">
        <v>128</v>
      </c>
    </row>
    <row r="1438" spans="1:10" ht="30" x14ac:dyDescent="0.25">
      <c r="A1438" s="12">
        <v>43217</v>
      </c>
      <c r="B1438" s="106">
        <v>460</v>
      </c>
      <c r="C1438" s="106">
        <v>103</v>
      </c>
      <c r="D1438" s="15" t="s">
        <v>997</v>
      </c>
      <c r="E1438" s="15" t="s">
        <v>1110</v>
      </c>
      <c r="H1438" s="106" t="s">
        <v>1082</v>
      </c>
      <c r="I1438" s="106">
        <v>1</v>
      </c>
      <c r="J1438">
        <v>128</v>
      </c>
    </row>
    <row r="1439" spans="1:10" ht="45" x14ac:dyDescent="0.25">
      <c r="A1439" s="12">
        <v>43217</v>
      </c>
      <c r="B1439" s="106">
        <v>459</v>
      </c>
      <c r="C1439" s="106">
        <v>510</v>
      </c>
      <c r="D1439" s="15" t="s">
        <v>999</v>
      </c>
      <c r="E1439" s="15" t="s">
        <v>1107</v>
      </c>
      <c r="H1439" s="106">
        <v>43405</v>
      </c>
      <c r="I1439" s="106">
        <v>1</v>
      </c>
      <c r="J1439">
        <v>128</v>
      </c>
    </row>
    <row r="1440" spans="1:10" ht="30" x14ac:dyDescent="0.25">
      <c r="A1440" s="12">
        <v>43217</v>
      </c>
      <c r="B1440" s="106">
        <v>458</v>
      </c>
      <c r="C1440" s="106">
        <v>406</v>
      </c>
      <c r="D1440" s="15" t="s">
        <v>1002</v>
      </c>
      <c r="E1440" s="15" t="s">
        <v>1110</v>
      </c>
      <c r="H1440" s="106" t="s">
        <v>1082</v>
      </c>
      <c r="I1440" s="106">
        <v>1</v>
      </c>
      <c r="J1440">
        <v>128</v>
      </c>
    </row>
    <row r="1441" spans="1:10" ht="30" x14ac:dyDescent="0.25">
      <c r="A1441" s="12">
        <v>43217</v>
      </c>
      <c r="B1441" s="106">
        <v>457</v>
      </c>
      <c r="C1441" s="106">
        <v>502</v>
      </c>
      <c r="D1441" s="15" t="s">
        <v>1002</v>
      </c>
      <c r="E1441" s="15" t="s">
        <v>1110</v>
      </c>
      <c r="H1441" s="106" t="s">
        <v>1082</v>
      </c>
      <c r="I1441" s="106">
        <v>1</v>
      </c>
      <c r="J1441">
        <v>128</v>
      </c>
    </row>
    <row r="1442" spans="1:10" ht="30" x14ac:dyDescent="0.25">
      <c r="A1442" s="12">
        <v>43216</v>
      </c>
      <c r="B1442" s="106">
        <v>456</v>
      </c>
      <c r="C1442" s="106">
        <v>509</v>
      </c>
      <c r="D1442" s="15" t="s">
        <v>1007</v>
      </c>
      <c r="E1442" s="15" t="s">
        <v>1110</v>
      </c>
      <c r="H1442" s="106" t="s">
        <v>1082</v>
      </c>
      <c r="I1442" s="106">
        <v>1</v>
      </c>
      <c r="J1442">
        <v>128</v>
      </c>
    </row>
    <row r="1443" spans="1:10" ht="30" x14ac:dyDescent="0.25">
      <c r="A1443" s="12">
        <v>43215</v>
      </c>
      <c r="B1443" s="106">
        <v>455</v>
      </c>
      <c r="C1443" s="106">
        <v>401</v>
      </c>
      <c r="D1443" s="15" t="s">
        <v>1009</v>
      </c>
      <c r="E1443" s="15" t="s">
        <v>1110</v>
      </c>
      <c r="H1443" s="106" t="s">
        <v>1082</v>
      </c>
      <c r="I1443" s="106">
        <v>1</v>
      </c>
      <c r="J1443">
        <v>128</v>
      </c>
    </row>
    <row r="1444" spans="1:10" ht="30" x14ac:dyDescent="0.25">
      <c r="A1444" s="12">
        <v>43215</v>
      </c>
      <c r="B1444" s="106">
        <v>454</v>
      </c>
      <c r="C1444" s="106">
        <v>415</v>
      </c>
      <c r="D1444" s="15" t="s">
        <v>1011</v>
      </c>
      <c r="E1444" s="15" t="s">
        <v>1110</v>
      </c>
      <c r="H1444" s="106" t="s">
        <v>1082</v>
      </c>
      <c r="I1444" s="106">
        <v>1</v>
      </c>
      <c r="J1444">
        <v>128</v>
      </c>
    </row>
    <row r="1445" spans="1:10" ht="45" x14ac:dyDescent="0.25">
      <c r="A1445" s="12">
        <v>43215</v>
      </c>
      <c r="B1445" s="106">
        <v>453</v>
      </c>
      <c r="C1445" s="106">
        <v>415</v>
      </c>
      <c r="D1445" s="15" t="s">
        <v>1012</v>
      </c>
      <c r="E1445" s="15" t="s">
        <v>1110</v>
      </c>
      <c r="H1445" s="106" t="s">
        <v>1082</v>
      </c>
      <c r="I1445" s="106">
        <v>1</v>
      </c>
      <c r="J1445">
        <v>128</v>
      </c>
    </row>
    <row r="1446" spans="1:10" ht="30" x14ac:dyDescent="0.25">
      <c r="A1446" s="12">
        <v>43214</v>
      </c>
      <c r="B1446" s="106">
        <v>452</v>
      </c>
      <c r="C1446" s="106">
        <v>602</v>
      </c>
      <c r="D1446" s="15" t="s">
        <v>1013</v>
      </c>
      <c r="E1446" s="15" t="s">
        <v>1107</v>
      </c>
      <c r="H1446" s="106">
        <v>43405</v>
      </c>
      <c r="I1446" s="106">
        <v>1</v>
      </c>
      <c r="J1446">
        <v>128</v>
      </c>
    </row>
    <row r="1447" spans="1:10" ht="30" x14ac:dyDescent="0.25">
      <c r="A1447" s="12">
        <v>43214</v>
      </c>
      <c r="B1447" s="106">
        <v>451</v>
      </c>
      <c r="C1447" s="106">
        <v>602</v>
      </c>
      <c r="D1447" s="15" t="s">
        <v>1015</v>
      </c>
      <c r="E1447" s="15" t="s">
        <v>1110</v>
      </c>
      <c r="H1447" s="106" t="s">
        <v>1082</v>
      </c>
      <c r="I1447" s="106">
        <v>1</v>
      </c>
      <c r="J1447">
        <v>128</v>
      </c>
    </row>
    <row r="1448" spans="1:10" ht="45" x14ac:dyDescent="0.25">
      <c r="A1448" s="12">
        <v>43214</v>
      </c>
      <c r="B1448" s="106">
        <v>450</v>
      </c>
      <c r="C1448" s="106">
        <v>602</v>
      </c>
      <c r="D1448" s="15" t="s">
        <v>1016</v>
      </c>
      <c r="E1448" s="15" t="s">
        <v>1110</v>
      </c>
      <c r="H1448" s="106" t="s">
        <v>1082</v>
      </c>
      <c r="I1448" s="106">
        <v>1</v>
      </c>
      <c r="J1448">
        <v>128</v>
      </c>
    </row>
    <row r="1449" spans="1:10" ht="45" x14ac:dyDescent="0.25">
      <c r="A1449" s="12">
        <v>43214</v>
      </c>
      <c r="B1449" s="106">
        <v>449</v>
      </c>
      <c r="C1449" s="106">
        <v>106</v>
      </c>
      <c r="D1449" s="15" t="s">
        <v>1017</v>
      </c>
      <c r="E1449" s="15" t="s">
        <v>1110</v>
      </c>
      <c r="H1449" s="106" t="s">
        <v>1082</v>
      </c>
      <c r="I1449" s="106">
        <v>1</v>
      </c>
      <c r="J1449">
        <v>128</v>
      </c>
    </row>
    <row r="1450" spans="1:10" ht="45" x14ac:dyDescent="0.25">
      <c r="A1450" s="12">
        <v>43214</v>
      </c>
      <c r="B1450" s="106">
        <v>448</v>
      </c>
      <c r="C1450" s="106">
        <v>308</v>
      </c>
      <c r="D1450" s="15" t="s">
        <v>1019</v>
      </c>
      <c r="E1450" s="15" t="s">
        <v>1110</v>
      </c>
      <c r="H1450" s="106" t="s">
        <v>1082</v>
      </c>
      <c r="I1450" s="106">
        <v>1</v>
      </c>
      <c r="J1450">
        <v>128</v>
      </c>
    </row>
    <row r="1451" spans="1:10" ht="30" x14ac:dyDescent="0.25">
      <c r="A1451" s="12">
        <v>43212</v>
      </c>
      <c r="B1451" s="106">
        <v>447</v>
      </c>
      <c r="C1451" s="106">
        <v>201</v>
      </c>
      <c r="D1451" s="15" t="s">
        <v>1020</v>
      </c>
      <c r="E1451" s="15" t="s">
        <v>1110</v>
      </c>
      <c r="H1451" s="106" t="s">
        <v>1082</v>
      </c>
      <c r="I1451" s="106">
        <v>1</v>
      </c>
      <c r="J1451">
        <v>128</v>
      </c>
    </row>
    <row r="1452" spans="1:10" ht="30" x14ac:dyDescent="0.25">
      <c r="A1452" s="12">
        <v>43213</v>
      </c>
      <c r="B1452" s="106">
        <v>446</v>
      </c>
      <c r="C1452" s="106">
        <v>211</v>
      </c>
      <c r="D1452" s="15" t="s">
        <v>1022</v>
      </c>
      <c r="E1452" s="15" t="s">
        <v>1110</v>
      </c>
      <c r="H1452" s="106" t="s">
        <v>1082</v>
      </c>
      <c r="I1452" s="106">
        <v>1</v>
      </c>
      <c r="J1452">
        <v>128</v>
      </c>
    </row>
    <row r="1453" spans="1:10" ht="30" x14ac:dyDescent="0.25">
      <c r="A1453" s="12">
        <v>43213</v>
      </c>
      <c r="B1453" s="106">
        <v>445</v>
      </c>
      <c r="C1453" s="106">
        <v>211</v>
      </c>
      <c r="D1453" s="15" t="s">
        <v>1024</v>
      </c>
      <c r="E1453" s="15" t="s">
        <v>1110</v>
      </c>
      <c r="H1453" s="106" t="s">
        <v>1082</v>
      </c>
      <c r="I1453" s="106">
        <v>1</v>
      </c>
      <c r="J1453">
        <v>128</v>
      </c>
    </row>
    <row r="1454" spans="1:10" ht="45" x14ac:dyDescent="0.25">
      <c r="A1454" s="12">
        <v>43211</v>
      </c>
      <c r="B1454" s="106">
        <v>444</v>
      </c>
      <c r="C1454" s="106">
        <v>210</v>
      </c>
      <c r="D1454" s="15" t="s">
        <v>1025</v>
      </c>
      <c r="E1454" s="15" t="s">
        <v>1110</v>
      </c>
      <c r="H1454" s="106" t="s">
        <v>1082</v>
      </c>
      <c r="I1454" s="106">
        <v>1</v>
      </c>
      <c r="J1454">
        <v>128</v>
      </c>
    </row>
    <row r="1455" spans="1:10" ht="30" x14ac:dyDescent="0.25">
      <c r="A1455" s="12">
        <v>43211</v>
      </c>
      <c r="B1455" s="106">
        <v>443</v>
      </c>
      <c r="C1455" s="106">
        <v>310</v>
      </c>
      <c r="D1455" s="15" t="s">
        <v>1027</v>
      </c>
      <c r="E1455" s="15" t="s">
        <v>1110</v>
      </c>
      <c r="H1455" s="106" t="s">
        <v>1082</v>
      </c>
      <c r="I1455" s="106">
        <v>1</v>
      </c>
      <c r="J1455">
        <v>128</v>
      </c>
    </row>
    <row r="1456" spans="1:10" ht="75" x14ac:dyDescent="0.25">
      <c r="A1456" s="12">
        <v>43212</v>
      </c>
      <c r="B1456" s="106">
        <v>442</v>
      </c>
      <c r="C1456" s="106">
        <v>408</v>
      </c>
      <c r="D1456" s="15" t="s">
        <v>1029</v>
      </c>
      <c r="E1456" s="15" t="s">
        <v>1110</v>
      </c>
      <c r="H1456" s="106" t="s">
        <v>1082</v>
      </c>
      <c r="I1456" s="106">
        <v>1</v>
      </c>
      <c r="J1456">
        <v>128</v>
      </c>
    </row>
    <row r="1457" spans="1:10" ht="30" x14ac:dyDescent="0.25">
      <c r="A1457" s="12">
        <v>43211</v>
      </c>
      <c r="B1457" s="106">
        <v>441</v>
      </c>
      <c r="C1457" s="106">
        <v>702</v>
      </c>
      <c r="D1457" s="15" t="s">
        <v>1032</v>
      </c>
      <c r="E1457" s="15" t="s">
        <v>1110</v>
      </c>
      <c r="H1457" s="106" t="s">
        <v>1082</v>
      </c>
      <c r="I1457" s="106">
        <v>1</v>
      </c>
      <c r="J1457">
        <v>128</v>
      </c>
    </row>
    <row r="1458" spans="1:10" ht="30" x14ac:dyDescent="0.25">
      <c r="A1458" s="12">
        <v>43211</v>
      </c>
      <c r="B1458" s="106">
        <v>440</v>
      </c>
      <c r="C1458" s="106">
        <v>702</v>
      </c>
      <c r="D1458" s="15" t="s">
        <v>1034</v>
      </c>
      <c r="E1458" s="15" t="s">
        <v>1110</v>
      </c>
      <c r="H1458" s="106" t="s">
        <v>1082</v>
      </c>
      <c r="I1458" s="106">
        <v>1</v>
      </c>
      <c r="J1458">
        <v>128</v>
      </c>
    </row>
    <row r="1459" spans="1:10" ht="30" x14ac:dyDescent="0.25">
      <c r="A1459" s="12">
        <v>43211</v>
      </c>
      <c r="B1459" s="106">
        <v>439</v>
      </c>
      <c r="C1459" s="106">
        <v>702</v>
      </c>
      <c r="D1459" s="15" t="s">
        <v>1035</v>
      </c>
      <c r="E1459" s="15" t="s">
        <v>1110</v>
      </c>
      <c r="H1459" s="106" t="s">
        <v>1082</v>
      </c>
      <c r="I1459" s="106">
        <v>1</v>
      </c>
      <c r="J1459">
        <v>128</v>
      </c>
    </row>
    <row r="1460" spans="1:10" ht="30" x14ac:dyDescent="0.25">
      <c r="A1460" s="12">
        <v>43211</v>
      </c>
      <c r="B1460" s="106">
        <v>438</v>
      </c>
      <c r="C1460" s="106">
        <v>702</v>
      </c>
      <c r="D1460" s="15" t="s">
        <v>1036</v>
      </c>
      <c r="E1460" s="15" t="s">
        <v>1110</v>
      </c>
      <c r="H1460" s="106" t="s">
        <v>1082</v>
      </c>
      <c r="I1460" s="106">
        <v>1</v>
      </c>
      <c r="J1460">
        <v>128</v>
      </c>
    </row>
    <row r="1461" spans="1:10" ht="30" x14ac:dyDescent="0.25">
      <c r="A1461" s="12">
        <v>43211</v>
      </c>
      <c r="B1461" s="106">
        <v>437</v>
      </c>
      <c r="C1461" s="106">
        <v>702</v>
      </c>
      <c r="D1461" s="15" t="s">
        <v>1037</v>
      </c>
      <c r="E1461" s="15" t="s">
        <v>1107</v>
      </c>
      <c r="H1461" s="106">
        <v>43405</v>
      </c>
      <c r="I1461" s="106">
        <v>1</v>
      </c>
      <c r="J1461">
        <v>128</v>
      </c>
    </row>
    <row r="1462" spans="1:10" ht="30" x14ac:dyDescent="0.25">
      <c r="A1462" s="12">
        <v>43211</v>
      </c>
      <c r="B1462" s="106">
        <v>436</v>
      </c>
      <c r="C1462" s="106">
        <v>901</v>
      </c>
      <c r="D1462" s="15" t="s">
        <v>1038</v>
      </c>
      <c r="E1462" s="15" t="s">
        <v>1110</v>
      </c>
      <c r="H1462" s="106" t="s">
        <v>1082</v>
      </c>
      <c r="I1462" s="106">
        <v>1</v>
      </c>
      <c r="J1462">
        <v>128</v>
      </c>
    </row>
    <row r="1463" spans="1:10" ht="30" x14ac:dyDescent="0.25">
      <c r="A1463" s="12">
        <v>43211</v>
      </c>
      <c r="B1463" s="106">
        <v>435</v>
      </c>
      <c r="C1463" s="106">
        <v>901</v>
      </c>
      <c r="D1463" s="15" t="s">
        <v>1040</v>
      </c>
      <c r="E1463" s="15" t="s">
        <v>1110</v>
      </c>
      <c r="H1463" s="106" t="s">
        <v>1082</v>
      </c>
      <c r="I1463" s="106">
        <v>1</v>
      </c>
      <c r="J1463">
        <v>128</v>
      </c>
    </row>
    <row r="1464" spans="1:10" ht="30" x14ac:dyDescent="0.25">
      <c r="A1464" s="12">
        <v>43210</v>
      </c>
      <c r="B1464" s="106">
        <v>434</v>
      </c>
      <c r="C1464" s="106">
        <v>309</v>
      </c>
      <c r="D1464" s="15" t="s">
        <v>1041</v>
      </c>
      <c r="E1464" s="15" t="s">
        <v>1431</v>
      </c>
      <c r="H1464" s="106" t="s">
        <v>1082</v>
      </c>
      <c r="I1464" s="106">
        <v>1</v>
      </c>
      <c r="J1464">
        <v>128</v>
      </c>
    </row>
    <row r="1465" spans="1:10" ht="45" x14ac:dyDescent="0.25">
      <c r="A1465" s="12">
        <v>43210</v>
      </c>
      <c r="B1465" s="106">
        <v>433</v>
      </c>
      <c r="C1465" s="106">
        <v>108</v>
      </c>
      <c r="D1465" s="15" t="s">
        <v>1043</v>
      </c>
      <c r="E1465" s="15" t="s">
        <v>1308</v>
      </c>
      <c r="H1465" s="106" t="s">
        <v>1082</v>
      </c>
      <c r="I1465" s="106">
        <v>1</v>
      </c>
      <c r="J1465">
        <v>128</v>
      </c>
    </row>
    <row r="1466" spans="1:10" ht="30" x14ac:dyDescent="0.25">
      <c r="A1466" s="12">
        <v>43210</v>
      </c>
      <c r="B1466" s="106">
        <v>432</v>
      </c>
      <c r="C1466" s="106">
        <v>601</v>
      </c>
      <c r="D1466" s="15" t="s">
        <v>1046</v>
      </c>
      <c r="E1466" s="15" t="s">
        <v>1308</v>
      </c>
      <c r="H1466" s="106" t="s">
        <v>1082</v>
      </c>
      <c r="I1466" s="106">
        <v>1</v>
      </c>
      <c r="J1466">
        <v>128</v>
      </c>
    </row>
    <row r="1467" spans="1:10" ht="45" x14ac:dyDescent="0.25">
      <c r="A1467" s="12">
        <v>43210</v>
      </c>
      <c r="B1467" s="106">
        <v>431</v>
      </c>
      <c r="C1467" s="106">
        <v>601</v>
      </c>
      <c r="D1467" s="15" t="s">
        <v>1050</v>
      </c>
      <c r="E1467" s="15" t="s">
        <v>1440</v>
      </c>
      <c r="H1467" s="106" t="s">
        <v>1082</v>
      </c>
      <c r="I1467" s="106">
        <v>1</v>
      </c>
      <c r="J1467">
        <v>128</v>
      </c>
    </row>
    <row r="1468" spans="1:10" ht="30" x14ac:dyDescent="0.25">
      <c r="A1468" s="12">
        <v>43209</v>
      </c>
      <c r="B1468" s="106">
        <v>430</v>
      </c>
      <c r="C1468" s="106">
        <v>706</v>
      </c>
      <c r="D1468" s="15" t="s">
        <v>1051</v>
      </c>
      <c r="E1468" s="15" t="s">
        <v>1107</v>
      </c>
      <c r="H1468" s="106">
        <v>43756</v>
      </c>
      <c r="I1468" s="106">
        <v>1</v>
      </c>
      <c r="J1468">
        <v>128</v>
      </c>
    </row>
    <row r="1469" spans="1:10" ht="30" x14ac:dyDescent="0.25">
      <c r="A1469" s="12">
        <v>43209</v>
      </c>
      <c r="B1469" s="106">
        <v>429</v>
      </c>
      <c r="C1469" s="106">
        <v>904</v>
      </c>
      <c r="D1469" s="15" t="s">
        <v>1053</v>
      </c>
      <c r="E1469" s="15" t="s">
        <v>1110</v>
      </c>
      <c r="H1469" s="106" t="s">
        <v>1082</v>
      </c>
      <c r="I1469" s="106">
        <v>1</v>
      </c>
      <c r="J1469">
        <v>128</v>
      </c>
    </row>
    <row r="1470" spans="1:10" ht="30" x14ac:dyDescent="0.25">
      <c r="A1470" s="12">
        <v>43208</v>
      </c>
      <c r="B1470" s="106">
        <v>428</v>
      </c>
      <c r="C1470" s="106">
        <v>710</v>
      </c>
      <c r="D1470" s="15" t="s">
        <v>1056</v>
      </c>
      <c r="E1470" s="15" t="s">
        <v>1308</v>
      </c>
      <c r="H1470" s="106" t="s">
        <v>1082</v>
      </c>
      <c r="I1470" s="106">
        <v>1</v>
      </c>
      <c r="J1470">
        <v>128</v>
      </c>
    </row>
    <row r="1471" spans="1:10" ht="30" x14ac:dyDescent="0.25">
      <c r="A1471" s="12">
        <v>43207</v>
      </c>
      <c r="B1471" s="106">
        <v>427</v>
      </c>
      <c r="C1471" s="106">
        <v>706</v>
      </c>
      <c r="D1471" s="15" t="s">
        <v>1058</v>
      </c>
      <c r="E1471" s="15" t="s">
        <v>1094</v>
      </c>
      <c r="H1471" s="106" t="s">
        <v>1082</v>
      </c>
      <c r="I1471" s="106">
        <v>1</v>
      </c>
      <c r="J1471">
        <v>128</v>
      </c>
    </row>
    <row r="1472" spans="1:10" ht="45" x14ac:dyDescent="0.25">
      <c r="A1472" s="12">
        <v>43208</v>
      </c>
      <c r="B1472" s="106">
        <v>426</v>
      </c>
      <c r="C1472" s="106">
        <v>111</v>
      </c>
      <c r="D1472" s="15" t="s">
        <v>1061</v>
      </c>
      <c r="E1472" s="15" t="s">
        <v>1094</v>
      </c>
      <c r="H1472" s="106" t="s">
        <v>1082</v>
      </c>
      <c r="I1472" s="106">
        <v>1</v>
      </c>
      <c r="J1472">
        <v>128</v>
      </c>
    </row>
    <row r="1473" spans="1:10" ht="45" x14ac:dyDescent="0.25">
      <c r="A1473" s="12">
        <v>43208</v>
      </c>
      <c r="B1473" s="106">
        <v>425</v>
      </c>
      <c r="C1473" s="106">
        <v>112</v>
      </c>
      <c r="D1473" s="15" t="s">
        <v>1064</v>
      </c>
      <c r="E1473" s="15" t="s">
        <v>1450</v>
      </c>
      <c r="H1473" s="106" t="s">
        <v>1082</v>
      </c>
      <c r="I1473" s="106">
        <v>1</v>
      </c>
      <c r="J1473">
        <v>128</v>
      </c>
    </row>
    <row r="1474" spans="1:10" ht="30" x14ac:dyDescent="0.25">
      <c r="A1474" s="12">
        <v>43208</v>
      </c>
      <c r="B1474" s="106">
        <v>424</v>
      </c>
      <c r="C1474" s="106">
        <v>601</v>
      </c>
      <c r="D1474" s="15" t="s">
        <v>724</v>
      </c>
      <c r="E1474" s="15" t="s">
        <v>1308</v>
      </c>
      <c r="H1474" s="106" t="s">
        <v>1082</v>
      </c>
      <c r="I1474" s="106">
        <v>1</v>
      </c>
      <c r="J1474">
        <v>128</v>
      </c>
    </row>
    <row r="1475" spans="1:10" x14ac:dyDescent="0.25">
      <c r="B1475" s="106"/>
      <c r="C1475" s="106"/>
      <c r="E1475" s="15"/>
      <c r="H1475" s="106" t="s">
        <v>1095</v>
      </c>
      <c r="I1475" s="106">
        <v>1</v>
      </c>
      <c r="J1475">
        <v>128</v>
      </c>
    </row>
    <row r="1476" spans="1:10" ht="30" x14ac:dyDescent="0.25">
      <c r="A1476" s="12">
        <v>43386</v>
      </c>
      <c r="B1476" s="106">
        <v>962</v>
      </c>
      <c r="C1476" s="106">
        <v>206</v>
      </c>
      <c r="D1476" s="15" t="s">
        <v>132</v>
      </c>
      <c r="E1476" s="15" t="s">
        <v>1129</v>
      </c>
      <c r="F1476" t="s">
        <v>1470</v>
      </c>
      <c r="G1476" t="s">
        <v>1471</v>
      </c>
      <c r="H1476" s="106" t="s">
        <v>1084</v>
      </c>
      <c r="I1476" s="106">
        <v>127</v>
      </c>
    </row>
    <row r="1477" spans="1:10" ht="30" x14ac:dyDescent="0.25">
      <c r="A1477" s="12">
        <v>43387</v>
      </c>
      <c r="B1477" s="106">
        <v>955</v>
      </c>
      <c r="C1477" s="106">
        <v>403</v>
      </c>
      <c r="D1477" s="15" t="s">
        <v>139</v>
      </c>
      <c r="E1477" s="15" t="s">
        <v>1129</v>
      </c>
      <c r="F1477" t="s">
        <v>1475</v>
      </c>
      <c r="H1477" s="106" t="s">
        <v>1084</v>
      </c>
      <c r="I1477" s="106">
        <v>127</v>
      </c>
    </row>
    <row r="1478" spans="1:10" ht="105" x14ac:dyDescent="0.25">
      <c r="A1478" s="12">
        <v>43388</v>
      </c>
      <c r="B1478" s="106">
        <v>952</v>
      </c>
      <c r="C1478" s="106">
        <v>602</v>
      </c>
      <c r="D1478" s="15" t="s">
        <v>144</v>
      </c>
      <c r="E1478" s="15" t="s">
        <v>1129</v>
      </c>
      <c r="F1478" t="s">
        <v>1477</v>
      </c>
      <c r="G1478" t="s">
        <v>1478</v>
      </c>
      <c r="H1478" s="106" t="s">
        <v>1095</v>
      </c>
      <c r="I1478" s="106">
        <v>127</v>
      </c>
    </row>
    <row r="1479" spans="1:10" ht="135" x14ac:dyDescent="0.25">
      <c r="A1479" s="12">
        <v>43364</v>
      </c>
      <c r="B1479" s="106">
        <v>924</v>
      </c>
      <c r="C1479" s="106">
        <v>312</v>
      </c>
      <c r="D1479" s="15" t="s">
        <v>205</v>
      </c>
      <c r="E1479" s="15" t="s">
        <v>1129</v>
      </c>
      <c r="F1479" t="s">
        <v>1493</v>
      </c>
      <c r="G1479" t="s">
        <v>1494</v>
      </c>
      <c r="H1479" s="106" t="s">
        <v>1084</v>
      </c>
      <c r="I1479" s="106">
        <v>127</v>
      </c>
    </row>
    <row r="1480" spans="1:10" ht="30" x14ac:dyDescent="0.25">
      <c r="A1480" s="12">
        <v>43303</v>
      </c>
      <c r="B1480" s="106">
        <v>751</v>
      </c>
      <c r="C1480" s="106">
        <v>411</v>
      </c>
      <c r="D1480" s="15" t="s">
        <v>464</v>
      </c>
      <c r="E1480" s="15" t="s">
        <v>1129</v>
      </c>
      <c r="F1480" t="s">
        <v>1493</v>
      </c>
      <c r="G1480" t="s">
        <v>1550</v>
      </c>
      <c r="H1480" s="106" t="s">
        <v>1084</v>
      </c>
      <c r="I1480" s="106">
        <v>127</v>
      </c>
    </row>
    <row r="1481" spans="1:10" ht="30" x14ac:dyDescent="0.25">
      <c r="A1481" s="12">
        <v>43403</v>
      </c>
      <c r="B1481" s="106">
        <v>1001</v>
      </c>
      <c r="C1481" s="106">
        <v>301</v>
      </c>
      <c r="D1481" s="15" t="s">
        <v>62</v>
      </c>
      <c r="E1481" s="15" t="s">
        <v>1087</v>
      </c>
      <c r="H1481" s="106" t="s">
        <v>1084</v>
      </c>
      <c r="I1481" s="106">
        <v>126</v>
      </c>
    </row>
    <row r="1482" spans="1:10" ht="30" x14ac:dyDescent="0.25">
      <c r="A1482" s="12">
        <v>43342</v>
      </c>
      <c r="B1482" s="106">
        <v>870</v>
      </c>
      <c r="C1482" s="106">
        <v>904</v>
      </c>
      <c r="D1482" s="15" t="s">
        <v>303</v>
      </c>
      <c r="E1482" s="15" t="s">
        <v>1087</v>
      </c>
      <c r="G1482" t="s">
        <v>1517</v>
      </c>
      <c r="H1482" s="106">
        <v>43388</v>
      </c>
      <c r="I1482" s="106">
        <v>126</v>
      </c>
    </row>
    <row r="1483" spans="1:10" ht="45" x14ac:dyDescent="0.25">
      <c r="A1483" s="12">
        <v>43333</v>
      </c>
      <c r="B1483" s="106">
        <v>851</v>
      </c>
      <c r="C1483" s="106">
        <v>506</v>
      </c>
      <c r="D1483" s="15" t="s">
        <v>330</v>
      </c>
      <c r="E1483" s="15" t="s">
        <v>1087</v>
      </c>
      <c r="G1483" t="s">
        <v>1529</v>
      </c>
      <c r="H1483" s="106">
        <v>43388</v>
      </c>
      <c r="I1483" s="106">
        <v>126</v>
      </c>
    </row>
    <row r="1484" spans="1:10" ht="45" x14ac:dyDescent="0.25">
      <c r="A1484" s="12">
        <v>43409</v>
      </c>
      <c r="B1484" s="106">
        <v>1012</v>
      </c>
      <c r="C1484" s="106">
        <v>209</v>
      </c>
      <c r="D1484" s="15" t="s">
        <v>1618</v>
      </c>
      <c r="E1484" s="15" t="s">
        <v>1110</v>
      </c>
      <c r="H1484" s="106" t="s">
        <v>1084</v>
      </c>
      <c r="I1484" s="106">
        <v>125</v>
      </c>
    </row>
    <row r="1485" spans="1:10" ht="75" x14ac:dyDescent="0.25">
      <c r="A1485" s="12">
        <v>43408</v>
      </c>
      <c r="B1485" s="106">
        <v>1009</v>
      </c>
      <c r="C1485" s="106">
        <v>903</v>
      </c>
      <c r="D1485" s="15" t="s">
        <v>45</v>
      </c>
      <c r="E1485" s="15" t="s">
        <v>1110</v>
      </c>
      <c r="H1485" s="106" t="s">
        <v>1084</v>
      </c>
      <c r="I1485" s="106">
        <v>125</v>
      </c>
    </row>
    <row r="1486" spans="1:10" ht="45" x14ac:dyDescent="0.25">
      <c r="A1486" s="12">
        <v>43391</v>
      </c>
      <c r="B1486" s="106">
        <v>968</v>
      </c>
      <c r="C1486" s="106">
        <v>125</v>
      </c>
      <c r="D1486" s="15" t="s">
        <v>118</v>
      </c>
      <c r="E1486" s="15" t="s">
        <v>1110</v>
      </c>
      <c r="F1486" t="s">
        <v>1636</v>
      </c>
      <c r="H1486" s="106" t="s">
        <v>1084</v>
      </c>
      <c r="I1486" s="106">
        <v>125</v>
      </c>
    </row>
    <row r="1487" spans="1:10" ht="30" x14ac:dyDescent="0.25">
      <c r="A1487" s="12">
        <v>43387</v>
      </c>
      <c r="B1487" s="106">
        <v>960</v>
      </c>
      <c r="C1487" s="106">
        <v>107</v>
      </c>
      <c r="D1487" s="15" t="s">
        <v>134</v>
      </c>
      <c r="E1487" s="15" t="s">
        <v>1110</v>
      </c>
      <c r="F1487" t="s">
        <v>1637</v>
      </c>
      <c r="H1487" s="106" t="s">
        <v>1084</v>
      </c>
      <c r="I1487" s="106">
        <v>125</v>
      </c>
    </row>
    <row r="1488" spans="1:10" ht="60" x14ac:dyDescent="0.25">
      <c r="A1488" s="12">
        <v>43327</v>
      </c>
      <c r="B1488" s="106">
        <v>831</v>
      </c>
      <c r="C1488" s="106" t="s">
        <v>361</v>
      </c>
      <c r="D1488" s="15" t="s">
        <v>362</v>
      </c>
      <c r="E1488" s="15" t="s">
        <v>1110</v>
      </c>
      <c r="G1488" t="s">
        <v>1534</v>
      </c>
      <c r="H1488" s="106">
        <v>43405</v>
      </c>
      <c r="I1488" s="106">
        <v>125</v>
      </c>
    </row>
    <row r="1489" spans="1:9" ht="30" x14ac:dyDescent="0.25">
      <c r="A1489" s="12">
        <v>43324</v>
      </c>
      <c r="B1489" s="106">
        <v>818</v>
      </c>
      <c r="C1489" s="106">
        <v>711</v>
      </c>
      <c r="D1489" s="15" t="s">
        <v>385</v>
      </c>
      <c r="E1489" s="15" t="s">
        <v>1110</v>
      </c>
      <c r="H1489" s="106">
        <v>43408</v>
      </c>
      <c r="I1489" s="106">
        <v>125</v>
      </c>
    </row>
    <row r="1490" spans="1:9" ht="30" x14ac:dyDescent="0.25">
      <c r="A1490" s="12">
        <v>43402</v>
      </c>
      <c r="B1490" s="106">
        <v>1000</v>
      </c>
      <c r="C1490" s="106">
        <v>506</v>
      </c>
      <c r="D1490" s="15" t="s">
        <v>67</v>
      </c>
      <c r="E1490" s="15" t="s">
        <v>1090</v>
      </c>
      <c r="H1490" s="106" t="s">
        <v>1084</v>
      </c>
      <c r="I1490" s="106">
        <v>124</v>
      </c>
    </row>
    <row r="1491" spans="1:9" ht="30" x14ac:dyDescent="0.25">
      <c r="A1491" s="12">
        <v>43402</v>
      </c>
      <c r="B1491" s="106">
        <v>996</v>
      </c>
      <c r="C1491" s="106">
        <v>205</v>
      </c>
      <c r="D1491" s="15" t="s">
        <v>74</v>
      </c>
      <c r="E1491" s="15" t="s">
        <v>1090</v>
      </c>
      <c r="H1491" s="106" t="s">
        <v>1084</v>
      </c>
      <c r="I1491" s="106">
        <v>124</v>
      </c>
    </row>
    <row r="1492" spans="1:9" ht="60" x14ac:dyDescent="0.25">
      <c r="A1492" s="12">
        <v>43398</v>
      </c>
      <c r="B1492" s="106">
        <v>994</v>
      </c>
      <c r="C1492" s="106">
        <v>209</v>
      </c>
      <c r="D1492" s="15" t="s">
        <v>77</v>
      </c>
      <c r="E1492" s="15" t="s">
        <v>1090</v>
      </c>
      <c r="H1492" s="106" t="s">
        <v>1095</v>
      </c>
      <c r="I1492" s="106">
        <v>124</v>
      </c>
    </row>
    <row r="1493" spans="1:9" ht="30" x14ac:dyDescent="0.25">
      <c r="A1493" s="12">
        <v>43400</v>
      </c>
      <c r="B1493" s="106">
        <v>993</v>
      </c>
      <c r="C1493" s="106">
        <v>208</v>
      </c>
      <c r="D1493" s="15" t="s">
        <v>78</v>
      </c>
      <c r="E1493" s="15" t="s">
        <v>1090</v>
      </c>
      <c r="H1493" s="106" t="s">
        <v>1084</v>
      </c>
      <c r="I1493" s="106">
        <v>124</v>
      </c>
    </row>
    <row r="1494" spans="1:9" ht="30" x14ac:dyDescent="0.25">
      <c r="A1494" s="12">
        <v>43400</v>
      </c>
      <c r="B1494" s="106">
        <v>991</v>
      </c>
      <c r="C1494" s="106">
        <v>208</v>
      </c>
      <c r="D1494" s="15" t="s">
        <v>80</v>
      </c>
      <c r="E1494" s="15" t="s">
        <v>1090</v>
      </c>
      <c r="H1494" s="106" t="s">
        <v>1084</v>
      </c>
      <c r="I1494" s="106">
        <v>124</v>
      </c>
    </row>
    <row r="1495" spans="1:9" ht="30" x14ac:dyDescent="0.25">
      <c r="A1495" s="12">
        <v>43398</v>
      </c>
      <c r="B1495" s="106">
        <v>988</v>
      </c>
      <c r="C1495" s="106">
        <v>108</v>
      </c>
      <c r="D1495" s="15" t="s">
        <v>83</v>
      </c>
      <c r="E1495" s="15" t="s">
        <v>1090</v>
      </c>
      <c r="H1495" s="106" t="s">
        <v>1084</v>
      </c>
      <c r="I1495" s="106">
        <v>124</v>
      </c>
    </row>
    <row r="1496" spans="1:9" ht="30" x14ac:dyDescent="0.25">
      <c r="A1496" s="12">
        <v>43332</v>
      </c>
      <c r="B1496" s="106">
        <v>837</v>
      </c>
      <c r="C1496" s="106">
        <v>504</v>
      </c>
      <c r="D1496" s="15" t="s">
        <v>347</v>
      </c>
      <c r="E1496" s="15" t="s">
        <v>1090</v>
      </c>
      <c r="H1496" s="106">
        <v>43405</v>
      </c>
      <c r="I1496" s="106">
        <v>124</v>
      </c>
    </row>
    <row r="1497" spans="1:9" ht="45" x14ac:dyDescent="0.25">
      <c r="A1497" s="12">
        <v>43283</v>
      </c>
      <c r="B1497" s="106">
        <v>765</v>
      </c>
      <c r="C1497" s="106"/>
      <c r="D1497" s="15" t="s">
        <v>447</v>
      </c>
      <c r="E1497" s="15" t="s">
        <v>1090</v>
      </c>
      <c r="G1497" t="s">
        <v>1548</v>
      </c>
      <c r="H1497" s="106">
        <v>43398</v>
      </c>
      <c r="I1497" s="106">
        <v>124</v>
      </c>
    </row>
    <row r="1498" spans="1:9" ht="30" x14ac:dyDescent="0.25">
      <c r="A1498" s="12">
        <v>43381</v>
      </c>
      <c r="B1498" s="106">
        <v>943</v>
      </c>
      <c r="C1498" s="106">
        <v>405</v>
      </c>
      <c r="D1498" s="15" t="s">
        <v>165</v>
      </c>
      <c r="E1498" s="15" t="s">
        <v>1107</v>
      </c>
      <c r="H1498" s="106">
        <v>43410</v>
      </c>
      <c r="I1498" s="106">
        <v>123</v>
      </c>
    </row>
    <row r="1499" spans="1:9" ht="45" x14ac:dyDescent="0.25">
      <c r="A1499" s="12">
        <v>43217</v>
      </c>
      <c r="B1499" s="106">
        <v>459</v>
      </c>
      <c r="C1499" s="106">
        <v>510</v>
      </c>
      <c r="D1499" s="15" t="s">
        <v>999</v>
      </c>
      <c r="E1499" s="15" t="s">
        <v>1107</v>
      </c>
      <c r="H1499" s="106">
        <v>43405</v>
      </c>
      <c r="I1499" s="106">
        <v>123</v>
      </c>
    </row>
    <row r="1500" spans="1:9" ht="30" x14ac:dyDescent="0.25">
      <c r="A1500" s="12">
        <v>43214</v>
      </c>
      <c r="B1500" s="106">
        <v>452</v>
      </c>
      <c r="C1500" s="106">
        <v>602</v>
      </c>
      <c r="D1500" s="15" t="s">
        <v>1013</v>
      </c>
      <c r="E1500" s="15" t="s">
        <v>1107</v>
      </c>
      <c r="H1500" s="106">
        <v>43405</v>
      </c>
      <c r="I1500" s="106">
        <v>123</v>
      </c>
    </row>
    <row r="1501" spans="1:9" ht="30" x14ac:dyDescent="0.25">
      <c r="A1501" s="12">
        <v>43211</v>
      </c>
      <c r="B1501" s="106">
        <v>437</v>
      </c>
      <c r="C1501" s="106">
        <v>702</v>
      </c>
      <c r="D1501" s="15" t="s">
        <v>1037</v>
      </c>
      <c r="E1501" s="15" t="s">
        <v>1107</v>
      </c>
      <c r="H1501" s="106">
        <v>43405</v>
      </c>
      <c r="I1501" s="106">
        <v>123</v>
      </c>
    </row>
    <row r="1502" spans="1:9" ht="30" x14ac:dyDescent="0.25">
      <c r="A1502" s="12">
        <v>43405</v>
      </c>
      <c r="B1502" s="106">
        <v>1006</v>
      </c>
      <c r="C1502" s="106">
        <v>608</v>
      </c>
      <c r="D1502" s="15" t="s">
        <v>55</v>
      </c>
      <c r="E1502" s="15" t="s">
        <v>1286</v>
      </c>
      <c r="H1502" s="106" t="s">
        <v>1084</v>
      </c>
      <c r="I1502" s="106">
        <v>122</v>
      </c>
    </row>
    <row r="1503" spans="1:9" ht="30" x14ac:dyDescent="0.25">
      <c r="A1503" s="12">
        <v>43408</v>
      </c>
      <c r="B1503" s="106">
        <v>1013</v>
      </c>
      <c r="C1503" s="106">
        <v>403</v>
      </c>
      <c r="D1503" s="15" t="s">
        <v>1619</v>
      </c>
      <c r="E1503" s="15" t="s">
        <v>1102</v>
      </c>
      <c r="H1503" s="106" t="s">
        <v>1084</v>
      </c>
      <c r="I1503" s="106">
        <v>121</v>
      </c>
    </row>
    <row r="1504" spans="1:9" ht="30" x14ac:dyDescent="0.25">
      <c r="A1504" s="12">
        <v>43343</v>
      </c>
      <c r="B1504" s="106">
        <v>883</v>
      </c>
      <c r="C1504" s="106">
        <v>302</v>
      </c>
      <c r="D1504" s="15" t="s">
        <v>282</v>
      </c>
      <c r="E1504" s="15" t="s">
        <v>1102</v>
      </c>
      <c r="F1504" t="s">
        <v>1626</v>
      </c>
      <c r="G1504" t="s">
        <v>1511</v>
      </c>
      <c r="H1504" s="106" t="s">
        <v>1084</v>
      </c>
      <c r="I1504" s="106">
        <v>121</v>
      </c>
    </row>
    <row r="1505" spans="1:9" ht="30" x14ac:dyDescent="0.25">
      <c r="A1505" s="12">
        <v>43408</v>
      </c>
      <c r="B1505" s="106">
        <v>1008</v>
      </c>
      <c r="C1505" s="106">
        <v>304</v>
      </c>
      <c r="D1505" s="15" t="s">
        <v>52</v>
      </c>
      <c r="E1505" s="15" t="s">
        <v>1080</v>
      </c>
      <c r="H1505" s="106" t="s">
        <v>1084</v>
      </c>
      <c r="I1505" s="106">
        <v>120</v>
      </c>
    </row>
    <row r="1506" spans="1:9" ht="30" x14ac:dyDescent="0.25">
      <c r="A1506" s="12">
        <v>43403</v>
      </c>
      <c r="B1506" s="106">
        <v>1003</v>
      </c>
      <c r="C1506" s="106">
        <v>208</v>
      </c>
      <c r="D1506" s="15" t="s">
        <v>60</v>
      </c>
      <c r="E1506" s="15" t="s">
        <v>1080</v>
      </c>
      <c r="H1506" s="106" t="s">
        <v>1084</v>
      </c>
      <c r="I1506" s="106">
        <v>120</v>
      </c>
    </row>
    <row r="1507" spans="1:9" ht="45" x14ac:dyDescent="0.25">
      <c r="A1507" s="12">
        <v>43399</v>
      </c>
      <c r="B1507" s="106">
        <v>995</v>
      </c>
      <c r="C1507" s="106">
        <v>411</v>
      </c>
      <c r="D1507" s="15" t="s">
        <v>75</v>
      </c>
      <c r="E1507" s="15" t="s">
        <v>1080</v>
      </c>
      <c r="H1507" s="106" t="s">
        <v>1095</v>
      </c>
      <c r="I1507" s="106">
        <v>120</v>
      </c>
    </row>
    <row r="1508" spans="1:9" ht="30" x14ac:dyDescent="0.25">
      <c r="A1508" s="12">
        <v>43394</v>
      </c>
      <c r="B1508" s="106">
        <v>983</v>
      </c>
      <c r="C1508" s="106">
        <v>111</v>
      </c>
      <c r="D1508" s="15" t="s">
        <v>92</v>
      </c>
      <c r="E1508" s="15" t="s">
        <v>1080</v>
      </c>
      <c r="H1508" s="106" t="s">
        <v>1095</v>
      </c>
      <c r="I1508" s="106">
        <v>120</v>
      </c>
    </row>
    <row r="1509" spans="1:9" ht="30" x14ac:dyDescent="0.25">
      <c r="A1509" s="12">
        <v>43405</v>
      </c>
      <c r="B1509" s="106">
        <v>1005</v>
      </c>
      <c r="C1509" s="106">
        <v>404</v>
      </c>
      <c r="D1509" s="15" t="s">
        <v>57</v>
      </c>
      <c r="E1509" s="15" t="s">
        <v>1094</v>
      </c>
      <c r="H1509" s="106" t="s">
        <v>1084</v>
      </c>
      <c r="I1509" s="106">
        <v>119</v>
      </c>
    </row>
    <row r="1510" spans="1:9" ht="30" x14ac:dyDescent="0.25">
      <c r="A1510" s="12">
        <v>43389</v>
      </c>
      <c r="B1510" s="106" t="s">
        <v>1466</v>
      </c>
      <c r="C1510" s="106">
        <v>602</v>
      </c>
      <c r="D1510" s="15" t="s">
        <v>127</v>
      </c>
      <c r="E1510" s="15" t="s">
        <v>1094</v>
      </c>
      <c r="G1510" t="s">
        <v>1467</v>
      </c>
      <c r="H1510" s="106" t="s">
        <v>1084</v>
      </c>
      <c r="I1510" s="106">
        <v>119</v>
      </c>
    </row>
    <row r="1511" spans="1:9" ht="30" x14ac:dyDescent="0.25">
      <c r="A1511" s="12">
        <v>43361</v>
      </c>
      <c r="B1511" s="106">
        <v>921</v>
      </c>
      <c r="C1511" s="106">
        <v>403</v>
      </c>
      <c r="D1511" s="15" t="s">
        <v>211</v>
      </c>
      <c r="E1511" s="15" t="s">
        <v>1094</v>
      </c>
      <c r="G1511" t="s">
        <v>1495</v>
      </c>
      <c r="H1511" s="106">
        <v>43405</v>
      </c>
      <c r="I1511" s="106">
        <v>119</v>
      </c>
    </row>
    <row r="1512" spans="1:9" ht="30" x14ac:dyDescent="0.25">
      <c r="A1512" s="12">
        <v>43359</v>
      </c>
      <c r="B1512" s="106">
        <v>907</v>
      </c>
      <c r="C1512" s="106">
        <v>110</v>
      </c>
      <c r="D1512" s="15" t="s">
        <v>239</v>
      </c>
      <c r="E1512" s="15" t="s">
        <v>1094</v>
      </c>
      <c r="G1512" t="s">
        <v>1495</v>
      </c>
      <c r="H1512" s="106">
        <v>43405</v>
      </c>
      <c r="I1512" s="106">
        <v>119</v>
      </c>
    </row>
    <row r="1513" spans="1:9" ht="30" x14ac:dyDescent="0.25">
      <c r="A1513" s="12">
        <v>43358</v>
      </c>
      <c r="B1513" s="106">
        <v>906</v>
      </c>
      <c r="C1513" s="106">
        <v>405</v>
      </c>
      <c r="D1513" s="15" t="s">
        <v>241</v>
      </c>
      <c r="E1513" s="15" t="s">
        <v>1094</v>
      </c>
      <c r="G1513" t="s">
        <v>1495</v>
      </c>
      <c r="H1513" s="106">
        <v>43405</v>
      </c>
      <c r="I1513" s="106">
        <v>119</v>
      </c>
    </row>
    <row r="1514" spans="1:9" ht="30" x14ac:dyDescent="0.25">
      <c r="A1514" s="12">
        <v>43356</v>
      </c>
      <c r="B1514" s="106">
        <v>903</v>
      </c>
      <c r="C1514" s="106">
        <v>401</v>
      </c>
      <c r="D1514" s="15" t="s">
        <v>246</v>
      </c>
      <c r="E1514" s="15" t="s">
        <v>1094</v>
      </c>
      <c r="G1514" t="s">
        <v>1495</v>
      </c>
      <c r="H1514" s="106">
        <v>43405</v>
      </c>
      <c r="I1514" s="106">
        <v>119</v>
      </c>
    </row>
    <row r="1515" spans="1:9" ht="30" x14ac:dyDescent="0.25">
      <c r="A1515" s="12">
        <v>43356</v>
      </c>
      <c r="B1515" s="106">
        <v>902</v>
      </c>
      <c r="C1515" s="106">
        <v>101</v>
      </c>
      <c r="D1515" s="15" t="s">
        <v>247</v>
      </c>
      <c r="E1515" s="15" t="s">
        <v>1094</v>
      </c>
      <c r="G1515" t="s">
        <v>1495</v>
      </c>
      <c r="H1515" s="106">
        <v>43405</v>
      </c>
      <c r="I1515" s="106">
        <v>119</v>
      </c>
    </row>
    <row r="1516" spans="1:9" ht="30" x14ac:dyDescent="0.25">
      <c r="A1516" s="12">
        <v>43354</v>
      </c>
      <c r="B1516" s="106">
        <v>899</v>
      </c>
      <c r="C1516" s="106">
        <v>201</v>
      </c>
      <c r="D1516" s="15" t="s">
        <v>252</v>
      </c>
      <c r="E1516" s="15" t="s">
        <v>1094</v>
      </c>
      <c r="G1516" t="s">
        <v>1495</v>
      </c>
      <c r="H1516" s="106">
        <v>43405</v>
      </c>
      <c r="I1516" s="106">
        <v>119</v>
      </c>
    </row>
    <row r="1517" spans="1:9" ht="30" x14ac:dyDescent="0.25">
      <c r="A1517" s="12">
        <v>43348</v>
      </c>
      <c r="B1517" s="106">
        <v>898</v>
      </c>
      <c r="C1517" s="106">
        <v>311</v>
      </c>
      <c r="D1517" s="15" t="s">
        <v>253</v>
      </c>
      <c r="E1517" s="15" t="s">
        <v>1094</v>
      </c>
      <c r="G1517" t="s">
        <v>1495</v>
      </c>
      <c r="H1517" s="106">
        <v>43405</v>
      </c>
      <c r="I1517" s="106">
        <v>119</v>
      </c>
    </row>
    <row r="1518" spans="1:9" ht="60" x14ac:dyDescent="0.25">
      <c r="A1518" s="12">
        <v>43349</v>
      </c>
      <c r="B1518" s="106">
        <v>896</v>
      </c>
      <c r="C1518" s="106">
        <v>303</v>
      </c>
      <c r="D1518" s="15" t="s">
        <v>256</v>
      </c>
      <c r="E1518" s="15" t="s">
        <v>1094</v>
      </c>
      <c r="G1518" t="s">
        <v>1495</v>
      </c>
      <c r="H1518" s="106">
        <v>43405</v>
      </c>
      <c r="I1518" s="106">
        <v>119</v>
      </c>
    </row>
    <row r="1519" spans="1:9" ht="30" x14ac:dyDescent="0.25">
      <c r="A1519" s="12">
        <v>43343</v>
      </c>
      <c r="B1519" s="106">
        <v>881</v>
      </c>
      <c r="C1519" s="106">
        <v>308</v>
      </c>
      <c r="D1519" s="15" t="s">
        <v>286</v>
      </c>
      <c r="E1519" s="15" t="s">
        <v>1094</v>
      </c>
      <c r="G1519" t="s">
        <v>1495</v>
      </c>
      <c r="H1519" s="106">
        <v>43405</v>
      </c>
      <c r="I1519" s="106">
        <v>119</v>
      </c>
    </row>
    <row r="1520" spans="1:9" ht="30" x14ac:dyDescent="0.25">
      <c r="A1520" s="12">
        <v>43343</v>
      </c>
      <c r="B1520" s="106">
        <v>878</v>
      </c>
      <c r="C1520" s="106">
        <v>308</v>
      </c>
      <c r="D1520" s="15" t="s">
        <v>290</v>
      </c>
      <c r="E1520" s="15" t="s">
        <v>1094</v>
      </c>
      <c r="G1520" t="s">
        <v>1495</v>
      </c>
      <c r="H1520" s="106">
        <v>43405</v>
      </c>
      <c r="I1520" s="106">
        <v>119</v>
      </c>
    </row>
    <row r="1521" spans="1:9" ht="30" x14ac:dyDescent="0.25">
      <c r="A1521" s="12">
        <v>43344</v>
      </c>
      <c r="B1521" s="106">
        <v>875</v>
      </c>
      <c r="C1521" s="106">
        <v>901</v>
      </c>
      <c r="D1521" s="15" t="s">
        <v>294</v>
      </c>
      <c r="E1521" s="15" t="s">
        <v>1094</v>
      </c>
      <c r="G1521" t="s">
        <v>1495</v>
      </c>
      <c r="H1521" s="106">
        <v>43405</v>
      </c>
      <c r="I1521" s="106">
        <v>119</v>
      </c>
    </row>
    <row r="1522" spans="1:9" ht="30" x14ac:dyDescent="0.25">
      <c r="A1522" s="12">
        <v>43343</v>
      </c>
      <c r="B1522" s="106">
        <v>874</v>
      </c>
      <c r="C1522" s="106">
        <v>307</v>
      </c>
      <c r="D1522" s="15" t="s">
        <v>296</v>
      </c>
      <c r="E1522" s="15" t="s">
        <v>1094</v>
      </c>
      <c r="G1522" t="s">
        <v>1513</v>
      </c>
      <c r="H1522" s="106">
        <v>43405</v>
      </c>
      <c r="I1522" s="106">
        <v>119</v>
      </c>
    </row>
    <row r="1523" spans="1:9" ht="30" x14ac:dyDescent="0.25">
      <c r="A1523" s="12">
        <v>43338</v>
      </c>
      <c r="B1523" s="106">
        <v>867</v>
      </c>
      <c r="C1523" s="106">
        <v>508</v>
      </c>
      <c r="D1523" s="15" t="s">
        <v>306</v>
      </c>
      <c r="E1523" s="15" t="s">
        <v>1094</v>
      </c>
      <c r="G1523" t="s">
        <v>1495</v>
      </c>
      <c r="H1523" s="106">
        <v>43405</v>
      </c>
      <c r="I1523" s="106">
        <v>119</v>
      </c>
    </row>
    <row r="1524" spans="1:9" ht="30" x14ac:dyDescent="0.25">
      <c r="A1524" s="12">
        <v>43329</v>
      </c>
      <c r="B1524" s="106">
        <v>848</v>
      </c>
      <c r="C1524" s="106"/>
      <c r="D1524" s="15" t="s">
        <v>334</v>
      </c>
      <c r="E1524" s="15" t="s">
        <v>1094</v>
      </c>
      <c r="G1524" t="s">
        <v>1495</v>
      </c>
      <c r="H1524" s="106">
        <v>43405</v>
      </c>
      <c r="I1524" s="106">
        <v>119</v>
      </c>
    </row>
    <row r="1525" spans="1:9" ht="30" x14ac:dyDescent="0.25">
      <c r="A1525" s="12">
        <v>43319</v>
      </c>
      <c r="B1525" s="106">
        <v>809</v>
      </c>
      <c r="C1525" s="106">
        <v>508</v>
      </c>
      <c r="D1525" s="15" t="s">
        <v>394</v>
      </c>
      <c r="E1525" s="15" t="s">
        <v>1094</v>
      </c>
      <c r="G1525" t="s">
        <v>1495</v>
      </c>
      <c r="H1525" s="106">
        <v>43405</v>
      </c>
      <c r="I1525" s="106">
        <v>119</v>
      </c>
    </row>
    <row r="1526" spans="1:9" ht="30" x14ac:dyDescent="0.25">
      <c r="A1526" s="12">
        <v>43315</v>
      </c>
      <c r="B1526" s="106">
        <v>806</v>
      </c>
      <c r="C1526" s="106">
        <v>210</v>
      </c>
      <c r="D1526" s="15" t="s">
        <v>397</v>
      </c>
      <c r="E1526" s="15" t="s">
        <v>1094</v>
      </c>
      <c r="G1526" t="s">
        <v>1495</v>
      </c>
      <c r="H1526" s="106">
        <v>43405</v>
      </c>
      <c r="I1526" s="106">
        <v>119</v>
      </c>
    </row>
    <row r="1527" spans="1:9" ht="30" x14ac:dyDescent="0.25">
      <c r="A1527" s="12">
        <v>43315</v>
      </c>
      <c r="B1527" s="106">
        <v>805</v>
      </c>
      <c r="C1527" s="106">
        <v>210</v>
      </c>
      <c r="D1527" s="15" t="s">
        <v>398</v>
      </c>
      <c r="E1527" s="15" t="s">
        <v>1094</v>
      </c>
      <c r="G1527" t="s">
        <v>1495</v>
      </c>
      <c r="H1527" s="106">
        <v>43405</v>
      </c>
      <c r="I1527" s="106">
        <v>119</v>
      </c>
    </row>
    <row r="1528" spans="1:9" ht="30" x14ac:dyDescent="0.25">
      <c r="A1528" s="12">
        <v>43314</v>
      </c>
      <c r="B1528" s="106">
        <v>792</v>
      </c>
      <c r="C1528" s="106"/>
      <c r="D1528" s="15" t="s">
        <v>406</v>
      </c>
      <c r="E1528" s="15" t="s">
        <v>1094</v>
      </c>
      <c r="G1528" t="s">
        <v>1495</v>
      </c>
      <c r="H1528" s="106">
        <v>43405</v>
      </c>
      <c r="I1528" s="106">
        <v>119</v>
      </c>
    </row>
    <row r="1529" spans="1:9" ht="30" x14ac:dyDescent="0.25">
      <c r="A1529" s="12">
        <v>43314</v>
      </c>
      <c r="B1529" s="106">
        <v>789</v>
      </c>
      <c r="C1529" s="106" t="s">
        <v>410</v>
      </c>
      <c r="D1529" s="15" t="s">
        <v>411</v>
      </c>
      <c r="E1529" s="15" t="s">
        <v>1094</v>
      </c>
      <c r="G1529" t="s">
        <v>1495</v>
      </c>
      <c r="H1529" s="106">
        <v>43405</v>
      </c>
      <c r="I1529" s="106">
        <v>119</v>
      </c>
    </row>
    <row r="1530" spans="1:9" ht="30" x14ac:dyDescent="0.25">
      <c r="A1530" s="12">
        <v>43314</v>
      </c>
      <c r="B1530" s="106">
        <v>781</v>
      </c>
      <c r="C1530" s="106">
        <v>204</v>
      </c>
      <c r="D1530" s="15" t="s">
        <v>424</v>
      </c>
      <c r="E1530" s="15" t="s">
        <v>1094</v>
      </c>
      <c r="G1530" t="s">
        <v>1495</v>
      </c>
      <c r="H1530" s="106">
        <v>43405</v>
      </c>
      <c r="I1530" s="106">
        <v>119</v>
      </c>
    </row>
    <row r="1531" spans="1:9" ht="30" x14ac:dyDescent="0.25">
      <c r="A1531" s="12">
        <v>43311</v>
      </c>
      <c r="B1531" s="106">
        <v>773</v>
      </c>
      <c r="C1531" s="106">
        <v>303</v>
      </c>
      <c r="D1531" s="15" t="s">
        <v>439</v>
      </c>
      <c r="E1531" s="15" t="s">
        <v>1094</v>
      </c>
      <c r="G1531" t="s">
        <v>1495</v>
      </c>
      <c r="H1531" s="106">
        <v>43405</v>
      </c>
      <c r="I1531" s="106">
        <v>119</v>
      </c>
    </row>
    <row r="1532" spans="1:9" ht="30" x14ac:dyDescent="0.25">
      <c r="A1532" s="12">
        <v>43307</v>
      </c>
      <c r="B1532" s="106">
        <v>771</v>
      </c>
      <c r="C1532" s="106"/>
      <c r="D1532" s="15" t="s">
        <v>441</v>
      </c>
      <c r="E1532" s="15" t="s">
        <v>1094</v>
      </c>
      <c r="G1532" t="s">
        <v>1495</v>
      </c>
      <c r="H1532" s="106">
        <v>43405</v>
      </c>
      <c r="I1532" s="106">
        <v>119</v>
      </c>
    </row>
    <row r="1533" spans="1:9" ht="30" x14ac:dyDescent="0.25">
      <c r="A1533" s="12">
        <v>43308</v>
      </c>
      <c r="B1533" s="106">
        <v>758</v>
      </c>
      <c r="C1533" s="106">
        <v>801</v>
      </c>
      <c r="D1533" s="15" t="s">
        <v>454</v>
      </c>
      <c r="E1533" s="15" t="s">
        <v>1094</v>
      </c>
      <c r="G1533" t="s">
        <v>1495</v>
      </c>
      <c r="H1533" s="106">
        <v>43405</v>
      </c>
      <c r="I1533" s="106">
        <v>119</v>
      </c>
    </row>
    <row r="1534" spans="1:9" ht="30" x14ac:dyDescent="0.25">
      <c r="A1534" s="12">
        <v>43284</v>
      </c>
      <c r="B1534" s="106">
        <v>688</v>
      </c>
      <c r="C1534" s="106"/>
      <c r="D1534" s="15" t="s">
        <v>576</v>
      </c>
      <c r="E1534" s="15" t="s">
        <v>1094</v>
      </c>
      <c r="G1534" t="s">
        <v>1495</v>
      </c>
      <c r="H1534" s="106">
        <v>43405</v>
      </c>
      <c r="I1534" s="106">
        <v>119</v>
      </c>
    </row>
    <row r="1535" spans="1:9" ht="30" x14ac:dyDescent="0.25">
      <c r="A1535" s="12">
        <v>43270</v>
      </c>
      <c r="B1535" s="106">
        <v>676</v>
      </c>
      <c r="C1535" s="106"/>
      <c r="D1535" s="15" t="s">
        <v>598</v>
      </c>
      <c r="E1535" s="15" t="s">
        <v>1094</v>
      </c>
      <c r="G1535" t="s">
        <v>1495</v>
      </c>
      <c r="H1535" s="106">
        <v>43405</v>
      </c>
      <c r="I1535" s="106">
        <v>119</v>
      </c>
    </row>
    <row r="1536" spans="1:9" ht="30" x14ac:dyDescent="0.25">
      <c r="A1536" s="12">
        <v>43267</v>
      </c>
      <c r="B1536" s="106">
        <v>675</v>
      </c>
      <c r="C1536" s="106"/>
      <c r="D1536" s="15" t="s">
        <v>599</v>
      </c>
      <c r="E1536" s="15" t="s">
        <v>1094</v>
      </c>
      <c r="G1536" t="s">
        <v>1495</v>
      </c>
      <c r="H1536" s="106">
        <v>43405</v>
      </c>
      <c r="I1536" s="106">
        <v>119</v>
      </c>
    </row>
    <row r="1537" spans="1:9" ht="30" x14ac:dyDescent="0.25">
      <c r="A1537" s="12">
        <v>43279</v>
      </c>
      <c r="B1537" s="106">
        <v>670</v>
      </c>
      <c r="C1537" s="106">
        <v>105</v>
      </c>
      <c r="D1537" s="15" t="s">
        <v>608</v>
      </c>
      <c r="E1537" s="15" t="s">
        <v>1094</v>
      </c>
      <c r="G1537" t="s">
        <v>1495</v>
      </c>
      <c r="H1537" s="106">
        <v>43405</v>
      </c>
      <c r="I1537" s="106">
        <v>119</v>
      </c>
    </row>
    <row r="1538" spans="1:9" ht="30" x14ac:dyDescent="0.25">
      <c r="A1538" s="12">
        <v>43378</v>
      </c>
      <c r="B1538" s="106">
        <v>937</v>
      </c>
      <c r="C1538" s="106">
        <v>101</v>
      </c>
      <c r="D1538" s="15" t="s">
        <v>176</v>
      </c>
      <c r="E1538" s="15" t="s">
        <v>1151</v>
      </c>
      <c r="H1538" s="106" t="s">
        <v>1095</v>
      </c>
      <c r="I1538" s="106">
        <v>118</v>
      </c>
    </row>
    <row r="1539" spans="1:9" ht="30" x14ac:dyDescent="0.25">
      <c r="A1539" s="12">
        <v>43407</v>
      </c>
      <c r="B1539" s="106">
        <v>1011</v>
      </c>
      <c r="C1539" s="106">
        <v>109</v>
      </c>
      <c r="D1539" s="15" t="s">
        <v>1617</v>
      </c>
      <c r="E1539" s="15" t="s">
        <v>1123</v>
      </c>
      <c r="H1539" s="106" t="s">
        <v>1084</v>
      </c>
      <c r="I1539" s="106">
        <v>117</v>
      </c>
    </row>
    <row r="1540" spans="1:9" ht="30" x14ac:dyDescent="0.25">
      <c r="A1540" s="12">
        <v>43386</v>
      </c>
      <c r="B1540" s="106">
        <v>962</v>
      </c>
      <c r="C1540" s="106">
        <v>206</v>
      </c>
      <c r="D1540" s="15" t="s">
        <v>132</v>
      </c>
      <c r="E1540" s="15" t="s">
        <v>1129</v>
      </c>
      <c r="F1540" t="s">
        <v>1470</v>
      </c>
      <c r="G1540" t="s">
        <v>1471</v>
      </c>
      <c r="H1540" s="106" t="s">
        <v>1084</v>
      </c>
      <c r="I1540" s="106">
        <v>116</v>
      </c>
    </row>
    <row r="1541" spans="1:9" ht="30" x14ac:dyDescent="0.25">
      <c r="A1541" s="12">
        <v>43387</v>
      </c>
      <c r="B1541" s="106">
        <v>955</v>
      </c>
      <c r="C1541" s="106">
        <v>403</v>
      </c>
      <c r="D1541" s="15" t="s">
        <v>139</v>
      </c>
      <c r="E1541" s="15" t="s">
        <v>1129</v>
      </c>
      <c r="F1541" t="s">
        <v>1475</v>
      </c>
      <c r="H1541" s="106" t="s">
        <v>1084</v>
      </c>
      <c r="I1541" s="106">
        <v>116</v>
      </c>
    </row>
    <row r="1542" spans="1:9" ht="105" x14ac:dyDescent="0.25">
      <c r="A1542" s="12">
        <v>43388</v>
      </c>
      <c r="B1542" s="106">
        <v>952</v>
      </c>
      <c r="C1542" s="106">
        <v>602</v>
      </c>
      <c r="D1542" s="15" t="s">
        <v>144</v>
      </c>
      <c r="E1542" s="15" t="s">
        <v>1129</v>
      </c>
      <c r="F1542" t="s">
        <v>1477</v>
      </c>
      <c r="G1542" t="s">
        <v>1478</v>
      </c>
      <c r="H1542" s="106" t="s">
        <v>1095</v>
      </c>
      <c r="I1542" s="106">
        <v>116</v>
      </c>
    </row>
    <row r="1543" spans="1:9" ht="135" x14ac:dyDescent="0.25">
      <c r="A1543" s="12">
        <v>43364</v>
      </c>
      <c r="B1543" s="106">
        <v>924</v>
      </c>
      <c r="C1543" s="106">
        <v>312</v>
      </c>
      <c r="D1543" s="15" t="s">
        <v>205</v>
      </c>
      <c r="E1543" s="15" t="s">
        <v>1129</v>
      </c>
      <c r="F1543" t="s">
        <v>1493</v>
      </c>
      <c r="G1543" t="s">
        <v>1494</v>
      </c>
      <c r="H1543" s="106" t="s">
        <v>1084</v>
      </c>
      <c r="I1543" s="106">
        <v>116</v>
      </c>
    </row>
    <row r="1544" spans="1:9" ht="30" x14ac:dyDescent="0.25">
      <c r="A1544" s="12">
        <v>43303</v>
      </c>
      <c r="B1544" s="106">
        <v>751</v>
      </c>
      <c r="C1544" s="106">
        <v>411</v>
      </c>
      <c r="D1544" s="15" t="s">
        <v>464</v>
      </c>
      <c r="E1544" s="15" t="s">
        <v>1129</v>
      </c>
      <c r="F1544" t="s">
        <v>1493</v>
      </c>
      <c r="G1544" t="s">
        <v>1550</v>
      </c>
      <c r="H1544" s="106" t="s">
        <v>1084</v>
      </c>
      <c r="I1544" s="106">
        <v>116</v>
      </c>
    </row>
    <row r="1545" spans="1:9" ht="30" x14ac:dyDescent="0.25">
      <c r="A1545" s="12">
        <v>43403</v>
      </c>
      <c r="B1545" s="106">
        <v>1001</v>
      </c>
      <c r="C1545" s="106">
        <v>301</v>
      </c>
      <c r="D1545" s="15" t="s">
        <v>62</v>
      </c>
      <c r="E1545" s="15" t="s">
        <v>1087</v>
      </c>
      <c r="H1545" s="106" t="s">
        <v>1084</v>
      </c>
      <c r="I1545" s="106">
        <v>115</v>
      </c>
    </row>
    <row r="1546" spans="1:9" ht="30" x14ac:dyDescent="0.25">
      <c r="A1546" s="12">
        <v>43342</v>
      </c>
      <c r="B1546" s="106">
        <v>870</v>
      </c>
      <c r="C1546" s="106">
        <v>904</v>
      </c>
      <c r="D1546" s="15" t="s">
        <v>303</v>
      </c>
      <c r="E1546" s="15" t="s">
        <v>1087</v>
      </c>
      <c r="G1546" t="s">
        <v>1517</v>
      </c>
      <c r="H1546" s="106">
        <v>43388</v>
      </c>
      <c r="I1546" s="106">
        <v>115</v>
      </c>
    </row>
    <row r="1547" spans="1:9" ht="45" x14ac:dyDescent="0.25">
      <c r="A1547" s="12">
        <v>43333</v>
      </c>
      <c r="B1547" s="106">
        <v>851</v>
      </c>
      <c r="C1547" s="106">
        <v>506</v>
      </c>
      <c r="D1547" s="15" t="s">
        <v>330</v>
      </c>
      <c r="E1547" s="15" t="s">
        <v>1087</v>
      </c>
      <c r="G1547" t="s">
        <v>1529</v>
      </c>
      <c r="H1547" s="106">
        <v>43388</v>
      </c>
      <c r="I1547" s="106">
        <v>115</v>
      </c>
    </row>
    <row r="1548" spans="1:9" ht="30" x14ac:dyDescent="0.25">
      <c r="A1548" s="12">
        <v>43386</v>
      </c>
      <c r="B1548" s="106">
        <v>963</v>
      </c>
      <c r="C1548" s="106">
        <v>204</v>
      </c>
      <c r="D1548" s="15" t="s">
        <v>131</v>
      </c>
      <c r="E1548" s="15" t="s">
        <v>1135</v>
      </c>
      <c r="H1548" s="106">
        <v>43398</v>
      </c>
      <c r="I1548" s="106">
        <v>114</v>
      </c>
    </row>
    <row r="1549" spans="1:9" ht="360" x14ac:dyDescent="0.25">
      <c r="A1549" s="12">
        <v>43401</v>
      </c>
      <c r="B1549" s="106">
        <v>984</v>
      </c>
      <c r="C1549" s="106" t="s">
        <v>46</v>
      </c>
      <c r="D1549" s="15" t="s">
        <v>91</v>
      </c>
      <c r="E1549" s="15" t="s">
        <v>1110</v>
      </c>
      <c r="H1549" s="106" t="s">
        <v>1095</v>
      </c>
      <c r="I1549" s="106">
        <v>113</v>
      </c>
    </row>
    <row r="1550" spans="1:9" ht="30" x14ac:dyDescent="0.25">
      <c r="A1550" s="12">
        <v>43391</v>
      </c>
      <c r="B1550" s="106">
        <v>976</v>
      </c>
      <c r="C1550" s="106">
        <v>402</v>
      </c>
      <c r="D1550" s="15" t="s">
        <v>105</v>
      </c>
      <c r="E1550" s="15" t="s">
        <v>1110</v>
      </c>
      <c r="H1550" s="106" t="s">
        <v>1084</v>
      </c>
      <c r="I1550" s="106">
        <v>113</v>
      </c>
    </row>
    <row r="1551" spans="1:9" ht="45" x14ac:dyDescent="0.25">
      <c r="A1551" s="12">
        <v>43391</v>
      </c>
      <c r="B1551" s="106">
        <v>968</v>
      </c>
      <c r="C1551" s="106">
        <v>125</v>
      </c>
      <c r="D1551" s="15" t="s">
        <v>118</v>
      </c>
      <c r="E1551" s="15" t="s">
        <v>1110</v>
      </c>
      <c r="H1551" s="106" t="s">
        <v>1084</v>
      </c>
      <c r="I1551" s="106">
        <v>113</v>
      </c>
    </row>
    <row r="1552" spans="1:9" ht="30" x14ac:dyDescent="0.25">
      <c r="A1552" s="12">
        <v>43387</v>
      </c>
      <c r="B1552" s="106">
        <v>960</v>
      </c>
      <c r="C1552" s="106">
        <v>107</v>
      </c>
      <c r="D1552" s="15" t="s">
        <v>134</v>
      </c>
      <c r="E1552" s="15" t="s">
        <v>1110</v>
      </c>
      <c r="H1552" s="106" t="s">
        <v>1084</v>
      </c>
      <c r="I1552" s="106">
        <v>113</v>
      </c>
    </row>
    <row r="1553" spans="1:9" ht="60" x14ac:dyDescent="0.25">
      <c r="A1553" s="12">
        <v>43366</v>
      </c>
      <c r="B1553" s="106">
        <v>926</v>
      </c>
      <c r="C1553" s="106">
        <v>204</v>
      </c>
      <c r="D1553" s="15" t="s">
        <v>201</v>
      </c>
      <c r="E1553" s="15" t="s">
        <v>1110</v>
      </c>
      <c r="H1553" s="106" t="s">
        <v>1084</v>
      </c>
      <c r="I1553" s="106">
        <v>113</v>
      </c>
    </row>
    <row r="1554" spans="1:9" ht="30" x14ac:dyDescent="0.25">
      <c r="A1554" s="12">
        <v>43401</v>
      </c>
      <c r="B1554" s="106">
        <v>985</v>
      </c>
      <c r="C1554" s="106">
        <v>202</v>
      </c>
      <c r="D1554" s="15" t="s">
        <v>88</v>
      </c>
      <c r="E1554" s="15" t="s">
        <v>1107</v>
      </c>
      <c r="H1554" s="106" t="s">
        <v>1095</v>
      </c>
      <c r="I1554" s="106">
        <v>112</v>
      </c>
    </row>
    <row r="1555" spans="1:9" ht="30" x14ac:dyDescent="0.25">
      <c r="A1555" s="12">
        <v>43381</v>
      </c>
      <c r="B1555" s="106">
        <v>944</v>
      </c>
      <c r="C1555" s="106">
        <v>901</v>
      </c>
      <c r="D1555" s="15" t="s">
        <v>163</v>
      </c>
      <c r="E1555" s="15" t="s">
        <v>1107</v>
      </c>
      <c r="H1555" s="106">
        <v>43391</v>
      </c>
      <c r="I1555" s="106">
        <v>112</v>
      </c>
    </row>
    <row r="1556" spans="1:9" ht="30" x14ac:dyDescent="0.25">
      <c r="A1556" s="12">
        <v>43366</v>
      </c>
      <c r="B1556" s="106">
        <v>933</v>
      </c>
      <c r="C1556" s="106">
        <v>207</v>
      </c>
      <c r="D1556" s="15" t="s">
        <v>189</v>
      </c>
      <c r="E1556" s="15" t="s">
        <v>1107</v>
      </c>
      <c r="H1556" s="106">
        <v>43391</v>
      </c>
      <c r="I1556" s="106">
        <v>112</v>
      </c>
    </row>
    <row r="1557" spans="1:9" ht="30" x14ac:dyDescent="0.25">
      <c r="A1557" s="12">
        <v>43362</v>
      </c>
      <c r="B1557" s="106">
        <v>920</v>
      </c>
      <c r="C1557" s="106" t="s">
        <v>46</v>
      </c>
      <c r="D1557" s="15" t="s">
        <v>212</v>
      </c>
      <c r="E1557" s="15" t="s">
        <v>1107</v>
      </c>
      <c r="G1557" t="s">
        <v>1496</v>
      </c>
      <c r="H1557" s="106">
        <v>43388</v>
      </c>
      <c r="I1557" s="106">
        <v>112</v>
      </c>
    </row>
    <row r="1558" spans="1:9" ht="30" x14ac:dyDescent="0.25">
      <c r="A1558" s="12">
        <v>43330</v>
      </c>
      <c r="B1558" s="106">
        <v>834</v>
      </c>
      <c r="C1558" s="106">
        <v>506</v>
      </c>
      <c r="D1558" s="15" t="s">
        <v>354</v>
      </c>
      <c r="E1558" s="15" t="s">
        <v>1107</v>
      </c>
      <c r="G1558" t="s">
        <v>1533</v>
      </c>
      <c r="H1558" s="106">
        <v>43381</v>
      </c>
      <c r="I1558" s="106">
        <v>112</v>
      </c>
    </row>
    <row r="1559" spans="1:9" ht="30" x14ac:dyDescent="0.25">
      <c r="A1559" s="12">
        <v>43262</v>
      </c>
      <c r="B1559" s="106">
        <v>632</v>
      </c>
      <c r="C1559" s="106">
        <v>202</v>
      </c>
      <c r="D1559" s="15" t="s">
        <v>690</v>
      </c>
      <c r="E1559" s="15" t="s">
        <v>1107</v>
      </c>
      <c r="G1559" t="s">
        <v>1567</v>
      </c>
      <c r="H1559" s="106">
        <v>43388</v>
      </c>
      <c r="I1559" s="106">
        <v>112</v>
      </c>
    </row>
    <row r="1560" spans="1:9" ht="45" x14ac:dyDescent="0.25">
      <c r="A1560" s="12">
        <v>43397</v>
      </c>
      <c r="B1560" s="106">
        <v>990</v>
      </c>
      <c r="C1560" s="106">
        <v>904</v>
      </c>
      <c r="D1560" s="15" t="s">
        <v>81</v>
      </c>
      <c r="E1560" s="15" t="s">
        <v>1102</v>
      </c>
      <c r="H1560" s="106" t="s">
        <v>1084</v>
      </c>
      <c r="I1560" s="106">
        <v>111</v>
      </c>
    </row>
    <row r="1561" spans="1:9" ht="30" x14ac:dyDescent="0.25">
      <c r="A1561" s="12">
        <v>43391</v>
      </c>
      <c r="B1561" s="106">
        <v>977</v>
      </c>
      <c r="C1561" s="106" t="s">
        <v>46</v>
      </c>
      <c r="D1561" s="15" t="s">
        <v>102</v>
      </c>
      <c r="E1561" s="15" t="s">
        <v>1102</v>
      </c>
      <c r="G1561">
        <v>43413</v>
      </c>
      <c r="H1561" s="106" t="s">
        <v>1095</v>
      </c>
      <c r="I1561" s="106">
        <v>111</v>
      </c>
    </row>
    <row r="1562" spans="1:9" ht="30" x14ac:dyDescent="0.25">
      <c r="A1562" s="12">
        <v>43343</v>
      </c>
      <c r="B1562" s="106">
        <v>883</v>
      </c>
      <c r="C1562" s="106">
        <v>302</v>
      </c>
      <c r="D1562" s="15" t="s">
        <v>282</v>
      </c>
      <c r="E1562" s="15" t="s">
        <v>1102</v>
      </c>
      <c r="G1562" t="s">
        <v>1511</v>
      </c>
      <c r="H1562" s="106">
        <v>43398</v>
      </c>
      <c r="I1562" s="106">
        <v>111</v>
      </c>
    </row>
    <row r="1563" spans="1:9" ht="105" x14ac:dyDescent="0.25">
      <c r="A1563" s="12">
        <v>43338</v>
      </c>
      <c r="B1563" s="106">
        <v>863</v>
      </c>
      <c r="C1563" s="106">
        <v>512</v>
      </c>
      <c r="D1563" s="15" t="s">
        <v>312</v>
      </c>
      <c r="E1563" s="15" t="s">
        <v>1102</v>
      </c>
      <c r="G1563" t="s">
        <v>1522</v>
      </c>
      <c r="H1563" s="106">
        <v>43398</v>
      </c>
      <c r="I1563" s="106">
        <v>111</v>
      </c>
    </row>
    <row r="1564" spans="1:9" ht="30" x14ac:dyDescent="0.25">
      <c r="A1564" s="12">
        <v>43403</v>
      </c>
      <c r="B1564" s="106">
        <v>1003</v>
      </c>
      <c r="C1564" s="106">
        <v>208</v>
      </c>
      <c r="D1564" s="15" t="s">
        <v>60</v>
      </c>
      <c r="E1564" s="15" t="s">
        <v>1080</v>
      </c>
      <c r="H1564" s="106" t="s">
        <v>1084</v>
      </c>
      <c r="I1564" s="106">
        <v>110</v>
      </c>
    </row>
    <row r="1565" spans="1:9" ht="45" x14ac:dyDescent="0.25">
      <c r="A1565" s="12">
        <v>43399</v>
      </c>
      <c r="B1565" s="106">
        <v>995</v>
      </c>
      <c r="C1565" s="106">
        <v>411</v>
      </c>
      <c r="D1565" s="15" t="s">
        <v>75</v>
      </c>
      <c r="E1565" s="15" t="s">
        <v>1080</v>
      </c>
      <c r="H1565" s="106" t="s">
        <v>1095</v>
      </c>
      <c r="I1565" s="106">
        <v>110</v>
      </c>
    </row>
    <row r="1566" spans="1:9" ht="30" x14ac:dyDescent="0.25">
      <c r="A1566" s="12">
        <v>43394</v>
      </c>
      <c r="B1566" s="106">
        <v>983</v>
      </c>
      <c r="C1566" s="106">
        <v>111</v>
      </c>
      <c r="D1566" s="15" t="s">
        <v>92</v>
      </c>
      <c r="E1566" s="15" t="s">
        <v>1080</v>
      </c>
      <c r="H1566" s="106" t="s">
        <v>1095</v>
      </c>
      <c r="I1566" s="106">
        <v>110</v>
      </c>
    </row>
    <row r="1567" spans="1:9" ht="30" x14ac:dyDescent="0.25">
      <c r="A1567" s="12">
        <v>43402</v>
      </c>
      <c r="B1567" s="106">
        <v>997</v>
      </c>
      <c r="C1567" s="106">
        <v>503</v>
      </c>
      <c r="D1567" s="15" t="s">
        <v>72</v>
      </c>
      <c r="E1567" s="15" t="s">
        <v>1094</v>
      </c>
      <c r="H1567" s="106" t="s">
        <v>1095</v>
      </c>
      <c r="I1567" s="106">
        <v>109</v>
      </c>
    </row>
    <row r="1568" spans="1:9" ht="30" x14ac:dyDescent="0.25">
      <c r="A1568" s="12">
        <v>43400</v>
      </c>
      <c r="B1568" s="106">
        <v>992</v>
      </c>
      <c r="C1568" s="106">
        <v>208</v>
      </c>
      <c r="D1568" s="15" t="s">
        <v>79</v>
      </c>
      <c r="E1568" s="15" t="s">
        <v>1094</v>
      </c>
      <c r="H1568" s="106" t="s">
        <v>1084</v>
      </c>
      <c r="I1568" s="106">
        <v>109</v>
      </c>
    </row>
    <row r="1569" spans="1:9" ht="30" x14ac:dyDescent="0.25">
      <c r="A1569" s="12">
        <v>43389</v>
      </c>
      <c r="B1569" s="106" t="s">
        <v>1466</v>
      </c>
      <c r="C1569" s="106">
        <v>602</v>
      </c>
      <c r="D1569" s="15" t="s">
        <v>127</v>
      </c>
      <c r="E1569" s="15" t="s">
        <v>1094</v>
      </c>
      <c r="G1569" t="s">
        <v>1467</v>
      </c>
      <c r="H1569" s="106" t="s">
        <v>1084</v>
      </c>
      <c r="I1569" s="106">
        <v>109</v>
      </c>
    </row>
    <row r="1570" spans="1:9" ht="90" x14ac:dyDescent="0.25">
      <c r="A1570" s="12">
        <v>43387</v>
      </c>
      <c r="B1570" s="106">
        <v>951</v>
      </c>
      <c r="C1570" s="106">
        <v>121</v>
      </c>
      <c r="D1570" s="15" t="s">
        <v>147</v>
      </c>
      <c r="E1570" s="15" t="s">
        <v>1094</v>
      </c>
      <c r="G1570" t="s">
        <v>1479</v>
      </c>
      <c r="H1570" s="106" t="s">
        <v>1084</v>
      </c>
      <c r="I1570" s="106">
        <v>109</v>
      </c>
    </row>
    <row r="1571" spans="1:9" ht="30" x14ac:dyDescent="0.25">
      <c r="A1571" s="12">
        <v>43379</v>
      </c>
      <c r="B1571" s="106">
        <v>942</v>
      </c>
      <c r="C1571" s="106">
        <v>206</v>
      </c>
      <c r="D1571" s="15" t="s">
        <v>166</v>
      </c>
      <c r="E1571" s="15" t="s">
        <v>1145</v>
      </c>
      <c r="H1571" s="106" t="s">
        <v>1095</v>
      </c>
      <c r="I1571" s="106">
        <v>108</v>
      </c>
    </row>
    <row r="1572" spans="1:9" ht="30" x14ac:dyDescent="0.25">
      <c r="A1572" s="12">
        <v>43259</v>
      </c>
      <c r="B1572" s="106">
        <v>618</v>
      </c>
      <c r="C1572" s="106">
        <v>712</v>
      </c>
      <c r="D1572" s="15" t="s">
        <v>714</v>
      </c>
      <c r="E1572" s="15" t="s">
        <v>1145</v>
      </c>
      <c r="H1572" s="106">
        <v>43393</v>
      </c>
      <c r="I1572" s="106">
        <v>108</v>
      </c>
    </row>
    <row r="1573" spans="1:9" ht="30" x14ac:dyDescent="0.25">
      <c r="A1573" s="12">
        <v>43378</v>
      </c>
      <c r="B1573" s="106">
        <v>937</v>
      </c>
      <c r="C1573" s="106">
        <v>101</v>
      </c>
      <c r="D1573" s="15" t="s">
        <v>176</v>
      </c>
      <c r="E1573" s="15" t="s">
        <v>1151</v>
      </c>
      <c r="H1573" s="106" t="s">
        <v>1095</v>
      </c>
      <c r="I1573" s="106">
        <v>107</v>
      </c>
    </row>
    <row r="1574" spans="1:9" ht="30" x14ac:dyDescent="0.25">
      <c r="A1574" s="12">
        <v>43387</v>
      </c>
      <c r="B1574" s="106">
        <v>961</v>
      </c>
      <c r="C1574" s="106">
        <v>107</v>
      </c>
      <c r="D1574" s="15" t="s">
        <v>133</v>
      </c>
      <c r="E1574" s="15" t="s">
        <v>1094</v>
      </c>
      <c r="H1574" s="106" t="s">
        <v>1084</v>
      </c>
      <c r="I1574" s="106">
        <v>92</v>
      </c>
    </row>
    <row r="1575" spans="1:9" ht="30" x14ac:dyDescent="0.25">
      <c r="A1575" s="12">
        <v>43387</v>
      </c>
      <c r="B1575" s="106">
        <v>957</v>
      </c>
      <c r="C1575" s="106">
        <v>409</v>
      </c>
      <c r="D1575" s="15" t="s">
        <v>137</v>
      </c>
      <c r="E1575" s="15" t="s">
        <v>1094</v>
      </c>
      <c r="H1575" s="106" t="s">
        <v>1084</v>
      </c>
      <c r="I1575" s="106">
        <v>92</v>
      </c>
    </row>
    <row r="1576" spans="1:9" ht="30" x14ac:dyDescent="0.25">
      <c r="A1576" s="12">
        <v>43387</v>
      </c>
      <c r="B1576" s="106">
        <v>954</v>
      </c>
      <c r="C1576" s="106">
        <v>403</v>
      </c>
      <c r="D1576" s="15" t="s">
        <v>140</v>
      </c>
      <c r="E1576" s="15" t="s">
        <v>1094</v>
      </c>
      <c r="H1576" s="106" t="s">
        <v>1084</v>
      </c>
      <c r="I1576" s="106">
        <v>92</v>
      </c>
    </row>
    <row r="1577" spans="1:9" ht="90" x14ac:dyDescent="0.25">
      <c r="A1577" s="12">
        <v>43387</v>
      </c>
      <c r="B1577" s="106">
        <v>951</v>
      </c>
      <c r="C1577" s="106">
        <v>121</v>
      </c>
      <c r="D1577" s="15" t="s">
        <v>147</v>
      </c>
      <c r="E1577" s="15" t="s">
        <v>1094</v>
      </c>
      <c r="H1577" s="106" t="s">
        <v>1084</v>
      </c>
      <c r="I1577" s="106">
        <v>92</v>
      </c>
    </row>
    <row r="1578" spans="1:9" ht="105" x14ac:dyDescent="0.25">
      <c r="A1578" s="12">
        <v>43338</v>
      </c>
      <c r="B1578" s="106">
        <v>863</v>
      </c>
      <c r="C1578" s="106">
        <v>512</v>
      </c>
      <c r="D1578" s="15" t="s">
        <v>312</v>
      </c>
      <c r="E1578" s="15" t="s">
        <v>1190</v>
      </c>
      <c r="G1578" t="s">
        <v>1569</v>
      </c>
      <c r="H1578" s="106" t="s">
        <v>1082</v>
      </c>
      <c r="I1578" s="106">
        <v>91</v>
      </c>
    </row>
    <row r="1579" spans="1:9" ht="30" x14ac:dyDescent="0.25">
      <c r="A1579" s="12">
        <v>43324</v>
      </c>
      <c r="B1579" s="106">
        <v>817</v>
      </c>
      <c r="C1579" s="106">
        <v>704</v>
      </c>
      <c r="D1579" s="15" t="s">
        <v>386</v>
      </c>
      <c r="E1579" s="15" t="s">
        <v>1190</v>
      </c>
      <c r="H1579" s="106" t="s">
        <v>1138</v>
      </c>
      <c r="I1579" s="106">
        <v>91</v>
      </c>
    </row>
    <row r="1580" spans="1:9" ht="30" x14ac:dyDescent="0.25">
      <c r="A1580" s="12">
        <v>43381</v>
      </c>
      <c r="B1580" s="106">
        <v>939</v>
      </c>
      <c r="C1580" s="106">
        <v>211</v>
      </c>
      <c r="D1580" s="15" t="s">
        <v>171</v>
      </c>
      <c r="E1580" s="15" t="s">
        <v>1129</v>
      </c>
      <c r="H1580" s="106" t="s">
        <v>1095</v>
      </c>
      <c r="I1580" s="106">
        <v>90</v>
      </c>
    </row>
    <row r="1581" spans="1:9" ht="30" x14ac:dyDescent="0.25">
      <c r="A1581" s="12">
        <v>43380</v>
      </c>
      <c r="B1581" s="106">
        <v>938</v>
      </c>
      <c r="C1581" s="106">
        <v>201</v>
      </c>
      <c r="D1581" s="15" t="s">
        <v>174</v>
      </c>
      <c r="E1581" s="15" t="s">
        <v>1129</v>
      </c>
      <c r="H1581" s="106" t="s">
        <v>1095</v>
      </c>
      <c r="I1581" s="106">
        <v>90</v>
      </c>
    </row>
    <row r="1582" spans="1:9" ht="30" x14ac:dyDescent="0.25">
      <c r="A1582" s="12">
        <v>43365</v>
      </c>
      <c r="B1582" s="106">
        <v>927</v>
      </c>
      <c r="C1582" s="106">
        <v>304</v>
      </c>
      <c r="D1582" s="15" t="s">
        <v>200</v>
      </c>
      <c r="E1582" s="15" t="s">
        <v>1129</v>
      </c>
      <c r="H1582" s="106" t="s">
        <v>1084</v>
      </c>
      <c r="I1582" s="106">
        <v>90</v>
      </c>
    </row>
    <row r="1583" spans="1:9" ht="60" x14ac:dyDescent="0.25">
      <c r="A1583" s="12">
        <v>43366</v>
      </c>
      <c r="B1583" s="106">
        <v>926</v>
      </c>
      <c r="C1583" s="106">
        <v>204</v>
      </c>
      <c r="D1583" s="15" t="s">
        <v>201</v>
      </c>
      <c r="E1583" s="15" t="s">
        <v>1129</v>
      </c>
      <c r="H1583" s="106" t="s">
        <v>1084</v>
      </c>
      <c r="I1583" s="106">
        <v>90</v>
      </c>
    </row>
    <row r="1584" spans="1:9" ht="135" x14ac:dyDescent="0.25">
      <c r="A1584" s="12">
        <v>43364</v>
      </c>
      <c r="B1584" s="106">
        <v>924</v>
      </c>
      <c r="C1584" s="106">
        <v>312</v>
      </c>
      <c r="D1584" s="15" t="s">
        <v>205</v>
      </c>
      <c r="E1584" s="15" t="s">
        <v>1129</v>
      </c>
      <c r="H1584" s="106" t="s">
        <v>1084</v>
      </c>
      <c r="I1584" s="106">
        <v>90</v>
      </c>
    </row>
    <row r="1585" spans="1:9" ht="30" x14ac:dyDescent="0.25">
      <c r="A1585" s="12">
        <v>43314</v>
      </c>
      <c r="B1585" s="106">
        <v>778</v>
      </c>
      <c r="C1585" s="106">
        <v>503</v>
      </c>
      <c r="D1585" s="15" t="s">
        <v>430</v>
      </c>
      <c r="E1585" s="15" t="s">
        <v>1129</v>
      </c>
      <c r="G1585" t="s">
        <v>1544</v>
      </c>
      <c r="H1585" s="106" t="s">
        <v>1084</v>
      </c>
      <c r="I1585" s="106">
        <v>90</v>
      </c>
    </row>
    <row r="1586" spans="1:9" ht="30" x14ac:dyDescent="0.25">
      <c r="A1586" s="12">
        <v>43303</v>
      </c>
      <c r="B1586" s="106">
        <v>751</v>
      </c>
      <c r="C1586" s="106">
        <v>411</v>
      </c>
      <c r="D1586" s="15" t="s">
        <v>464</v>
      </c>
      <c r="E1586" s="15" t="s">
        <v>1129</v>
      </c>
      <c r="G1586" t="s">
        <v>1550</v>
      </c>
      <c r="H1586" s="106" t="s">
        <v>1084</v>
      </c>
      <c r="I1586" s="106">
        <v>90</v>
      </c>
    </row>
    <row r="1587" spans="1:9" ht="105" x14ac:dyDescent="0.25">
      <c r="A1587" s="12">
        <v>43372</v>
      </c>
      <c r="B1587" s="106">
        <v>940</v>
      </c>
      <c r="C1587" s="106">
        <v>201</v>
      </c>
      <c r="D1587" s="15" t="s">
        <v>170</v>
      </c>
      <c r="E1587" s="15" t="s">
        <v>1087</v>
      </c>
      <c r="H1587" s="106" t="s">
        <v>1095</v>
      </c>
      <c r="I1587" s="106">
        <v>89</v>
      </c>
    </row>
    <row r="1588" spans="1:9" ht="30" x14ac:dyDescent="0.25">
      <c r="A1588" s="12">
        <v>43343</v>
      </c>
      <c r="B1588" s="106">
        <v>879</v>
      </c>
      <c r="C1588" s="106">
        <v>308</v>
      </c>
      <c r="D1588" s="15" t="s">
        <v>289</v>
      </c>
      <c r="E1588" s="15" t="s">
        <v>1087</v>
      </c>
      <c r="H1588" s="106" t="s">
        <v>1095</v>
      </c>
      <c r="I1588" s="106">
        <v>89</v>
      </c>
    </row>
    <row r="1589" spans="1:9" ht="30" x14ac:dyDescent="0.25">
      <c r="A1589" s="12">
        <v>43334</v>
      </c>
      <c r="B1589" s="106">
        <v>855</v>
      </c>
      <c r="C1589" s="106">
        <v>408</v>
      </c>
      <c r="D1589" s="15" t="s">
        <v>326</v>
      </c>
      <c r="E1589" s="15" t="s">
        <v>1087</v>
      </c>
      <c r="H1589" s="106" t="s">
        <v>1095</v>
      </c>
      <c r="I1589" s="106">
        <v>89</v>
      </c>
    </row>
    <row r="1590" spans="1:9" ht="30" x14ac:dyDescent="0.25">
      <c r="A1590" s="12">
        <v>43333</v>
      </c>
      <c r="B1590" s="106">
        <v>850</v>
      </c>
      <c r="C1590" s="106">
        <v>506</v>
      </c>
      <c r="D1590" s="15" t="s">
        <v>331</v>
      </c>
      <c r="E1590" s="15" t="s">
        <v>1087</v>
      </c>
      <c r="H1590" s="106" t="s">
        <v>1084</v>
      </c>
      <c r="I1590" s="106">
        <v>89</v>
      </c>
    </row>
    <row r="1591" spans="1:9" ht="30" x14ac:dyDescent="0.25">
      <c r="A1591" s="12">
        <v>43329</v>
      </c>
      <c r="B1591" s="106">
        <v>849</v>
      </c>
      <c r="C1591" s="106"/>
      <c r="D1591" s="15" t="s">
        <v>332</v>
      </c>
      <c r="E1591" s="15" t="s">
        <v>1087</v>
      </c>
      <c r="H1591" s="106" t="s">
        <v>1084</v>
      </c>
      <c r="I1591" s="106">
        <v>89</v>
      </c>
    </row>
    <row r="1592" spans="1:9" ht="60" x14ac:dyDescent="0.25">
      <c r="A1592" s="12">
        <v>43290</v>
      </c>
      <c r="B1592" s="106">
        <v>704</v>
      </c>
      <c r="C1592" s="106">
        <v>306</v>
      </c>
      <c r="D1592" s="15" t="s">
        <v>551</v>
      </c>
      <c r="E1592" s="15" t="s">
        <v>1235</v>
      </c>
      <c r="H1592" s="106" t="s">
        <v>1084</v>
      </c>
      <c r="I1592" s="106">
        <v>88</v>
      </c>
    </row>
    <row r="1593" spans="1:9" ht="30" x14ac:dyDescent="0.25">
      <c r="A1593" s="12">
        <v>43288</v>
      </c>
      <c r="B1593" s="106">
        <v>700</v>
      </c>
      <c r="C1593" s="106">
        <v>505</v>
      </c>
      <c r="D1593" s="15" t="s">
        <v>557</v>
      </c>
      <c r="E1593" s="15" t="s">
        <v>1235</v>
      </c>
      <c r="H1593" s="106" t="s">
        <v>1084</v>
      </c>
      <c r="I1593" s="106">
        <v>88</v>
      </c>
    </row>
    <row r="1594" spans="1:9" ht="30" x14ac:dyDescent="0.25">
      <c r="A1594" s="12">
        <v>43286</v>
      </c>
      <c r="B1594" s="106">
        <v>698</v>
      </c>
      <c r="C1594" s="106">
        <v>602</v>
      </c>
      <c r="D1594" s="15" t="s">
        <v>559</v>
      </c>
      <c r="E1594" s="15" t="s">
        <v>1235</v>
      </c>
      <c r="H1594" s="106" t="s">
        <v>1084</v>
      </c>
      <c r="I1594" s="106">
        <v>88</v>
      </c>
    </row>
    <row r="1595" spans="1:9" ht="30" x14ac:dyDescent="0.25">
      <c r="A1595" s="12">
        <v>43279</v>
      </c>
      <c r="B1595" s="106">
        <v>668</v>
      </c>
      <c r="C1595" s="106">
        <v>801</v>
      </c>
      <c r="D1595" s="15" t="s">
        <v>613</v>
      </c>
      <c r="E1595" s="15" t="s">
        <v>1235</v>
      </c>
      <c r="H1595" s="106">
        <v>43300</v>
      </c>
      <c r="I1595" s="106">
        <v>88</v>
      </c>
    </row>
    <row r="1596" spans="1:9" ht="30" x14ac:dyDescent="0.25">
      <c r="A1596" s="12">
        <v>43332</v>
      </c>
      <c r="B1596" s="106">
        <v>837</v>
      </c>
      <c r="C1596" s="106">
        <v>504</v>
      </c>
      <c r="D1596" s="15" t="s">
        <v>347</v>
      </c>
      <c r="E1596" s="15" t="s">
        <v>1090</v>
      </c>
      <c r="H1596" s="106">
        <v>43335</v>
      </c>
      <c r="I1596" s="106">
        <v>87</v>
      </c>
    </row>
    <row r="1597" spans="1:9" ht="30" x14ac:dyDescent="0.25">
      <c r="A1597" s="12">
        <v>43381</v>
      </c>
      <c r="B1597" s="106">
        <v>943</v>
      </c>
      <c r="C1597" s="106">
        <v>405</v>
      </c>
      <c r="D1597" s="15" t="s">
        <v>165</v>
      </c>
      <c r="E1597" s="15" t="s">
        <v>1107</v>
      </c>
      <c r="H1597" s="106" t="s">
        <v>1095</v>
      </c>
      <c r="I1597" s="106">
        <v>86</v>
      </c>
    </row>
    <row r="1598" spans="1:9" ht="30" x14ac:dyDescent="0.25">
      <c r="A1598" s="12">
        <v>43330</v>
      </c>
      <c r="B1598" s="106">
        <v>834</v>
      </c>
      <c r="C1598" s="106">
        <v>506</v>
      </c>
      <c r="D1598" s="15" t="s">
        <v>354</v>
      </c>
      <c r="E1598" s="15" t="s">
        <v>1107</v>
      </c>
      <c r="G1598" t="s">
        <v>1533</v>
      </c>
      <c r="H1598" s="106">
        <v>43381</v>
      </c>
      <c r="I1598" s="106">
        <v>86</v>
      </c>
    </row>
    <row r="1599" spans="1:9" ht="90" x14ac:dyDescent="0.25">
      <c r="A1599" s="12">
        <v>43303</v>
      </c>
      <c r="B1599" s="106">
        <v>745</v>
      </c>
      <c r="C1599" s="106" t="s">
        <v>474</v>
      </c>
      <c r="D1599" s="15" t="s">
        <v>475</v>
      </c>
      <c r="E1599" s="15" t="s">
        <v>1102</v>
      </c>
      <c r="G1599" t="s">
        <v>1553</v>
      </c>
      <c r="H1599" s="106" t="s">
        <v>1084</v>
      </c>
      <c r="I1599" s="106">
        <v>85</v>
      </c>
    </row>
    <row r="1600" spans="1:9" ht="30" x14ac:dyDescent="0.25">
      <c r="A1600" s="12">
        <v>43379</v>
      </c>
      <c r="B1600" s="106">
        <v>942</v>
      </c>
      <c r="C1600" s="106">
        <v>206</v>
      </c>
      <c r="D1600" s="15" t="s">
        <v>166</v>
      </c>
      <c r="E1600" s="15" t="s">
        <v>1145</v>
      </c>
      <c r="H1600" s="106" t="s">
        <v>1095</v>
      </c>
      <c r="I1600" s="106">
        <v>84</v>
      </c>
    </row>
    <row r="1601" spans="1:9" ht="30" x14ac:dyDescent="0.25">
      <c r="A1601" s="12">
        <v>43378</v>
      </c>
      <c r="B1601" s="106">
        <v>937</v>
      </c>
      <c r="C1601" s="106">
        <v>101</v>
      </c>
      <c r="D1601" s="15" t="s">
        <v>176</v>
      </c>
      <c r="E1601" s="15" t="s">
        <v>1151</v>
      </c>
      <c r="H1601" s="106" t="s">
        <v>1095</v>
      </c>
      <c r="I1601" s="106">
        <v>83</v>
      </c>
    </row>
    <row r="1602" spans="1:9" ht="30" x14ac:dyDescent="0.25">
      <c r="A1602" s="12">
        <v>43376</v>
      </c>
      <c r="B1602" s="106">
        <v>936</v>
      </c>
      <c r="C1602" s="106">
        <v>409</v>
      </c>
      <c r="D1602" s="15" t="s">
        <v>181</v>
      </c>
      <c r="E1602" s="15" t="s">
        <v>1123</v>
      </c>
      <c r="H1602" s="106" t="s">
        <v>1095</v>
      </c>
      <c r="I1602" s="106">
        <v>82</v>
      </c>
    </row>
    <row r="1603" spans="1:9" ht="105" x14ac:dyDescent="0.25">
      <c r="A1603" s="12">
        <v>43338</v>
      </c>
      <c r="B1603" s="106">
        <v>863</v>
      </c>
      <c r="C1603" s="106">
        <v>512</v>
      </c>
      <c r="D1603" s="15" t="s">
        <v>312</v>
      </c>
      <c r="E1603" s="15" t="s">
        <v>1190</v>
      </c>
      <c r="H1603" s="106" t="s">
        <v>1095</v>
      </c>
      <c r="I1603" s="106">
        <v>81</v>
      </c>
    </row>
    <row r="1604" spans="1:9" ht="30" x14ac:dyDescent="0.25">
      <c r="A1604" s="12">
        <v>43324</v>
      </c>
      <c r="B1604" s="106">
        <v>817</v>
      </c>
      <c r="C1604" s="106">
        <v>704</v>
      </c>
      <c r="D1604" s="15" t="s">
        <v>386</v>
      </c>
      <c r="E1604" s="15" t="s">
        <v>1190</v>
      </c>
      <c r="H1604" s="106" t="s">
        <v>1138</v>
      </c>
      <c r="I1604" s="106">
        <v>81</v>
      </c>
    </row>
    <row r="1605" spans="1:9" ht="30" x14ac:dyDescent="0.25">
      <c r="A1605" s="12">
        <v>43343</v>
      </c>
      <c r="B1605" s="106">
        <v>879</v>
      </c>
      <c r="C1605" s="106">
        <v>308</v>
      </c>
      <c r="D1605" s="15" t="s">
        <v>289</v>
      </c>
      <c r="E1605" s="15" t="s">
        <v>1087</v>
      </c>
      <c r="H1605" s="106" t="s">
        <v>1095</v>
      </c>
      <c r="I1605" s="106">
        <v>80</v>
      </c>
    </row>
    <row r="1606" spans="1:9" ht="30" x14ac:dyDescent="0.25">
      <c r="A1606" s="12">
        <v>43334</v>
      </c>
      <c r="B1606" s="106">
        <v>855</v>
      </c>
      <c r="C1606" s="106">
        <v>408</v>
      </c>
      <c r="D1606" s="15" t="s">
        <v>326</v>
      </c>
      <c r="E1606" s="15" t="s">
        <v>1087</v>
      </c>
      <c r="H1606" s="106" t="s">
        <v>1095</v>
      </c>
      <c r="I1606" s="106">
        <v>80</v>
      </c>
    </row>
    <row r="1607" spans="1:9" ht="30" x14ac:dyDescent="0.25">
      <c r="A1607" s="12">
        <v>43333</v>
      </c>
      <c r="B1607" s="106">
        <v>850</v>
      </c>
      <c r="C1607" s="106">
        <v>506</v>
      </c>
      <c r="D1607" s="15" t="s">
        <v>331</v>
      </c>
      <c r="E1607" s="15" t="s">
        <v>1087</v>
      </c>
      <c r="H1607" s="106" t="s">
        <v>1084</v>
      </c>
      <c r="I1607" s="106">
        <v>80</v>
      </c>
    </row>
    <row r="1608" spans="1:9" ht="30" x14ac:dyDescent="0.25">
      <c r="A1608" s="12">
        <v>43329</v>
      </c>
      <c r="B1608" s="106">
        <v>849</v>
      </c>
      <c r="C1608" s="106"/>
      <c r="D1608" s="15" t="s">
        <v>332</v>
      </c>
      <c r="E1608" s="15" t="s">
        <v>1087</v>
      </c>
      <c r="H1608" s="106" t="s">
        <v>1084</v>
      </c>
      <c r="I1608" s="106">
        <v>80</v>
      </c>
    </row>
    <row r="1609" spans="1:9" ht="90" x14ac:dyDescent="0.25">
      <c r="A1609" s="12">
        <v>43376</v>
      </c>
      <c r="B1609" s="106">
        <v>935</v>
      </c>
      <c r="C1609" s="106">
        <v>410</v>
      </c>
      <c r="D1609" s="15" t="s">
        <v>184</v>
      </c>
      <c r="E1609" s="15" t="s">
        <v>1110</v>
      </c>
      <c r="H1609" s="106" t="s">
        <v>1084</v>
      </c>
      <c r="I1609" s="106">
        <v>79</v>
      </c>
    </row>
    <row r="1610" spans="1:9" ht="30" x14ac:dyDescent="0.25">
      <c r="A1610" s="12">
        <v>43368</v>
      </c>
      <c r="B1610" s="106">
        <v>929</v>
      </c>
      <c r="C1610" s="106">
        <v>104</v>
      </c>
      <c r="D1610" s="15" t="s">
        <v>195</v>
      </c>
      <c r="E1610" s="15" t="s">
        <v>1110</v>
      </c>
      <c r="H1610" s="106" t="s">
        <v>1084</v>
      </c>
      <c r="I1610" s="106">
        <v>79</v>
      </c>
    </row>
    <row r="1611" spans="1:9" ht="30" x14ac:dyDescent="0.25">
      <c r="A1611" s="12">
        <v>43337</v>
      </c>
      <c r="B1611" s="106">
        <v>861</v>
      </c>
      <c r="C1611" s="106">
        <v>312</v>
      </c>
      <c r="D1611" s="15" t="s">
        <v>317</v>
      </c>
      <c r="E1611" s="15" t="s">
        <v>1110</v>
      </c>
      <c r="G1611" t="s">
        <v>1523</v>
      </c>
      <c r="H1611" s="106" t="s">
        <v>1095</v>
      </c>
      <c r="I1611" s="106">
        <v>79</v>
      </c>
    </row>
    <row r="1612" spans="1:9" ht="60" x14ac:dyDescent="0.25">
      <c r="A1612" s="12">
        <v>43327</v>
      </c>
      <c r="B1612" s="106">
        <v>831</v>
      </c>
      <c r="C1612" s="106" t="s">
        <v>361</v>
      </c>
      <c r="D1612" s="15" t="s">
        <v>362</v>
      </c>
      <c r="E1612" s="15" t="s">
        <v>1110</v>
      </c>
      <c r="G1612" t="s">
        <v>1534</v>
      </c>
      <c r="H1612" s="106" t="s">
        <v>1084</v>
      </c>
      <c r="I1612" s="106">
        <v>79</v>
      </c>
    </row>
    <row r="1613" spans="1:9" ht="30" x14ac:dyDescent="0.25">
      <c r="A1613" s="12">
        <v>43326</v>
      </c>
      <c r="B1613" s="106">
        <v>821</v>
      </c>
      <c r="C1613" s="106">
        <v>401</v>
      </c>
      <c r="D1613" s="15" t="s">
        <v>381</v>
      </c>
      <c r="E1613" s="15" t="s">
        <v>1110</v>
      </c>
      <c r="G1613" t="s">
        <v>1536</v>
      </c>
      <c r="H1613" s="106" t="s">
        <v>1138</v>
      </c>
      <c r="I1613" s="106">
        <v>79</v>
      </c>
    </row>
    <row r="1614" spans="1:9" ht="30" x14ac:dyDescent="0.25">
      <c r="A1614" s="12">
        <v>43323</v>
      </c>
      <c r="B1614" s="106">
        <v>812</v>
      </c>
      <c r="C1614" s="106">
        <v>406</v>
      </c>
      <c r="D1614" s="15" t="s">
        <v>391</v>
      </c>
      <c r="E1614" s="15" t="s">
        <v>1110</v>
      </c>
      <c r="G1614" t="s">
        <v>1540</v>
      </c>
      <c r="H1614" s="106" t="s">
        <v>1138</v>
      </c>
      <c r="I1614" s="106">
        <v>79</v>
      </c>
    </row>
    <row r="1615" spans="1:9" ht="45" x14ac:dyDescent="0.25">
      <c r="A1615" s="12">
        <v>43217</v>
      </c>
      <c r="B1615" s="106">
        <v>459</v>
      </c>
      <c r="C1615" s="106">
        <v>510</v>
      </c>
      <c r="D1615" s="15" t="s">
        <v>999</v>
      </c>
      <c r="E1615" s="15" t="s">
        <v>1110</v>
      </c>
      <c r="H1615" s="106">
        <v>43373</v>
      </c>
      <c r="I1615" s="106">
        <v>79</v>
      </c>
    </row>
    <row r="1616" spans="1:9" ht="30" x14ac:dyDescent="0.25">
      <c r="A1616" s="12">
        <v>43214</v>
      </c>
      <c r="B1616" s="106">
        <v>452</v>
      </c>
      <c r="C1616" s="106">
        <v>602</v>
      </c>
      <c r="D1616" s="15" t="s">
        <v>1013</v>
      </c>
      <c r="E1616" s="15" t="s">
        <v>1110</v>
      </c>
      <c r="H1616" s="106">
        <v>43373</v>
      </c>
      <c r="I1616" s="106">
        <v>79</v>
      </c>
    </row>
    <row r="1617" spans="1:9" ht="30" x14ac:dyDescent="0.25">
      <c r="A1617" s="12">
        <v>43211</v>
      </c>
      <c r="B1617" s="106">
        <v>437</v>
      </c>
      <c r="C1617" s="106">
        <v>702</v>
      </c>
      <c r="D1617" s="15" t="s">
        <v>1037</v>
      </c>
      <c r="E1617" s="15" t="s">
        <v>1110</v>
      </c>
      <c r="H1617" s="106">
        <v>43373</v>
      </c>
      <c r="I1617" s="106">
        <v>79</v>
      </c>
    </row>
    <row r="1618" spans="1:9" ht="60" x14ac:dyDescent="0.25">
      <c r="A1618" s="12">
        <v>43290</v>
      </c>
      <c r="B1618" s="106">
        <v>704</v>
      </c>
      <c r="C1618" s="106">
        <v>306</v>
      </c>
      <c r="D1618" s="15" t="s">
        <v>551</v>
      </c>
      <c r="E1618" s="15" t="s">
        <v>1235</v>
      </c>
      <c r="H1618" s="106" t="s">
        <v>1084</v>
      </c>
      <c r="I1618" s="106">
        <v>78</v>
      </c>
    </row>
    <row r="1619" spans="1:9" ht="30" x14ac:dyDescent="0.25">
      <c r="A1619" s="12">
        <v>43288</v>
      </c>
      <c r="B1619" s="106">
        <v>700</v>
      </c>
      <c r="C1619" s="106">
        <v>505</v>
      </c>
      <c r="D1619" s="15" t="s">
        <v>557</v>
      </c>
      <c r="E1619" s="15" t="s">
        <v>1235</v>
      </c>
      <c r="H1619" s="106" t="s">
        <v>1084</v>
      </c>
      <c r="I1619" s="106">
        <v>78</v>
      </c>
    </row>
    <row r="1620" spans="1:9" ht="30" x14ac:dyDescent="0.25">
      <c r="A1620" s="12">
        <v>43286</v>
      </c>
      <c r="B1620" s="106">
        <v>698</v>
      </c>
      <c r="C1620" s="106">
        <v>602</v>
      </c>
      <c r="D1620" s="15" t="s">
        <v>559</v>
      </c>
      <c r="E1620" s="15" t="s">
        <v>1235</v>
      </c>
      <c r="H1620" s="106" t="s">
        <v>1084</v>
      </c>
      <c r="I1620" s="106">
        <v>78</v>
      </c>
    </row>
    <row r="1621" spans="1:9" ht="30" x14ac:dyDescent="0.25">
      <c r="A1621" s="12">
        <v>43279</v>
      </c>
      <c r="B1621" s="106">
        <v>668</v>
      </c>
      <c r="C1621" s="106">
        <v>801</v>
      </c>
      <c r="D1621" s="15" t="s">
        <v>613</v>
      </c>
      <c r="E1621" s="15" t="s">
        <v>1235</v>
      </c>
      <c r="H1621" s="106">
        <v>43300</v>
      </c>
      <c r="I1621" s="106">
        <v>78</v>
      </c>
    </row>
    <row r="1622" spans="1:9" ht="30" x14ac:dyDescent="0.25">
      <c r="A1622" s="12">
        <v>43342</v>
      </c>
      <c r="B1622" s="106">
        <v>869</v>
      </c>
      <c r="C1622" s="106">
        <v>904</v>
      </c>
      <c r="D1622" s="15" t="s">
        <v>304</v>
      </c>
      <c r="E1622" s="15" t="s">
        <v>1090</v>
      </c>
      <c r="H1622" s="106" t="s">
        <v>1095</v>
      </c>
      <c r="I1622" s="106">
        <v>77</v>
      </c>
    </row>
    <row r="1623" spans="1:9" ht="30" x14ac:dyDescent="0.25">
      <c r="A1623" s="12">
        <v>43338</v>
      </c>
      <c r="B1623" s="106">
        <v>866</v>
      </c>
      <c r="C1623" s="106">
        <v>508</v>
      </c>
      <c r="D1623" s="15" t="s">
        <v>307</v>
      </c>
      <c r="E1623" s="15" t="s">
        <v>1090</v>
      </c>
      <c r="H1623" s="106" t="s">
        <v>1095</v>
      </c>
      <c r="I1623" s="106">
        <v>77</v>
      </c>
    </row>
    <row r="1624" spans="1:9" ht="60" x14ac:dyDescent="0.25">
      <c r="A1624" s="12">
        <v>43336</v>
      </c>
      <c r="B1624" s="106">
        <v>865</v>
      </c>
      <c r="C1624" s="106">
        <v>208</v>
      </c>
      <c r="D1624" s="15" t="s">
        <v>308</v>
      </c>
      <c r="E1624" s="15" t="s">
        <v>1090</v>
      </c>
      <c r="H1624" s="106" t="s">
        <v>1095</v>
      </c>
      <c r="I1624" s="106">
        <v>77</v>
      </c>
    </row>
    <row r="1625" spans="1:9" ht="30" x14ac:dyDescent="0.25">
      <c r="A1625" s="12">
        <v>43337</v>
      </c>
      <c r="B1625" s="106">
        <v>862</v>
      </c>
      <c r="C1625" s="106">
        <v>505</v>
      </c>
      <c r="D1625" s="15" t="s">
        <v>316</v>
      </c>
      <c r="E1625" s="15" t="s">
        <v>1090</v>
      </c>
      <c r="H1625" s="106" t="s">
        <v>1095</v>
      </c>
      <c r="I1625" s="106">
        <v>77</v>
      </c>
    </row>
    <row r="1626" spans="1:9" ht="30" x14ac:dyDescent="0.25">
      <c r="A1626" s="12">
        <v>43335</v>
      </c>
      <c r="B1626" s="106">
        <v>860</v>
      </c>
      <c r="C1626" s="106">
        <v>506</v>
      </c>
      <c r="D1626" s="15" t="s">
        <v>318</v>
      </c>
      <c r="E1626" s="15" t="s">
        <v>1090</v>
      </c>
      <c r="H1626" s="106" t="s">
        <v>1095</v>
      </c>
      <c r="I1626" s="106">
        <v>77</v>
      </c>
    </row>
    <row r="1627" spans="1:9" ht="30" x14ac:dyDescent="0.25">
      <c r="A1627" s="12">
        <v>43335</v>
      </c>
      <c r="B1627" s="106">
        <v>858</v>
      </c>
      <c r="C1627" s="106">
        <v>305</v>
      </c>
      <c r="D1627" s="15" t="s">
        <v>322</v>
      </c>
      <c r="E1627" s="15" t="s">
        <v>1090</v>
      </c>
      <c r="H1627" s="106" t="s">
        <v>1095</v>
      </c>
      <c r="I1627" s="106">
        <v>77</v>
      </c>
    </row>
    <row r="1628" spans="1:9" ht="30" x14ac:dyDescent="0.25">
      <c r="A1628" s="12">
        <v>43334</v>
      </c>
      <c r="B1628" s="106">
        <v>854</v>
      </c>
      <c r="C1628" s="106">
        <v>408</v>
      </c>
      <c r="D1628" s="15" t="s">
        <v>327</v>
      </c>
      <c r="E1628" s="15" t="s">
        <v>1090</v>
      </c>
      <c r="H1628" s="106" t="s">
        <v>1095</v>
      </c>
      <c r="I1628" s="106">
        <v>77</v>
      </c>
    </row>
    <row r="1629" spans="1:9" ht="30" x14ac:dyDescent="0.25">
      <c r="A1629" s="12">
        <v>43333</v>
      </c>
      <c r="B1629" s="106">
        <v>853</v>
      </c>
      <c r="C1629" s="106">
        <v>711</v>
      </c>
      <c r="D1629" s="15" t="s">
        <v>328</v>
      </c>
      <c r="E1629" s="15" t="s">
        <v>1090</v>
      </c>
      <c r="H1629" s="106" t="s">
        <v>1095</v>
      </c>
      <c r="I1629" s="106">
        <v>77</v>
      </c>
    </row>
    <row r="1630" spans="1:9" ht="30" x14ac:dyDescent="0.25">
      <c r="A1630" s="12">
        <v>43333</v>
      </c>
      <c r="B1630" s="106">
        <v>852</v>
      </c>
      <c r="C1630" s="106">
        <v>604</v>
      </c>
      <c r="D1630" s="15" t="s">
        <v>329</v>
      </c>
      <c r="E1630" s="15" t="s">
        <v>1090</v>
      </c>
      <c r="H1630" s="106">
        <v>43335</v>
      </c>
      <c r="I1630" s="106">
        <v>77</v>
      </c>
    </row>
    <row r="1631" spans="1:9" ht="30" x14ac:dyDescent="0.25">
      <c r="A1631" s="12">
        <v>43329</v>
      </c>
      <c r="B1631" s="106">
        <v>846</v>
      </c>
      <c r="C1631" s="106"/>
      <c r="D1631" s="15" t="s">
        <v>336</v>
      </c>
      <c r="E1631" s="15" t="s">
        <v>1090</v>
      </c>
      <c r="H1631" s="106">
        <v>43335</v>
      </c>
      <c r="I1631" s="106">
        <v>77</v>
      </c>
    </row>
    <row r="1632" spans="1:9" ht="30" x14ac:dyDescent="0.25">
      <c r="A1632" s="12">
        <v>43325</v>
      </c>
      <c r="B1632" s="106">
        <v>845</v>
      </c>
      <c r="C1632" s="106">
        <v>101</v>
      </c>
      <c r="D1632" s="15" t="s">
        <v>337</v>
      </c>
      <c r="E1632" s="15" t="s">
        <v>1090</v>
      </c>
      <c r="H1632" s="106">
        <v>43335</v>
      </c>
      <c r="I1632" s="106">
        <v>77</v>
      </c>
    </row>
    <row r="1633" spans="1:9" ht="30" x14ac:dyDescent="0.25">
      <c r="A1633" s="12">
        <v>43332</v>
      </c>
      <c r="B1633" s="106">
        <v>837</v>
      </c>
      <c r="C1633" s="106">
        <v>504</v>
      </c>
      <c r="D1633" s="15" t="s">
        <v>347</v>
      </c>
      <c r="E1633" s="15" t="s">
        <v>1090</v>
      </c>
      <c r="H1633" s="106">
        <v>43335</v>
      </c>
      <c r="I1633" s="106">
        <v>77</v>
      </c>
    </row>
    <row r="1634" spans="1:9" ht="30" x14ac:dyDescent="0.25">
      <c r="A1634" s="12">
        <v>43195</v>
      </c>
      <c r="B1634" s="106">
        <v>829</v>
      </c>
      <c r="C1634" s="106" t="s">
        <v>366</v>
      </c>
      <c r="D1634" s="15" t="s">
        <v>367</v>
      </c>
      <c r="E1634" s="15" t="s">
        <v>1090</v>
      </c>
      <c r="H1634" s="106" t="s">
        <v>1138</v>
      </c>
      <c r="I1634" s="106">
        <v>77</v>
      </c>
    </row>
    <row r="1635" spans="1:9" ht="30" x14ac:dyDescent="0.25">
      <c r="A1635" s="12">
        <v>43190</v>
      </c>
      <c r="B1635" s="106">
        <v>827</v>
      </c>
      <c r="C1635" s="106" t="s">
        <v>371</v>
      </c>
      <c r="D1635" s="15" t="s">
        <v>372</v>
      </c>
      <c r="E1635" s="15" t="s">
        <v>1090</v>
      </c>
      <c r="H1635" s="106" t="s">
        <v>1138</v>
      </c>
      <c r="I1635" s="106">
        <v>77</v>
      </c>
    </row>
    <row r="1636" spans="1:9" ht="30" x14ac:dyDescent="0.25">
      <c r="A1636" s="12">
        <v>43267</v>
      </c>
      <c r="B1636" s="106">
        <v>826</v>
      </c>
      <c r="C1636" s="106" t="s">
        <v>373</v>
      </c>
      <c r="D1636" s="15" t="s">
        <v>374</v>
      </c>
      <c r="E1636" s="15" t="s">
        <v>1090</v>
      </c>
      <c r="H1636" s="106" t="s">
        <v>1138</v>
      </c>
      <c r="I1636" s="106">
        <v>77</v>
      </c>
    </row>
    <row r="1637" spans="1:9" ht="30" x14ac:dyDescent="0.25">
      <c r="A1637" s="12">
        <v>43274</v>
      </c>
      <c r="B1637" s="106">
        <v>824</v>
      </c>
      <c r="C1637" s="106" t="s">
        <v>377</v>
      </c>
      <c r="D1637" s="15" t="s">
        <v>378</v>
      </c>
      <c r="E1637" s="15" t="s">
        <v>1090</v>
      </c>
      <c r="H1637" s="106" t="s">
        <v>1138</v>
      </c>
      <c r="I1637" s="106">
        <v>77</v>
      </c>
    </row>
    <row r="1638" spans="1:9" ht="30" x14ac:dyDescent="0.25">
      <c r="A1638" s="12">
        <v>43326</v>
      </c>
      <c r="B1638" s="106">
        <v>822</v>
      </c>
      <c r="C1638" s="106">
        <v>904</v>
      </c>
      <c r="D1638" s="15" t="s">
        <v>380</v>
      </c>
      <c r="E1638" s="15" t="s">
        <v>1090</v>
      </c>
      <c r="H1638" s="106" t="s">
        <v>1138</v>
      </c>
      <c r="I1638" s="106">
        <v>77</v>
      </c>
    </row>
    <row r="1639" spans="1:9" ht="30" x14ac:dyDescent="0.25">
      <c r="A1639" s="12">
        <v>43323</v>
      </c>
      <c r="B1639" s="106">
        <v>815</v>
      </c>
      <c r="C1639" s="106">
        <v>504</v>
      </c>
      <c r="D1639" s="15" t="s">
        <v>388</v>
      </c>
      <c r="E1639" s="15" t="s">
        <v>1090</v>
      </c>
      <c r="H1639" s="106" t="s">
        <v>1138</v>
      </c>
      <c r="I1639" s="106">
        <v>77</v>
      </c>
    </row>
    <row r="1640" spans="1:9" ht="45" x14ac:dyDescent="0.25">
      <c r="A1640" s="12">
        <v>43316</v>
      </c>
      <c r="B1640" s="106">
        <v>794</v>
      </c>
      <c r="C1640" s="106"/>
      <c r="D1640" s="15" t="s">
        <v>404</v>
      </c>
      <c r="E1640" s="15" t="s">
        <v>1090</v>
      </c>
      <c r="H1640" s="106">
        <v>43334</v>
      </c>
      <c r="I1640" s="106">
        <v>77</v>
      </c>
    </row>
    <row r="1641" spans="1:9" ht="30" x14ac:dyDescent="0.25">
      <c r="A1641" s="12">
        <v>43316</v>
      </c>
      <c r="B1641" s="106">
        <v>786</v>
      </c>
      <c r="C1641" s="106">
        <v>511</v>
      </c>
      <c r="D1641" s="15" t="s">
        <v>416</v>
      </c>
      <c r="E1641" s="15" t="s">
        <v>1090</v>
      </c>
      <c r="H1641" s="106">
        <v>43335</v>
      </c>
      <c r="I1641" s="106">
        <v>77</v>
      </c>
    </row>
    <row r="1642" spans="1:9" ht="30" x14ac:dyDescent="0.25">
      <c r="A1642" s="12">
        <v>43316</v>
      </c>
      <c r="B1642" s="106">
        <v>785</v>
      </c>
      <c r="C1642" s="106">
        <v>512</v>
      </c>
      <c r="D1642" s="15" t="s">
        <v>418</v>
      </c>
      <c r="E1642" s="15" t="s">
        <v>1090</v>
      </c>
      <c r="H1642" s="106">
        <v>43335</v>
      </c>
      <c r="I1642" s="106">
        <v>77</v>
      </c>
    </row>
    <row r="1643" spans="1:9" ht="30" x14ac:dyDescent="0.25">
      <c r="A1643" s="12">
        <v>43316</v>
      </c>
      <c r="B1643" s="106">
        <v>784</v>
      </c>
      <c r="C1643" s="106">
        <v>401</v>
      </c>
      <c r="D1643" s="15" t="s">
        <v>420</v>
      </c>
      <c r="E1643" s="15" t="s">
        <v>1090</v>
      </c>
      <c r="H1643" s="106">
        <v>43335</v>
      </c>
      <c r="I1643" s="106">
        <v>77</v>
      </c>
    </row>
    <row r="1644" spans="1:9" ht="30" x14ac:dyDescent="0.25">
      <c r="A1644" s="12">
        <v>43314</v>
      </c>
      <c r="B1644" s="106">
        <v>782</v>
      </c>
      <c r="C1644" s="106">
        <v>801</v>
      </c>
      <c r="D1644" s="15" t="s">
        <v>423</v>
      </c>
      <c r="E1644" s="15" t="s">
        <v>1090</v>
      </c>
      <c r="H1644" s="106">
        <v>43335</v>
      </c>
      <c r="I1644" s="106">
        <v>77</v>
      </c>
    </row>
    <row r="1645" spans="1:9" ht="60" x14ac:dyDescent="0.25">
      <c r="A1645" s="12">
        <v>43298</v>
      </c>
      <c r="B1645" s="106">
        <v>770</v>
      </c>
      <c r="C1645" s="106"/>
      <c r="D1645" s="15" t="s">
        <v>442</v>
      </c>
      <c r="E1645" s="15" t="s">
        <v>1090</v>
      </c>
      <c r="H1645" s="106">
        <v>43335</v>
      </c>
      <c r="I1645" s="106">
        <v>77</v>
      </c>
    </row>
    <row r="1646" spans="1:9" ht="45" x14ac:dyDescent="0.25">
      <c r="A1646" s="12">
        <v>43283</v>
      </c>
      <c r="B1646" s="106">
        <v>765</v>
      </c>
      <c r="C1646" s="106"/>
      <c r="D1646" s="15" t="s">
        <v>447</v>
      </c>
      <c r="E1646" s="15" t="s">
        <v>1090</v>
      </c>
      <c r="H1646" s="106">
        <v>43335</v>
      </c>
      <c r="I1646" s="106">
        <v>77</v>
      </c>
    </row>
    <row r="1647" spans="1:9" ht="45" x14ac:dyDescent="0.25">
      <c r="A1647" s="12">
        <v>43282</v>
      </c>
      <c r="B1647" s="106">
        <v>764</v>
      </c>
      <c r="C1647" s="106"/>
      <c r="D1647" s="15" t="s">
        <v>448</v>
      </c>
      <c r="E1647" s="15" t="s">
        <v>1090</v>
      </c>
      <c r="H1647" s="106">
        <v>43335</v>
      </c>
      <c r="I1647" s="106">
        <v>77</v>
      </c>
    </row>
    <row r="1648" spans="1:9" ht="30" x14ac:dyDescent="0.25">
      <c r="A1648" s="12">
        <v>43294</v>
      </c>
      <c r="B1648" s="106">
        <v>725</v>
      </c>
      <c r="C1648" s="106">
        <v>406</v>
      </c>
      <c r="D1648" s="15" t="s">
        <v>511</v>
      </c>
      <c r="E1648" s="15" t="s">
        <v>1090</v>
      </c>
      <c r="H1648" s="106">
        <v>43335</v>
      </c>
      <c r="I1648" s="106">
        <v>77</v>
      </c>
    </row>
    <row r="1649" spans="1:9" ht="30" x14ac:dyDescent="0.25">
      <c r="A1649" s="12">
        <v>43280</v>
      </c>
      <c r="B1649" s="106">
        <v>681</v>
      </c>
      <c r="C1649" s="106">
        <v>411</v>
      </c>
      <c r="D1649" s="15" t="s">
        <v>591</v>
      </c>
      <c r="E1649" s="15" t="s">
        <v>1090</v>
      </c>
      <c r="H1649" s="106">
        <v>43335</v>
      </c>
      <c r="I1649" s="106">
        <v>77</v>
      </c>
    </row>
    <row r="1650" spans="1:9" ht="30" x14ac:dyDescent="0.25">
      <c r="A1650" s="12">
        <v>43283</v>
      </c>
      <c r="B1650" s="106">
        <v>679</v>
      </c>
      <c r="C1650" s="106"/>
      <c r="D1650" s="15" t="s">
        <v>595</v>
      </c>
      <c r="E1650" s="15" t="s">
        <v>1090</v>
      </c>
      <c r="H1650" s="106">
        <v>43335</v>
      </c>
      <c r="I1650" s="106">
        <v>77</v>
      </c>
    </row>
    <row r="1651" spans="1:9" ht="30" x14ac:dyDescent="0.25">
      <c r="A1651" s="12">
        <v>43282</v>
      </c>
      <c r="B1651" s="106">
        <v>677</v>
      </c>
      <c r="C1651" s="106"/>
      <c r="D1651" s="15" t="s">
        <v>597</v>
      </c>
      <c r="E1651" s="15" t="s">
        <v>1090</v>
      </c>
      <c r="H1651" s="106">
        <v>43335</v>
      </c>
      <c r="I1651" s="106">
        <v>77</v>
      </c>
    </row>
    <row r="1652" spans="1:9" ht="30" x14ac:dyDescent="0.25">
      <c r="A1652" s="12">
        <v>43278</v>
      </c>
      <c r="B1652" s="106">
        <v>666</v>
      </c>
      <c r="C1652" s="106">
        <v>301</v>
      </c>
      <c r="D1652" s="15" t="s">
        <v>618</v>
      </c>
      <c r="E1652" s="15" t="s">
        <v>1090</v>
      </c>
      <c r="H1652" s="106">
        <v>43335</v>
      </c>
      <c r="I1652" s="106">
        <v>77</v>
      </c>
    </row>
    <row r="1653" spans="1:9" ht="30" x14ac:dyDescent="0.25">
      <c r="A1653" s="12">
        <v>43278</v>
      </c>
      <c r="B1653" s="106">
        <v>665</v>
      </c>
      <c r="C1653" s="106">
        <v>301</v>
      </c>
      <c r="D1653" s="15" t="s">
        <v>620</v>
      </c>
      <c r="E1653" s="15" t="s">
        <v>1090</v>
      </c>
      <c r="H1653" s="106">
        <v>43335</v>
      </c>
      <c r="I1653" s="106">
        <v>77</v>
      </c>
    </row>
    <row r="1654" spans="1:9" ht="105" x14ac:dyDescent="0.25">
      <c r="A1654" s="12">
        <v>43268</v>
      </c>
      <c r="B1654" s="106">
        <v>646</v>
      </c>
      <c r="C1654" s="106">
        <v>403</v>
      </c>
      <c r="D1654" s="15" t="s">
        <v>660</v>
      </c>
      <c r="E1654" s="15" t="s">
        <v>1090</v>
      </c>
      <c r="H1654" s="106">
        <v>43335</v>
      </c>
      <c r="I1654" s="106">
        <v>77</v>
      </c>
    </row>
    <row r="1655" spans="1:9" ht="30" x14ac:dyDescent="0.25">
      <c r="A1655" s="12">
        <v>43262</v>
      </c>
      <c r="B1655" s="106">
        <v>630</v>
      </c>
      <c r="C1655" s="106"/>
      <c r="D1655" s="15" t="s">
        <v>692</v>
      </c>
      <c r="E1655" s="15" t="s">
        <v>1090</v>
      </c>
      <c r="H1655" s="106">
        <v>43335</v>
      </c>
      <c r="I1655" s="106">
        <v>77</v>
      </c>
    </row>
    <row r="1656" spans="1:9" ht="30" x14ac:dyDescent="0.25">
      <c r="A1656" s="12">
        <v>43258</v>
      </c>
      <c r="B1656" s="106">
        <v>621</v>
      </c>
      <c r="C1656" s="106">
        <v>610</v>
      </c>
      <c r="D1656" s="15" t="s">
        <v>708</v>
      </c>
      <c r="E1656" s="15" t="s">
        <v>1090</v>
      </c>
      <c r="H1656" s="106">
        <v>43331</v>
      </c>
      <c r="I1656" s="106">
        <v>77</v>
      </c>
    </row>
    <row r="1657" spans="1:9" ht="30" x14ac:dyDescent="0.25">
      <c r="A1657" s="12">
        <v>43258</v>
      </c>
      <c r="B1657" s="106">
        <v>620</v>
      </c>
      <c r="C1657" s="106">
        <v>705</v>
      </c>
      <c r="D1657" s="15" t="s">
        <v>710</v>
      </c>
      <c r="E1657" s="15" t="s">
        <v>1090</v>
      </c>
      <c r="H1657" s="106">
        <v>43335</v>
      </c>
      <c r="I1657" s="106">
        <v>77</v>
      </c>
    </row>
    <row r="1658" spans="1:9" ht="75" x14ac:dyDescent="0.25">
      <c r="A1658" s="12">
        <v>43344</v>
      </c>
      <c r="B1658" s="106">
        <v>873</v>
      </c>
      <c r="C1658" s="106"/>
      <c r="D1658" s="15" t="s">
        <v>299</v>
      </c>
      <c r="E1658" s="15" t="s">
        <v>1107</v>
      </c>
      <c r="G1658" t="s">
        <v>1514</v>
      </c>
      <c r="H1658" s="106" t="s">
        <v>1095</v>
      </c>
      <c r="I1658" s="106">
        <v>76</v>
      </c>
    </row>
    <row r="1659" spans="1:9" ht="30" x14ac:dyDescent="0.25">
      <c r="A1659" s="12">
        <v>43209</v>
      </c>
      <c r="B1659" s="106">
        <v>430</v>
      </c>
      <c r="C1659" s="106">
        <v>706</v>
      </c>
      <c r="D1659" s="15" t="s">
        <v>1051</v>
      </c>
      <c r="E1659" s="15" t="s">
        <v>1107</v>
      </c>
      <c r="H1659" s="106">
        <v>43373</v>
      </c>
      <c r="I1659" s="106">
        <v>76</v>
      </c>
    </row>
    <row r="1660" spans="1:9" ht="60" x14ac:dyDescent="0.25">
      <c r="A1660" s="12">
        <v>43368</v>
      </c>
      <c r="B1660" s="106">
        <v>930</v>
      </c>
      <c r="C1660" s="106">
        <v>104</v>
      </c>
      <c r="D1660" s="15" t="s">
        <v>193</v>
      </c>
      <c r="E1660" s="15" t="s">
        <v>1102</v>
      </c>
      <c r="H1660" s="106" t="s">
        <v>1084</v>
      </c>
      <c r="I1660" s="106">
        <v>75</v>
      </c>
    </row>
    <row r="1661" spans="1:9" ht="30" x14ac:dyDescent="0.25">
      <c r="A1661" s="12">
        <v>43343</v>
      </c>
      <c r="B1661" s="106">
        <v>883</v>
      </c>
      <c r="C1661" s="106">
        <v>302</v>
      </c>
      <c r="D1661" s="15" t="s">
        <v>282</v>
      </c>
      <c r="E1661" s="15" t="s">
        <v>1102</v>
      </c>
      <c r="H1661" s="106" t="s">
        <v>1084</v>
      </c>
      <c r="I1661" s="106">
        <v>75</v>
      </c>
    </row>
    <row r="1662" spans="1:9" ht="90" x14ac:dyDescent="0.25">
      <c r="A1662" s="12">
        <v>43303</v>
      </c>
      <c r="B1662" s="106">
        <v>745</v>
      </c>
      <c r="C1662" s="106" t="s">
        <v>474</v>
      </c>
      <c r="D1662" s="15" t="s">
        <v>475</v>
      </c>
      <c r="E1662" s="15" t="s">
        <v>1102</v>
      </c>
      <c r="G1662" t="s">
        <v>1553</v>
      </c>
      <c r="H1662" s="106" t="s">
        <v>1084</v>
      </c>
      <c r="I1662" s="106">
        <v>75</v>
      </c>
    </row>
    <row r="1663" spans="1:9" ht="75" x14ac:dyDescent="0.25">
      <c r="A1663" s="12">
        <v>43375</v>
      </c>
      <c r="B1663" s="106">
        <v>934</v>
      </c>
      <c r="C1663" s="106">
        <v>121</v>
      </c>
      <c r="D1663" s="15" t="s">
        <v>188</v>
      </c>
      <c r="E1663" s="15" t="s">
        <v>1094</v>
      </c>
      <c r="H1663" s="106" t="s">
        <v>1084</v>
      </c>
      <c r="I1663" s="106">
        <v>74</v>
      </c>
    </row>
    <row r="1664" spans="1:9" ht="45" x14ac:dyDescent="0.25">
      <c r="A1664" s="12">
        <v>43362</v>
      </c>
      <c r="B1664" s="106">
        <v>923</v>
      </c>
      <c r="C1664" s="106">
        <v>410</v>
      </c>
      <c r="D1664" s="15" t="s">
        <v>208</v>
      </c>
      <c r="E1664" s="15" t="s">
        <v>1094</v>
      </c>
      <c r="H1664" s="106" t="s">
        <v>1084</v>
      </c>
      <c r="I1664" s="106">
        <v>74</v>
      </c>
    </row>
    <row r="1665" spans="1:9" ht="30" x14ac:dyDescent="0.25">
      <c r="A1665" s="12">
        <v>43361</v>
      </c>
      <c r="B1665" s="106">
        <v>921</v>
      </c>
      <c r="C1665" s="106">
        <v>403</v>
      </c>
      <c r="D1665" s="15" t="s">
        <v>211</v>
      </c>
      <c r="E1665" s="15" t="s">
        <v>1094</v>
      </c>
      <c r="H1665" s="106" t="s">
        <v>1084</v>
      </c>
      <c r="I1665" s="106">
        <v>74</v>
      </c>
    </row>
    <row r="1666" spans="1:9" ht="30" x14ac:dyDescent="0.25">
      <c r="A1666" s="12">
        <v>43329</v>
      </c>
      <c r="B1666" s="106">
        <v>848</v>
      </c>
      <c r="C1666" s="106"/>
      <c r="D1666" s="15" t="s">
        <v>334</v>
      </c>
      <c r="E1666" s="15" t="s">
        <v>1094</v>
      </c>
      <c r="H1666" s="106">
        <v>43335</v>
      </c>
      <c r="I1666" s="106">
        <v>74</v>
      </c>
    </row>
    <row r="1667" spans="1:9" ht="30" x14ac:dyDescent="0.25">
      <c r="A1667" s="12">
        <v>43331</v>
      </c>
      <c r="B1667" s="106">
        <v>836</v>
      </c>
      <c r="C1667" s="106">
        <v>301</v>
      </c>
      <c r="D1667" s="15" t="s">
        <v>350</v>
      </c>
      <c r="E1667" s="15" t="s">
        <v>1094</v>
      </c>
      <c r="H1667" s="106" t="s">
        <v>1084</v>
      </c>
      <c r="I1667" s="106">
        <v>74</v>
      </c>
    </row>
    <row r="1668" spans="1:9" ht="30" x14ac:dyDescent="0.25">
      <c r="A1668" s="12">
        <v>43324</v>
      </c>
      <c r="B1668" s="106">
        <v>816</v>
      </c>
      <c r="C1668" s="106">
        <v>704</v>
      </c>
      <c r="D1668" s="15" t="s">
        <v>387</v>
      </c>
      <c r="E1668" s="15" t="s">
        <v>1094</v>
      </c>
      <c r="H1668" s="106" t="s">
        <v>1138</v>
      </c>
      <c r="I1668" s="106">
        <v>74</v>
      </c>
    </row>
    <row r="1669" spans="1:9" ht="30" x14ac:dyDescent="0.25">
      <c r="A1669" s="12">
        <v>43324</v>
      </c>
      <c r="B1669" s="106">
        <v>814</v>
      </c>
      <c r="C1669" s="106"/>
      <c r="D1669" s="15" t="s">
        <v>389</v>
      </c>
      <c r="E1669" s="15" t="s">
        <v>1094</v>
      </c>
      <c r="H1669" s="106" t="s">
        <v>1138</v>
      </c>
      <c r="I1669" s="106">
        <v>74</v>
      </c>
    </row>
    <row r="1670" spans="1:9" ht="30" x14ac:dyDescent="0.25">
      <c r="A1670" s="12">
        <v>43319</v>
      </c>
      <c r="B1670" s="106">
        <v>809</v>
      </c>
      <c r="C1670" s="106">
        <v>508</v>
      </c>
      <c r="D1670" s="15" t="s">
        <v>394</v>
      </c>
      <c r="E1670" s="15" t="s">
        <v>1094</v>
      </c>
      <c r="H1670" s="106">
        <v>43335</v>
      </c>
      <c r="I1670" s="106">
        <v>74</v>
      </c>
    </row>
    <row r="1671" spans="1:9" ht="30" x14ac:dyDescent="0.25">
      <c r="A1671" s="12">
        <v>43315</v>
      </c>
      <c r="B1671" s="106">
        <v>806</v>
      </c>
      <c r="C1671" s="106">
        <v>210</v>
      </c>
      <c r="D1671" s="15" t="s">
        <v>397</v>
      </c>
      <c r="E1671" s="15" t="s">
        <v>1094</v>
      </c>
      <c r="H1671" s="106">
        <v>43335</v>
      </c>
      <c r="I1671" s="106">
        <v>74</v>
      </c>
    </row>
    <row r="1672" spans="1:9" ht="30" x14ac:dyDescent="0.25">
      <c r="A1672" s="12">
        <v>43315</v>
      </c>
      <c r="B1672" s="106">
        <v>805</v>
      </c>
      <c r="C1672" s="106">
        <v>210</v>
      </c>
      <c r="D1672" s="15" t="s">
        <v>398</v>
      </c>
      <c r="E1672" s="15" t="s">
        <v>1094</v>
      </c>
      <c r="H1672" s="106">
        <v>43335</v>
      </c>
      <c r="I1672" s="106">
        <v>74</v>
      </c>
    </row>
    <row r="1673" spans="1:9" ht="30" x14ac:dyDescent="0.25">
      <c r="A1673" s="12">
        <v>43314</v>
      </c>
      <c r="B1673" s="106">
        <v>792</v>
      </c>
      <c r="C1673" s="106"/>
      <c r="D1673" s="15" t="s">
        <v>406</v>
      </c>
      <c r="E1673" s="15" t="s">
        <v>1094</v>
      </c>
      <c r="H1673" s="106">
        <v>43335</v>
      </c>
      <c r="I1673" s="106">
        <v>74</v>
      </c>
    </row>
    <row r="1674" spans="1:9" ht="30" x14ac:dyDescent="0.25">
      <c r="A1674" s="12">
        <v>43314</v>
      </c>
      <c r="B1674" s="106">
        <v>789</v>
      </c>
      <c r="C1674" s="106" t="s">
        <v>410</v>
      </c>
      <c r="D1674" s="15" t="s">
        <v>411</v>
      </c>
      <c r="E1674" s="15" t="s">
        <v>1094</v>
      </c>
      <c r="H1674" s="106">
        <v>43335</v>
      </c>
      <c r="I1674" s="106">
        <v>74</v>
      </c>
    </row>
    <row r="1675" spans="1:9" ht="30" x14ac:dyDescent="0.25">
      <c r="A1675" s="12">
        <v>43314</v>
      </c>
      <c r="B1675" s="106">
        <v>781</v>
      </c>
      <c r="C1675" s="106">
        <v>204</v>
      </c>
      <c r="D1675" s="15" t="s">
        <v>424</v>
      </c>
      <c r="E1675" s="15" t="s">
        <v>1094</v>
      </c>
      <c r="H1675" s="106">
        <v>43335</v>
      </c>
      <c r="I1675" s="106">
        <v>74</v>
      </c>
    </row>
    <row r="1676" spans="1:9" ht="30" x14ac:dyDescent="0.25">
      <c r="A1676" s="12">
        <v>43311</v>
      </c>
      <c r="B1676" s="106">
        <v>773</v>
      </c>
      <c r="C1676" s="106">
        <v>303</v>
      </c>
      <c r="D1676" s="15" t="s">
        <v>439</v>
      </c>
      <c r="E1676" s="15" t="s">
        <v>1094</v>
      </c>
      <c r="H1676" s="106">
        <v>43335</v>
      </c>
      <c r="I1676" s="106">
        <v>74</v>
      </c>
    </row>
    <row r="1677" spans="1:9" ht="30" x14ac:dyDescent="0.25">
      <c r="A1677" s="12">
        <v>43307</v>
      </c>
      <c r="B1677" s="106">
        <v>771</v>
      </c>
      <c r="C1677" s="106"/>
      <c r="D1677" s="15" t="s">
        <v>441</v>
      </c>
      <c r="E1677" s="15" t="s">
        <v>1094</v>
      </c>
      <c r="H1677" s="106">
        <v>43335</v>
      </c>
      <c r="I1677" s="106">
        <v>74</v>
      </c>
    </row>
    <row r="1678" spans="1:9" ht="30" x14ac:dyDescent="0.25">
      <c r="A1678" s="12">
        <v>43308</v>
      </c>
      <c r="B1678" s="106">
        <v>758</v>
      </c>
      <c r="C1678" s="106">
        <v>801</v>
      </c>
      <c r="D1678" s="15" t="s">
        <v>454</v>
      </c>
      <c r="E1678" s="15" t="s">
        <v>1094</v>
      </c>
      <c r="H1678" s="106">
        <v>43335</v>
      </c>
      <c r="I1678" s="106">
        <v>74</v>
      </c>
    </row>
    <row r="1679" spans="1:9" ht="30" x14ac:dyDescent="0.25">
      <c r="A1679" s="12">
        <v>43284</v>
      </c>
      <c r="B1679" s="106">
        <v>688</v>
      </c>
      <c r="C1679" s="106"/>
      <c r="D1679" s="15" t="s">
        <v>576</v>
      </c>
      <c r="E1679" s="15" t="s">
        <v>1094</v>
      </c>
      <c r="H1679" s="106">
        <v>43335</v>
      </c>
      <c r="I1679" s="106">
        <v>74</v>
      </c>
    </row>
    <row r="1680" spans="1:9" ht="30" x14ac:dyDescent="0.25">
      <c r="A1680" s="12">
        <v>43270</v>
      </c>
      <c r="B1680" s="106">
        <v>676</v>
      </c>
      <c r="C1680" s="106"/>
      <c r="D1680" s="15" t="s">
        <v>598</v>
      </c>
      <c r="E1680" s="15" t="s">
        <v>1094</v>
      </c>
      <c r="H1680" s="106">
        <v>43335</v>
      </c>
      <c r="I1680" s="106">
        <v>74</v>
      </c>
    </row>
    <row r="1681" spans="1:9" ht="30" x14ac:dyDescent="0.25">
      <c r="A1681" s="12">
        <v>43267</v>
      </c>
      <c r="B1681" s="106">
        <v>675</v>
      </c>
      <c r="C1681" s="106"/>
      <c r="D1681" s="15" t="s">
        <v>599</v>
      </c>
      <c r="E1681" s="15" t="s">
        <v>1094</v>
      </c>
      <c r="H1681" s="106">
        <v>43335</v>
      </c>
      <c r="I1681" s="106">
        <v>74</v>
      </c>
    </row>
    <row r="1682" spans="1:9" ht="30" x14ac:dyDescent="0.25">
      <c r="A1682" s="12">
        <v>43279</v>
      </c>
      <c r="B1682" s="106">
        <v>670</v>
      </c>
      <c r="C1682" s="106">
        <v>105</v>
      </c>
      <c r="D1682" s="15" t="s">
        <v>608</v>
      </c>
      <c r="E1682" s="15" t="s">
        <v>1094</v>
      </c>
      <c r="H1682" s="106">
        <v>43335</v>
      </c>
      <c r="I1682" s="106">
        <v>74</v>
      </c>
    </row>
    <row r="1683" spans="1:9" ht="30" x14ac:dyDescent="0.25">
      <c r="A1683" s="12">
        <v>43361</v>
      </c>
      <c r="B1683" s="106">
        <v>922</v>
      </c>
      <c r="C1683" s="106" t="s">
        <v>46</v>
      </c>
      <c r="D1683" s="15" t="s">
        <v>209</v>
      </c>
      <c r="E1683" s="15" t="s">
        <v>1123</v>
      </c>
      <c r="H1683" s="106" t="s">
        <v>1084</v>
      </c>
      <c r="I1683" s="106">
        <v>73</v>
      </c>
    </row>
    <row r="1684" spans="1:9" ht="30" x14ac:dyDescent="0.25">
      <c r="A1684" s="12">
        <v>43313</v>
      </c>
      <c r="B1684" s="106">
        <v>790</v>
      </c>
      <c r="C1684" s="106">
        <v>109</v>
      </c>
      <c r="D1684" s="15" t="s">
        <v>408</v>
      </c>
      <c r="E1684" s="15" t="s">
        <v>1123</v>
      </c>
      <c r="F1684" t="s">
        <v>1542</v>
      </c>
      <c r="G1684" t="s">
        <v>1570</v>
      </c>
      <c r="H1684" s="106" t="s">
        <v>1095</v>
      </c>
      <c r="I1684" s="106">
        <v>73</v>
      </c>
    </row>
    <row r="1685" spans="1:9" ht="105" x14ac:dyDescent="0.25">
      <c r="A1685" s="12">
        <v>43338</v>
      </c>
      <c r="B1685" s="106">
        <v>863</v>
      </c>
      <c r="C1685" s="106">
        <v>512</v>
      </c>
      <c r="D1685" s="15" t="s">
        <v>312</v>
      </c>
      <c r="E1685" s="15" t="s">
        <v>1190</v>
      </c>
      <c r="H1685" s="106" t="s">
        <v>1095</v>
      </c>
      <c r="I1685" s="106">
        <v>72</v>
      </c>
    </row>
    <row r="1686" spans="1:9" ht="30" x14ac:dyDescent="0.25">
      <c r="A1686" s="12">
        <v>43324</v>
      </c>
      <c r="B1686" s="106">
        <v>817</v>
      </c>
      <c r="C1686" s="106">
        <v>704</v>
      </c>
      <c r="D1686" s="15" t="s">
        <v>386</v>
      </c>
      <c r="E1686" s="15" t="s">
        <v>1190</v>
      </c>
      <c r="H1686" s="106" t="s">
        <v>1138</v>
      </c>
      <c r="I1686" s="106">
        <v>72</v>
      </c>
    </row>
    <row r="1687" spans="1:9" ht="255" x14ac:dyDescent="0.25">
      <c r="A1687" s="12">
        <v>43361</v>
      </c>
      <c r="B1687" s="106">
        <v>916</v>
      </c>
      <c r="C1687" s="106">
        <v>108</v>
      </c>
      <c r="D1687" s="15" t="s">
        <v>221</v>
      </c>
      <c r="E1687" s="15" t="s">
        <v>1129</v>
      </c>
      <c r="H1687" s="106" t="s">
        <v>1095</v>
      </c>
      <c r="I1687" s="106">
        <v>71</v>
      </c>
    </row>
    <row r="1688" spans="1:9" ht="30" x14ac:dyDescent="0.25">
      <c r="A1688" s="12">
        <v>43314</v>
      </c>
      <c r="B1688" s="106">
        <v>778</v>
      </c>
      <c r="C1688" s="106">
        <v>503</v>
      </c>
      <c r="D1688" s="15" t="s">
        <v>430</v>
      </c>
      <c r="E1688" s="15" t="s">
        <v>1129</v>
      </c>
      <c r="H1688" s="106" t="s">
        <v>1084</v>
      </c>
      <c r="I1688" s="106">
        <v>71</v>
      </c>
    </row>
    <row r="1689" spans="1:9" ht="30" x14ac:dyDescent="0.25">
      <c r="A1689" s="12">
        <v>43303</v>
      </c>
      <c r="B1689" s="106">
        <v>751</v>
      </c>
      <c r="C1689" s="106">
        <v>411</v>
      </c>
      <c r="D1689" s="15" t="s">
        <v>464</v>
      </c>
      <c r="E1689" s="15" t="s">
        <v>1129</v>
      </c>
      <c r="H1689" s="106" t="s">
        <v>1084</v>
      </c>
      <c r="I1689" s="106">
        <v>71</v>
      </c>
    </row>
    <row r="1690" spans="1:9" ht="30" x14ac:dyDescent="0.25">
      <c r="A1690" s="12">
        <v>43342</v>
      </c>
      <c r="B1690" s="106">
        <v>871</v>
      </c>
      <c r="C1690" s="106">
        <v>904</v>
      </c>
      <c r="D1690" s="15" t="s">
        <v>302</v>
      </c>
      <c r="E1690" s="15" t="s">
        <v>1142</v>
      </c>
      <c r="H1690" s="106" t="s">
        <v>1095</v>
      </c>
      <c r="I1690" s="106">
        <v>70</v>
      </c>
    </row>
    <row r="1691" spans="1:9" ht="285" x14ac:dyDescent="0.25">
      <c r="A1691" s="12">
        <v>43304</v>
      </c>
      <c r="B1691" s="106">
        <v>748</v>
      </c>
      <c r="C1691" s="106" t="s">
        <v>468</v>
      </c>
      <c r="D1691" s="15" t="s">
        <v>469</v>
      </c>
      <c r="E1691" s="15" t="s">
        <v>1142</v>
      </c>
      <c r="H1691" s="106" t="s">
        <v>1084</v>
      </c>
      <c r="I1691" s="106">
        <v>70</v>
      </c>
    </row>
    <row r="1692" spans="1:9" ht="30" x14ac:dyDescent="0.25">
      <c r="A1692" s="12">
        <v>43302</v>
      </c>
      <c r="B1692" s="106">
        <v>743</v>
      </c>
      <c r="C1692" s="106">
        <v>902</v>
      </c>
      <c r="D1692" s="15" t="s">
        <v>478</v>
      </c>
      <c r="E1692" s="15" t="s">
        <v>1142</v>
      </c>
      <c r="H1692" s="106" t="s">
        <v>1084</v>
      </c>
      <c r="I1692" s="106">
        <v>70</v>
      </c>
    </row>
    <row r="1693" spans="1:9" ht="30" x14ac:dyDescent="0.25">
      <c r="A1693" s="12">
        <v>43299</v>
      </c>
      <c r="B1693" s="106">
        <v>740</v>
      </c>
      <c r="C1693" s="106">
        <v>208</v>
      </c>
      <c r="D1693" s="15" t="s">
        <v>485</v>
      </c>
      <c r="E1693" s="15" t="s">
        <v>1142</v>
      </c>
      <c r="H1693" s="106" t="s">
        <v>1084</v>
      </c>
      <c r="I1693" s="106">
        <v>70</v>
      </c>
    </row>
    <row r="1694" spans="1:9" ht="30" x14ac:dyDescent="0.25">
      <c r="A1694" s="12">
        <v>43301</v>
      </c>
      <c r="B1694" s="106">
        <v>736</v>
      </c>
      <c r="C1694" s="106">
        <v>706</v>
      </c>
      <c r="D1694" s="15" t="s">
        <v>495</v>
      </c>
      <c r="E1694" s="15" t="s">
        <v>1142</v>
      </c>
      <c r="H1694" s="106" t="s">
        <v>1084</v>
      </c>
      <c r="I1694" s="106">
        <v>70</v>
      </c>
    </row>
    <row r="1695" spans="1:9" ht="30" x14ac:dyDescent="0.25">
      <c r="A1695" s="12">
        <v>43359</v>
      </c>
      <c r="B1695" s="106">
        <v>908</v>
      </c>
      <c r="C1695" s="106">
        <v>901</v>
      </c>
      <c r="D1695" s="15" t="s">
        <v>237</v>
      </c>
      <c r="E1695" s="15" t="s">
        <v>1087</v>
      </c>
      <c r="H1695" s="106" t="s">
        <v>1095</v>
      </c>
      <c r="I1695" s="106">
        <v>69</v>
      </c>
    </row>
    <row r="1696" spans="1:9" ht="60" x14ac:dyDescent="0.25">
      <c r="A1696" s="12">
        <v>43359</v>
      </c>
      <c r="B1696" s="106">
        <v>904</v>
      </c>
      <c r="C1696" s="106">
        <v>108</v>
      </c>
      <c r="D1696" s="15" t="s">
        <v>245</v>
      </c>
      <c r="E1696" s="15" t="s">
        <v>1087</v>
      </c>
      <c r="H1696" s="106" t="s">
        <v>1095</v>
      </c>
      <c r="I1696" s="106">
        <v>69</v>
      </c>
    </row>
    <row r="1697" spans="1:9" ht="30" x14ac:dyDescent="0.25">
      <c r="A1697" s="12">
        <v>43352</v>
      </c>
      <c r="B1697" s="106">
        <v>892</v>
      </c>
      <c r="C1697" s="106">
        <v>106</v>
      </c>
      <c r="D1697" s="15" t="s">
        <v>261</v>
      </c>
      <c r="E1697" s="15" t="s">
        <v>1087</v>
      </c>
      <c r="H1697" s="106" t="s">
        <v>1095</v>
      </c>
      <c r="I1697" s="106">
        <v>69</v>
      </c>
    </row>
    <row r="1698" spans="1:9" ht="30" x14ac:dyDescent="0.25">
      <c r="A1698" s="12">
        <v>43343</v>
      </c>
      <c r="B1698" s="106">
        <v>879</v>
      </c>
      <c r="C1698" s="106">
        <v>308</v>
      </c>
      <c r="D1698" s="15" t="s">
        <v>289</v>
      </c>
      <c r="E1698" s="15" t="s">
        <v>1087</v>
      </c>
      <c r="H1698" s="106" t="s">
        <v>1095</v>
      </c>
      <c r="I1698" s="106">
        <v>69</v>
      </c>
    </row>
    <row r="1699" spans="1:9" ht="75" x14ac:dyDescent="0.25">
      <c r="A1699" s="12">
        <v>43344</v>
      </c>
      <c r="B1699" s="106">
        <v>873</v>
      </c>
      <c r="C1699" s="106"/>
      <c r="D1699" s="15" t="s">
        <v>299</v>
      </c>
      <c r="E1699" s="15" t="s">
        <v>1087</v>
      </c>
      <c r="H1699" s="106" t="s">
        <v>1095</v>
      </c>
      <c r="I1699" s="106">
        <v>69</v>
      </c>
    </row>
    <row r="1700" spans="1:9" ht="30" x14ac:dyDescent="0.25">
      <c r="A1700" s="12">
        <v>43342</v>
      </c>
      <c r="B1700" s="106">
        <v>872</v>
      </c>
      <c r="C1700" s="106">
        <v>308</v>
      </c>
      <c r="D1700" s="15" t="s">
        <v>301</v>
      </c>
      <c r="E1700" s="15" t="s">
        <v>1087</v>
      </c>
      <c r="H1700" s="106" t="s">
        <v>1095</v>
      </c>
      <c r="I1700" s="106">
        <v>69</v>
      </c>
    </row>
    <row r="1701" spans="1:9" ht="30" x14ac:dyDescent="0.25">
      <c r="A1701" s="12">
        <v>43342</v>
      </c>
      <c r="B1701" s="106">
        <v>870</v>
      </c>
      <c r="C1701" s="106">
        <v>904</v>
      </c>
      <c r="D1701" s="15" t="s">
        <v>303</v>
      </c>
      <c r="E1701" s="15" t="s">
        <v>1087</v>
      </c>
      <c r="H1701" s="106" t="s">
        <v>1095</v>
      </c>
      <c r="I1701" s="106">
        <v>69</v>
      </c>
    </row>
    <row r="1702" spans="1:9" ht="30" x14ac:dyDescent="0.25">
      <c r="A1702" s="12">
        <v>43334</v>
      </c>
      <c r="B1702" s="106">
        <v>857</v>
      </c>
      <c r="C1702" s="106">
        <v>508</v>
      </c>
      <c r="D1702" s="15" t="s">
        <v>323</v>
      </c>
      <c r="E1702" s="15" t="s">
        <v>1087</v>
      </c>
      <c r="H1702" s="106" t="s">
        <v>1095</v>
      </c>
      <c r="I1702" s="106">
        <v>69</v>
      </c>
    </row>
    <row r="1703" spans="1:9" ht="30" x14ac:dyDescent="0.25">
      <c r="A1703" s="12">
        <v>43334</v>
      </c>
      <c r="B1703" s="106">
        <v>856</v>
      </c>
      <c r="C1703" s="106">
        <v>506</v>
      </c>
      <c r="D1703" s="15" t="s">
        <v>324</v>
      </c>
      <c r="E1703" s="15" t="s">
        <v>1087</v>
      </c>
      <c r="H1703" s="106" t="s">
        <v>1095</v>
      </c>
      <c r="I1703" s="106">
        <v>69</v>
      </c>
    </row>
    <row r="1704" spans="1:9" ht="30" x14ac:dyDescent="0.25">
      <c r="A1704" s="12">
        <v>43334</v>
      </c>
      <c r="B1704" s="106">
        <v>855</v>
      </c>
      <c r="C1704" s="106">
        <v>408</v>
      </c>
      <c r="D1704" s="15" t="s">
        <v>326</v>
      </c>
      <c r="E1704" s="15" t="s">
        <v>1087</v>
      </c>
      <c r="H1704" s="106" t="s">
        <v>1095</v>
      </c>
      <c r="I1704" s="106">
        <v>69</v>
      </c>
    </row>
    <row r="1705" spans="1:9" ht="45" x14ac:dyDescent="0.25">
      <c r="A1705" s="12">
        <v>43333</v>
      </c>
      <c r="B1705" s="106">
        <v>851</v>
      </c>
      <c r="C1705" s="106">
        <v>506</v>
      </c>
      <c r="D1705" s="15" t="s">
        <v>330</v>
      </c>
      <c r="E1705" s="15" t="s">
        <v>1087</v>
      </c>
      <c r="H1705" s="106" t="s">
        <v>1084</v>
      </c>
      <c r="I1705" s="106">
        <v>69</v>
      </c>
    </row>
    <row r="1706" spans="1:9" ht="45" x14ac:dyDescent="0.25">
      <c r="A1706" s="12">
        <v>43328</v>
      </c>
      <c r="B1706" s="106">
        <v>843</v>
      </c>
      <c r="C1706" s="106">
        <v>306</v>
      </c>
      <c r="D1706" s="15" t="s">
        <v>339</v>
      </c>
      <c r="E1706" s="15" t="s">
        <v>1087</v>
      </c>
      <c r="H1706" s="106" t="s">
        <v>1084</v>
      </c>
      <c r="I1706" s="106">
        <v>69</v>
      </c>
    </row>
    <row r="1707" spans="1:9" ht="30" x14ac:dyDescent="0.25">
      <c r="A1707" s="12">
        <v>43328</v>
      </c>
      <c r="B1707" s="106">
        <v>842</v>
      </c>
      <c r="C1707" s="106">
        <v>102</v>
      </c>
      <c r="D1707" s="15" t="s">
        <v>341</v>
      </c>
      <c r="E1707" s="15" t="s">
        <v>1087</v>
      </c>
      <c r="H1707" s="106" t="s">
        <v>1084</v>
      </c>
      <c r="I1707" s="106">
        <v>69</v>
      </c>
    </row>
    <row r="1708" spans="1:9" ht="30" x14ac:dyDescent="0.25">
      <c r="A1708" s="12">
        <v>43328</v>
      </c>
      <c r="B1708" s="106">
        <v>841</v>
      </c>
      <c r="C1708" s="106" t="s">
        <v>342</v>
      </c>
      <c r="D1708" s="15" t="s">
        <v>343</v>
      </c>
      <c r="E1708" s="15" t="s">
        <v>1087</v>
      </c>
      <c r="H1708" s="106" t="s">
        <v>1084</v>
      </c>
      <c r="I1708" s="106">
        <v>69</v>
      </c>
    </row>
    <row r="1709" spans="1:9" ht="30" x14ac:dyDescent="0.25">
      <c r="A1709" s="12">
        <v>43328</v>
      </c>
      <c r="B1709" s="106">
        <v>840</v>
      </c>
      <c r="C1709" s="106">
        <v>110</v>
      </c>
      <c r="D1709" s="15" t="s">
        <v>344</v>
      </c>
      <c r="E1709" s="15" t="s">
        <v>1087</v>
      </c>
      <c r="H1709" s="106" t="s">
        <v>1084</v>
      </c>
      <c r="I1709" s="106">
        <v>69</v>
      </c>
    </row>
    <row r="1710" spans="1:9" ht="30" x14ac:dyDescent="0.25">
      <c r="A1710" s="12">
        <v>43327</v>
      </c>
      <c r="B1710" s="106">
        <v>839</v>
      </c>
      <c r="C1710" s="106">
        <v>102</v>
      </c>
      <c r="D1710" s="15" t="s">
        <v>344</v>
      </c>
      <c r="E1710" s="15" t="s">
        <v>1087</v>
      </c>
      <c r="H1710" s="106" t="s">
        <v>1084</v>
      </c>
      <c r="I1710" s="106">
        <v>69</v>
      </c>
    </row>
    <row r="1711" spans="1:9" ht="30" x14ac:dyDescent="0.25">
      <c r="A1711" s="12">
        <v>43332</v>
      </c>
      <c r="B1711" s="106">
        <v>838</v>
      </c>
      <c r="C1711" s="106">
        <v>105</v>
      </c>
      <c r="D1711" s="15" t="s">
        <v>345</v>
      </c>
      <c r="E1711" s="15" t="s">
        <v>1087</v>
      </c>
      <c r="H1711" s="106" t="s">
        <v>1084</v>
      </c>
      <c r="I1711" s="106">
        <v>69</v>
      </c>
    </row>
    <row r="1712" spans="1:9" ht="30" x14ac:dyDescent="0.25">
      <c r="A1712" s="12">
        <v>43331</v>
      </c>
      <c r="B1712" s="106">
        <v>833</v>
      </c>
      <c r="C1712" s="106"/>
      <c r="D1712" s="15" t="s">
        <v>357</v>
      </c>
      <c r="E1712" s="15" t="s">
        <v>1087</v>
      </c>
      <c r="H1712" s="106" t="s">
        <v>1084</v>
      </c>
      <c r="I1712" s="106">
        <v>69</v>
      </c>
    </row>
    <row r="1713" spans="1:9" ht="30" x14ac:dyDescent="0.25">
      <c r="A1713" s="12">
        <v>43189</v>
      </c>
      <c r="B1713" s="106">
        <v>828</v>
      </c>
      <c r="C1713" s="106" t="s">
        <v>369</v>
      </c>
      <c r="D1713" s="15" t="s">
        <v>370</v>
      </c>
      <c r="E1713" s="15" t="s">
        <v>1087</v>
      </c>
      <c r="H1713" s="106" t="s">
        <v>1138</v>
      </c>
      <c r="I1713" s="106">
        <v>69</v>
      </c>
    </row>
    <row r="1714" spans="1:9" ht="30" x14ac:dyDescent="0.25">
      <c r="A1714" s="12">
        <v>43326</v>
      </c>
      <c r="B1714" s="106">
        <v>823</v>
      </c>
      <c r="C1714" s="106">
        <v>601</v>
      </c>
      <c r="D1714" s="15" t="s">
        <v>379</v>
      </c>
      <c r="E1714" s="15" t="s">
        <v>1087</v>
      </c>
      <c r="H1714" s="106" t="s">
        <v>1138</v>
      </c>
      <c r="I1714" s="106">
        <v>69</v>
      </c>
    </row>
    <row r="1715" spans="1:9" ht="30" x14ac:dyDescent="0.25">
      <c r="A1715" s="12">
        <v>43324</v>
      </c>
      <c r="B1715" s="106">
        <v>819</v>
      </c>
      <c r="C1715" s="106">
        <v>203</v>
      </c>
      <c r="D1715" s="15" t="s">
        <v>384</v>
      </c>
      <c r="E1715" s="15" t="s">
        <v>1087</v>
      </c>
      <c r="H1715" s="106" t="s">
        <v>1138</v>
      </c>
      <c r="I1715" s="106">
        <v>69</v>
      </c>
    </row>
    <row r="1716" spans="1:9" ht="30" x14ac:dyDescent="0.25">
      <c r="A1716" s="12">
        <v>43317</v>
      </c>
      <c r="B1716" s="106">
        <v>801</v>
      </c>
      <c r="C1716" s="106">
        <v>108</v>
      </c>
      <c r="D1716" s="15" t="s">
        <v>344</v>
      </c>
      <c r="E1716" s="15" t="s">
        <v>1087</v>
      </c>
      <c r="H1716" s="106" t="s">
        <v>1084</v>
      </c>
      <c r="I1716" s="106">
        <v>69</v>
      </c>
    </row>
    <row r="1717" spans="1:9" ht="30" x14ac:dyDescent="0.25">
      <c r="A1717" s="12">
        <v>43317</v>
      </c>
      <c r="B1717" s="106">
        <v>800</v>
      </c>
      <c r="C1717" s="106">
        <v>202</v>
      </c>
      <c r="D1717" s="15" t="s">
        <v>344</v>
      </c>
      <c r="E1717" s="15" t="s">
        <v>1087</v>
      </c>
      <c r="H1717" s="106" t="s">
        <v>1084</v>
      </c>
      <c r="I1717" s="106">
        <v>69</v>
      </c>
    </row>
    <row r="1718" spans="1:9" ht="30" x14ac:dyDescent="0.25">
      <c r="A1718" s="12">
        <v>43317</v>
      </c>
      <c r="B1718" s="106">
        <v>799</v>
      </c>
      <c r="C1718" s="106">
        <v>102</v>
      </c>
      <c r="D1718" s="15" t="s">
        <v>344</v>
      </c>
      <c r="E1718" s="15" t="s">
        <v>1087</v>
      </c>
      <c r="H1718" s="106" t="s">
        <v>1084</v>
      </c>
      <c r="I1718" s="106">
        <v>69</v>
      </c>
    </row>
    <row r="1719" spans="1:9" ht="30" x14ac:dyDescent="0.25">
      <c r="A1719" s="12">
        <v>43317</v>
      </c>
      <c r="B1719" s="106">
        <v>798</v>
      </c>
      <c r="C1719" s="106">
        <v>101</v>
      </c>
      <c r="D1719" s="15" t="s">
        <v>344</v>
      </c>
      <c r="E1719" s="15" t="s">
        <v>1087</v>
      </c>
      <c r="H1719" s="106" t="s">
        <v>1084</v>
      </c>
      <c r="I1719" s="106">
        <v>69</v>
      </c>
    </row>
    <row r="1720" spans="1:9" ht="30" x14ac:dyDescent="0.25">
      <c r="A1720" s="12">
        <v>43317</v>
      </c>
      <c r="B1720" s="106">
        <v>797</v>
      </c>
      <c r="C1720" s="106">
        <v>706</v>
      </c>
      <c r="D1720" s="15" t="s">
        <v>344</v>
      </c>
      <c r="E1720" s="15" t="s">
        <v>1087</v>
      </c>
      <c r="H1720" s="106" t="s">
        <v>1084</v>
      </c>
      <c r="I1720" s="106">
        <v>69</v>
      </c>
    </row>
    <row r="1721" spans="1:9" ht="30" x14ac:dyDescent="0.25">
      <c r="A1721" s="12">
        <v>43317</v>
      </c>
      <c r="B1721" s="106">
        <v>796</v>
      </c>
      <c r="C1721" s="106">
        <v>106</v>
      </c>
      <c r="D1721" s="15" t="s">
        <v>344</v>
      </c>
      <c r="E1721" s="15" t="s">
        <v>1087</v>
      </c>
      <c r="H1721" s="106" t="s">
        <v>1084</v>
      </c>
      <c r="I1721" s="106">
        <v>69</v>
      </c>
    </row>
    <row r="1722" spans="1:9" ht="30" x14ac:dyDescent="0.25">
      <c r="A1722" s="12">
        <v>43317</v>
      </c>
      <c r="B1722" s="106">
        <v>795</v>
      </c>
      <c r="C1722" s="106">
        <v>110</v>
      </c>
      <c r="D1722" s="15" t="s">
        <v>344</v>
      </c>
      <c r="E1722" s="15" t="s">
        <v>1087</v>
      </c>
      <c r="H1722" s="106" t="s">
        <v>1084</v>
      </c>
      <c r="I1722" s="106">
        <v>69</v>
      </c>
    </row>
    <row r="1723" spans="1:9" ht="30" x14ac:dyDescent="0.25">
      <c r="A1723" s="12">
        <v>43313</v>
      </c>
      <c r="B1723" s="106">
        <v>791</v>
      </c>
      <c r="C1723" s="106"/>
      <c r="D1723" s="15" t="s">
        <v>407</v>
      </c>
      <c r="E1723" s="15" t="s">
        <v>1087</v>
      </c>
      <c r="H1723" s="106" t="s">
        <v>1084</v>
      </c>
      <c r="I1723" s="106">
        <v>69</v>
      </c>
    </row>
    <row r="1724" spans="1:9" ht="30" x14ac:dyDescent="0.25">
      <c r="A1724" s="12">
        <v>43313</v>
      </c>
      <c r="B1724" s="106">
        <v>790</v>
      </c>
      <c r="C1724" s="106">
        <v>109</v>
      </c>
      <c r="D1724" s="15" t="s">
        <v>408</v>
      </c>
      <c r="E1724" s="15" t="s">
        <v>1087</v>
      </c>
      <c r="H1724" s="106" t="s">
        <v>1084</v>
      </c>
      <c r="I1724" s="106">
        <v>69</v>
      </c>
    </row>
    <row r="1725" spans="1:9" ht="30" x14ac:dyDescent="0.25">
      <c r="A1725" s="12">
        <v>43285</v>
      </c>
      <c r="B1725" s="106">
        <v>768</v>
      </c>
      <c r="C1725" s="106"/>
      <c r="D1725" s="15" t="s">
        <v>444</v>
      </c>
      <c r="E1725" s="15" t="s">
        <v>1087</v>
      </c>
      <c r="H1725" s="106" t="s">
        <v>1084</v>
      </c>
      <c r="I1725" s="106">
        <v>69</v>
      </c>
    </row>
    <row r="1726" spans="1:9" ht="30" x14ac:dyDescent="0.25">
      <c r="A1726" s="12">
        <v>43285</v>
      </c>
      <c r="B1726" s="106">
        <v>767</v>
      </c>
      <c r="C1726" s="106"/>
      <c r="D1726" s="15" t="s">
        <v>445</v>
      </c>
      <c r="E1726" s="15" t="s">
        <v>1087</v>
      </c>
      <c r="H1726" s="106" t="s">
        <v>1084</v>
      </c>
      <c r="I1726" s="106">
        <v>69</v>
      </c>
    </row>
    <row r="1727" spans="1:9" ht="300" x14ac:dyDescent="0.25">
      <c r="A1727" s="12">
        <v>43303</v>
      </c>
      <c r="B1727" s="106">
        <v>747</v>
      </c>
      <c r="C1727" s="106" t="s">
        <v>470</v>
      </c>
      <c r="D1727" s="15" t="s">
        <v>471</v>
      </c>
      <c r="E1727" s="15" t="s">
        <v>1087</v>
      </c>
      <c r="H1727" s="106" t="s">
        <v>1084</v>
      </c>
      <c r="I1727" s="106">
        <v>69</v>
      </c>
    </row>
    <row r="1728" spans="1:9" ht="90" x14ac:dyDescent="0.25">
      <c r="A1728" s="12">
        <v>43303</v>
      </c>
      <c r="B1728" s="106">
        <v>745</v>
      </c>
      <c r="C1728" s="106" t="s">
        <v>474</v>
      </c>
      <c r="D1728" s="15" t="s">
        <v>475</v>
      </c>
      <c r="E1728" s="15" t="s">
        <v>1087</v>
      </c>
      <c r="H1728" s="106" t="s">
        <v>1084</v>
      </c>
      <c r="I1728" s="106">
        <v>69</v>
      </c>
    </row>
    <row r="1729" spans="1:9" ht="45" x14ac:dyDescent="0.25">
      <c r="A1729" s="12">
        <v>43294</v>
      </c>
      <c r="B1729" s="106">
        <v>726</v>
      </c>
      <c r="C1729" s="106">
        <v>904</v>
      </c>
      <c r="D1729" s="15" t="s">
        <v>509</v>
      </c>
      <c r="E1729" s="15" t="s">
        <v>1087</v>
      </c>
      <c r="H1729" s="106" t="s">
        <v>1084</v>
      </c>
      <c r="I1729" s="106">
        <v>69</v>
      </c>
    </row>
    <row r="1730" spans="1:9" ht="30" x14ac:dyDescent="0.25">
      <c r="A1730" s="12">
        <v>43290</v>
      </c>
      <c r="B1730" s="106">
        <v>712</v>
      </c>
      <c r="C1730" s="106">
        <v>401</v>
      </c>
      <c r="D1730" s="15" t="s">
        <v>536</v>
      </c>
      <c r="E1730" s="15" t="s">
        <v>1087</v>
      </c>
      <c r="H1730" s="106" t="s">
        <v>1084</v>
      </c>
      <c r="I1730" s="106">
        <v>69</v>
      </c>
    </row>
    <row r="1731" spans="1:9" ht="45" x14ac:dyDescent="0.25">
      <c r="A1731" s="12">
        <v>43288</v>
      </c>
      <c r="B1731" s="106">
        <v>701</v>
      </c>
      <c r="C1731" s="106">
        <v>110</v>
      </c>
      <c r="D1731" s="15" t="s">
        <v>556</v>
      </c>
      <c r="E1731" s="15" t="s">
        <v>1087</v>
      </c>
      <c r="H1731" s="106" t="s">
        <v>1084</v>
      </c>
      <c r="I1731" s="106">
        <v>69</v>
      </c>
    </row>
    <row r="1732" spans="1:9" ht="75" x14ac:dyDescent="0.25">
      <c r="A1732" s="12">
        <v>43264</v>
      </c>
      <c r="B1732" s="106">
        <v>674</v>
      </c>
      <c r="C1732" s="106"/>
      <c r="D1732" s="15" t="s">
        <v>600</v>
      </c>
      <c r="E1732" s="15" t="s">
        <v>1087</v>
      </c>
      <c r="H1732" s="106" t="s">
        <v>1084</v>
      </c>
      <c r="I1732" s="106">
        <v>69</v>
      </c>
    </row>
    <row r="1733" spans="1:9" ht="30" x14ac:dyDescent="0.25">
      <c r="A1733" s="12">
        <v>43278</v>
      </c>
      <c r="B1733" s="106">
        <v>664</v>
      </c>
      <c r="C1733" s="106">
        <v>602</v>
      </c>
      <c r="D1733" s="15" t="s">
        <v>621</v>
      </c>
      <c r="E1733" s="15" t="s">
        <v>1087</v>
      </c>
      <c r="H1733" s="106" t="s">
        <v>1084</v>
      </c>
      <c r="I1733" s="106">
        <v>69</v>
      </c>
    </row>
    <row r="1734" spans="1:9" ht="30" x14ac:dyDescent="0.25">
      <c r="A1734" s="12">
        <v>43262</v>
      </c>
      <c r="B1734" s="106">
        <v>634</v>
      </c>
      <c r="C1734" s="106">
        <v>202</v>
      </c>
      <c r="D1734" s="15" t="s">
        <v>687</v>
      </c>
      <c r="E1734" s="15" t="s">
        <v>1087</v>
      </c>
      <c r="H1734" s="106" t="s">
        <v>1084</v>
      </c>
      <c r="I1734" s="106">
        <v>69</v>
      </c>
    </row>
    <row r="1735" spans="1:9" ht="30" x14ac:dyDescent="0.25">
      <c r="A1735" s="12">
        <v>43361</v>
      </c>
      <c r="B1735" s="106">
        <v>919</v>
      </c>
      <c r="C1735" s="106">
        <v>802</v>
      </c>
      <c r="D1735" s="15" t="s">
        <v>213</v>
      </c>
      <c r="E1735" s="15" t="s">
        <v>1110</v>
      </c>
      <c r="H1735" s="106" t="s">
        <v>1095</v>
      </c>
      <c r="I1735" s="106">
        <v>68</v>
      </c>
    </row>
    <row r="1736" spans="1:9" ht="60" x14ac:dyDescent="0.25">
      <c r="A1736" s="12">
        <v>43361</v>
      </c>
      <c r="B1736" s="106">
        <v>918</v>
      </c>
      <c r="C1736" s="106">
        <v>801</v>
      </c>
      <c r="D1736" s="15" t="s">
        <v>215</v>
      </c>
      <c r="E1736" s="15" t="s">
        <v>1110</v>
      </c>
      <c r="H1736" s="106" t="s">
        <v>1095</v>
      </c>
      <c r="I1736" s="106">
        <v>68</v>
      </c>
    </row>
    <row r="1737" spans="1:9" ht="30" x14ac:dyDescent="0.25">
      <c r="A1737" s="12">
        <v>43361</v>
      </c>
      <c r="B1737" s="106">
        <v>915</v>
      </c>
      <c r="C1737" s="106">
        <v>312</v>
      </c>
      <c r="D1737" s="15" t="s">
        <v>224</v>
      </c>
      <c r="E1737" s="15" t="s">
        <v>1110</v>
      </c>
      <c r="H1737" s="106" t="s">
        <v>1084</v>
      </c>
      <c r="I1737" s="106">
        <v>68</v>
      </c>
    </row>
    <row r="1738" spans="1:9" ht="30" x14ac:dyDescent="0.25">
      <c r="A1738" s="12">
        <v>43360</v>
      </c>
      <c r="B1738" s="106">
        <v>913</v>
      </c>
      <c r="C1738" s="106">
        <v>902</v>
      </c>
      <c r="D1738" s="15" t="s">
        <v>228</v>
      </c>
      <c r="E1738" s="15" t="s">
        <v>1110</v>
      </c>
      <c r="H1738" s="106" t="s">
        <v>1095</v>
      </c>
      <c r="I1738" s="106">
        <v>68</v>
      </c>
    </row>
    <row r="1739" spans="1:9" ht="45" x14ac:dyDescent="0.25">
      <c r="A1739" s="12">
        <v>43358</v>
      </c>
      <c r="B1739" s="106">
        <v>905</v>
      </c>
      <c r="C1739" s="106">
        <v>606</v>
      </c>
      <c r="D1739" s="15" t="s">
        <v>242</v>
      </c>
      <c r="E1739" s="15" t="s">
        <v>1110</v>
      </c>
      <c r="H1739" s="106" t="s">
        <v>1095</v>
      </c>
      <c r="I1739" s="106">
        <v>68</v>
      </c>
    </row>
    <row r="1740" spans="1:9" ht="45" x14ac:dyDescent="0.25">
      <c r="A1740" s="12">
        <v>43346</v>
      </c>
      <c r="B1740" s="106">
        <v>884</v>
      </c>
      <c r="C1740" s="106">
        <v>611</v>
      </c>
      <c r="D1740" s="15" t="s">
        <v>278</v>
      </c>
      <c r="E1740" s="15" t="s">
        <v>1110</v>
      </c>
      <c r="H1740" s="106" t="s">
        <v>1084</v>
      </c>
      <c r="I1740" s="106">
        <v>68</v>
      </c>
    </row>
    <row r="1741" spans="1:9" ht="30" x14ac:dyDescent="0.25">
      <c r="A1741" s="12">
        <v>43344</v>
      </c>
      <c r="B1741" s="106">
        <v>876</v>
      </c>
      <c r="C1741" s="106">
        <v>505</v>
      </c>
      <c r="D1741" s="15" t="s">
        <v>292</v>
      </c>
      <c r="E1741" s="15" t="s">
        <v>1110</v>
      </c>
      <c r="H1741" s="106" t="s">
        <v>1095</v>
      </c>
      <c r="I1741" s="106">
        <v>68</v>
      </c>
    </row>
    <row r="1742" spans="1:9" ht="30" x14ac:dyDescent="0.25">
      <c r="A1742" s="12">
        <v>43341</v>
      </c>
      <c r="B1742" s="106">
        <v>868</v>
      </c>
      <c r="C1742" s="106">
        <v>302</v>
      </c>
      <c r="D1742" s="15" t="s">
        <v>305</v>
      </c>
      <c r="E1742" s="15" t="s">
        <v>1110</v>
      </c>
      <c r="H1742" s="106" t="s">
        <v>1095</v>
      </c>
      <c r="I1742" s="106">
        <v>68</v>
      </c>
    </row>
    <row r="1743" spans="1:9" ht="30" x14ac:dyDescent="0.25">
      <c r="A1743" s="12">
        <v>43337</v>
      </c>
      <c r="B1743" s="106">
        <v>861</v>
      </c>
      <c r="C1743" s="106">
        <v>312</v>
      </c>
      <c r="D1743" s="15" t="s">
        <v>317</v>
      </c>
      <c r="E1743" s="15" t="s">
        <v>1110</v>
      </c>
      <c r="H1743" s="106" t="s">
        <v>1095</v>
      </c>
      <c r="I1743" s="106">
        <v>68</v>
      </c>
    </row>
    <row r="1744" spans="1:9" ht="60" x14ac:dyDescent="0.25">
      <c r="A1744" s="12">
        <v>43327</v>
      </c>
      <c r="B1744" s="106">
        <v>831</v>
      </c>
      <c r="C1744" s="106" t="s">
        <v>361</v>
      </c>
      <c r="D1744" s="15" t="s">
        <v>362</v>
      </c>
      <c r="E1744" s="15" t="s">
        <v>1110</v>
      </c>
      <c r="H1744" s="106" t="s">
        <v>1084</v>
      </c>
      <c r="I1744" s="106">
        <v>68</v>
      </c>
    </row>
    <row r="1745" spans="1:9" ht="30" x14ac:dyDescent="0.25">
      <c r="A1745" s="12">
        <v>43326</v>
      </c>
      <c r="B1745" s="106">
        <v>821</v>
      </c>
      <c r="C1745" s="106">
        <v>401</v>
      </c>
      <c r="D1745" s="15" t="s">
        <v>381</v>
      </c>
      <c r="E1745" s="15" t="s">
        <v>1110</v>
      </c>
      <c r="H1745" s="106" t="s">
        <v>1138</v>
      </c>
      <c r="I1745" s="106">
        <v>68</v>
      </c>
    </row>
    <row r="1746" spans="1:9" ht="30" x14ac:dyDescent="0.25">
      <c r="A1746" s="12">
        <v>43324</v>
      </c>
      <c r="B1746" s="106">
        <v>820</v>
      </c>
      <c r="C1746" s="106" t="s">
        <v>361</v>
      </c>
      <c r="D1746" s="15" t="s">
        <v>382</v>
      </c>
      <c r="E1746" s="15" t="s">
        <v>1110</v>
      </c>
      <c r="H1746" s="106" t="s">
        <v>1138</v>
      </c>
      <c r="I1746" s="106">
        <v>68</v>
      </c>
    </row>
    <row r="1747" spans="1:9" ht="30" x14ac:dyDescent="0.25">
      <c r="A1747" s="12">
        <v>43324</v>
      </c>
      <c r="B1747" s="106">
        <v>818</v>
      </c>
      <c r="C1747" s="106">
        <v>711</v>
      </c>
      <c r="D1747" s="15" t="s">
        <v>385</v>
      </c>
      <c r="E1747" s="15" t="s">
        <v>1110</v>
      </c>
      <c r="H1747" s="106" t="s">
        <v>1138</v>
      </c>
      <c r="I1747" s="106">
        <v>68</v>
      </c>
    </row>
    <row r="1748" spans="1:9" ht="30" x14ac:dyDescent="0.25">
      <c r="A1748" s="12">
        <v>43323</v>
      </c>
      <c r="B1748" s="106">
        <v>812</v>
      </c>
      <c r="C1748" s="106">
        <v>406</v>
      </c>
      <c r="D1748" s="15" t="s">
        <v>391</v>
      </c>
      <c r="E1748" s="15" t="s">
        <v>1110</v>
      </c>
      <c r="H1748" s="106" t="s">
        <v>1138</v>
      </c>
      <c r="I1748" s="106">
        <v>68</v>
      </c>
    </row>
    <row r="1749" spans="1:9" ht="30" x14ac:dyDescent="0.25">
      <c r="A1749" s="12">
        <v>43308</v>
      </c>
      <c r="B1749" s="106">
        <v>763</v>
      </c>
      <c r="C1749" s="106">
        <v>112</v>
      </c>
      <c r="D1749" s="15" t="s">
        <v>449</v>
      </c>
      <c r="E1749" s="15" t="s">
        <v>1110</v>
      </c>
      <c r="H1749" s="106">
        <v>43333</v>
      </c>
      <c r="I1749" s="106">
        <v>68</v>
      </c>
    </row>
    <row r="1750" spans="1:9" ht="30" x14ac:dyDescent="0.25">
      <c r="A1750" s="12">
        <v>43362</v>
      </c>
      <c r="B1750" s="106">
        <v>920</v>
      </c>
      <c r="C1750" s="106" t="s">
        <v>46</v>
      </c>
      <c r="D1750" s="15" t="s">
        <v>212</v>
      </c>
      <c r="E1750" s="15" t="s">
        <v>1107</v>
      </c>
      <c r="H1750" s="106" t="s">
        <v>1095</v>
      </c>
      <c r="I1750" s="106">
        <v>67</v>
      </c>
    </row>
    <row r="1751" spans="1:9" ht="30" x14ac:dyDescent="0.25">
      <c r="A1751" s="12">
        <v>43345</v>
      </c>
      <c r="B1751" s="106">
        <v>885</v>
      </c>
      <c r="C1751" s="106">
        <v>211</v>
      </c>
      <c r="D1751" s="15" t="s">
        <v>277</v>
      </c>
      <c r="E1751" s="15" t="s">
        <v>1107</v>
      </c>
      <c r="H1751" s="106" t="s">
        <v>1084</v>
      </c>
      <c r="I1751" s="106">
        <v>67</v>
      </c>
    </row>
    <row r="1752" spans="1:9" ht="30" x14ac:dyDescent="0.25">
      <c r="A1752" s="12">
        <v>43330</v>
      </c>
      <c r="B1752" s="106">
        <v>834</v>
      </c>
      <c r="C1752" s="106">
        <v>506</v>
      </c>
      <c r="D1752" s="15" t="s">
        <v>354</v>
      </c>
      <c r="E1752" s="15" t="s">
        <v>1107</v>
      </c>
      <c r="H1752" s="106" t="s">
        <v>1084</v>
      </c>
      <c r="I1752" s="106">
        <v>67</v>
      </c>
    </row>
    <row r="1753" spans="1:9" ht="45" x14ac:dyDescent="0.25">
      <c r="A1753" s="12">
        <v>43327</v>
      </c>
      <c r="B1753" s="106">
        <v>830</v>
      </c>
      <c r="C1753" s="106">
        <v>405</v>
      </c>
      <c r="D1753" s="15" t="s">
        <v>364</v>
      </c>
      <c r="E1753" s="15" t="s">
        <v>1107</v>
      </c>
      <c r="H1753" s="106" t="s">
        <v>1084</v>
      </c>
      <c r="I1753" s="106">
        <v>67</v>
      </c>
    </row>
    <row r="1754" spans="1:9" ht="45" x14ac:dyDescent="0.25">
      <c r="A1754" s="12">
        <v>43291</v>
      </c>
      <c r="B1754" s="106">
        <v>724</v>
      </c>
      <c r="C1754" s="106">
        <v>107</v>
      </c>
      <c r="D1754" s="15" t="s">
        <v>513</v>
      </c>
      <c r="E1754" s="15" t="s">
        <v>1107</v>
      </c>
      <c r="H1754" s="106">
        <v>43358</v>
      </c>
      <c r="I1754" s="106">
        <v>67</v>
      </c>
    </row>
    <row r="1755" spans="1:9" ht="30" x14ac:dyDescent="0.25">
      <c r="A1755" s="12">
        <v>43270</v>
      </c>
      <c r="B1755" s="106">
        <v>651</v>
      </c>
      <c r="C1755" s="106">
        <v>512</v>
      </c>
      <c r="D1755" s="15" t="s">
        <v>650</v>
      </c>
      <c r="E1755" s="15" t="s">
        <v>1107</v>
      </c>
      <c r="H1755" s="106">
        <v>43321</v>
      </c>
      <c r="I1755" s="106">
        <v>67</v>
      </c>
    </row>
    <row r="1756" spans="1:9" ht="30" x14ac:dyDescent="0.25">
      <c r="A1756" s="12">
        <v>43262</v>
      </c>
      <c r="B1756" s="106">
        <v>632</v>
      </c>
      <c r="C1756" s="106">
        <v>202</v>
      </c>
      <c r="D1756" s="15" t="s">
        <v>690</v>
      </c>
      <c r="E1756" s="15" t="s">
        <v>1107</v>
      </c>
      <c r="H1756" s="106">
        <v>43349</v>
      </c>
      <c r="I1756" s="106">
        <v>67</v>
      </c>
    </row>
    <row r="1757" spans="1:9" ht="75" x14ac:dyDescent="0.25">
      <c r="A1757" s="12">
        <v>43361</v>
      </c>
      <c r="B1757" s="106">
        <v>917</v>
      </c>
      <c r="C1757" s="106">
        <v>405</v>
      </c>
      <c r="D1757" s="15" t="s">
        <v>219</v>
      </c>
      <c r="E1757" s="15" t="s">
        <v>1102</v>
      </c>
      <c r="H1757" s="106" t="s">
        <v>1095</v>
      </c>
      <c r="I1757" s="106">
        <v>66</v>
      </c>
    </row>
    <row r="1758" spans="1:9" ht="90" x14ac:dyDescent="0.25">
      <c r="A1758" s="12">
        <v>43360</v>
      </c>
      <c r="B1758" s="106">
        <v>910</v>
      </c>
      <c r="C1758" s="106">
        <v>104</v>
      </c>
      <c r="D1758" s="15" t="s">
        <v>234</v>
      </c>
      <c r="E1758" s="15" t="s">
        <v>1094</v>
      </c>
      <c r="H1758" s="106" t="s">
        <v>1095</v>
      </c>
      <c r="I1758" s="106">
        <v>65</v>
      </c>
    </row>
    <row r="1759" spans="1:9" ht="30" x14ac:dyDescent="0.25">
      <c r="A1759" s="12">
        <v>43359</v>
      </c>
      <c r="B1759" s="106">
        <v>907</v>
      </c>
      <c r="C1759" s="106">
        <v>110</v>
      </c>
      <c r="D1759" s="15" t="s">
        <v>239</v>
      </c>
      <c r="E1759" s="15" t="s">
        <v>1094</v>
      </c>
      <c r="H1759" s="106" t="s">
        <v>1095</v>
      </c>
      <c r="I1759" s="106">
        <v>65</v>
      </c>
    </row>
    <row r="1760" spans="1:9" ht="30" x14ac:dyDescent="0.25">
      <c r="A1760" s="12">
        <v>43358</v>
      </c>
      <c r="B1760" s="106">
        <v>906</v>
      </c>
      <c r="C1760" s="106">
        <v>405</v>
      </c>
      <c r="D1760" s="15" t="s">
        <v>241</v>
      </c>
      <c r="E1760" s="15" t="s">
        <v>1094</v>
      </c>
      <c r="H1760" s="106" t="s">
        <v>1095</v>
      </c>
      <c r="I1760" s="106">
        <v>65</v>
      </c>
    </row>
    <row r="1761" spans="1:9" ht="30" x14ac:dyDescent="0.25">
      <c r="A1761" s="12">
        <v>43356</v>
      </c>
      <c r="B1761" s="106">
        <v>903</v>
      </c>
      <c r="C1761" s="106">
        <v>401</v>
      </c>
      <c r="D1761" s="15" t="s">
        <v>246</v>
      </c>
      <c r="E1761" s="15" t="s">
        <v>1094</v>
      </c>
      <c r="H1761" s="106" t="s">
        <v>1095</v>
      </c>
      <c r="I1761" s="106">
        <v>65</v>
      </c>
    </row>
    <row r="1762" spans="1:9" ht="30" x14ac:dyDescent="0.25">
      <c r="A1762" s="12">
        <v>43356</v>
      </c>
      <c r="B1762" s="106">
        <v>902</v>
      </c>
      <c r="C1762" s="106">
        <v>101</v>
      </c>
      <c r="D1762" s="15" t="s">
        <v>247</v>
      </c>
      <c r="E1762" s="15" t="s">
        <v>1094</v>
      </c>
      <c r="H1762" s="106" t="s">
        <v>1095</v>
      </c>
      <c r="I1762" s="106">
        <v>65</v>
      </c>
    </row>
    <row r="1763" spans="1:9" ht="30" x14ac:dyDescent="0.25">
      <c r="A1763" s="12">
        <v>43354</v>
      </c>
      <c r="B1763" s="106">
        <v>899</v>
      </c>
      <c r="C1763" s="106">
        <v>201</v>
      </c>
      <c r="D1763" s="15" t="s">
        <v>252</v>
      </c>
      <c r="E1763" s="15" t="s">
        <v>1094</v>
      </c>
      <c r="H1763" s="106" t="s">
        <v>1095</v>
      </c>
      <c r="I1763" s="106">
        <v>65</v>
      </c>
    </row>
    <row r="1764" spans="1:9" ht="30" x14ac:dyDescent="0.25">
      <c r="A1764" s="12">
        <v>43348</v>
      </c>
      <c r="B1764" s="106">
        <v>898</v>
      </c>
      <c r="C1764" s="106">
        <v>311</v>
      </c>
      <c r="D1764" s="15" t="s">
        <v>253</v>
      </c>
      <c r="E1764" s="15" t="s">
        <v>1094</v>
      </c>
      <c r="H1764" s="106" t="s">
        <v>1095</v>
      </c>
      <c r="I1764" s="106">
        <v>65</v>
      </c>
    </row>
    <row r="1765" spans="1:9" ht="60" x14ac:dyDescent="0.25">
      <c r="A1765" s="12">
        <v>43349</v>
      </c>
      <c r="B1765" s="106">
        <v>896</v>
      </c>
      <c r="C1765" s="106">
        <v>303</v>
      </c>
      <c r="D1765" s="15" t="s">
        <v>256</v>
      </c>
      <c r="E1765" s="15" t="s">
        <v>1094</v>
      </c>
      <c r="H1765" s="106" t="s">
        <v>1095</v>
      </c>
      <c r="I1765" s="106">
        <v>65</v>
      </c>
    </row>
    <row r="1766" spans="1:9" ht="60" x14ac:dyDescent="0.25">
      <c r="A1766" s="12">
        <v>43352</v>
      </c>
      <c r="B1766" s="106">
        <v>895</v>
      </c>
      <c r="C1766" s="106">
        <v>707</v>
      </c>
      <c r="D1766" s="15" t="s">
        <v>257</v>
      </c>
      <c r="E1766" s="15" t="s">
        <v>1094</v>
      </c>
      <c r="H1766" s="106" t="s">
        <v>1095</v>
      </c>
      <c r="I1766" s="106">
        <v>65</v>
      </c>
    </row>
    <row r="1767" spans="1:9" ht="30" x14ac:dyDescent="0.25">
      <c r="A1767" s="12">
        <v>43351</v>
      </c>
      <c r="B1767" s="106">
        <v>890</v>
      </c>
      <c r="C1767" s="106">
        <v>108</v>
      </c>
      <c r="D1767" s="15" t="s">
        <v>265</v>
      </c>
      <c r="E1767" s="15" t="s">
        <v>1094</v>
      </c>
      <c r="H1767" s="106" t="s">
        <v>1095</v>
      </c>
      <c r="I1767" s="106">
        <v>65</v>
      </c>
    </row>
    <row r="1768" spans="1:9" ht="60" x14ac:dyDescent="0.25">
      <c r="A1768" s="12">
        <v>43349</v>
      </c>
      <c r="B1768" s="106">
        <v>888</v>
      </c>
      <c r="C1768" s="106">
        <v>312</v>
      </c>
      <c r="D1768" s="15" t="s">
        <v>269</v>
      </c>
      <c r="E1768" s="15" t="s">
        <v>1094</v>
      </c>
      <c r="H1768" s="106" t="s">
        <v>1095</v>
      </c>
      <c r="I1768" s="106">
        <v>65</v>
      </c>
    </row>
    <row r="1769" spans="1:9" ht="30" x14ac:dyDescent="0.25">
      <c r="A1769" s="12">
        <v>43343</v>
      </c>
      <c r="B1769" s="106">
        <v>882</v>
      </c>
      <c r="C1769" s="106">
        <v>308</v>
      </c>
      <c r="D1769" s="15" t="s">
        <v>284</v>
      </c>
      <c r="E1769" s="15" t="s">
        <v>1094</v>
      </c>
      <c r="H1769" s="106" t="s">
        <v>1084</v>
      </c>
      <c r="I1769" s="106">
        <v>65</v>
      </c>
    </row>
    <row r="1770" spans="1:9" ht="30" x14ac:dyDescent="0.25">
      <c r="A1770" s="12">
        <v>43343</v>
      </c>
      <c r="B1770" s="106">
        <v>881</v>
      </c>
      <c r="C1770" s="106">
        <v>308</v>
      </c>
      <c r="D1770" s="15" t="s">
        <v>286</v>
      </c>
      <c r="E1770" s="15" t="s">
        <v>1094</v>
      </c>
      <c r="H1770" s="106" t="s">
        <v>1084</v>
      </c>
      <c r="I1770" s="106">
        <v>65</v>
      </c>
    </row>
    <row r="1771" spans="1:9" ht="30" x14ac:dyDescent="0.25">
      <c r="A1771" s="12">
        <v>43343</v>
      </c>
      <c r="B1771" s="106">
        <v>878</v>
      </c>
      <c r="C1771" s="106">
        <v>308</v>
      </c>
      <c r="D1771" s="15" t="s">
        <v>290</v>
      </c>
      <c r="E1771" s="15" t="s">
        <v>1094</v>
      </c>
      <c r="H1771" s="106" t="s">
        <v>1084</v>
      </c>
      <c r="I1771" s="106">
        <v>65</v>
      </c>
    </row>
    <row r="1772" spans="1:9" ht="30" x14ac:dyDescent="0.25">
      <c r="A1772" s="12">
        <v>43344</v>
      </c>
      <c r="B1772" s="106">
        <v>875</v>
      </c>
      <c r="C1772" s="106">
        <v>901</v>
      </c>
      <c r="D1772" s="15" t="s">
        <v>294</v>
      </c>
      <c r="E1772" s="15" t="s">
        <v>1094</v>
      </c>
      <c r="H1772" s="106" t="s">
        <v>1095</v>
      </c>
      <c r="I1772" s="106">
        <v>65</v>
      </c>
    </row>
    <row r="1773" spans="1:9" ht="30" x14ac:dyDescent="0.25">
      <c r="A1773" s="12">
        <v>43343</v>
      </c>
      <c r="B1773" s="106">
        <v>874</v>
      </c>
      <c r="C1773" s="106">
        <v>307</v>
      </c>
      <c r="D1773" s="15" t="s">
        <v>296</v>
      </c>
      <c r="E1773" s="15" t="s">
        <v>1094</v>
      </c>
      <c r="H1773" s="106" t="s">
        <v>1095</v>
      </c>
      <c r="I1773" s="106">
        <v>65</v>
      </c>
    </row>
    <row r="1774" spans="1:9" ht="30" x14ac:dyDescent="0.25">
      <c r="A1774" s="12">
        <v>43342</v>
      </c>
      <c r="B1774" s="106">
        <v>869</v>
      </c>
      <c r="C1774" s="106">
        <v>904</v>
      </c>
      <c r="D1774" s="15" t="s">
        <v>304</v>
      </c>
      <c r="E1774" s="15" t="s">
        <v>1094</v>
      </c>
      <c r="H1774" s="106" t="s">
        <v>1095</v>
      </c>
      <c r="I1774" s="106">
        <v>65</v>
      </c>
    </row>
    <row r="1775" spans="1:9" ht="30" x14ac:dyDescent="0.25">
      <c r="A1775" s="12">
        <v>43338</v>
      </c>
      <c r="B1775" s="106">
        <v>867</v>
      </c>
      <c r="C1775" s="106">
        <v>508</v>
      </c>
      <c r="D1775" s="15" t="s">
        <v>306</v>
      </c>
      <c r="E1775" s="15" t="s">
        <v>1094</v>
      </c>
      <c r="H1775" s="106" t="s">
        <v>1095</v>
      </c>
      <c r="I1775" s="106">
        <v>65</v>
      </c>
    </row>
    <row r="1776" spans="1:9" ht="30" x14ac:dyDescent="0.25">
      <c r="A1776" s="12">
        <v>43338</v>
      </c>
      <c r="B1776" s="106">
        <v>866</v>
      </c>
      <c r="C1776" s="106">
        <v>508</v>
      </c>
      <c r="D1776" s="15" t="s">
        <v>307</v>
      </c>
      <c r="E1776" s="15" t="s">
        <v>1094</v>
      </c>
      <c r="H1776" s="106" t="s">
        <v>1095</v>
      </c>
      <c r="I1776" s="106">
        <v>65</v>
      </c>
    </row>
    <row r="1777" spans="1:9" ht="60" x14ac:dyDescent="0.25">
      <c r="A1777" s="12">
        <v>43336</v>
      </c>
      <c r="B1777" s="106">
        <v>865</v>
      </c>
      <c r="C1777" s="106">
        <v>208</v>
      </c>
      <c r="D1777" s="15" t="s">
        <v>308</v>
      </c>
      <c r="E1777" s="15" t="s">
        <v>1094</v>
      </c>
      <c r="H1777" s="106" t="s">
        <v>1095</v>
      </c>
      <c r="I1777" s="106">
        <v>65</v>
      </c>
    </row>
    <row r="1778" spans="1:9" ht="30" x14ac:dyDescent="0.25">
      <c r="A1778" s="12">
        <v>43337</v>
      </c>
      <c r="B1778" s="106">
        <v>862</v>
      </c>
      <c r="C1778" s="106">
        <v>505</v>
      </c>
      <c r="D1778" s="15" t="s">
        <v>316</v>
      </c>
      <c r="E1778" s="15" t="s">
        <v>1094</v>
      </c>
      <c r="H1778" s="106" t="s">
        <v>1095</v>
      </c>
      <c r="I1778" s="106">
        <v>65</v>
      </c>
    </row>
    <row r="1779" spans="1:9" ht="30" x14ac:dyDescent="0.25">
      <c r="A1779" s="12">
        <v>43335</v>
      </c>
      <c r="B1779" s="106">
        <v>860</v>
      </c>
      <c r="C1779" s="106">
        <v>506</v>
      </c>
      <c r="D1779" s="15" t="s">
        <v>318</v>
      </c>
      <c r="E1779" s="15" t="s">
        <v>1094</v>
      </c>
      <c r="H1779" s="106" t="s">
        <v>1095</v>
      </c>
      <c r="I1779" s="106">
        <v>65</v>
      </c>
    </row>
    <row r="1780" spans="1:9" ht="30" x14ac:dyDescent="0.25">
      <c r="A1780" s="12">
        <v>43335</v>
      </c>
      <c r="B1780" s="106">
        <v>858</v>
      </c>
      <c r="C1780" s="106">
        <v>305</v>
      </c>
      <c r="D1780" s="15" t="s">
        <v>322</v>
      </c>
      <c r="E1780" s="15" t="s">
        <v>1094</v>
      </c>
      <c r="H1780" s="106" t="s">
        <v>1095</v>
      </c>
      <c r="I1780" s="106">
        <v>65</v>
      </c>
    </row>
    <row r="1781" spans="1:9" ht="30" x14ac:dyDescent="0.25">
      <c r="A1781" s="12">
        <v>43334</v>
      </c>
      <c r="B1781" s="106">
        <v>854</v>
      </c>
      <c r="C1781" s="106">
        <v>408</v>
      </c>
      <c r="D1781" s="15" t="s">
        <v>327</v>
      </c>
      <c r="E1781" s="15" t="s">
        <v>1094</v>
      </c>
      <c r="H1781" s="106" t="s">
        <v>1095</v>
      </c>
      <c r="I1781" s="106">
        <v>65</v>
      </c>
    </row>
    <row r="1782" spans="1:9" ht="30" x14ac:dyDescent="0.25">
      <c r="A1782" s="12">
        <v>43333</v>
      </c>
      <c r="B1782" s="106">
        <v>853</v>
      </c>
      <c r="C1782" s="106">
        <v>711</v>
      </c>
      <c r="D1782" s="15" t="s">
        <v>328</v>
      </c>
      <c r="E1782" s="15" t="s">
        <v>1094</v>
      </c>
      <c r="H1782" s="106" t="s">
        <v>1095</v>
      </c>
      <c r="I1782" s="106">
        <v>65</v>
      </c>
    </row>
    <row r="1783" spans="1:9" ht="30" x14ac:dyDescent="0.25">
      <c r="A1783" s="12">
        <v>43333</v>
      </c>
      <c r="B1783" s="106">
        <v>852</v>
      </c>
      <c r="C1783" s="106">
        <v>604</v>
      </c>
      <c r="D1783" s="15" t="s">
        <v>329</v>
      </c>
      <c r="E1783" s="15" t="s">
        <v>1094</v>
      </c>
      <c r="H1783" s="106">
        <v>43335</v>
      </c>
      <c r="I1783" s="106">
        <v>65</v>
      </c>
    </row>
    <row r="1784" spans="1:9" ht="30" x14ac:dyDescent="0.25">
      <c r="A1784" s="12">
        <v>43329</v>
      </c>
      <c r="B1784" s="106">
        <v>848</v>
      </c>
      <c r="C1784" s="106"/>
      <c r="D1784" s="15" t="s">
        <v>334</v>
      </c>
      <c r="E1784" s="15" t="s">
        <v>1094</v>
      </c>
      <c r="H1784" s="106">
        <v>43335</v>
      </c>
      <c r="I1784" s="106">
        <v>65</v>
      </c>
    </row>
    <row r="1785" spans="1:9" ht="30" x14ac:dyDescent="0.25">
      <c r="A1785" s="12">
        <v>43329</v>
      </c>
      <c r="B1785" s="106">
        <v>846</v>
      </c>
      <c r="C1785" s="106"/>
      <c r="D1785" s="15" t="s">
        <v>336</v>
      </c>
      <c r="E1785" s="15" t="s">
        <v>1094</v>
      </c>
      <c r="H1785" s="106">
        <v>43335</v>
      </c>
      <c r="I1785" s="106">
        <v>65</v>
      </c>
    </row>
    <row r="1786" spans="1:9" ht="30" x14ac:dyDescent="0.25">
      <c r="A1786" s="12">
        <v>43325</v>
      </c>
      <c r="B1786" s="106">
        <v>845</v>
      </c>
      <c r="C1786" s="106">
        <v>101</v>
      </c>
      <c r="D1786" s="15" t="s">
        <v>337</v>
      </c>
      <c r="E1786" s="15" t="s">
        <v>1094</v>
      </c>
      <c r="H1786" s="106">
        <v>43335</v>
      </c>
      <c r="I1786" s="106">
        <v>65</v>
      </c>
    </row>
    <row r="1787" spans="1:9" ht="30" x14ac:dyDescent="0.25">
      <c r="A1787" s="12">
        <v>43332</v>
      </c>
      <c r="B1787" s="106">
        <v>837</v>
      </c>
      <c r="C1787" s="106">
        <v>504</v>
      </c>
      <c r="D1787" s="15" t="s">
        <v>347</v>
      </c>
      <c r="E1787" s="15" t="s">
        <v>1094</v>
      </c>
      <c r="H1787" s="106">
        <v>43335</v>
      </c>
      <c r="I1787" s="106">
        <v>65</v>
      </c>
    </row>
    <row r="1788" spans="1:9" ht="30" x14ac:dyDescent="0.25">
      <c r="A1788" s="12">
        <v>43331</v>
      </c>
      <c r="B1788" s="106">
        <v>836</v>
      </c>
      <c r="C1788" s="106">
        <v>301</v>
      </c>
      <c r="D1788" s="15" t="s">
        <v>350</v>
      </c>
      <c r="E1788" s="15" t="s">
        <v>1094</v>
      </c>
      <c r="H1788" s="106" t="s">
        <v>1084</v>
      </c>
      <c r="I1788" s="106">
        <v>65</v>
      </c>
    </row>
    <row r="1789" spans="1:9" ht="30" x14ac:dyDescent="0.25">
      <c r="A1789" s="12">
        <v>43195</v>
      </c>
      <c r="B1789" s="106">
        <v>829</v>
      </c>
      <c r="C1789" s="106" t="s">
        <v>366</v>
      </c>
      <c r="D1789" s="15" t="s">
        <v>367</v>
      </c>
      <c r="E1789" s="15" t="s">
        <v>1094</v>
      </c>
      <c r="H1789" s="106" t="s">
        <v>1138</v>
      </c>
      <c r="I1789" s="106">
        <v>65</v>
      </c>
    </row>
    <row r="1790" spans="1:9" ht="30" x14ac:dyDescent="0.25">
      <c r="A1790" s="12">
        <v>43190</v>
      </c>
      <c r="B1790" s="106">
        <v>827</v>
      </c>
      <c r="C1790" s="106" t="s">
        <v>371</v>
      </c>
      <c r="D1790" s="15" t="s">
        <v>372</v>
      </c>
      <c r="E1790" s="15" t="s">
        <v>1094</v>
      </c>
      <c r="H1790" s="106" t="s">
        <v>1138</v>
      </c>
      <c r="I1790" s="106">
        <v>65</v>
      </c>
    </row>
    <row r="1791" spans="1:9" ht="30" x14ac:dyDescent="0.25">
      <c r="A1791" s="12">
        <v>43267</v>
      </c>
      <c r="B1791" s="106">
        <v>826</v>
      </c>
      <c r="C1791" s="106" t="s">
        <v>373</v>
      </c>
      <c r="D1791" s="15" t="s">
        <v>374</v>
      </c>
      <c r="E1791" s="15" t="s">
        <v>1094</v>
      </c>
      <c r="H1791" s="106" t="s">
        <v>1138</v>
      </c>
      <c r="I1791" s="106">
        <v>65</v>
      </c>
    </row>
    <row r="1792" spans="1:9" ht="30" x14ac:dyDescent="0.25">
      <c r="A1792" s="12">
        <v>43274</v>
      </c>
      <c r="B1792" s="106">
        <v>824</v>
      </c>
      <c r="C1792" s="106" t="s">
        <v>377</v>
      </c>
      <c r="D1792" s="15" t="s">
        <v>378</v>
      </c>
      <c r="E1792" s="15" t="s">
        <v>1094</v>
      </c>
      <c r="H1792" s="106" t="s">
        <v>1138</v>
      </c>
      <c r="I1792" s="106">
        <v>65</v>
      </c>
    </row>
    <row r="1793" spans="1:9" ht="30" x14ac:dyDescent="0.25">
      <c r="A1793" s="12">
        <v>43326</v>
      </c>
      <c r="B1793" s="106">
        <v>822</v>
      </c>
      <c r="C1793" s="106">
        <v>904</v>
      </c>
      <c r="D1793" s="15" t="s">
        <v>380</v>
      </c>
      <c r="E1793" s="15" t="s">
        <v>1094</v>
      </c>
      <c r="H1793" s="106" t="s">
        <v>1138</v>
      </c>
      <c r="I1793" s="106">
        <v>65</v>
      </c>
    </row>
    <row r="1794" spans="1:9" ht="30" x14ac:dyDescent="0.25">
      <c r="A1794" s="12">
        <v>43324</v>
      </c>
      <c r="B1794" s="106">
        <v>816</v>
      </c>
      <c r="C1794" s="106">
        <v>704</v>
      </c>
      <c r="D1794" s="15" t="s">
        <v>387</v>
      </c>
      <c r="E1794" s="15" t="s">
        <v>1094</v>
      </c>
      <c r="H1794" s="106" t="s">
        <v>1138</v>
      </c>
      <c r="I1794" s="106">
        <v>65</v>
      </c>
    </row>
    <row r="1795" spans="1:9" ht="30" x14ac:dyDescent="0.25">
      <c r="A1795" s="12">
        <v>43323</v>
      </c>
      <c r="B1795" s="106">
        <v>815</v>
      </c>
      <c r="C1795" s="106">
        <v>504</v>
      </c>
      <c r="D1795" s="15" t="s">
        <v>388</v>
      </c>
      <c r="E1795" s="15" t="s">
        <v>1094</v>
      </c>
      <c r="H1795" s="106" t="s">
        <v>1138</v>
      </c>
      <c r="I1795" s="106">
        <v>65</v>
      </c>
    </row>
    <row r="1796" spans="1:9" ht="30" x14ac:dyDescent="0.25">
      <c r="A1796" s="12">
        <v>43324</v>
      </c>
      <c r="B1796" s="106">
        <v>814</v>
      </c>
      <c r="C1796" s="106"/>
      <c r="D1796" s="15" t="s">
        <v>389</v>
      </c>
      <c r="E1796" s="15" t="s">
        <v>1094</v>
      </c>
      <c r="H1796" s="106" t="s">
        <v>1138</v>
      </c>
      <c r="I1796" s="106">
        <v>65</v>
      </c>
    </row>
    <row r="1797" spans="1:9" ht="30" x14ac:dyDescent="0.25">
      <c r="A1797" s="12">
        <v>43319</v>
      </c>
      <c r="B1797" s="106">
        <v>809</v>
      </c>
      <c r="C1797" s="106">
        <v>508</v>
      </c>
      <c r="D1797" s="15" t="s">
        <v>394</v>
      </c>
      <c r="E1797" s="15" t="s">
        <v>1094</v>
      </c>
      <c r="H1797" s="106">
        <v>43335</v>
      </c>
      <c r="I1797" s="106">
        <v>65</v>
      </c>
    </row>
    <row r="1798" spans="1:9" ht="30" x14ac:dyDescent="0.25">
      <c r="A1798" s="12">
        <v>43315</v>
      </c>
      <c r="B1798" s="106">
        <v>806</v>
      </c>
      <c r="C1798" s="106">
        <v>210</v>
      </c>
      <c r="D1798" s="15" t="s">
        <v>397</v>
      </c>
      <c r="E1798" s="15" t="s">
        <v>1094</v>
      </c>
      <c r="H1798" s="106">
        <v>43335</v>
      </c>
      <c r="I1798" s="106">
        <v>65</v>
      </c>
    </row>
    <row r="1799" spans="1:9" ht="30" x14ac:dyDescent="0.25">
      <c r="A1799" s="12">
        <v>43315</v>
      </c>
      <c r="B1799" s="106">
        <v>805</v>
      </c>
      <c r="C1799" s="106">
        <v>210</v>
      </c>
      <c r="D1799" s="15" t="s">
        <v>398</v>
      </c>
      <c r="E1799" s="15" t="s">
        <v>1094</v>
      </c>
      <c r="H1799" s="106">
        <v>43335</v>
      </c>
      <c r="I1799" s="106">
        <v>65</v>
      </c>
    </row>
    <row r="1800" spans="1:9" ht="45" x14ac:dyDescent="0.25">
      <c r="A1800" s="12">
        <v>43316</v>
      </c>
      <c r="B1800" s="106">
        <v>794</v>
      </c>
      <c r="C1800" s="106"/>
      <c r="D1800" s="15" t="s">
        <v>404</v>
      </c>
      <c r="E1800" s="15" t="s">
        <v>1094</v>
      </c>
      <c r="H1800" s="106">
        <v>43334</v>
      </c>
      <c r="I1800" s="106">
        <v>65</v>
      </c>
    </row>
    <row r="1801" spans="1:9" ht="30" x14ac:dyDescent="0.25">
      <c r="A1801" s="12">
        <v>43314</v>
      </c>
      <c r="B1801" s="106">
        <v>792</v>
      </c>
      <c r="C1801" s="106"/>
      <c r="D1801" s="15" t="s">
        <v>406</v>
      </c>
      <c r="E1801" s="15" t="s">
        <v>1094</v>
      </c>
      <c r="H1801" s="106">
        <v>43335</v>
      </c>
      <c r="I1801" s="106">
        <v>65</v>
      </c>
    </row>
    <row r="1802" spans="1:9" ht="30" x14ac:dyDescent="0.25">
      <c r="A1802" s="12">
        <v>43314</v>
      </c>
      <c r="B1802" s="106">
        <v>789</v>
      </c>
      <c r="C1802" s="106" t="s">
        <v>410</v>
      </c>
      <c r="D1802" s="15" t="s">
        <v>411</v>
      </c>
      <c r="E1802" s="15" t="s">
        <v>1094</v>
      </c>
      <c r="H1802" s="106">
        <v>43335</v>
      </c>
      <c r="I1802" s="106">
        <v>65</v>
      </c>
    </row>
    <row r="1803" spans="1:9" ht="30" x14ac:dyDescent="0.25">
      <c r="A1803" s="12">
        <v>43316</v>
      </c>
      <c r="B1803" s="106">
        <v>786</v>
      </c>
      <c r="C1803" s="106">
        <v>511</v>
      </c>
      <c r="D1803" s="15" t="s">
        <v>416</v>
      </c>
      <c r="E1803" s="15" t="s">
        <v>1094</v>
      </c>
      <c r="H1803" s="106">
        <v>43335</v>
      </c>
      <c r="I1803" s="106">
        <v>65</v>
      </c>
    </row>
    <row r="1804" spans="1:9" ht="30" x14ac:dyDescent="0.25">
      <c r="A1804" s="12">
        <v>43316</v>
      </c>
      <c r="B1804" s="106">
        <v>785</v>
      </c>
      <c r="C1804" s="106">
        <v>512</v>
      </c>
      <c r="D1804" s="15" t="s">
        <v>418</v>
      </c>
      <c r="E1804" s="15" t="s">
        <v>1094</v>
      </c>
      <c r="H1804" s="106">
        <v>43335</v>
      </c>
      <c r="I1804" s="106">
        <v>65</v>
      </c>
    </row>
    <row r="1805" spans="1:9" ht="30" x14ac:dyDescent="0.25">
      <c r="A1805" s="12">
        <v>43316</v>
      </c>
      <c r="B1805" s="106">
        <v>784</v>
      </c>
      <c r="C1805" s="106">
        <v>401</v>
      </c>
      <c r="D1805" s="15" t="s">
        <v>420</v>
      </c>
      <c r="E1805" s="15" t="s">
        <v>1094</v>
      </c>
      <c r="H1805" s="106">
        <v>43335</v>
      </c>
      <c r="I1805" s="106">
        <v>65</v>
      </c>
    </row>
    <row r="1806" spans="1:9" ht="30" x14ac:dyDescent="0.25">
      <c r="A1806" s="12">
        <v>43314</v>
      </c>
      <c r="B1806" s="106">
        <v>782</v>
      </c>
      <c r="C1806" s="106">
        <v>801</v>
      </c>
      <c r="D1806" s="15" t="s">
        <v>423</v>
      </c>
      <c r="E1806" s="15" t="s">
        <v>1094</v>
      </c>
      <c r="H1806" s="106">
        <v>43335</v>
      </c>
      <c r="I1806" s="106">
        <v>65</v>
      </c>
    </row>
    <row r="1807" spans="1:9" ht="30" x14ac:dyDescent="0.25">
      <c r="A1807" s="12">
        <v>43314</v>
      </c>
      <c r="B1807" s="106">
        <v>781</v>
      </c>
      <c r="C1807" s="106">
        <v>204</v>
      </c>
      <c r="D1807" s="15" t="s">
        <v>424</v>
      </c>
      <c r="E1807" s="15" t="s">
        <v>1094</v>
      </c>
      <c r="H1807" s="106">
        <v>43335</v>
      </c>
      <c r="I1807" s="106">
        <v>65</v>
      </c>
    </row>
    <row r="1808" spans="1:9" ht="30" x14ac:dyDescent="0.25">
      <c r="A1808" s="12">
        <v>43311</v>
      </c>
      <c r="B1808" s="106">
        <v>773</v>
      </c>
      <c r="C1808" s="106">
        <v>303</v>
      </c>
      <c r="D1808" s="15" t="s">
        <v>439</v>
      </c>
      <c r="E1808" s="15" t="s">
        <v>1094</v>
      </c>
      <c r="H1808" s="106">
        <v>43335</v>
      </c>
      <c r="I1808" s="106">
        <v>65</v>
      </c>
    </row>
    <row r="1809" spans="1:9" ht="30" x14ac:dyDescent="0.25">
      <c r="A1809" s="12">
        <v>43307</v>
      </c>
      <c r="B1809" s="106">
        <v>771</v>
      </c>
      <c r="C1809" s="106"/>
      <c r="D1809" s="15" t="s">
        <v>441</v>
      </c>
      <c r="E1809" s="15" t="s">
        <v>1094</v>
      </c>
      <c r="H1809" s="106">
        <v>43335</v>
      </c>
      <c r="I1809" s="106">
        <v>65</v>
      </c>
    </row>
    <row r="1810" spans="1:9" ht="60" x14ac:dyDescent="0.25">
      <c r="A1810" s="12">
        <v>43298</v>
      </c>
      <c r="B1810" s="106">
        <v>770</v>
      </c>
      <c r="C1810" s="106"/>
      <c r="D1810" s="15" t="s">
        <v>442</v>
      </c>
      <c r="E1810" s="15" t="s">
        <v>1094</v>
      </c>
      <c r="H1810" s="106">
        <v>43335</v>
      </c>
      <c r="I1810" s="106">
        <v>65</v>
      </c>
    </row>
    <row r="1811" spans="1:9" ht="45" x14ac:dyDescent="0.25">
      <c r="A1811" s="12">
        <v>43283</v>
      </c>
      <c r="B1811" s="106">
        <v>765</v>
      </c>
      <c r="C1811" s="106"/>
      <c r="D1811" s="15" t="s">
        <v>447</v>
      </c>
      <c r="E1811" s="15" t="s">
        <v>1094</v>
      </c>
      <c r="H1811" s="106">
        <v>43335</v>
      </c>
      <c r="I1811" s="106">
        <v>65</v>
      </c>
    </row>
    <row r="1812" spans="1:9" ht="45" x14ac:dyDescent="0.25">
      <c r="A1812" s="12">
        <v>43282</v>
      </c>
      <c r="B1812" s="106">
        <v>764</v>
      </c>
      <c r="C1812" s="106"/>
      <c r="D1812" s="15" t="s">
        <v>448</v>
      </c>
      <c r="E1812" s="15" t="s">
        <v>1094</v>
      </c>
      <c r="H1812" s="106">
        <v>43335</v>
      </c>
      <c r="I1812" s="106">
        <v>65</v>
      </c>
    </row>
    <row r="1813" spans="1:9" ht="30" x14ac:dyDescent="0.25">
      <c r="A1813" s="12">
        <v>43308</v>
      </c>
      <c r="B1813" s="106">
        <v>758</v>
      </c>
      <c r="C1813" s="106">
        <v>801</v>
      </c>
      <c r="D1813" s="15" t="s">
        <v>454</v>
      </c>
      <c r="E1813" s="15" t="s">
        <v>1094</v>
      </c>
      <c r="H1813" s="106">
        <v>43335</v>
      </c>
      <c r="I1813" s="106">
        <v>65</v>
      </c>
    </row>
    <row r="1814" spans="1:9" ht="30" x14ac:dyDescent="0.25">
      <c r="A1814" s="12">
        <v>43294</v>
      </c>
      <c r="B1814" s="106">
        <v>725</v>
      </c>
      <c r="C1814" s="106">
        <v>406</v>
      </c>
      <c r="D1814" s="15" t="s">
        <v>511</v>
      </c>
      <c r="E1814" s="15" t="s">
        <v>1094</v>
      </c>
      <c r="H1814" s="106">
        <v>43335</v>
      </c>
      <c r="I1814" s="106">
        <v>65</v>
      </c>
    </row>
    <row r="1815" spans="1:9" ht="30" x14ac:dyDescent="0.25">
      <c r="A1815" s="12">
        <v>43284</v>
      </c>
      <c r="B1815" s="106">
        <v>688</v>
      </c>
      <c r="C1815" s="106"/>
      <c r="D1815" s="15" t="s">
        <v>576</v>
      </c>
      <c r="E1815" s="15" t="s">
        <v>1094</v>
      </c>
      <c r="H1815" s="106">
        <v>43335</v>
      </c>
      <c r="I1815" s="106">
        <v>65</v>
      </c>
    </row>
    <row r="1816" spans="1:9" ht="30" x14ac:dyDescent="0.25">
      <c r="A1816" s="12">
        <v>43280</v>
      </c>
      <c r="B1816" s="106">
        <v>681</v>
      </c>
      <c r="C1816" s="106">
        <v>411</v>
      </c>
      <c r="D1816" s="15" t="s">
        <v>591</v>
      </c>
      <c r="E1816" s="15" t="s">
        <v>1094</v>
      </c>
      <c r="H1816" s="106">
        <v>43335</v>
      </c>
      <c r="I1816" s="106">
        <v>65</v>
      </c>
    </row>
    <row r="1817" spans="1:9" ht="30" x14ac:dyDescent="0.25">
      <c r="A1817" s="12">
        <v>43283</v>
      </c>
      <c r="B1817" s="106">
        <v>679</v>
      </c>
      <c r="C1817" s="106"/>
      <c r="D1817" s="15" t="s">
        <v>595</v>
      </c>
      <c r="E1817" s="15" t="s">
        <v>1094</v>
      </c>
      <c r="H1817" s="106">
        <v>43335</v>
      </c>
      <c r="I1817" s="106">
        <v>65</v>
      </c>
    </row>
    <row r="1818" spans="1:9" ht="30" x14ac:dyDescent="0.25">
      <c r="A1818" s="12">
        <v>43282</v>
      </c>
      <c r="B1818" s="106">
        <v>677</v>
      </c>
      <c r="C1818" s="106"/>
      <c r="D1818" s="15" t="s">
        <v>597</v>
      </c>
      <c r="E1818" s="15" t="s">
        <v>1094</v>
      </c>
      <c r="H1818" s="106">
        <v>43335</v>
      </c>
      <c r="I1818" s="106">
        <v>65</v>
      </c>
    </row>
    <row r="1819" spans="1:9" ht="30" x14ac:dyDescent="0.25">
      <c r="A1819" s="12">
        <v>43270</v>
      </c>
      <c r="B1819" s="106">
        <v>676</v>
      </c>
      <c r="C1819" s="106"/>
      <c r="D1819" s="15" t="s">
        <v>598</v>
      </c>
      <c r="E1819" s="15" t="s">
        <v>1094</v>
      </c>
      <c r="H1819" s="106">
        <v>43335</v>
      </c>
      <c r="I1819" s="106">
        <v>65</v>
      </c>
    </row>
    <row r="1820" spans="1:9" ht="30" x14ac:dyDescent="0.25">
      <c r="A1820" s="12">
        <v>43267</v>
      </c>
      <c r="B1820" s="106">
        <v>675</v>
      </c>
      <c r="C1820" s="106"/>
      <c r="D1820" s="15" t="s">
        <v>599</v>
      </c>
      <c r="E1820" s="15" t="s">
        <v>1094</v>
      </c>
      <c r="H1820" s="106">
        <v>43335</v>
      </c>
      <c r="I1820" s="106">
        <v>65</v>
      </c>
    </row>
    <row r="1821" spans="1:9" ht="30" x14ac:dyDescent="0.25">
      <c r="A1821" s="12">
        <v>43279</v>
      </c>
      <c r="B1821" s="106">
        <v>670</v>
      </c>
      <c r="C1821" s="106">
        <v>105</v>
      </c>
      <c r="D1821" s="15" t="s">
        <v>608</v>
      </c>
      <c r="E1821" s="15" t="s">
        <v>1094</v>
      </c>
      <c r="H1821" s="106">
        <v>43335</v>
      </c>
      <c r="I1821" s="106">
        <v>65</v>
      </c>
    </row>
    <row r="1822" spans="1:9" ht="30" x14ac:dyDescent="0.25">
      <c r="A1822" s="12">
        <v>43278</v>
      </c>
      <c r="B1822" s="106">
        <v>666</v>
      </c>
      <c r="C1822" s="106">
        <v>301</v>
      </c>
      <c r="D1822" s="15" t="s">
        <v>618</v>
      </c>
      <c r="E1822" s="15" t="s">
        <v>1094</v>
      </c>
      <c r="H1822" s="106">
        <v>43335</v>
      </c>
      <c r="I1822" s="106">
        <v>65</v>
      </c>
    </row>
    <row r="1823" spans="1:9" ht="30" x14ac:dyDescent="0.25">
      <c r="A1823" s="12">
        <v>43278</v>
      </c>
      <c r="B1823" s="106">
        <v>665</v>
      </c>
      <c r="C1823" s="106">
        <v>301</v>
      </c>
      <c r="D1823" s="15" t="s">
        <v>620</v>
      </c>
      <c r="E1823" s="15" t="s">
        <v>1094</v>
      </c>
      <c r="H1823" s="106">
        <v>43335</v>
      </c>
      <c r="I1823" s="106">
        <v>65</v>
      </c>
    </row>
    <row r="1824" spans="1:9" ht="105" x14ac:dyDescent="0.25">
      <c r="A1824" s="12">
        <v>43268</v>
      </c>
      <c r="B1824" s="106">
        <v>646</v>
      </c>
      <c r="C1824" s="106">
        <v>403</v>
      </c>
      <c r="D1824" s="15" t="s">
        <v>660</v>
      </c>
      <c r="E1824" s="15" t="s">
        <v>1094</v>
      </c>
      <c r="H1824" s="106">
        <v>43335</v>
      </c>
      <c r="I1824" s="106">
        <v>65</v>
      </c>
    </row>
    <row r="1825" spans="1:9" ht="30" x14ac:dyDescent="0.25">
      <c r="A1825" s="12">
        <v>43262</v>
      </c>
      <c r="B1825" s="106">
        <v>630</v>
      </c>
      <c r="C1825" s="106"/>
      <c r="D1825" s="15" t="s">
        <v>692</v>
      </c>
      <c r="E1825" s="15" t="s">
        <v>1094</v>
      </c>
      <c r="H1825" s="106">
        <v>43335</v>
      </c>
      <c r="I1825" s="106">
        <v>65</v>
      </c>
    </row>
    <row r="1826" spans="1:9" ht="30" x14ac:dyDescent="0.25">
      <c r="A1826" s="12">
        <v>43258</v>
      </c>
      <c r="B1826" s="106">
        <v>621</v>
      </c>
      <c r="C1826" s="106">
        <v>610</v>
      </c>
      <c r="D1826" s="15" t="s">
        <v>708</v>
      </c>
      <c r="E1826" s="15" t="s">
        <v>1094</v>
      </c>
      <c r="H1826" s="106">
        <v>43331</v>
      </c>
      <c r="I1826" s="106">
        <v>65</v>
      </c>
    </row>
    <row r="1827" spans="1:9" ht="30" x14ac:dyDescent="0.25">
      <c r="A1827" s="12">
        <v>43258</v>
      </c>
      <c r="B1827" s="106">
        <v>620</v>
      </c>
      <c r="C1827" s="106">
        <v>705</v>
      </c>
      <c r="D1827" s="15" t="s">
        <v>710</v>
      </c>
      <c r="E1827" s="15" t="s">
        <v>1094</v>
      </c>
      <c r="H1827" s="106">
        <v>43335</v>
      </c>
      <c r="I1827" s="106">
        <v>65</v>
      </c>
    </row>
    <row r="1828" spans="1:9" ht="30" x14ac:dyDescent="0.25">
      <c r="A1828" s="12" t="s">
        <v>271</v>
      </c>
      <c r="B1828" s="106">
        <v>887</v>
      </c>
      <c r="C1828" s="106" t="s">
        <v>272</v>
      </c>
      <c r="D1828" s="15" t="s">
        <v>273</v>
      </c>
      <c r="E1828" s="15" t="s">
        <v>1145</v>
      </c>
      <c r="H1828" s="106" t="s">
        <v>1095</v>
      </c>
      <c r="I1828" s="106">
        <v>64</v>
      </c>
    </row>
    <row r="1829" spans="1:9" ht="30" x14ac:dyDescent="0.25">
      <c r="A1829" s="12">
        <v>43343</v>
      </c>
      <c r="B1829" s="106">
        <v>883</v>
      </c>
      <c r="C1829" s="106">
        <v>302</v>
      </c>
      <c r="D1829" s="15" t="s">
        <v>282</v>
      </c>
      <c r="E1829" s="15" t="s">
        <v>1145</v>
      </c>
      <c r="H1829" s="106" t="s">
        <v>1084</v>
      </c>
      <c r="I1829" s="106">
        <v>64</v>
      </c>
    </row>
    <row r="1830" spans="1:9" ht="30" x14ac:dyDescent="0.25">
      <c r="A1830" s="12">
        <v>43333</v>
      </c>
      <c r="B1830" s="106">
        <v>850</v>
      </c>
      <c r="C1830" s="106">
        <v>506</v>
      </c>
      <c r="D1830" s="15" t="s">
        <v>331</v>
      </c>
      <c r="E1830" s="15" t="s">
        <v>1145</v>
      </c>
      <c r="H1830" s="106" t="s">
        <v>1084</v>
      </c>
      <c r="I1830" s="106">
        <v>64</v>
      </c>
    </row>
    <row r="1831" spans="1:9" ht="30" x14ac:dyDescent="0.25">
      <c r="A1831" s="12">
        <v>43329</v>
      </c>
      <c r="B1831" s="106">
        <v>849</v>
      </c>
      <c r="C1831" s="106"/>
      <c r="D1831" s="15" t="s">
        <v>332</v>
      </c>
      <c r="E1831" s="15" t="s">
        <v>1145</v>
      </c>
      <c r="H1831" s="106" t="s">
        <v>1084</v>
      </c>
      <c r="I1831" s="106">
        <v>64</v>
      </c>
    </row>
    <row r="1832" spans="1:9" ht="30" x14ac:dyDescent="0.25">
      <c r="A1832" s="12">
        <v>43281</v>
      </c>
      <c r="B1832" s="106">
        <v>680</v>
      </c>
      <c r="C1832" s="106">
        <v>203</v>
      </c>
      <c r="D1832" s="15" t="s">
        <v>593</v>
      </c>
      <c r="E1832" s="15" t="s">
        <v>1145</v>
      </c>
      <c r="H1832" s="106">
        <v>43321</v>
      </c>
      <c r="I1832" s="106">
        <v>64</v>
      </c>
    </row>
    <row r="1833" spans="1:9" ht="30" x14ac:dyDescent="0.25">
      <c r="A1833" s="12">
        <v>43262</v>
      </c>
      <c r="B1833" s="106">
        <v>631</v>
      </c>
      <c r="C1833" s="106">
        <v>202</v>
      </c>
      <c r="D1833" s="15" t="s">
        <v>691</v>
      </c>
      <c r="E1833" s="15" t="s">
        <v>1145</v>
      </c>
      <c r="H1833" s="106">
        <v>43321</v>
      </c>
      <c r="I1833" s="106">
        <v>64</v>
      </c>
    </row>
    <row r="1834" spans="1:9" ht="30" x14ac:dyDescent="0.25">
      <c r="A1834" s="12">
        <v>43259</v>
      </c>
      <c r="B1834" s="106">
        <v>618</v>
      </c>
      <c r="C1834" s="106">
        <v>712</v>
      </c>
      <c r="D1834" s="15" t="s">
        <v>714</v>
      </c>
      <c r="E1834" s="15" t="s">
        <v>1145</v>
      </c>
      <c r="H1834" s="106">
        <v>43321</v>
      </c>
      <c r="I1834" s="106">
        <v>64</v>
      </c>
    </row>
    <row r="1835" spans="1:9" ht="30" x14ac:dyDescent="0.25">
      <c r="A1835" s="12">
        <v>43348</v>
      </c>
      <c r="B1835" s="106">
        <v>898</v>
      </c>
      <c r="C1835" s="106">
        <v>311</v>
      </c>
      <c r="D1835" s="15" t="s">
        <v>253</v>
      </c>
      <c r="E1835" s="15" t="s">
        <v>1094</v>
      </c>
      <c r="H1835" s="106" t="s">
        <v>1095</v>
      </c>
      <c r="I1835" s="106">
        <v>63</v>
      </c>
    </row>
    <row r="1836" spans="1:9" ht="60" x14ac:dyDescent="0.25">
      <c r="A1836" s="12">
        <v>43349</v>
      </c>
      <c r="B1836" s="106">
        <v>896</v>
      </c>
      <c r="C1836" s="106">
        <v>303</v>
      </c>
      <c r="D1836" s="15" t="s">
        <v>256</v>
      </c>
      <c r="E1836" s="15" t="s">
        <v>1094</v>
      </c>
      <c r="H1836" s="106" t="s">
        <v>1095</v>
      </c>
      <c r="I1836" s="106">
        <v>63</v>
      </c>
    </row>
    <row r="1837" spans="1:9" ht="60" x14ac:dyDescent="0.25">
      <c r="A1837" s="12">
        <v>43352</v>
      </c>
      <c r="B1837" s="106">
        <v>895</v>
      </c>
      <c r="C1837" s="106">
        <v>707</v>
      </c>
      <c r="D1837" s="15" t="s">
        <v>257</v>
      </c>
      <c r="E1837" s="15" t="s">
        <v>1094</v>
      </c>
      <c r="H1837" s="106" t="s">
        <v>1095</v>
      </c>
      <c r="I1837" s="106">
        <v>63</v>
      </c>
    </row>
    <row r="1838" spans="1:9" ht="30" x14ac:dyDescent="0.25">
      <c r="A1838" s="12">
        <v>43351</v>
      </c>
      <c r="B1838" s="106">
        <v>890</v>
      </c>
      <c r="C1838" s="106">
        <v>108</v>
      </c>
      <c r="D1838" s="15" t="s">
        <v>265</v>
      </c>
      <c r="E1838" s="15" t="s">
        <v>1094</v>
      </c>
      <c r="H1838" s="106" t="s">
        <v>1095</v>
      </c>
      <c r="I1838" s="106">
        <v>63</v>
      </c>
    </row>
    <row r="1839" spans="1:9" ht="60" x14ac:dyDescent="0.25">
      <c r="A1839" s="12">
        <v>43349</v>
      </c>
      <c r="B1839" s="106">
        <v>888</v>
      </c>
      <c r="C1839" s="106">
        <v>312</v>
      </c>
      <c r="D1839" s="15" t="s">
        <v>269</v>
      </c>
      <c r="E1839" s="15" t="s">
        <v>1094</v>
      </c>
      <c r="H1839" s="106" t="s">
        <v>1095</v>
      </c>
      <c r="I1839" s="106">
        <v>63</v>
      </c>
    </row>
    <row r="1840" spans="1:9" ht="30" x14ac:dyDescent="0.25">
      <c r="A1840" s="12" t="s">
        <v>271</v>
      </c>
      <c r="B1840" s="106">
        <v>887</v>
      </c>
      <c r="C1840" s="106" t="s">
        <v>272</v>
      </c>
      <c r="D1840" s="15" t="s">
        <v>273</v>
      </c>
      <c r="E1840" s="15" t="s">
        <v>1145</v>
      </c>
      <c r="H1840" s="106" t="s">
        <v>1095</v>
      </c>
      <c r="I1840" s="106">
        <v>62</v>
      </c>
    </row>
    <row r="1841" spans="1:9" ht="30" x14ac:dyDescent="0.25">
      <c r="A1841" s="12">
        <v>43352</v>
      </c>
      <c r="B1841" s="106">
        <v>892</v>
      </c>
      <c r="C1841" s="106">
        <v>106</v>
      </c>
      <c r="D1841" s="15" t="s">
        <v>261</v>
      </c>
      <c r="E1841" s="15" t="s">
        <v>1087</v>
      </c>
      <c r="H1841" s="106" t="s">
        <v>1095</v>
      </c>
      <c r="I1841" s="106">
        <v>61</v>
      </c>
    </row>
    <row r="1842" spans="1:9" ht="30" x14ac:dyDescent="0.25">
      <c r="A1842" s="12" t="s">
        <v>271</v>
      </c>
      <c r="B1842" s="106">
        <v>887</v>
      </c>
      <c r="C1842" s="106" t="s">
        <v>272</v>
      </c>
      <c r="D1842" s="15" t="s">
        <v>273</v>
      </c>
      <c r="E1842" s="15" t="s">
        <v>1145</v>
      </c>
      <c r="H1842" s="106" t="s">
        <v>1095</v>
      </c>
      <c r="I1842" s="106">
        <v>61</v>
      </c>
    </row>
    <row r="1843" spans="1:9" x14ac:dyDescent="0.25">
      <c r="A1843" s="12">
        <v>43220</v>
      </c>
      <c r="B1843" s="106">
        <v>474</v>
      </c>
      <c r="C1843" s="106">
        <v>110</v>
      </c>
      <c r="D1843" s="15" t="s">
        <v>968</v>
      </c>
      <c r="E1843" s="15"/>
      <c r="H1843" s="106"/>
      <c r="I1843" s="106">
        <v>60</v>
      </c>
    </row>
    <row r="1844" spans="1:9" ht="30" x14ac:dyDescent="0.25">
      <c r="A1844" s="12">
        <v>43219</v>
      </c>
      <c r="B1844" s="106">
        <v>470</v>
      </c>
      <c r="C1844" s="106">
        <v>201</v>
      </c>
      <c r="D1844" s="15" t="s">
        <v>977</v>
      </c>
      <c r="E1844" s="15"/>
      <c r="H1844" s="106"/>
      <c r="I1844" s="106">
        <v>60</v>
      </c>
    </row>
    <row r="1845" spans="1:9" x14ac:dyDescent="0.25">
      <c r="A1845" s="12">
        <v>43219</v>
      </c>
      <c r="B1845" s="106">
        <v>469</v>
      </c>
      <c r="C1845" s="106">
        <v>311</v>
      </c>
      <c r="D1845" s="15" t="s">
        <v>979</v>
      </c>
      <c r="E1845" s="15"/>
      <c r="H1845" s="106"/>
      <c r="I1845" s="106">
        <v>60</v>
      </c>
    </row>
    <row r="1846" spans="1:9" x14ac:dyDescent="0.25">
      <c r="A1846" s="12">
        <v>43219</v>
      </c>
      <c r="B1846" s="106">
        <v>467</v>
      </c>
      <c r="C1846" s="106">
        <v>106</v>
      </c>
      <c r="D1846" s="15" t="s">
        <v>983</v>
      </c>
      <c r="E1846" s="15"/>
      <c r="H1846" s="106"/>
      <c r="I1846" s="106">
        <v>60</v>
      </c>
    </row>
    <row r="1847" spans="1:9" x14ac:dyDescent="0.25">
      <c r="A1847" s="12">
        <v>43219</v>
      </c>
      <c r="B1847" s="106">
        <v>466</v>
      </c>
      <c r="C1847" s="106">
        <v>111</v>
      </c>
      <c r="D1847" s="15" t="s">
        <v>985</v>
      </c>
      <c r="E1847" s="15"/>
      <c r="H1847" s="106"/>
      <c r="I1847" s="106">
        <v>60</v>
      </c>
    </row>
    <row r="1848" spans="1:9" ht="30" x14ac:dyDescent="0.25">
      <c r="A1848" s="12">
        <v>43218</v>
      </c>
      <c r="B1848" s="106">
        <v>464</v>
      </c>
      <c r="C1848" s="106">
        <v>106</v>
      </c>
      <c r="D1848" s="15" t="s">
        <v>989</v>
      </c>
      <c r="E1848" s="15"/>
      <c r="H1848" s="106"/>
      <c r="I1848" s="106">
        <v>60</v>
      </c>
    </row>
    <row r="1849" spans="1:9" ht="30" x14ac:dyDescent="0.25">
      <c r="A1849" s="12">
        <v>43216</v>
      </c>
      <c r="B1849" s="106">
        <v>461</v>
      </c>
      <c r="C1849" s="106">
        <v>104</v>
      </c>
      <c r="D1849" s="15" t="s">
        <v>995</v>
      </c>
      <c r="E1849" s="15"/>
      <c r="H1849" s="106"/>
      <c r="I1849" s="106">
        <v>60</v>
      </c>
    </row>
    <row r="1850" spans="1:9" ht="30" x14ac:dyDescent="0.25">
      <c r="A1850" s="12">
        <v>43217</v>
      </c>
      <c r="B1850" s="106">
        <v>460</v>
      </c>
      <c r="C1850" s="106">
        <v>103</v>
      </c>
      <c r="D1850" s="15" t="s">
        <v>997</v>
      </c>
      <c r="E1850" s="15"/>
      <c r="H1850" s="106"/>
      <c r="I1850" s="106">
        <v>60</v>
      </c>
    </row>
    <row r="1851" spans="1:9" ht="45" x14ac:dyDescent="0.25">
      <c r="A1851" s="12">
        <v>43214</v>
      </c>
      <c r="B1851" s="106">
        <v>449</v>
      </c>
      <c r="C1851" s="106">
        <v>106</v>
      </c>
      <c r="D1851" s="15" t="s">
        <v>1017</v>
      </c>
      <c r="E1851" s="15"/>
      <c r="H1851" s="106"/>
      <c r="I1851" s="106">
        <v>60</v>
      </c>
    </row>
    <row r="1852" spans="1:9" x14ac:dyDescent="0.25">
      <c r="A1852" s="12">
        <v>43212</v>
      </c>
      <c r="B1852" s="106">
        <v>447</v>
      </c>
      <c r="C1852" s="106">
        <v>201</v>
      </c>
      <c r="D1852" s="15" t="s">
        <v>1020</v>
      </c>
      <c r="E1852" s="15"/>
      <c r="H1852" s="106"/>
      <c r="I1852" s="106">
        <v>60</v>
      </c>
    </row>
    <row r="1853" spans="1:9" ht="30" x14ac:dyDescent="0.25">
      <c r="A1853" s="12">
        <v>43211</v>
      </c>
      <c r="B1853" s="106">
        <v>443</v>
      </c>
      <c r="C1853" s="106">
        <v>310</v>
      </c>
      <c r="D1853" s="15" t="s">
        <v>1027</v>
      </c>
      <c r="E1853" s="15"/>
      <c r="H1853" s="106"/>
      <c r="I1853" s="106">
        <v>60</v>
      </c>
    </row>
    <row r="1854" spans="1:9" ht="45" x14ac:dyDescent="0.25">
      <c r="A1854" s="12">
        <v>43210</v>
      </c>
      <c r="B1854" s="106">
        <v>433</v>
      </c>
      <c r="C1854" s="106">
        <v>108</v>
      </c>
      <c r="D1854" s="15" t="s">
        <v>1043</v>
      </c>
      <c r="E1854" s="15"/>
      <c r="H1854" s="106"/>
      <c r="I1854" s="106">
        <v>60</v>
      </c>
    </row>
    <row r="1855" spans="1:9" ht="45" x14ac:dyDescent="0.25">
      <c r="A1855" s="12">
        <v>43208</v>
      </c>
      <c r="B1855" s="106">
        <v>426</v>
      </c>
      <c r="C1855" s="106">
        <v>111</v>
      </c>
      <c r="D1855" s="15" t="s">
        <v>1061</v>
      </c>
      <c r="E1855" s="15"/>
      <c r="H1855" s="106"/>
      <c r="I1855" s="106">
        <v>60</v>
      </c>
    </row>
    <row r="1856" spans="1:9" x14ac:dyDescent="0.25">
      <c r="A1856" s="12">
        <v>43208</v>
      </c>
      <c r="B1856" s="106">
        <v>425</v>
      </c>
      <c r="C1856" s="106">
        <v>112</v>
      </c>
      <c r="D1856" s="15" t="s">
        <v>1064</v>
      </c>
      <c r="E1856" s="15"/>
      <c r="H1856" s="106"/>
      <c r="I1856" s="106">
        <v>60</v>
      </c>
    </row>
    <row r="1857" spans="1:9" x14ac:dyDescent="0.25">
      <c r="A1857" s="12">
        <v>43220</v>
      </c>
      <c r="B1857" s="106">
        <v>474</v>
      </c>
      <c r="C1857" s="106">
        <v>110</v>
      </c>
      <c r="D1857" s="15" t="s">
        <v>968</v>
      </c>
      <c r="E1857" s="15"/>
      <c r="H1857" s="106"/>
      <c r="I1857" s="106">
        <v>59</v>
      </c>
    </row>
    <row r="1858" spans="1:9" ht="30" x14ac:dyDescent="0.25">
      <c r="A1858" s="12">
        <v>43219</v>
      </c>
      <c r="B1858" s="106">
        <v>470</v>
      </c>
      <c r="C1858" s="106">
        <v>201</v>
      </c>
      <c r="D1858" s="15" t="s">
        <v>977</v>
      </c>
      <c r="E1858" s="15"/>
      <c r="H1858" s="106"/>
      <c r="I1858" s="106">
        <v>59</v>
      </c>
    </row>
    <row r="1859" spans="1:9" x14ac:dyDescent="0.25">
      <c r="A1859" s="12">
        <v>43219</v>
      </c>
      <c r="B1859" s="106">
        <v>469</v>
      </c>
      <c r="C1859" s="106">
        <v>311</v>
      </c>
      <c r="D1859" s="15" t="s">
        <v>979</v>
      </c>
      <c r="E1859" s="15"/>
      <c r="H1859" s="106"/>
      <c r="I1859" s="106">
        <v>59</v>
      </c>
    </row>
    <row r="1860" spans="1:9" x14ac:dyDescent="0.25">
      <c r="A1860" s="12">
        <v>43219</v>
      </c>
      <c r="B1860" s="106">
        <v>467</v>
      </c>
      <c r="C1860" s="106">
        <v>106</v>
      </c>
      <c r="D1860" s="15" t="s">
        <v>983</v>
      </c>
      <c r="E1860" s="15"/>
      <c r="H1860" s="106"/>
      <c r="I1860" s="106">
        <v>59</v>
      </c>
    </row>
    <row r="1861" spans="1:9" x14ac:dyDescent="0.25">
      <c r="A1861" s="12">
        <v>43219</v>
      </c>
      <c r="B1861" s="106">
        <v>466</v>
      </c>
      <c r="C1861" s="106">
        <v>111</v>
      </c>
      <c r="D1861" s="15" t="s">
        <v>985</v>
      </c>
      <c r="E1861" s="15"/>
      <c r="H1861" s="106"/>
      <c r="I1861" s="106">
        <v>59</v>
      </c>
    </row>
    <row r="1862" spans="1:9" ht="30" x14ac:dyDescent="0.25">
      <c r="A1862" s="12">
        <v>43218</v>
      </c>
      <c r="B1862" s="106">
        <v>464</v>
      </c>
      <c r="C1862" s="106">
        <v>106</v>
      </c>
      <c r="D1862" s="15" t="s">
        <v>989</v>
      </c>
      <c r="E1862" s="15"/>
      <c r="H1862" s="106"/>
      <c r="I1862" s="106">
        <v>59</v>
      </c>
    </row>
    <row r="1863" spans="1:9" ht="30" x14ac:dyDescent="0.25">
      <c r="A1863" s="12">
        <v>43216</v>
      </c>
      <c r="B1863" s="106">
        <v>461</v>
      </c>
      <c r="C1863" s="106">
        <v>104</v>
      </c>
      <c r="D1863" s="15" t="s">
        <v>995</v>
      </c>
      <c r="E1863" s="15"/>
      <c r="H1863" s="106"/>
      <c r="I1863" s="106">
        <v>59</v>
      </c>
    </row>
    <row r="1864" spans="1:9" ht="30" x14ac:dyDescent="0.25">
      <c r="A1864" s="12">
        <v>43217</v>
      </c>
      <c r="B1864" s="106">
        <v>460</v>
      </c>
      <c r="C1864" s="106">
        <v>103</v>
      </c>
      <c r="D1864" s="15" t="s">
        <v>997</v>
      </c>
      <c r="E1864" s="15"/>
      <c r="H1864" s="106"/>
      <c r="I1864" s="106">
        <v>59</v>
      </c>
    </row>
    <row r="1865" spans="1:9" ht="45" x14ac:dyDescent="0.25">
      <c r="A1865" s="12">
        <v>43214</v>
      </c>
      <c r="B1865" s="106">
        <v>449</v>
      </c>
      <c r="C1865" s="106">
        <v>106</v>
      </c>
      <c r="D1865" s="15" t="s">
        <v>1017</v>
      </c>
      <c r="E1865" s="15"/>
      <c r="H1865" s="106"/>
      <c r="I1865" s="106">
        <v>59</v>
      </c>
    </row>
    <row r="1866" spans="1:9" x14ac:dyDescent="0.25">
      <c r="A1866" s="12">
        <v>43212</v>
      </c>
      <c r="B1866" s="106">
        <v>447</v>
      </c>
      <c r="C1866" s="106">
        <v>201</v>
      </c>
      <c r="D1866" s="15" t="s">
        <v>1020</v>
      </c>
      <c r="E1866" s="15"/>
      <c r="H1866" s="106"/>
      <c r="I1866" s="106">
        <v>59</v>
      </c>
    </row>
    <row r="1867" spans="1:9" ht="30" x14ac:dyDescent="0.25">
      <c r="A1867" s="12">
        <v>43211</v>
      </c>
      <c r="B1867" s="106">
        <v>443</v>
      </c>
      <c r="C1867" s="106">
        <v>310</v>
      </c>
      <c r="D1867" s="15" t="s">
        <v>1027</v>
      </c>
      <c r="E1867" s="15"/>
      <c r="H1867" s="106"/>
      <c r="I1867" s="106">
        <v>59</v>
      </c>
    </row>
    <row r="1868" spans="1:9" ht="45" x14ac:dyDescent="0.25">
      <c r="A1868" s="12">
        <v>43210</v>
      </c>
      <c r="B1868" s="106">
        <v>433</v>
      </c>
      <c r="C1868" s="106">
        <v>108</v>
      </c>
      <c r="D1868" s="15" t="s">
        <v>1043</v>
      </c>
      <c r="E1868" s="15"/>
      <c r="H1868" s="106"/>
      <c r="I1868" s="106">
        <v>59</v>
      </c>
    </row>
    <row r="1869" spans="1:9" ht="45" x14ac:dyDescent="0.25">
      <c r="A1869" s="12">
        <v>43208</v>
      </c>
      <c r="B1869" s="106">
        <v>426</v>
      </c>
      <c r="C1869" s="106">
        <v>111</v>
      </c>
      <c r="D1869" s="15" t="s">
        <v>1061</v>
      </c>
      <c r="E1869" s="15"/>
      <c r="H1869" s="106"/>
      <c r="I1869" s="106">
        <v>59</v>
      </c>
    </row>
    <row r="1870" spans="1:9" x14ac:dyDescent="0.25">
      <c r="A1870" s="12">
        <v>43208</v>
      </c>
      <c r="B1870" s="106">
        <v>425</v>
      </c>
      <c r="C1870" s="106">
        <v>112</v>
      </c>
      <c r="D1870" s="15" t="s">
        <v>1064</v>
      </c>
      <c r="E1870" s="15"/>
      <c r="H1870" s="106"/>
      <c r="I1870" s="106">
        <v>59</v>
      </c>
    </row>
    <row r="1871" spans="1:9" x14ac:dyDescent="0.25">
      <c r="A1871" s="12" t="s">
        <v>1018</v>
      </c>
      <c r="B1871" s="106" t="s">
        <v>22</v>
      </c>
      <c r="C1871" s="106" t="s">
        <v>1018</v>
      </c>
      <c r="D1871" s="15" t="s">
        <v>1018</v>
      </c>
      <c r="E1871" s="15"/>
      <c r="H1871" s="106" t="s">
        <v>1095</v>
      </c>
      <c r="I1871" s="106">
        <v>58</v>
      </c>
    </row>
    <row r="1872" spans="1:9" ht="30" x14ac:dyDescent="0.25">
      <c r="A1872" s="12">
        <v>43353</v>
      </c>
      <c r="B1872" s="106">
        <v>892</v>
      </c>
      <c r="C1872" s="106">
        <v>905</v>
      </c>
      <c r="D1872" s="15" t="s">
        <v>1571</v>
      </c>
      <c r="E1872" s="15" t="s">
        <v>1142</v>
      </c>
      <c r="H1872" s="106" t="s">
        <v>1095</v>
      </c>
      <c r="I1872" s="106">
        <v>58</v>
      </c>
    </row>
    <row r="1873" spans="1:9" ht="30" x14ac:dyDescent="0.25">
      <c r="A1873" s="12">
        <v>43353</v>
      </c>
      <c r="B1873" s="106">
        <v>891</v>
      </c>
      <c r="C1873" s="106">
        <v>105</v>
      </c>
      <c r="D1873" s="15" t="s">
        <v>1572</v>
      </c>
      <c r="E1873" s="15" t="s">
        <v>1107</v>
      </c>
      <c r="H1873" s="106" t="s">
        <v>1095</v>
      </c>
      <c r="I1873" s="106">
        <v>58</v>
      </c>
    </row>
    <row r="1874" spans="1:9" ht="30" x14ac:dyDescent="0.25">
      <c r="A1874" s="12">
        <v>43353</v>
      </c>
      <c r="B1874" s="106">
        <v>890</v>
      </c>
      <c r="C1874" s="106">
        <v>102</v>
      </c>
      <c r="D1874" s="15" t="s">
        <v>1573</v>
      </c>
      <c r="E1874" s="15" t="s">
        <v>1151</v>
      </c>
      <c r="H1874" s="106" t="s">
        <v>1095</v>
      </c>
      <c r="I1874" s="106">
        <v>58</v>
      </c>
    </row>
    <row r="1875" spans="1:9" ht="60" x14ac:dyDescent="0.25">
      <c r="A1875" s="12">
        <v>43349</v>
      </c>
      <c r="B1875" s="106">
        <v>888</v>
      </c>
      <c r="C1875" s="106">
        <v>312</v>
      </c>
      <c r="D1875" s="15" t="s">
        <v>269</v>
      </c>
      <c r="E1875" s="15"/>
      <c r="H1875" s="106" t="s">
        <v>1095</v>
      </c>
      <c r="I1875" s="106">
        <v>58</v>
      </c>
    </row>
    <row r="1876" spans="1:9" x14ac:dyDescent="0.25">
      <c r="A1876" s="12">
        <v>43349</v>
      </c>
      <c r="B1876" s="106">
        <v>887</v>
      </c>
      <c r="C1876" s="106" t="s">
        <v>272</v>
      </c>
      <c r="D1876" s="15" t="s">
        <v>273</v>
      </c>
      <c r="E1876" s="15"/>
      <c r="H1876" s="106" t="s">
        <v>1095</v>
      </c>
      <c r="I1876" s="106">
        <v>58</v>
      </c>
    </row>
    <row r="1877" spans="1:9" x14ac:dyDescent="0.25">
      <c r="B1877" s="106"/>
      <c r="C1877" s="106"/>
      <c r="E1877" s="15"/>
      <c r="H1877" s="106" t="s">
        <v>1095</v>
      </c>
      <c r="I1877" s="106">
        <v>58</v>
      </c>
    </row>
    <row r="1878" spans="1:9" x14ac:dyDescent="0.25">
      <c r="A1878" s="12">
        <v>1</v>
      </c>
      <c r="B1878" s="106"/>
      <c r="C1878" s="106"/>
      <c r="E1878" s="15"/>
      <c r="H1878" s="106"/>
      <c r="I1878" s="106"/>
    </row>
  </sheetData>
  <pageMargins left="0.7" right="0.7" top="0.75" bottom="0.75" header="0.3" footer="0.3"/>
  <pageSetup paperSize="9" orientation="portrait" horizontalDpi="360"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G381"/>
  <sheetViews>
    <sheetView workbookViewId="0">
      <selection activeCell="C7" sqref="C7"/>
    </sheetView>
  </sheetViews>
  <sheetFormatPr baseColWidth="10" defaultRowHeight="15" x14ac:dyDescent="0.25"/>
  <cols>
    <col min="1" max="1" width="9.140625" style="15" customWidth="1"/>
    <col min="2" max="2" width="11.42578125" style="188" customWidth="1"/>
    <col min="3" max="3" width="107.28515625" style="15" customWidth="1"/>
    <col min="4" max="4" width="20.140625" style="15" customWidth="1"/>
    <col min="5" max="5" width="11.140625" style="15" bestFit="1" customWidth="1"/>
    <col min="6" max="16384" width="11.42578125" style="15"/>
  </cols>
  <sheetData>
    <row r="1" spans="1:7" ht="15.75" x14ac:dyDescent="0.25">
      <c r="A1" s="111">
        <f>SUBTOTAL(2,Precentación_Quejas[Cantidad])</f>
        <v>366</v>
      </c>
    </row>
    <row r="3" spans="1:7" ht="30" x14ac:dyDescent="0.25">
      <c r="A3" s="15" t="s">
        <v>909</v>
      </c>
      <c r="B3" s="188" t="s">
        <v>33</v>
      </c>
      <c r="C3" s="15" t="s">
        <v>1836</v>
      </c>
      <c r="D3" s="15" t="s">
        <v>1614</v>
      </c>
      <c r="E3" s="15" t="s">
        <v>1837</v>
      </c>
      <c r="F3" s="15" t="s">
        <v>1067</v>
      </c>
      <c r="G3" s="15" t="s">
        <v>1070</v>
      </c>
    </row>
    <row r="4" spans="1:7" ht="75" x14ac:dyDescent="0.25">
      <c r="A4" s="15">
        <f>VLOOKUP(Precentación_Quejas[[#This Row],['# Queja]],Historico_Registro_Quejas3[#All],4,0)</f>
        <v>807</v>
      </c>
      <c r="B4" s="188">
        <f>VLOOKUP(Precentación_Quejas[[#This Row],['# Queja]],Historico_Registro_Quejas3[#All],2,0)</f>
        <v>43662</v>
      </c>
      <c r="C4" s="188" t="str">
        <f>VLOOKUP(Precentación_Quejas[[#This Row],['# Queja]],Historico_Registro_Quejas3[#All],7,0)</f>
        <v>Al ser las 8:00pm nos informan los compañeros de mantenimiento que la habitacion 807 no cuenta con agua caliente en el jacuzzi ya que la bomba presenta una averia y que se le podrá dar solucion hasta el día 17/07/19, ya que solamente el tecnico lo puede realizar. Cabe decir que dicha bomba se cambió el 11/07/19. Al llamar a los clientes para informar sobre dicha situacion, nos informan que tampoco cuentan con agua caliente en la ducha de la habitacion 807.</v>
      </c>
      <c r="D4" s="188" t="str">
        <f>VLOOKUP(Precentación_Quejas[[#This Row],['# Queja]],Historico_Registro_Quejas3[#All],22,0)</f>
        <v>Jacuzzi</v>
      </c>
      <c r="E4" s="15">
        <f>VLOOKUP(Precentación_Quejas[[#This Row],[Payaso]],Tabla_Payasos10[[#All],[Payasos]:[Columna1]],2,0)</f>
        <v>4</v>
      </c>
      <c r="F4" s="15">
        <v>1468</v>
      </c>
      <c r="G4" s="15" t="str">
        <f>VLOOKUP(Precentación_Quejas[[#This Row],['# Queja]],Historico_Registro_Quejas3[[#All],['# Queja]:[Valoración]],15,0)</f>
        <v>Roja</v>
      </c>
    </row>
    <row r="5" spans="1:7" ht="30" x14ac:dyDescent="0.25">
      <c r="A5" s="15" t="str">
        <f>VLOOKUP(Precentación_Quejas[[#This Row],['# Queja]],Historico_Registro_Quejas3[#All],4,0)</f>
        <v>N/A</v>
      </c>
      <c r="B5" s="188">
        <f>VLOOKUP(Precentación_Quejas[[#This Row],['# Queja]],Historico_Registro_Quejas3[#All],2,0)</f>
        <v>43662</v>
      </c>
      <c r="C5" s="188" t="str">
        <f>VLOOKUP(Precentación_Quejas[[#This Row],['# Queja]],Historico_Registro_Quejas3[#All],7,0)</f>
        <v>Colocar camas mas grandes en las habitaciones</v>
      </c>
      <c r="D5" s="188" t="str">
        <f>VLOOKUP(Precentación_Quejas[[#This Row],['# Queja]],Historico_Registro_Quejas3[#All],22,0)</f>
        <v>N/A</v>
      </c>
      <c r="E5" s="15">
        <f>VLOOKUP(Precentación_Quejas[[#This Row],[Payaso]],Tabla_Payasos10[[#All],[Payasos]:[Columna1]],2,0)</f>
        <v>40</v>
      </c>
      <c r="F5" s="15">
        <v>1467</v>
      </c>
      <c r="G5" s="15" t="str">
        <f>VLOOKUP(Precentación_Quejas[[#This Row],['# Queja]],Historico_Registro_Quejas3[[#All],['# Queja]:[Valoración]],15,0)</f>
        <v>Desestimada</v>
      </c>
    </row>
    <row r="6" spans="1:7" ht="75" x14ac:dyDescent="0.25">
      <c r="A6" s="15">
        <f>VLOOKUP(Precentación_Quejas[[#This Row],['# Queja]],Historico_Registro_Quejas3[#All],4,0)</f>
        <v>0</v>
      </c>
      <c r="B6" s="188" t="str">
        <f>VLOOKUP(Precentación_Quejas[[#This Row],['# Queja]],Historico_Registro_Quejas3[#All],2,0)</f>
        <v>Inicia registrando aquí la fecha de la queja.</v>
      </c>
      <c r="C6" s="188">
        <f>VLOOKUP(Precentación_Quejas[[#This Row],['# Queja]],Historico_Registro_Quejas3[#All],7,0)</f>
        <v>0</v>
      </c>
      <c r="D6" s="188" t="str">
        <f>VLOOKUP(Precentación_Quejas[[#This Row],['# Queja]],Historico_Registro_Quejas3[#All],22,0)</f>
        <v>N/A</v>
      </c>
      <c r="E6" s="15">
        <f>VLOOKUP(Precentación_Quejas[[#This Row],[Payaso]],Tabla_Payasos10[[#All],[Payasos]:[Columna1]],2,0)</f>
        <v>40</v>
      </c>
      <c r="F6" s="15">
        <v>1466</v>
      </c>
      <c r="G6" s="15">
        <f>VLOOKUP(Precentación_Quejas[[#This Row],['# Queja]],Historico_Registro_Quejas3[[#All],['# Queja]:[Valoración]],15,0)</f>
        <v>0</v>
      </c>
    </row>
    <row r="7" spans="1:7" x14ac:dyDescent="0.25">
      <c r="A7" s="15" t="str">
        <f>VLOOKUP(Precentación_Quejas[[#This Row],['# Queja]],Historico_Registro_Quejas3[#All],4,0)</f>
        <v>N/A</v>
      </c>
      <c r="B7" s="188">
        <f>VLOOKUP(Precentación_Quejas[[#This Row],['# Queja]],Historico_Registro_Quejas3[#All],2,0)</f>
        <v>43662</v>
      </c>
      <c r="C7" s="188" t="str">
        <f>VLOOKUP(Precentación_Quejas[[#This Row],['# Queja]],Historico_Registro_Quejas3[#All],7,0)</f>
        <v>Mejorar la calidad del yogurt en el restaurante</v>
      </c>
      <c r="D7" s="188" t="str">
        <f>VLOOKUP(Precentación_Quejas[[#This Row],['# Queja]],Historico_Registro_Quejas3[#All],22,0)</f>
        <v>Calida Desayuno</v>
      </c>
      <c r="E7" s="15">
        <f>VLOOKUP(Precentación_Quejas[[#This Row],[Payaso]],Tabla_Payasos10[[#All],[Payasos]:[Columna1]],2,0)</f>
        <v>6</v>
      </c>
      <c r="F7" s="15">
        <v>1465</v>
      </c>
      <c r="G7" s="15" t="str">
        <f>VLOOKUP(Precentación_Quejas[[#This Row],['# Queja]],Historico_Registro_Quejas3[[#All],['# Queja]:[Valoración]],15,0)</f>
        <v>Roja</v>
      </c>
    </row>
    <row r="8" spans="1:7" ht="45" x14ac:dyDescent="0.25">
      <c r="A8" s="15">
        <f>VLOOKUP(Precentación_Quejas[[#This Row],['# Queja]],Historico_Registro_Quejas3[#All],4,0)</f>
        <v>121</v>
      </c>
      <c r="B8" s="188">
        <f>VLOOKUP(Precentación_Quejas[[#This Row],['# Queja]],Historico_Registro_Quejas3[#All],2,0)</f>
        <v>43659</v>
      </c>
      <c r="C8" s="188" t="str">
        <f>VLOOKUP(Precentación_Quejas[[#This Row],['# Queja]],Historico_Registro_Quejas3[#All],7,0)</f>
        <v>Ya habiamos terminado la entrada y aun no teniamos agua, tuvimos que pedir que lo llevaran, por lo que estuvimos casi media hora sin nada que beber. La atencion deberia ser la misma sin descriminacion a nacionales, locales o turistas extranjeros.</v>
      </c>
      <c r="D8" s="188" t="str">
        <f>VLOOKUP(Precentación_Quejas[[#This Row],['# Queja]],Historico_Registro_Quejas3[#All],22,0)</f>
        <v xml:space="preserve">Servicio cliente restaurante </v>
      </c>
      <c r="E8" s="15">
        <f>VLOOKUP(Precentación_Quejas[[#This Row],[Payaso]],Tabla_Payasos10[[#All],[Payasos]:[Columna1]],2,0)</f>
        <v>26</v>
      </c>
      <c r="F8" s="15">
        <v>1464</v>
      </c>
      <c r="G8" s="15" t="str">
        <f>VLOOKUP(Precentación_Quejas[[#This Row],['# Queja]],Historico_Registro_Quejas3[[#All],['# Queja]:[Valoración]],15,0)</f>
        <v>Roja</v>
      </c>
    </row>
    <row r="9" spans="1:7" x14ac:dyDescent="0.25">
      <c r="A9" s="15">
        <f>VLOOKUP(Precentación_Quejas[[#This Row],['# Queja]],Historico_Registro_Quejas3[#All],4,0)</f>
        <v>401</v>
      </c>
      <c r="B9" s="188">
        <f>VLOOKUP(Precentación_Quejas[[#This Row],['# Queja]],Historico_Registro_Quejas3[#All],2,0)</f>
        <v>43660</v>
      </c>
      <c r="C9" s="188" t="str">
        <f>VLOOKUP(Precentación_Quejas[[#This Row],['# Queja]],Historico_Registro_Quejas3[#All],7,0)</f>
        <v>Bebidas muy caras</v>
      </c>
      <c r="D9" s="188" t="str">
        <f>VLOOKUP(Precentación_Quejas[[#This Row],['# Queja]],Historico_Registro_Quejas3[#All],22,0)</f>
        <v>Precios</v>
      </c>
      <c r="E9" s="15">
        <f>VLOOKUP(Precentación_Quejas[[#This Row],[Payaso]],Tabla_Payasos10[[#All],[Payasos]:[Columna1]],2,0)</f>
        <v>7</v>
      </c>
      <c r="F9" s="15">
        <v>1463</v>
      </c>
      <c r="G9" s="15" t="str">
        <f>VLOOKUP(Precentación_Quejas[[#This Row],['# Queja]],Historico_Registro_Quejas3[[#All],['# Queja]:[Valoración]],15,0)</f>
        <v>Roja</v>
      </c>
    </row>
    <row r="10" spans="1:7" ht="30" x14ac:dyDescent="0.25">
      <c r="A10" s="15">
        <f>VLOOKUP(Precentación_Quejas[[#This Row],['# Queja]],Historico_Registro_Quejas3[#All],4,0)</f>
        <v>410</v>
      </c>
      <c r="B10" s="188">
        <f>VLOOKUP(Precentación_Quejas[[#This Row],['# Queja]],Historico_Registro_Quejas3[#All],2,0)</f>
        <v>43662</v>
      </c>
      <c r="C10" s="188" t="str">
        <f>VLOOKUP(Precentación_Quejas[[#This Row],['# Queja]],Historico_Registro_Quejas3[#All],7,0)</f>
        <v>Mala calidad de comida en el restaurante italiano</v>
      </c>
      <c r="D10" s="188" t="str">
        <f>VLOOKUP(Precentación_Quejas[[#This Row],['# Queja]],Historico_Registro_Quejas3[#All],22,0)</f>
        <v>Calidad comida Italiano</v>
      </c>
      <c r="E10" s="15">
        <f>VLOOKUP(Precentación_Quejas[[#This Row],[Payaso]],Tabla_Payasos10[[#All],[Payasos]:[Columna1]],2,0)</f>
        <v>6</v>
      </c>
      <c r="F10" s="15">
        <v>1462</v>
      </c>
      <c r="G10" s="15" t="str">
        <f>VLOOKUP(Precentación_Quejas[[#This Row],['# Queja]],Historico_Registro_Quejas3[[#All],['# Queja]:[Valoración]],15,0)</f>
        <v>Roja</v>
      </c>
    </row>
    <row r="11" spans="1:7" x14ac:dyDescent="0.25">
      <c r="A11" s="15">
        <f>VLOOKUP(Precentación_Quejas[[#This Row],['# Queja]],Historico_Registro_Quejas3[#All],4,0)</f>
        <v>0</v>
      </c>
      <c r="B11" s="188">
        <f>VLOOKUP(Precentación_Quejas[[#This Row],['# Queja]],Historico_Registro_Quejas3[#All],2,0)</f>
        <v>43662</v>
      </c>
      <c r="C11" s="188">
        <f>VLOOKUP(Precentación_Quejas[[#This Row],['# Queja]],Historico_Registro_Quejas3[#All],7,0)</f>
        <v>0</v>
      </c>
      <c r="D11" s="188" t="str">
        <f>VLOOKUP(Precentación_Quejas[[#This Row],['# Queja]],Historico_Registro_Quejas3[#All],22,0)</f>
        <v>N/A</v>
      </c>
      <c r="E11" s="15">
        <f>VLOOKUP(Precentación_Quejas[[#This Row],[Payaso]],Tabla_Payasos10[[#All],[Payasos]:[Columna1]],2,0)</f>
        <v>40</v>
      </c>
      <c r="F11" s="15">
        <v>1461</v>
      </c>
      <c r="G11" s="15">
        <f>VLOOKUP(Precentación_Quejas[[#This Row],['# Queja]],Historico_Registro_Quejas3[[#All],['# Queja]:[Valoración]],15,0)</f>
        <v>0</v>
      </c>
    </row>
    <row r="12" spans="1:7" x14ac:dyDescent="0.25">
      <c r="A12" s="15">
        <f>VLOOKUP(Precentación_Quejas[[#This Row],['# Queja]],Historico_Registro_Quejas3[#All],4,0)</f>
        <v>410</v>
      </c>
      <c r="B12" s="188">
        <f>VLOOKUP(Precentación_Quejas[[#This Row],['# Queja]],Historico_Registro_Quejas3[#All],2,0)</f>
        <v>43662</v>
      </c>
      <c r="C12" s="188" t="str">
        <f>VLOOKUP(Precentación_Quejas[[#This Row],['# Queja]],Historico_Registro_Quejas3[#All],7,0)</f>
        <v>Colocar sombrillas alrededor de piscina o un lugar para que no se mojen los paños</v>
      </c>
      <c r="D12" s="188" t="str">
        <f>VLOOKUP(Precentación_Quejas[[#This Row],['# Queja]],Historico_Registro_Quejas3[#All],22,0)</f>
        <v>Piscinas</v>
      </c>
      <c r="E12" s="15">
        <f>VLOOKUP(Precentación_Quejas[[#This Row],[Payaso]],Tabla_Payasos10[[#All],[Payasos]:[Columna1]],2,0)</f>
        <v>3</v>
      </c>
      <c r="F12" s="15">
        <v>1460</v>
      </c>
      <c r="G12" s="15" t="str">
        <f>VLOOKUP(Precentación_Quejas[[#This Row],['# Queja]],Historico_Registro_Quejas3[[#All],['# Queja]:[Valoración]],15,0)</f>
        <v>Roja</v>
      </c>
    </row>
    <row r="13" spans="1:7" ht="60" x14ac:dyDescent="0.25">
      <c r="A13" s="15">
        <f>VLOOKUP(Precentación_Quejas[[#This Row],['# Queja]],Historico_Registro_Quejas3[#All],4,0)</f>
        <v>310</v>
      </c>
      <c r="B13" s="188">
        <f>VLOOKUP(Precentación_Quejas[[#This Row],['# Queja]],Historico_Registro_Quejas3[#All],2,0)</f>
        <v>43662</v>
      </c>
      <c r="C13" s="188" t="str">
        <f>VLOOKUP(Precentación_Quejas[[#This Row],['# Queja]],Historico_Registro_Quejas3[#All],7,0)</f>
        <v>x44 se aproxima a recepción durante la noche y nos comenta que en su habitación por el área de la cafetera es increíble la cantidad de hormigas que se encuentran, tal vez por el azúcar  o restos de comida y por dicho motivo sacó de su habitación la cafetera con sus respectivas tazas. Al ser las 6am el x44 se vuelve a acercar a recepción y nos informa que las hormigas habían también llegado hasta el baño y todos sus cepillos de dientes tenían muchas de ellas</v>
      </c>
      <c r="D13" s="188" t="str">
        <f>VLOOKUP(Precentación_Quejas[[#This Row],['# Queja]],Historico_Registro_Quejas3[#All],22,0)</f>
        <v>Plagas Habitaciones</v>
      </c>
      <c r="E13" s="15">
        <f>VLOOKUP(Precentación_Quejas[[#This Row],[Payaso]],Tabla_Payasos10[[#All],[Payasos]:[Columna1]],2,0)</f>
        <v>10</v>
      </c>
      <c r="F13" s="15">
        <v>1459</v>
      </c>
      <c r="G13" s="15" t="str">
        <f>VLOOKUP(Precentación_Quejas[[#This Row],['# Queja]],Historico_Registro_Quejas3[[#All],['# Queja]:[Valoración]],15,0)</f>
        <v>Roja</v>
      </c>
    </row>
    <row r="14" spans="1:7" x14ac:dyDescent="0.25">
      <c r="A14" s="15">
        <f>VLOOKUP(Precentación_Quejas[[#This Row],['# Queja]],Historico_Registro_Quejas3[#All],4,0)</f>
        <v>504</v>
      </c>
      <c r="B14" s="188">
        <f>VLOOKUP(Precentación_Quejas[[#This Row],['# Queja]],Historico_Registro_Quejas3[#All],2,0)</f>
        <v>43661</v>
      </c>
      <c r="C14" s="188" t="str">
        <f>VLOOKUP(Precentación_Quejas[[#This Row],['# Queja]],Historico_Registro_Quejas3[#All],7,0)</f>
        <v>Húesped molesto por que no contaba conelectricidad al ingresar al hotel el día de hoy.</v>
      </c>
      <c r="D14" s="188" t="str">
        <f>VLOOKUP(Precentación_Quejas[[#This Row],['# Queja]],Historico_Registro_Quejas3[#All],22,0)</f>
        <v>Electricidad hab</v>
      </c>
      <c r="E14" s="15">
        <f>VLOOKUP(Precentación_Quejas[[#This Row],[Payaso]],Tabla_Payasos10[[#All],[Payasos]:[Columna1]],2,0)</f>
        <v>2</v>
      </c>
      <c r="F14" s="15">
        <v>1458</v>
      </c>
      <c r="G14" s="15" t="str">
        <f>VLOOKUP(Precentación_Quejas[[#This Row],['# Queja]],Historico_Registro_Quejas3[[#All],['# Queja]:[Valoración]],15,0)</f>
        <v>Roja</v>
      </c>
    </row>
    <row r="15" spans="1:7" ht="30" x14ac:dyDescent="0.25">
      <c r="A15" s="15">
        <f>VLOOKUP(Precentación_Quejas[[#This Row],['# Queja]],Historico_Registro_Quejas3[#All],4,0)</f>
        <v>106</v>
      </c>
      <c r="B15" s="188">
        <f>VLOOKUP(Precentación_Quejas[[#This Row],['# Queja]],Historico_Registro_Quejas3[#All],2,0)</f>
        <v>43659</v>
      </c>
      <c r="C15" s="188" t="str">
        <f>VLOOKUP(Precentación_Quejas[[#This Row],['# Queja]],Historico_Registro_Quejas3[#All],7,0)</f>
        <v>Al comer una de las pizzas que los señores ordenaron, se dan cuenta que había una tapa de lapícero en uno de los slides</v>
      </c>
      <c r="D15" s="188" t="str">
        <f>VLOOKUP(Precentación_Quejas[[#This Row],['# Queja]],Historico_Registro_Quejas3[#All],22,0)</f>
        <v xml:space="preserve">Servicio cliente restaurante </v>
      </c>
      <c r="E15" s="15">
        <f>VLOOKUP(Precentación_Quejas[[#This Row],[Payaso]],Tabla_Payasos10[[#All],[Payasos]:[Columna1]],2,0)</f>
        <v>26</v>
      </c>
      <c r="F15" s="15">
        <v>1457</v>
      </c>
      <c r="G15" s="15" t="str">
        <f>VLOOKUP(Precentación_Quejas[[#This Row],['# Queja]],Historico_Registro_Quejas3[[#All],['# Queja]:[Valoración]],15,0)</f>
        <v>Roja</v>
      </c>
    </row>
    <row r="16" spans="1:7" ht="30" x14ac:dyDescent="0.25">
      <c r="A16" s="15">
        <f>VLOOKUP(Precentación_Quejas[[#This Row],['# Queja]],Historico_Registro_Quejas3[#All],4,0)</f>
        <v>611</v>
      </c>
      <c r="B16" s="188">
        <f>VLOOKUP(Precentación_Quejas[[#This Row],['# Queja]],Historico_Registro_Quejas3[#All],2,0)</f>
        <v>43659</v>
      </c>
      <c r="C16" s="188" t="str">
        <f>VLOOKUP(Precentación_Quejas[[#This Row],['# Queja]],Historico_Registro_Quejas3[#All],7,0)</f>
        <v>A/C del gimnasio no se puede usar debido a que es un lugar abierto, es un lugar humedo y no pude estar fresco mientras me ejercitaba.</v>
      </c>
      <c r="D16" s="188" t="str">
        <f>VLOOKUP(Precentación_Quejas[[#This Row],['# Queja]],Historico_Registro_Quejas3[#All],22,0)</f>
        <v>Gimnasio</v>
      </c>
      <c r="E16" s="15">
        <f>VLOOKUP(Precentación_Quejas[[#This Row],[Payaso]],Tabla_Payasos10[[#All],[Payasos]:[Columna1]],2,0)</f>
        <v>5</v>
      </c>
      <c r="F16" s="15">
        <v>1456</v>
      </c>
      <c r="G16" s="15" t="str">
        <f>VLOOKUP(Precentación_Quejas[[#This Row],['# Queja]],Historico_Registro_Quejas3[[#All],['# Queja]:[Valoración]],15,0)</f>
        <v>Roja</v>
      </c>
    </row>
    <row r="17" spans="1:7" ht="45" x14ac:dyDescent="0.25">
      <c r="A17" s="15">
        <f>VLOOKUP(Precentación_Quejas[[#This Row],['# Queja]],Historico_Registro_Quejas3[#All],4,0)</f>
        <v>507</v>
      </c>
      <c r="B17" s="188">
        <f>VLOOKUP(Precentación_Quejas[[#This Row],['# Queja]],Historico_Registro_Quejas3[#All],2,0)</f>
        <v>43659</v>
      </c>
      <c r="C17" s="188" t="str">
        <f>VLOOKUP(Precentación_Quejas[[#This Row],['# Queja]],Historico_Registro_Quejas3[#All],7,0)</f>
        <v>Huéspedes luego de hablar con Erlyn se acercan a Recepción para ondear su bandera, sin embargo al ser de Colombia les indicamos que no tenemos disponible la bandera de Colombia y lo que Erlyn les dijo no se iba a poder cumplir, se marchan decepcionados ya que no pudieron ver su bandera en lo alto.</v>
      </c>
      <c r="D17" s="188" t="str">
        <f>VLOOKUP(Precentación_Quejas[[#This Row],['# Queja]],Historico_Registro_Quejas3[#All],22,0)</f>
        <v>Servicio cliente recepción</v>
      </c>
      <c r="E17" s="15">
        <f>VLOOKUP(Precentación_Quejas[[#This Row],[Payaso]],Tabla_Payasos10[[#All],[Payasos]:[Columna1]],2,0)</f>
        <v>7</v>
      </c>
      <c r="F17" s="15">
        <v>1455</v>
      </c>
      <c r="G17" s="15" t="str">
        <f>VLOOKUP(Precentación_Quejas[[#This Row],['# Queja]],Historico_Registro_Quejas3[[#All],['# Queja]:[Valoración]],15,0)</f>
        <v>Roja</v>
      </c>
    </row>
    <row r="18" spans="1:7" ht="30" x14ac:dyDescent="0.25">
      <c r="A18" s="15">
        <f>VLOOKUP(Precentación_Quejas[[#This Row],['# Queja]],Historico_Registro_Quejas3[#All],4,0)</f>
        <v>708</v>
      </c>
      <c r="B18" s="188">
        <f>VLOOKUP(Precentación_Quejas[[#This Row],['# Queja]],Historico_Registro_Quejas3[#All],2,0)</f>
        <v>43659</v>
      </c>
      <c r="C18" s="188" t="str">
        <f>VLOOKUP(Precentación_Quejas[[#This Row],['# Queja]],Historico_Registro_Quejas3[#All],7,0)</f>
        <v>Huésped comenta que en el área de vestidores sería útil tener un  mapa del hotel en grande como el que se encuentra camino a las habitaciones .</v>
      </c>
      <c r="D18" s="188" t="str">
        <f>VLOOKUP(Precentación_Quejas[[#This Row],['# Queja]],Historico_Registro_Quejas3[#All],22,0)</f>
        <v xml:space="preserve">Servicio al cliente </v>
      </c>
      <c r="E18" s="15">
        <f>VLOOKUP(Precentación_Quejas[[#This Row],[Payaso]],Tabla_Payasos10[[#All],[Payasos]:[Columna1]],2,0)</f>
        <v>5</v>
      </c>
      <c r="F18" s="15">
        <v>1454</v>
      </c>
      <c r="G18" s="15" t="str">
        <f>VLOOKUP(Precentación_Quejas[[#This Row],['# Queja]],Historico_Registro_Quejas3[[#All],['# Queja]:[Valoración]],15,0)</f>
        <v>Verde</v>
      </c>
    </row>
    <row r="19" spans="1:7" ht="30" x14ac:dyDescent="0.25">
      <c r="A19" s="15">
        <f>VLOOKUP(Precentación_Quejas[[#This Row],['# Queja]],Historico_Registro_Quejas3[#All],4,0)</f>
        <v>806</v>
      </c>
      <c r="B19" s="188">
        <f>VLOOKUP(Precentación_Quejas[[#This Row],['# Queja]],Historico_Registro_Quejas3[#All],2,0)</f>
        <v>43659</v>
      </c>
      <c r="C19" s="188" t="str">
        <f>VLOOKUP(Precentación_Quejas[[#This Row],['# Queja]],Historico_Registro_Quejas3[#All],7,0)</f>
        <v>Huéspedes disconformes con el no funcionamiento de la máquina del gimnasio, durante su estadía no la pudieron utilizar porque siempre la vieron fuera de servicio.</v>
      </c>
      <c r="D19" s="188" t="str">
        <f>VLOOKUP(Precentación_Quejas[[#This Row],['# Queja]],Historico_Registro_Quejas3[#All],22,0)</f>
        <v>Gimnasio</v>
      </c>
      <c r="E19" s="15">
        <f>VLOOKUP(Precentación_Quejas[[#This Row],[Payaso]],Tabla_Payasos10[[#All],[Payasos]:[Columna1]],2,0)</f>
        <v>5</v>
      </c>
      <c r="F19" s="15">
        <v>1453</v>
      </c>
      <c r="G19" s="15" t="str">
        <f>VLOOKUP(Precentación_Quejas[[#This Row],['# Queja]],Historico_Registro_Quejas3[[#All],['# Queja]:[Valoración]],15,0)</f>
        <v>Roja</v>
      </c>
    </row>
    <row r="20" spans="1:7" ht="45" x14ac:dyDescent="0.25">
      <c r="A20" s="15">
        <f>VLOOKUP(Precentación_Quejas[[#This Row],['# Queja]],Historico_Registro_Quejas3[#All],4,0)</f>
        <v>804</v>
      </c>
      <c r="B20" s="188">
        <f>VLOOKUP(Precentación_Quejas[[#This Row],['# Queja]],Historico_Registro_Quejas3[#All],2,0)</f>
        <v>43655</v>
      </c>
      <c r="C20" s="188" t="str">
        <f>VLOOKUP(Precentación_Quejas[[#This Row],['# Queja]],Historico_Registro_Quejas3[#All],7,0)</f>
        <v>Me gustaría hacer de su conocimiento la situación ocurrida con los huéspedes de las habitaciones 804 y 805 a nombre de MARIANNE HOSFORD, esta tarde los huéspedes llamarón a recepción para reportar que el agua termal del Jacuzzi con el que cuentan en la habitación no estaba caliente ni llegaba la  suficiente agua para llenar el mismo</v>
      </c>
      <c r="D20" s="188" t="str">
        <f>VLOOKUP(Precentación_Quejas[[#This Row],['# Queja]],Historico_Registro_Quejas3[#All],22,0)</f>
        <v>Agua caliente</v>
      </c>
      <c r="E20" s="15">
        <f>VLOOKUP(Precentación_Quejas[[#This Row],[Payaso]],Tabla_Payasos10[[#All],[Payasos]:[Columna1]],2,0)</f>
        <v>9</v>
      </c>
      <c r="F20" s="15">
        <v>1452</v>
      </c>
      <c r="G20" s="15" t="str">
        <f>VLOOKUP(Precentación_Quejas[[#This Row],['# Queja]],Historico_Registro_Quejas3[[#All],['# Queja]:[Valoración]],15,0)</f>
        <v>Roja</v>
      </c>
    </row>
    <row r="21" spans="1:7" ht="75" x14ac:dyDescent="0.25">
      <c r="A21" s="15">
        <f>VLOOKUP(Precentación_Quejas[[#This Row],['# Queja]],Historico_Registro_Quejas3[#All],4,0)</f>
        <v>510</v>
      </c>
      <c r="B21" s="188">
        <f>VLOOKUP(Precentación_Quejas[[#This Row],['# Queja]],Historico_Registro_Quejas3[#All],2,0)</f>
        <v>43655</v>
      </c>
      <c r="C21" s="188" t="str">
        <f>VLOOKUP(Precentación_Quejas[[#This Row],['# Queja]],Historico_Registro_Quejas3[#All],7,0)</f>
        <v>huésped reservó 3 habitaciones, al momento de hacer la reserva solicitó una cama nido en la habitación triple y una en la cuadruple, lo cual estaba en las observaciones del reporte de llegadas, sin embargo, solo una de las habitaciones tenia cama nido, se le solicitó a la mucama colocar una cama en la habitación que faltaba, nos reportaron la solicitud como lista pero alrededor de 30 minutos más tarde se aproxima el cliente a recepción a comunicarnos que fueron a dejar la cama pero no le dejaron cobijas para la misma</v>
      </c>
      <c r="D21" s="188" t="str">
        <f>VLOOKUP(Precentación_Quejas[[#This Row],['# Queja]],Historico_Registro_Quejas3[#All],22,0)</f>
        <v>Habitaciones</v>
      </c>
      <c r="E21" s="15">
        <f>VLOOKUP(Precentación_Quejas[[#This Row],[Payaso]],Tabla_Payasos10[[#All],[Payasos]:[Columna1]],2,0)</f>
        <v>42</v>
      </c>
      <c r="F21" s="15">
        <v>1451</v>
      </c>
      <c r="G21" s="15" t="str">
        <f>VLOOKUP(Precentación_Quejas[[#This Row],['# Queja]],Historico_Registro_Quejas3[[#All],['# Queja]:[Valoración]],15,0)</f>
        <v>Roja</v>
      </c>
    </row>
    <row r="22" spans="1:7" ht="60" x14ac:dyDescent="0.25">
      <c r="A22" s="15">
        <f>VLOOKUP(Precentación_Quejas[[#This Row],['# Queja]],Historico_Registro_Quejas3[#All],4,0)</f>
        <v>804</v>
      </c>
      <c r="B22" s="188">
        <f>VLOOKUP(Precentación_Quejas[[#This Row],['# Queja]],Historico_Registro_Quejas3[#All],2,0)</f>
        <v>43654</v>
      </c>
      <c r="C22" s="188" t="str">
        <f>VLOOKUP(Precentación_Quejas[[#This Row],['# Queja]],Historico_Registro_Quejas3[#All],7,0)</f>
        <v>El huésped a modo de recomendación nos comenta que sería ideal poder contar con más privacidad en el área del jacuzzi de la habitación, esto porque las plantas que cubren está área no tienen suficiente forraje para poder ocultar de mejor forma el jacuzzi, y por lo cual al quedar tan cerca de la calle, las personas que pasan por ahí pueden ver a las personas que están en el jacuzzi de la habitación.</v>
      </c>
      <c r="D22" s="188" t="str">
        <f>VLOOKUP(Precentación_Quejas[[#This Row],['# Queja]],Historico_Registro_Quejas3[#All],22,0)</f>
        <v>Habitaciones</v>
      </c>
      <c r="E22" s="15">
        <f>VLOOKUP(Precentación_Quejas[[#This Row],[Payaso]],Tabla_Payasos10[[#All],[Payasos]:[Columna1]],2,0)</f>
        <v>42</v>
      </c>
      <c r="F22" s="15">
        <v>1450</v>
      </c>
      <c r="G22" s="15" t="str">
        <f>VLOOKUP(Precentación_Quejas[[#This Row],['# Queja]],Historico_Registro_Quejas3[[#All],['# Queja]:[Valoración]],15,0)</f>
        <v>Roja</v>
      </c>
    </row>
    <row r="23" spans="1:7" x14ac:dyDescent="0.25">
      <c r="A23" s="15">
        <f>VLOOKUP(Precentación_Quejas[[#This Row],['# Queja]],Historico_Registro_Quejas3[#All],4,0)</f>
        <v>208</v>
      </c>
      <c r="B23" s="188">
        <f>VLOOKUP(Precentación_Quejas[[#This Row],['# Queja]],Historico_Registro_Quejas3[#All],2,0)</f>
        <v>43655</v>
      </c>
      <c r="C23" s="188" t="str">
        <f>VLOOKUP(Precentación_Quejas[[#This Row],['# Queja]],Historico_Registro_Quejas3[#All],7,0)</f>
        <v>El huésped al estar bañandose sufrió una fuerte caída, la cual le provocó un gran golpe en su cabeza</v>
      </c>
      <c r="D23" s="188" t="str">
        <f>VLOOKUP(Precentación_Quejas[[#This Row],['# Queja]],Historico_Registro_Quejas3[#All],22,0)</f>
        <v xml:space="preserve">Baño resbalozo </v>
      </c>
      <c r="E23" s="15">
        <f>VLOOKUP(Precentación_Quejas[[#This Row],[Payaso]],Tabla_Payasos10[[#All],[Payasos]:[Columna1]],2,0)</f>
        <v>1</v>
      </c>
      <c r="F23" s="15">
        <v>1449</v>
      </c>
      <c r="G23" s="15" t="str">
        <f>VLOOKUP(Precentación_Quejas[[#This Row],['# Queja]],Historico_Registro_Quejas3[[#All],['# Queja]:[Valoración]],15,0)</f>
        <v>Roja</v>
      </c>
    </row>
    <row r="24" spans="1:7" ht="45" x14ac:dyDescent="0.25">
      <c r="A24" s="15">
        <f>VLOOKUP(Precentación_Quejas[[#This Row],['# Queja]],Historico_Registro_Quejas3[#All],4,0)</f>
        <v>611</v>
      </c>
      <c r="B24" s="188">
        <f>VLOOKUP(Precentación_Quejas[[#This Row],['# Queja]],Historico_Registro_Quejas3[#All],2,0)</f>
        <v>43654</v>
      </c>
      <c r="C24" s="188" t="str">
        <f>VLOOKUP(Precentación_Quejas[[#This Row],['# Queja]],Historico_Registro_Quejas3[#All],7,0)</f>
        <v xml:space="preserve">El señor cuando realizó el check out me comentó que el primer dia en la comida en el Italiano estuvo muy mal, no tanto en servicio pero la comida estuvo desepcionante, que en los demas puntos de ventas y el servicio del hotel. Esto ocurrio el dia 5 -7-19 en la cena a las 8:55pm </v>
      </c>
      <c r="D24" s="188" t="str">
        <f>VLOOKUP(Precentación_Quejas[[#This Row],['# Queja]],Historico_Registro_Quejas3[#All],22,0)</f>
        <v xml:space="preserve">Servicio cliente restaurante </v>
      </c>
      <c r="E24" s="15">
        <f>VLOOKUP(Precentación_Quejas[[#This Row],[Payaso]],Tabla_Payasos10[[#All],[Payasos]:[Columna1]],2,0)</f>
        <v>26</v>
      </c>
      <c r="F24" s="15">
        <v>1448</v>
      </c>
      <c r="G24" s="15" t="str">
        <f>VLOOKUP(Precentación_Quejas[[#This Row],['# Queja]],Historico_Registro_Quejas3[[#All],['# Queja]:[Valoración]],15,0)</f>
        <v>Roja</v>
      </c>
    </row>
    <row r="25" spans="1:7" x14ac:dyDescent="0.25">
      <c r="A25" s="15">
        <f>VLOOKUP(Precentación_Quejas[[#This Row],['# Queja]],Historico_Registro_Quejas3[#All],4,0)</f>
        <v>410</v>
      </c>
      <c r="B25" s="188">
        <f>VLOOKUP(Precentación_Quejas[[#This Row],['# Queja]],Historico_Registro_Quejas3[#All],2,0)</f>
        <v>43654</v>
      </c>
      <c r="C25" s="188" t="str">
        <f>VLOOKUP(Precentación_Quejas[[#This Row],['# Queja]],Historico_Registro_Quejas3[#All],7,0)</f>
        <v>la cliente nos comentó que la calidad del yogourt es muy mala y que tenía un sabor fuera de lo normal</v>
      </c>
      <c r="D25" s="188" t="str">
        <f>VLOOKUP(Precentación_Quejas[[#This Row],['# Queja]],Historico_Registro_Quejas3[#All],22,0)</f>
        <v>Calida Desayuno</v>
      </c>
      <c r="E25" s="15">
        <f>VLOOKUP(Precentación_Quejas[[#This Row],[Payaso]],Tabla_Payasos10[[#All],[Payasos]:[Columna1]],2,0)</f>
        <v>6</v>
      </c>
      <c r="F25" s="15">
        <v>1447</v>
      </c>
      <c r="G25" s="15" t="str">
        <f>VLOOKUP(Precentación_Quejas[[#This Row],['# Queja]],Historico_Registro_Quejas3[[#All],['# Queja]:[Valoración]],15,0)</f>
        <v>Roja</v>
      </c>
    </row>
    <row r="26" spans="1:7" ht="30" x14ac:dyDescent="0.25">
      <c r="A26" s="15">
        <f>VLOOKUP(Precentación_Quejas[[#This Row],['# Queja]],Historico_Registro_Quejas3[#All],4,0)</f>
        <v>410</v>
      </c>
      <c r="B26" s="188">
        <f>VLOOKUP(Precentación_Quejas[[#This Row],['# Queja]],Historico_Registro_Quejas3[#All],2,0)</f>
        <v>43654</v>
      </c>
      <c r="C26" s="188" t="str">
        <f>VLOOKUP(Precentación_Quejas[[#This Row],['# Queja]],Historico_Registro_Quejas3[#All],7,0)</f>
        <v>la cliente nos comenta que ya nos ha visitado antes y en el desayuno se le había ofrecido más variedad en los cereales, fruitloop por ejemplo, sin embargo, esta vez solo tenían de un tipo</v>
      </c>
      <c r="D26" s="188" t="str">
        <f>VLOOKUP(Precentación_Quejas[[#This Row],['# Queja]],Historico_Registro_Quejas3[#All],22,0)</f>
        <v>Variedad desayuno</v>
      </c>
      <c r="E26" s="15">
        <f>VLOOKUP(Precentación_Quejas[[#This Row],[Payaso]],Tabla_Payasos10[[#All],[Payasos]:[Columna1]],2,0)</f>
        <v>1</v>
      </c>
      <c r="F26" s="15">
        <v>1446</v>
      </c>
      <c r="G26" s="15" t="str">
        <f>VLOOKUP(Precentación_Quejas[[#This Row],['# Queja]],Historico_Registro_Quejas3[[#All],['# Queja]:[Valoración]],15,0)</f>
        <v>Roja</v>
      </c>
    </row>
    <row r="27" spans="1:7" x14ac:dyDescent="0.25">
      <c r="A27" s="15">
        <f>VLOOKUP(Precentación_Quejas[[#This Row],['# Queja]],Historico_Registro_Quejas3[#All],4,0)</f>
        <v>0</v>
      </c>
      <c r="B27" s="188">
        <f>VLOOKUP(Precentación_Quejas[[#This Row],['# Queja]],Historico_Registro_Quejas3[#All],2,0)</f>
        <v>43654</v>
      </c>
      <c r="C27" s="188">
        <f>VLOOKUP(Precentación_Quejas[[#This Row],['# Queja]],Historico_Registro_Quejas3[#All],7,0)</f>
        <v>0</v>
      </c>
      <c r="D27" s="188" t="e">
        <f>VLOOKUP(Precentación_Quejas[[#This Row],['# Queja]],Historico_Registro_Quejas3[#All],22,0)</f>
        <v>#N/A</v>
      </c>
      <c r="E27" s="15" t="e">
        <f>VLOOKUP(Precentación_Quejas[[#This Row],[Payaso]],Tabla_Payasos10[[#All],[Payasos]:[Columna1]],2,0)</f>
        <v>#N/A</v>
      </c>
      <c r="F27" s="15">
        <v>1445</v>
      </c>
      <c r="G27" s="15">
        <f>VLOOKUP(Precentación_Quejas[[#This Row],['# Queja]],Historico_Registro_Quejas3[[#All],['# Queja]:[Valoración]],15,0)</f>
        <v>0</v>
      </c>
    </row>
    <row r="28" spans="1:7" ht="45" x14ac:dyDescent="0.25">
      <c r="A28" s="15">
        <f>VLOOKUP(Precentación_Quejas[[#This Row],['# Queja]],Historico_Registro_Quejas3[#All],4,0)</f>
        <v>706</v>
      </c>
      <c r="B28" s="188">
        <f>VLOOKUP(Precentación_Quejas[[#This Row],['# Queja]],Historico_Registro_Quejas3[#All],2,0)</f>
        <v>43654</v>
      </c>
      <c r="C28" s="188" t="str">
        <f>VLOOKUP(Precentación_Quejas[[#This Row],['# Queja]],Historico_Registro_Quejas3[#All],7,0)</f>
        <v>Al ser las 7:40am recibimos una llamada de la habitacion 706 la cual no informa que durante toda la noche no puedo dormir debido a la lluvia y que cuando finalmente se dispuso a dormir comenzaron con construcciones antes de las 8:00am.</v>
      </c>
      <c r="D28" s="188" t="str">
        <f>VLOOKUP(Precentación_Quejas[[#This Row],['# Queja]],Historico_Registro_Quejas3[#All],22,0)</f>
        <v>Construcción</v>
      </c>
      <c r="E28" s="15">
        <f>VLOOKUP(Precentación_Quejas[[#This Row],[Payaso]],Tabla_Payasos10[[#All],[Payasos]:[Columna1]],2,0)</f>
        <v>2</v>
      </c>
      <c r="F28" s="15">
        <v>1444</v>
      </c>
      <c r="G28" s="15" t="str">
        <f>VLOOKUP(Precentación_Quejas[[#This Row],['# Queja]],Historico_Registro_Quejas3[[#All],['# Queja]:[Valoración]],15,0)</f>
        <v>Roja</v>
      </c>
    </row>
    <row r="29" spans="1:7" ht="75" x14ac:dyDescent="0.25">
      <c r="A29" s="15">
        <f>VLOOKUP(Precentación_Quejas[[#This Row],['# Queja]],Historico_Registro_Quejas3[#All],4,0)</f>
        <v>105</v>
      </c>
      <c r="B29" s="188">
        <f>VLOOKUP(Precentación_Quejas[[#This Row],['# Queja]],Historico_Registro_Quejas3[#All],2,0)</f>
        <v>43653</v>
      </c>
      <c r="C29" s="188" t="str">
        <f>VLOOKUP(Precentación_Quejas[[#This Row],['# Queja]],Historico_Registro_Quejas3[#All],7,0)</f>
        <v xml:space="preserve">la huésped que hizo la reserva nos informa que llamó para realizar unos cambios en la reserva con aterioridad, el cambio era que vendrían menos personas de lo dicho en un principio, ella nos dice que un compañero de reservas la antendió y le confirmó que si podía realizar dichos cambios y le dio una tarifa menor, sin embargo, los cambios no fueron realizados en el sistema por lo cual en recepción desconocioamos del caso y en primera instancia se le estaba cobrando una tarifa erronea </v>
      </c>
      <c r="D29" s="188" t="e">
        <f>VLOOKUP(Precentación_Quejas[[#This Row],['# Queja]],Historico_Registro_Quejas3[#All],22,0)</f>
        <v>#N/A</v>
      </c>
      <c r="E29" s="15" t="e">
        <f>VLOOKUP(Precentación_Quejas[[#This Row],[Payaso]],Tabla_Payasos10[[#All],[Payasos]:[Columna1]],2,0)</f>
        <v>#N/A</v>
      </c>
      <c r="F29" s="15">
        <v>1443</v>
      </c>
      <c r="G29" s="15" t="str">
        <f>VLOOKUP(Precentación_Quejas[[#This Row],['# Queja]],Historico_Registro_Quejas3[[#All],['# Queja]:[Valoración]],15,0)</f>
        <v>Roja</v>
      </c>
    </row>
    <row r="30" spans="1:7" ht="30" x14ac:dyDescent="0.25">
      <c r="A30" s="15">
        <f>VLOOKUP(Precentación_Quejas[[#This Row],['# Queja]],Historico_Registro_Quejas3[#All],4,0)</f>
        <v>308</v>
      </c>
      <c r="B30" s="188">
        <f>VLOOKUP(Precentación_Quejas[[#This Row],['# Queja]],Historico_Registro_Quejas3[#All],2,0)</f>
        <v>43653</v>
      </c>
      <c r="C30" s="188" t="str">
        <f>VLOOKUP(Precentación_Quejas[[#This Row],['# Queja]],Historico_Registro_Quejas3[#All],7,0)</f>
        <v>Huésped no comunica que debido a la lluvia hay una gotera en su habitación y ha mojado una de las camas por lo cual no pueden seguir en dicha habitación</v>
      </c>
      <c r="D30" s="188" t="str">
        <f>VLOOKUP(Precentación_Quejas[[#This Row],['# Queja]],Historico_Registro_Quejas3[#All],22,0)</f>
        <v>Goteras</v>
      </c>
      <c r="E30" s="15">
        <f>VLOOKUP(Precentación_Quejas[[#This Row],[Payaso]],Tabla_Payasos10[[#All],[Payasos]:[Columna1]],2,0)</f>
        <v>2</v>
      </c>
      <c r="F30" s="15">
        <v>1442</v>
      </c>
      <c r="G30" s="15" t="str">
        <f>VLOOKUP(Precentación_Quejas[[#This Row],['# Queja]],Historico_Registro_Quejas3[[#All],['# Queja]:[Valoración]],15,0)</f>
        <v>Roja</v>
      </c>
    </row>
    <row r="31" spans="1:7" ht="30" x14ac:dyDescent="0.25">
      <c r="A31" s="15">
        <f>VLOOKUP(Precentación_Quejas[[#This Row],['# Queja]],Historico_Registro_Quejas3[#All],4,0)</f>
        <v>712</v>
      </c>
      <c r="B31" s="188">
        <f>VLOOKUP(Precentación_Quejas[[#This Row],['# Queja]],Historico_Registro_Quejas3[#All],2,0)</f>
        <v>43653</v>
      </c>
      <c r="C31" s="188" t="str">
        <f>VLOOKUP(Precentación_Quejas[[#This Row],['# Queja]],Historico_Registro_Quejas3[#All],7,0)</f>
        <v>Huéspedes llaman a Recepción molestos porque al hacerles limpieza olvidaron colocarle paños y ahora no tienen como secarse después de bañarse.</v>
      </c>
      <c r="D31" s="188" t="str">
        <f>VLOOKUP(Precentación_Quejas[[#This Row],['# Queja]],Historico_Registro_Quejas3[#All],22,0)</f>
        <v>Habitaciones</v>
      </c>
      <c r="E31" s="15">
        <f>VLOOKUP(Precentación_Quejas[[#This Row],[Payaso]],Tabla_Payasos10[[#All],[Payasos]:[Columna1]],2,0)</f>
        <v>42</v>
      </c>
      <c r="F31" s="15">
        <v>1441</v>
      </c>
      <c r="G31" s="15" t="str">
        <f>VLOOKUP(Precentación_Quejas[[#This Row],['# Queja]],Historico_Registro_Quejas3[[#All],['# Queja]:[Valoración]],15,0)</f>
        <v>Roja</v>
      </c>
    </row>
    <row r="32" spans="1:7" ht="30" x14ac:dyDescent="0.25">
      <c r="A32" s="15">
        <f>VLOOKUP(Precentación_Quejas[[#This Row],['# Queja]],Historico_Registro_Quejas3[#All],4,0)</f>
        <v>602</v>
      </c>
      <c r="B32" s="188">
        <f>VLOOKUP(Precentación_Quejas[[#This Row],['# Queja]],Historico_Registro_Quejas3[#All],2,0)</f>
        <v>43646</v>
      </c>
      <c r="C32" s="188" t="str">
        <f>VLOOKUP(Precentación_Quejas[[#This Row],['# Queja]],Historico_Registro_Quejas3[#All],7,0)</f>
        <v>Tras una llamada a recepcion nos informan los clientes que en la habitacion se encuentran unas grandes hormigas solicitando que se les envie una persona la cual los pueda ayudar</v>
      </c>
      <c r="D32" s="188" t="str">
        <f>VLOOKUP(Precentación_Quejas[[#This Row],['# Queja]],Historico_Registro_Quejas3[#All],22,0)</f>
        <v>Plagas Habitaciones</v>
      </c>
      <c r="E32" s="15">
        <f>VLOOKUP(Precentación_Quejas[[#This Row],[Payaso]],Tabla_Payasos10[[#All],[Payasos]:[Columna1]],2,0)</f>
        <v>10</v>
      </c>
      <c r="F32" s="15">
        <v>1440</v>
      </c>
      <c r="G32" s="15" t="str">
        <f>VLOOKUP(Precentación_Quejas[[#This Row],['# Queja]],Historico_Registro_Quejas3[[#All],['# Queja]:[Valoración]],15,0)</f>
        <v>Roja</v>
      </c>
    </row>
    <row r="33" spans="1:7" ht="165" x14ac:dyDescent="0.25">
      <c r="A33" s="15">
        <f>VLOOKUP(Precentación_Quejas[[#This Row],['# Queja]],Historico_Registro_Quejas3[#All],4,0)</f>
        <v>609</v>
      </c>
      <c r="B33" s="188">
        <f>VLOOKUP(Precentación_Quejas[[#This Row],['# Queja]],Historico_Registro_Quejas3[#All],2,0)</f>
        <v>43646</v>
      </c>
      <c r="C33" s="188" t="str">
        <f>VLOOKUP(Precentación_Quejas[[#This Row],['# Queja]],Historico_Registro_Quejas3[#All],7,0)</f>
        <v>el huésped nos detalla que no se le indicó que pese a que aunque ellos reservaron a las 08.50 pm su cena, no se les dijo que solo iban a disfrutar de pocos minutos del show de la marimba, asimismo según ellos también se les indico que si reservaban se les iba a brindar una bebida alcohólica de cortesía (ante esto le aclaramos al huésped que probablemente hubo un malentendido, ya que con la cena típica no está incluida ninguna bebida de este tipo), por otro lado también el huésped mencionó que al ser las 09.20 pm aproximadamente, se le dijo que si “querían tomar algo más ya que próximamente iban a cerrar el buffet” y que esto lo sintieron como si fuera que los estuvieran invitando a irse. Para esto consultamos con Antonio, quien fue quien los atendió en ese momento, y el mismo nos indica que sí, que él les consultó de una buena forma que sí deseaban tomar algo más del buffet puesto que ya se encontraban disfrutando del arroz con leche, por lo que en signo de cortesía les invito a tomar algo más del buffet ya que próximo a ese momento iban a retirar los alimentos, es muy probable los huéspedes al sentirse inconformes por los otros detalles, talvez sintieron esa sensación de que los estaban apresurando</v>
      </c>
      <c r="D33" s="188" t="str">
        <f>VLOOKUP(Precentación_Quejas[[#This Row],['# Queja]],Historico_Registro_Quejas3[#All],22,0)</f>
        <v xml:space="preserve">Servicio cliente restaurante </v>
      </c>
      <c r="E33" s="15">
        <f>VLOOKUP(Precentación_Quejas[[#This Row],[Payaso]],Tabla_Payasos10[[#All],[Payasos]:[Columna1]],2,0)</f>
        <v>26</v>
      </c>
      <c r="F33" s="15">
        <v>1439</v>
      </c>
      <c r="G33" s="15" t="str">
        <f>VLOOKUP(Precentación_Quejas[[#This Row],['# Queja]],Historico_Registro_Quejas3[[#All],['# Queja]:[Valoración]],15,0)</f>
        <v>Roja</v>
      </c>
    </row>
    <row r="34" spans="1:7" x14ac:dyDescent="0.25">
      <c r="A34" s="15">
        <f>VLOOKUP(Precentación_Quejas[[#This Row],['# Queja]],Historico_Registro_Quejas3[#All],4,0)</f>
        <v>403</v>
      </c>
      <c r="B34" s="188">
        <f>VLOOKUP(Precentación_Quejas[[#This Row],['# Queja]],Historico_Registro_Quejas3[#All],2,0)</f>
        <v>43645</v>
      </c>
      <c r="C34" s="188" t="str">
        <f>VLOOKUP(Precentación_Quejas[[#This Row],['# Queja]],Historico_Registro_Quejas3[#All],7,0)</f>
        <v>No hay servicio de internet via Wi-Fi en el Bar Las Iguanas</v>
      </c>
      <c r="D34" s="188" t="str">
        <f>VLOOKUP(Precentación_Quejas[[#This Row],['# Queja]],Historico_Registro_Quejas3[#All],22,0)</f>
        <v>Wifi</v>
      </c>
      <c r="E34" s="15">
        <f>VLOOKUP(Precentación_Quejas[[#This Row],[Payaso]],Tabla_Payasos10[[#All],[Payasos]:[Columna1]],2,0)</f>
        <v>9</v>
      </c>
      <c r="F34" s="15">
        <v>1438</v>
      </c>
      <c r="G34" s="15" t="str">
        <f>VLOOKUP(Precentación_Quejas[[#This Row],['# Queja]],Historico_Registro_Quejas3[[#All],['# Queja]:[Valoración]],15,0)</f>
        <v>Roja</v>
      </c>
    </row>
    <row r="35" spans="1:7" ht="30" x14ac:dyDescent="0.25">
      <c r="A35" s="15">
        <f>VLOOKUP(Precentación_Quejas[[#This Row],['# Queja]],Historico_Registro_Quejas3[#All],4,0)</f>
        <v>212</v>
      </c>
      <c r="B35" s="188">
        <f>VLOOKUP(Precentación_Quejas[[#This Row],['# Queja]],Historico_Registro_Quejas3[#All],2,0)</f>
        <v>43644</v>
      </c>
      <c r="C35" s="188" t="str">
        <f>VLOOKUP(Precentación_Quejas[[#This Row],['# Queja]],Historico_Registro_Quejas3[#All],7,0)</f>
        <v xml:space="preserve">Huéspedes que tenían cena reservada en una de la pergola del Italiano se mostraron disgustados porque al llegar encontraron la mesa y la decoración con rosas llena de sompopas e insectos. </v>
      </c>
      <c r="D35" s="188" t="str">
        <f>VLOOKUP(Precentación_Quejas[[#This Row],['# Queja]],Historico_Registro_Quejas3[#All],22,0)</f>
        <v>Fumigación</v>
      </c>
      <c r="E35" s="15">
        <f>VLOOKUP(Precentación_Quejas[[#This Row],[Payaso]],Tabla_Payasos10[[#All],[Payasos]:[Columna1]],2,0)</f>
        <v>5</v>
      </c>
      <c r="F35" s="15">
        <v>1437</v>
      </c>
      <c r="G35" s="15" t="str">
        <f>VLOOKUP(Precentación_Quejas[[#This Row],['# Queja]],Historico_Registro_Quejas3[[#All],['# Queja]:[Valoración]],15,0)</f>
        <v>Roja</v>
      </c>
    </row>
    <row r="36" spans="1:7" ht="60" x14ac:dyDescent="0.25">
      <c r="A36" s="15">
        <f>VLOOKUP(Precentación_Quejas[[#This Row],['# Queja]],Historico_Registro_Quejas3[#All],4,0)</f>
        <v>109</v>
      </c>
      <c r="B36" s="188">
        <f>VLOOKUP(Precentación_Quejas[[#This Row],['# Queja]],Historico_Registro_Quejas3[#All],2,0)</f>
        <v>43644</v>
      </c>
      <c r="C36" s="188" t="str">
        <f>VLOOKUP(Precentación_Quejas[[#This Row],['# Queja]],Historico_Registro_Quejas3[#All],7,0)</f>
        <v>A modo de recomendación, los huéspedes nos han indicado que los jardines son muy bonitos y están muy cuidados, pero que les parece que los jardines casi no tienen flores, que serían más lindos si hubieran, de hecho me hicieron la acotación de que las pocas que vieron a la llegada al hotel, como al tercer día ya no estaban porque las habían podado, pero que la poda que se les hace es muy agresiva.</v>
      </c>
      <c r="D36" s="188" t="str">
        <f>VLOOKUP(Precentación_Quejas[[#This Row],['# Queja]],Historico_Registro_Quejas3[#All],22,0)</f>
        <v>Jardines</v>
      </c>
      <c r="E36" s="15">
        <f>VLOOKUP(Precentación_Quejas[[#This Row],[Payaso]],Tabla_Payasos10[[#All],[Payasos]:[Columna1]],2,0)</f>
        <v>1</v>
      </c>
      <c r="F36" s="15">
        <v>1436</v>
      </c>
      <c r="G36" s="15" t="str">
        <f>VLOOKUP(Precentación_Quejas[[#This Row],['# Queja]],Historico_Registro_Quejas3[[#All],['# Queja]:[Valoración]],15,0)</f>
        <v>Roja</v>
      </c>
    </row>
    <row r="37" spans="1:7" ht="30" x14ac:dyDescent="0.25">
      <c r="A37" s="15">
        <f>VLOOKUP(Precentación_Quejas[[#This Row],['# Queja]],Historico_Registro_Quejas3[#All],4,0)</f>
        <v>107</v>
      </c>
      <c r="B37" s="188">
        <f>VLOOKUP(Precentación_Quejas[[#This Row],['# Queja]],Historico_Registro_Quejas3[#All],2,0)</f>
        <v>43641</v>
      </c>
      <c r="C37" s="188" t="str">
        <f>VLOOKUP(Precentación_Quejas[[#This Row],['# Queja]],Historico_Registro_Quejas3[#All],7,0)</f>
        <v>Colocar ventiladores en áreas públicas y comunes, ya que en ocasiones el calor es muy fuerte</v>
      </c>
      <c r="D37" s="188" t="str">
        <f>VLOOKUP(Precentación_Quejas[[#This Row],['# Queja]],Historico_Registro_Quejas3[#All],22,0)</f>
        <v>Ventilación Restaurantes</v>
      </c>
      <c r="E37" s="15">
        <f>VLOOKUP(Precentación_Quejas[[#This Row],[Payaso]],Tabla_Payasos10[[#All],[Payasos]:[Columna1]],2,0)</f>
        <v>4</v>
      </c>
      <c r="F37" s="15">
        <v>1435</v>
      </c>
      <c r="G37" s="15" t="str">
        <f>VLOOKUP(Precentación_Quejas[[#This Row],['# Queja]],Historico_Registro_Quejas3[[#All],['# Queja]:[Valoración]],15,0)</f>
        <v>Roja</v>
      </c>
    </row>
    <row r="38" spans="1:7" ht="45" x14ac:dyDescent="0.25">
      <c r="A38" s="15">
        <f>VLOOKUP(Precentación_Quejas[[#This Row],['# Queja]],Historico_Registro_Quejas3[#All],4,0)</f>
        <v>801</v>
      </c>
      <c r="B38" s="188">
        <f>VLOOKUP(Precentación_Quejas[[#This Row],['# Queja]],Historico_Registro_Quejas3[#All],2,0)</f>
        <v>43642</v>
      </c>
      <c r="C38" s="188" t="str">
        <f>VLOOKUP(Precentación_Quejas[[#This Row],['# Queja]],Historico_Registro_Quejas3[#All],7,0)</f>
        <v>la huésped muy molesta y disconforme llamó para indicar que ella había dejado en la puerta de su habitación la etiqueta de recoger la bolsa, y le menciona al compañero Deyvin que se encuentra molesta porque ellos necesitaban la ropa para la noche de hoy 26 de jun. de 2019</v>
      </c>
      <c r="D38" s="188" t="str">
        <f>VLOOKUP(Precentación_Quejas[[#This Row],['# Queja]],Historico_Registro_Quejas3[#All],22,0)</f>
        <v>N/A</v>
      </c>
      <c r="E38" s="15">
        <f>VLOOKUP(Precentación_Quejas[[#This Row],[Payaso]],Tabla_Payasos10[[#All],[Payasos]:[Columna1]],2,0)</f>
        <v>40</v>
      </c>
      <c r="F38" s="15">
        <v>1434</v>
      </c>
      <c r="G38" s="15" t="str">
        <f>VLOOKUP(Precentación_Quejas[[#This Row],['# Queja]],Historico_Registro_Quejas3[[#All],['# Queja]:[Valoración]],15,0)</f>
        <v>Verde</v>
      </c>
    </row>
    <row r="39" spans="1:7" x14ac:dyDescent="0.25">
      <c r="A39" s="15">
        <f>VLOOKUP(Precentación_Quejas[[#This Row],['# Queja]],Historico_Registro_Quejas3[#All],4,0)</f>
        <v>612</v>
      </c>
      <c r="B39" s="188">
        <f>VLOOKUP(Precentación_Quejas[[#This Row],['# Queja]],Historico_Registro_Quejas3[#All],2,0)</f>
        <v>43640</v>
      </c>
      <c r="C39" s="188" t="str">
        <f>VLOOKUP(Precentación_Quejas[[#This Row],['# Queja]],Historico_Registro_Quejas3[#All],7,0)</f>
        <v>La secadora de pelo no funciona.</v>
      </c>
      <c r="D39" s="188" t="str">
        <f>VLOOKUP(Precentación_Quejas[[#This Row],['# Queja]],Historico_Registro_Quejas3[#All],22,0)</f>
        <v>Habitaciones</v>
      </c>
      <c r="E39" s="15">
        <f>VLOOKUP(Precentación_Quejas[[#This Row],[Payaso]],Tabla_Payasos10[[#All],[Payasos]:[Columna1]],2,0)</f>
        <v>42</v>
      </c>
      <c r="F39" s="15">
        <v>1433</v>
      </c>
      <c r="G39" s="15" t="str">
        <f>VLOOKUP(Precentación_Quejas[[#This Row],['# Queja]],Historico_Registro_Quejas3[[#All],['# Queja]:[Valoración]],15,0)</f>
        <v>Roja</v>
      </c>
    </row>
    <row r="40" spans="1:7" x14ac:dyDescent="0.25">
      <c r="A40" s="15">
        <f>VLOOKUP(Precentación_Quejas[[#This Row],['# Queja]],Historico_Registro_Quejas3[#All],4,0)</f>
        <v>712</v>
      </c>
      <c r="B40" s="188">
        <f>VLOOKUP(Precentación_Quejas[[#This Row],['# Queja]],Historico_Registro_Quejas3[#All],2,0)</f>
        <v>43639</v>
      </c>
      <c r="C40" s="188" t="str">
        <f>VLOOKUP(Precentación_Quejas[[#This Row],['# Queja]],Historico_Registro_Quejas3[#All],7,0)</f>
        <v>Sin duda la comida es mu mala, es comida de hotel de 2 o 3 estrellas.</v>
      </c>
      <c r="D40" s="188" t="str">
        <f>VLOOKUP(Precentación_Quejas[[#This Row],['# Queja]],Historico_Registro_Quejas3[#All],22,0)</f>
        <v>Calidad comida</v>
      </c>
      <c r="E40" s="15">
        <f>VLOOKUP(Precentación_Quejas[[#This Row],[Payaso]],Tabla_Payasos10[[#All],[Payasos]:[Columna1]],2,0)</f>
        <v>1</v>
      </c>
      <c r="F40" s="15">
        <v>1432</v>
      </c>
      <c r="G40" s="15" t="str">
        <f>VLOOKUP(Precentación_Quejas[[#This Row],['# Queja]],Historico_Registro_Quejas3[[#All],['# Queja]:[Valoración]],15,0)</f>
        <v>Roja</v>
      </c>
    </row>
    <row r="41" spans="1:7" x14ac:dyDescent="0.25">
      <c r="A41" s="15">
        <f>VLOOKUP(Precentación_Quejas[[#This Row],['# Queja]],Historico_Registro_Quejas3[#All],4,0)</f>
        <v>609</v>
      </c>
      <c r="B41" s="188" t="str">
        <f>VLOOKUP(Precentación_Quejas[[#This Row],['# Queja]],Historico_Registro_Quejas3[#All],2,0)</f>
        <v>2306/19</v>
      </c>
      <c r="C41" s="188" t="str">
        <f>VLOOKUP(Precentación_Quejas[[#This Row],['# Queja]],Historico_Registro_Quejas3[#All],7,0)</f>
        <v>En la tienda para compras superiores a 40 dolares se deberia de tener cambio para 100 dolares</v>
      </c>
      <c r="D41" s="188" t="str">
        <f>VLOOKUP(Precentación_Quejas[[#This Row],['# Queja]],Historico_Registro_Quejas3[#All],22,0)</f>
        <v xml:space="preserve">Servicio al cliente </v>
      </c>
      <c r="E41" s="15">
        <f>VLOOKUP(Precentación_Quejas[[#This Row],[Payaso]],Tabla_Payasos10[[#All],[Payasos]:[Columna1]],2,0)</f>
        <v>5</v>
      </c>
      <c r="F41" s="15">
        <v>1431</v>
      </c>
      <c r="G41" s="15" t="str">
        <f>VLOOKUP(Precentación_Quejas[[#This Row],['# Queja]],Historico_Registro_Quejas3[[#All],['# Queja]:[Valoración]],15,0)</f>
        <v>Roja</v>
      </c>
    </row>
    <row r="42" spans="1:7" ht="30" x14ac:dyDescent="0.25">
      <c r="A42" s="15">
        <f>VLOOKUP(Precentación_Quejas[[#This Row],['# Queja]],Historico_Registro_Quejas3[#All],4,0)</f>
        <v>107</v>
      </c>
      <c r="B42" s="188">
        <f>VLOOKUP(Precentación_Quejas[[#This Row],['# Queja]],Historico_Registro_Quejas3[#All],2,0)</f>
        <v>43641</v>
      </c>
      <c r="C42" s="188" t="str">
        <f>VLOOKUP(Precentación_Quejas[[#This Row],['# Queja]],Historico_Registro_Quejas3[#All],7,0)</f>
        <v>Colocar ventiladores en los especialmente en los restaurantes y en areas comunes ya que la humedad en el ambiente es bastante y un ventilador ayudaría mucho</v>
      </c>
      <c r="D42" s="188" t="str">
        <f>VLOOKUP(Precentación_Quejas[[#This Row],['# Queja]],Historico_Registro_Quejas3[#All],22,0)</f>
        <v>Ventilación Restaurantes</v>
      </c>
      <c r="E42" s="15">
        <f>VLOOKUP(Precentación_Quejas[[#This Row],[Payaso]],Tabla_Payasos10[[#All],[Payasos]:[Columna1]],2,0)</f>
        <v>4</v>
      </c>
      <c r="F42" s="15">
        <v>1430</v>
      </c>
      <c r="G42" s="15" t="str">
        <f>VLOOKUP(Precentación_Quejas[[#This Row],['# Queja]],Historico_Registro_Quejas3[[#All],['# Queja]:[Valoración]],15,0)</f>
        <v>Amarilla</v>
      </c>
    </row>
    <row r="43" spans="1:7" ht="30" x14ac:dyDescent="0.25">
      <c r="A43" s="15">
        <f>VLOOKUP(Precentación_Quejas[[#This Row],['# Queja]],Historico_Registro_Quejas3[#All],4,0)</f>
        <v>106</v>
      </c>
      <c r="B43" s="188">
        <f>VLOOKUP(Precentación_Quejas[[#This Row],['# Queja]],Historico_Registro_Quejas3[#All],2,0)</f>
        <v>43641</v>
      </c>
      <c r="C43" s="188" t="str">
        <f>VLOOKUP(Precentación_Quejas[[#This Row],['# Queja]],Historico_Registro_Quejas3[#All],7,0)</f>
        <v>Colocar mats en los baños para prevenir accidentes al resbalar y caer</v>
      </c>
      <c r="D43" s="188" t="e">
        <f>VLOOKUP(Precentación_Quejas[[#This Row],['# Queja]],Historico_Registro_Quejas3[#All],22,0)</f>
        <v>#N/A</v>
      </c>
      <c r="E43" s="15" t="e">
        <f>VLOOKUP(Precentación_Quejas[[#This Row],[Payaso]],Tabla_Payasos10[[#All],[Payasos]:[Columna1]],2,0)</f>
        <v>#N/A</v>
      </c>
      <c r="F43" s="15">
        <v>1429</v>
      </c>
      <c r="G43" s="15" t="str">
        <f>VLOOKUP(Precentación_Quejas[[#This Row],['# Queja]],Historico_Registro_Quejas3[[#All],['# Queja]:[Valoración]],15,0)</f>
        <v>Desestimada</v>
      </c>
    </row>
    <row r="44" spans="1:7" ht="30" x14ac:dyDescent="0.25">
      <c r="A44" s="15">
        <f>VLOOKUP(Precentación_Quejas[[#This Row],['# Queja]],Historico_Registro_Quejas3[#All],4,0)</f>
        <v>106</v>
      </c>
      <c r="B44" s="188">
        <f>VLOOKUP(Precentación_Quejas[[#This Row],['# Queja]],Historico_Registro_Quejas3[#All],2,0)</f>
        <v>43641</v>
      </c>
      <c r="C44" s="188" t="str">
        <f>VLOOKUP(Precentación_Quejas[[#This Row],['# Queja]],Historico_Registro_Quejas3[#All],7,0)</f>
        <v>Colocar ventiladores en los restaurantes para mejorar el flujo de aire.</v>
      </c>
      <c r="D44" s="188" t="str">
        <f>VLOOKUP(Precentación_Quejas[[#This Row],['# Queja]],Historico_Registro_Quejas3[#All],22,0)</f>
        <v>Ventilación Restaurantes</v>
      </c>
      <c r="E44" s="15">
        <f>VLOOKUP(Precentación_Quejas[[#This Row],[Payaso]],Tabla_Payasos10[[#All],[Payasos]:[Columna1]],2,0)</f>
        <v>4</v>
      </c>
      <c r="F44" s="15">
        <v>1428</v>
      </c>
      <c r="G44" s="15" t="str">
        <f>VLOOKUP(Precentación_Quejas[[#This Row],['# Queja]],Historico_Registro_Quejas3[[#All],['# Queja]:[Valoración]],15,0)</f>
        <v>Amarilla</v>
      </c>
    </row>
    <row r="45" spans="1:7" x14ac:dyDescent="0.25">
      <c r="A45" s="15">
        <f>VLOOKUP(Precentación_Quejas[[#This Row],['# Queja]],Historico_Registro_Quejas3[#All],4,0)</f>
        <v>408</v>
      </c>
      <c r="B45" s="188">
        <f>VLOOKUP(Precentación_Quejas[[#This Row],['# Queja]],Historico_Registro_Quejas3[#All],2,0)</f>
        <v>43640</v>
      </c>
      <c r="C45" s="188" t="str">
        <f>VLOOKUP(Precentación_Quejas[[#This Row],['# Queja]],Historico_Registro_Quejas3[#All],7,0)</f>
        <v>Colocar reloj en zona de piscina y aguas termales.</v>
      </c>
      <c r="D45" s="188" t="str">
        <f>VLOOKUP(Precentación_Quejas[[#This Row],['# Queja]],Historico_Registro_Quejas3[#All],22,0)</f>
        <v>Piscinas</v>
      </c>
      <c r="E45" s="15">
        <f>VLOOKUP(Precentación_Quejas[[#This Row],[Payaso]],Tabla_Payasos10[[#All],[Payasos]:[Columna1]],2,0)</f>
        <v>3</v>
      </c>
      <c r="F45" s="15">
        <v>1427</v>
      </c>
      <c r="G45" s="15" t="str">
        <f>VLOOKUP(Precentación_Quejas[[#This Row],['# Queja]],Historico_Registro_Quejas3[[#All],['# Queja]:[Valoración]],15,0)</f>
        <v>Amarilla</v>
      </c>
    </row>
    <row r="46" spans="1:7" ht="30" x14ac:dyDescent="0.25">
      <c r="A46" s="15">
        <f>VLOOKUP(Precentación_Quejas[[#This Row],['# Queja]],Historico_Registro_Quejas3[#All],4,0)</f>
        <v>309</v>
      </c>
      <c r="B46" s="188">
        <f>VLOOKUP(Precentación_Quejas[[#This Row],['# Queja]],Historico_Registro_Quejas3[#All],2,0)</f>
        <v>43641</v>
      </c>
      <c r="C46" s="188" t="str">
        <f>VLOOKUP(Precentación_Quejas[[#This Row],['# Queja]],Historico_Registro_Quejas3[#All],7,0)</f>
        <v>Huéspedes llaman a recepción molestos a las 3:30pm porque luego de que les hicieron limpieza en la habitación los dejaron sin un solo paño, al llegar y bañarse no encontraron los paños y debido a esto mostraron su disconformidad.</v>
      </c>
      <c r="D46" s="188" t="str">
        <f>VLOOKUP(Precentación_Quejas[[#This Row],['# Queja]],Historico_Registro_Quejas3[#All],22,0)</f>
        <v>Limpieza en habitación</v>
      </c>
      <c r="E46" s="15">
        <f>VLOOKUP(Precentación_Quejas[[#This Row],[Payaso]],Tabla_Payasos10[[#All],[Payasos]:[Columna1]],2,0)</f>
        <v>3</v>
      </c>
      <c r="F46" s="15">
        <v>1426</v>
      </c>
      <c r="G46" s="15" t="str">
        <f>VLOOKUP(Precentación_Quejas[[#This Row],['# Queja]],Historico_Registro_Quejas3[[#All],['# Queja]:[Valoración]],15,0)</f>
        <v>Roja</v>
      </c>
    </row>
    <row r="47" spans="1:7" ht="30" x14ac:dyDescent="0.25">
      <c r="A47" s="15" t="str">
        <f>VLOOKUP(Precentación_Quejas[[#This Row],['# Queja]],Historico_Registro_Quejas3[#All],4,0)</f>
        <v>N/A</v>
      </c>
      <c r="B47" s="188">
        <f>VLOOKUP(Precentación_Quejas[[#This Row],['# Queja]],Historico_Registro_Quejas3[#All],2,0)</f>
        <v>43636</v>
      </c>
      <c r="C47" s="188" t="str">
        <f>VLOOKUP(Precentación_Quejas[[#This Row],['# Queja]],Historico_Registro_Quejas3[#All],7,0)</f>
        <v>Las camas son incomodamente duras. Pregunté por un relleno sin embargo no ayudó, dormir allí hizo que mis hombros estuvieran adoloridos después de 4 días.</v>
      </c>
      <c r="D47" s="188" t="str">
        <f>VLOOKUP(Precentación_Quejas[[#This Row],['# Queja]],Historico_Registro_Quejas3[#All],22,0)</f>
        <v>Camas duras</v>
      </c>
      <c r="E47" s="15">
        <f>VLOOKUP(Precentación_Quejas[[#This Row],[Payaso]],Tabla_Payasos10[[#All],[Payasos]:[Columna1]],2,0)</f>
        <v>2</v>
      </c>
      <c r="F47" s="15">
        <v>1425</v>
      </c>
      <c r="G47" s="15" t="str">
        <f>VLOOKUP(Precentación_Quejas[[#This Row],['# Queja]],Historico_Registro_Quejas3[[#All],['# Queja]:[Valoración]],15,0)</f>
        <v>Roja</v>
      </c>
    </row>
    <row r="48" spans="1:7" ht="90" x14ac:dyDescent="0.25">
      <c r="A48" s="15" t="str">
        <f>VLOOKUP(Precentación_Quejas[[#This Row],['# Queja]],Historico_Registro_Quejas3[#All],4,0)</f>
        <v>N/A</v>
      </c>
      <c r="B48" s="188">
        <f>VLOOKUP(Precentación_Quejas[[#This Row],['# Queja]],Historico_Registro_Quejas3[#All],2,0)</f>
        <v>43636</v>
      </c>
      <c r="C48" s="188" t="str">
        <f>VLOOKUP(Precentación_Quejas[[#This Row],['# Queja]],Historico_Registro_Quejas3[#All],7,0)</f>
        <v>Un par de bartenders en el area de la piscina resultaron ser muy rudos, ambos en la noche y especialmente el que luego estuvo en el día. El bartender del día actuó como si nosotros fueramos una molestia para él, arruinó nuestra orden y olvidó la orden de mi esposa sin nunca recibir una sincera disculpa por el error. Luego en el desayuno conseguir café es extremadamente ridículo, una única persona recorriendo todo el restaurante para servir café a todas las personas. Cada mañana tuve que ir tras él para obtener café, y que me dieran refill, y lo peor fue que cuando pedimos SPLENDA tuvimos que mejor buscarla nosotros.</v>
      </c>
      <c r="D48" s="188" t="str">
        <f>VLOOKUP(Precentación_Quejas[[#This Row],['# Queja]],Historico_Registro_Quejas3[#All],22,0)</f>
        <v xml:space="preserve">Servicio cliente restaurante </v>
      </c>
      <c r="E48" s="15">
        <f>VLOOKUP(Precentación_Quejas[[#This Row],[Payaso]],Tabla_Payasos10[[#All],[Payasos]:[Columna1]],2,0)</f>
        <v>26</v>
      </c>
      <c r="F48" s="15">
        <v>1424</v>
      </c>
      <c r="G48" s="15" t="str">
        <f>VLOOKUP(Precentación_Quejas[[#This Row],['# Queja]],Historico_Registro_Quejas3[[#All],['# Queja]:[Valoración]],15,0)</f>
        <v>Roja</v>
      </c>
    </row>
    <row r="49" spans="1:7" x14ac:dyDescent="0.25">
      <c r="A49" s="15">
        <f>VLOOKUP(Precentación_Quejas[[#This Row],['# Queja]],Historico_Registro_Quejas3[#All],4,0)</f>
        <v>505</v>
      </c>
      <c r="B49" s="188">
        <f>VLOOKUP(Precentación_Quejas[[#This Row],['# Queja]],Historico_Registro_Quejas3[#All],2,0)</f>
        <v>43639</v>
      </c>
      <c r="C49" s="188" t="str">
        <f>VLOOKUP(Precentación_Quejas[[#This Row],['# Queja]],Historico_Registro_Quejas3[#All],7,0)</f>
        <v>Las camas son como rocas y sumamente incomodas, ademàs las habitaciones con muy calientes.</v>
      </c>
      <c r="D49" s="188" t="str">
        <f>VLOOKUP(Precentación_Quejas[[#This Row],['# Queja]],Historico_Registro_Quejas3[#All],22,0)</f>
        <v>Camas duras</v>
      </c>
      <c r="E49" s="15">
        <f>VLOOKUP(Precentación_Quejas[[#This Row],[Payaso]],Tabla_Payasos10[[#All],[Payasos]:[Columna1]],2,0)</f>
        <v>2</v>
      </c>
      <c r="F49" s="15">
        <v>1423</v>
      </c>
      <c r="G49" s="15" t="str">
        <f>VLOOKUP(Precentación_Quejas[[#This Row],['# Queja]],Historico_Registro_Quejas3[[#All],['# Queja]:[Valoración]],15,0)</f>
        <v>Roja</v>
      </c>
    </row>
    <row r="50" spans="1:7" ht="60" x14ac:dyDescent="0.25">
      <c r="A50" s="15">
        <f>VLOOKUP(Precentación_Quejas[[#This Row],['# Queja]],Historico_Registro_Quejas3[#All],4,0)</f>
        <v>505</v>
      </c>
      <c r="B50" s="188">
        <f>VLOOKUP(Precentación_Quejas[[#This Row],['# Queja]],Historico_Registro_Quejas3[#All],2,0)</f>
        <v>43641</v>
      </c>
      <c r="C50" s="188" t="str">
        <f>VLOOKUP(Precentación_Quejas[[#This Row],['# Queja]],Historico_Registro_Quejas3[#All],7,0)</f>
        <v>Huésped extremadamente disconforme informa al check-out que no es posible que el hotel no tenga un menú para niños, que tuvo que pedir 2 platos grandes para sus niños ya que querìan comer cosas distintas y no había una opciòn adaptada para niños, además comenta que los precios son muy altos y que cuando pedía algo en los restaurantes sentìa que trataban de venderle de mas y lo mas caro lo cual para ella fue inaceptable.</v>
      </c>
      <c r="D50" s="188" t="str">
        <f>VLOOKUP(Precentación_Quejas[[#This Row],['# Queja]],Historico_Registro_Quejas3[#All],22,0)</f>
        <v xml:space="preserve">Servicio cliente restaurante </v>
      </c>
      <c r="E50" s="15">
        <f>VLOOKUP(Precentación_Quejas[[#This Row],[Payaso]],Tabla_Payasos10[[#All],[Payasos]:[Columna1]],2,0)</f>
        <v>26</v>
      </c>
      <c r="F50" s="15">
        <v>1422</v>
      </c>
      <c r="G50" s="15" t="str">
        <f>VLOOKUP(Precentación_Quejas[[#This Row],['# Queja]],Historico_Registro_Quejas3[[#All],['# Queja]:[Valoración]],15,0)</f>
        <v>Roja</v>
      </c>
    </row>
    <row r="51" spans="1:7" ht="45" x14ac:dyDescent="0.25">
      <c r="A51" s="15">
        <f>VLOOKUP(Precentación_Quejas[[#This Row],['# Queja]],Historico_Registro_Quejas3[#All],4,0)</f>
        <v>801</v>
      </c>
      <c r="B51" s="188">
        <f>VLOOKUP(Precentación_Quejas[[#This Row],['# Queja]],Historico_Registro_Quejas3[#All],2,0)</f>
        <v>43641</v>
      </c>
      <c r="C51" s="188" t="str">
        <f>VLOOKUP(Precentación_Quejas[[#This Row],['# Queja]],Historico_Registro_Quejas3[#All],7,0)</f>
        <v>Huéspedes al hacer check-out y consultarles por su estadía nos comparten la queja de que todo estuvo bien a excepción de que solo una persona se pudo bañar con agua caliente y que el resto tuvieron que bañarse con agua fría, que les parecía que había sido la única cosa por la cual debemos mejorar.</v>
      </c>
      <c r="D51" s="188" t="str">
        <f>VLOOKUP(Precentación_Quejas[[#This Row],['# Queja]],Historico_Registro_Quejas3[#All],22,0)</f>
        <v>Agua caliente</v>
      </c>
      <c r="E51" s="15">
        <f>VLOOKUP(Precentación_Quejas[[#This Row],[Payaso]],Tabla_Payasos10[[#All],[Payasos]:[Columna1]],2,0)</f>
        <v>9</v>
      </c>
      <c r="F51" s="15">
        <v>1421</v>
      </c>
      <c r="G51" s="15" t="str">
        <f>VLOOKUP(Precentación_Quejas[[#This Row],['# Queja]],Historico_Registro_Quejas3[[#All],['# Queja]:[Valoración]],15,0)</f>
        <v>Roja</v>
      </c>
    </row>
    <row r="52" spans="1:7" ht="45" x14ac:dyDescent="0.25">
      <c r="A52" s="15">
        <f>VLOOKUP(Precentación_Quejas[[#This Row],['# Queja]],Historico_Registro_Quejas3[#All],4,0)</f>
        <v>310</v>
      </c>
      <c r="B52" s="188">
        <f>VLOOKUP(Precentación_Quejas[[#This Row],['# Queja]],Historico_Registro_Quejas3[#All],2,0)</f>
        <v>43640</v>
      </c>
      <c r="C52" s="188" t="str">
        <f>VLOOKUP(Precentación_Quejas[[#This Row],['# Queja]],Historico_Registro_Quejas3[#All],7,0)</f>
        <v>Huésped se acerca a recepción molesto porque la máquina de hielo no funciona y porque no hay otra máquina mas disponible en las otras areas de las habitaciones, sugiere que coloquemos una en la parte del medio y otra en la parte de atrás ya que eso demostraría mejor servicio a los huéspedes.</v>
      </c>
      <c r="D52" s="188" t="str">
        <f>VLOOKUP(Precentación_Quejas[[#This Row],['# Queja]],Historico_Registro_Quejas3[#All],22,0)</f>
        <v>Maquina de hielo</v>
      </c>
      <c r="E52" s="15">
        <f>VLOOKUP(Precentación_Quejas[[#This Row],[Payaso]],Tabla_Payasos10[[#All],[Payasos]:[Columna1]],2,0)</f>
        <v>2</v>
      </c>
      <c r="F52" s="15">
        <v>1420</v>
      </c>
      <c r="G52" s="15" t="str">
        <f>VLOOKUP(Precentación_Quejas[[#This Row],['# Queja]],Historico_Registro_Quejas3[[#All],['# Queja]:[Valoración]],15,0)</f>
        <v>Roja</v>
      </c>
    </row>
    <row r="53" spans="1:7" ht="30" x14ac:dyDescent="0.25">
      <c r="A53" s="15">
        <f>VLOOKUP(Precentación_Quejas[[#This Row],['# Queja]],Historico_Registro_Quejas3[#All],4,0)</f>
        <v>310</v>
      </c>
      <c r="B53" s="188">
        <f>VLOOKUP(Precentación_Quejas[[#This Row],['# Queja]],Historico_Registro_Quejas3[#All],2,0)</f>
        <v>43639</v>
      </c>
      <c r="C53" s="188" t="str">
        <f>VLOOKUP(Precentación_Quejas[[#This Row],['# Queja]],Historico_Registro_Quejas3[#All],7,0)</f>
        <v>Huésped al preguntarle por su estadía hasta el momento, se quejó que la comida era regular y que el servicio tan lento en el Italiano lo había hecho sentirse decepcionado, indicó que el trabajo de la cocina debía ser mas eficiente.</v>
      </c>
      <c r="D53" s="188" t="str">
        <f>VLOOKUP(Precentación_Quejas[[#This Row],['# Queja]],Historico_Registro_Quejas3[#All],22,0)</f>
        <v xml:space="preserve">Servicio cliente restaurante </v>
      </c>
      <c r="E53" s="15">
        <f>VLOOKUP(Precentación_Quejas[[#This Row],[Payaso]],Tabla_Payasos10[[#All],[Payasos]:[Columna1]],2,0)</f>
        <v>26</v>
      </c>
      <c r="F53" s="15">
        <v>1419</v>
      </c>
      <c r="G53" s="15" t="str">
        <f>VLOOKUP(Precentación_Quejas[[#This Row],['# Queja]],Historico_Registro_Quejas3[[#All],['# Queja]:[Valoración]],15,0)</f>
        <v>Roja</v>
      </c>
    </row>
    <row r="54" spans="1:7" ht="45" x14ac:dyDescent="0.25">
      <c r="A54" s="15">
        <f>VLOOKUP(Precentación_Quejas[[#This Row],['# Queja]],Historico_Registro_Quejas3[#All],4,0)</f>
        <v>806</v>
      </c>
      <c r="B54" s="188">
        <f>VLOOKUP(Precentación_Quejas[[#This Row],['# Queja]],Historico_Registro_Quejas3[#All],2,0)</f>
        <v>43640</v>
      </c>
      <c r="C54" s="188" t="str">
        <f>VLOOKUP(Precentación_Quejas[[#This Row],['# Queja]],Historico_Registro_Quejas3[#All],7,0)</f>
        <v>Huéspedes muy molestos llaman a recepción indicando que es el segundo día que no cuentan con electricidad en una de las habitaciones master, se consulta a mantenimiento y los mismos indican que ya hicieron todo lo que pudieron y que no ha sido posible reparar el daño por lo tanto estan a la espera del electricista.</v>
      </c>
      <c r="D54" s="188" t="str">
        <f>VLOOKUP(Precentación_Quejas[[#This Row],['# Queja]],Historico_Registro_Quejas3[#All],22,0)</f>
        <v>Electricidad hab</v>
      </c>
      <c r="E54" s="15">
        <f>VLOOKUP(Precentación_Quejas[[#This Row],[Payaso]],Tabla_Payasos10[[#All],[Payasos]:[Columna1]],2,0)</f>
        <v>2</v>
      </c>
      <c r="F54" s="15">
        <v>1418</v>
      </c>
      <c r="G54" s="15" t="str">
        <f>VLOOKUP(Precentación_Quejas[[#This Row],['# Queja]],Historico_Registro_Quejas3[[#All],['# Queja]:[Valoración]],15,0)</f>
        <v>Roja</v>
      </c>
    </row>
    <row r="55" spans="1:7" ht="30" x14ac:dyDescent="0.25">
      <c r="A55" s="15">
        <f>VLOOKUP(Precentación_Quejas[[#This Row],['# Queja]],Historico_Registro_Quejas3[#All],4,0)</f>
        <v>308</v>
      </c>
      <c r="B55" s="188">
        <f>VLOOKUP(Precentación_Quejas[[#This Row],['# Queja]],Historico_Registro_Quejas3[#All],2,0)</f>
        <v>43637</v>
      </c>
      <c r="C55" s="188" t="str">
        <f>VLOOKUP(Precentación_Quejas[[#This Row],['# Queja]],Historico_Registro_Quejas3[#All],7,0)</f>
        <v>Mejorar aislamiento entre las habitaciones para que sean más privadas y tranquilas, ya que el ruido que hay en la habitación contigua se escucha perfectamente</v>
      </c>
      <c r="D55" s="188" t="str">
        <f>VLOOKUP(Precentación_Quejas[[#This Row],['# Queja]],Historico_Registro_Quejas3[#All],22,0)</f>
        <v>Ruido habitación</v>
      </c>
      <c r="E55" s="15">
        <f>VLOOKUP(Precentación_Quejas[[#This Row],[Payaso]],Tabla_Payasos10[[#All],[Payasos]:[Columna1]],2,0)</f>
        <v>10</v>
      </c>
      <c r="F55" s="15">
        <v>1417</v>
      </c>
      <c r="G55" s="15" t="str">
        <f>VLOOKUP(Precentación_Quejas[[#This Row],['# Queja]],Historico_Registro_Quejas3[[#All],['# Queja]:[Valoración]],15,0)</f>
        <v>Roja</v>
      </c>
    </row>
    <row r="56" spans="1:7" x14ac:dyDescent="0.25">
      <c r="A56" s="15">
        <f>VLOOKUP(Precentación_Quejas[[#This Row],['# Queja]],Historico_Registro_Quejas3[#All],4,0)</f>
        <v>308</v>
      </c>
      <c r="B56" s="188">
        <f>VLOOKUP(Precentación_Quejas[[#This Row],['# Queja]],Historico_Registro_Quejas3[#All],2,0)</f>
        <v>43637</v>
      </c>
      <c r="C56" s="188" t="str">
        <f>VLOOKUP(Precentación_Quejas[[#This Row],['# Queja]],Historico_Registro_Quejas3[#All],7,0)</f>
        <v>Cambiar las maquinas de café que hay en las habitaciones, ya que cada "cartucho" es muy contaminante</v>
      </c>
      <c r="D56" s="188">
        <f>VLOOKUP(Precentación_Quejas[[#This Row],['# Queja]],Historico_Registro_Quejas3[#All],22,0)</f>
        <v>0</v>
      </c>
      <c r="E56" s="15" t="e">
        <f>VLOOKUP(Precentación_Quejas[[#This Row],[Payaso]],Tabla_Payasos10[[#All],[Payasos]:[Columna1]],2,0)</f>
        <v>#N/A</v>
      </c>
      <c r="F56" s="15">
        <v>1416</v>
      </c>
      <c r="G56" s="15" t="str">
        <f>VLOOKUP(Precentación_Quejas[[#This Row],['# Queja]],Historico_Registro_Quejas3[[#All],['# Queja]:[Valoración]],15,0)</f>
        <v>Roja</v>
      </c>
    </row>
    <row r="57" spans="1:7" x14ac:dyDescent="0.25">
      <c r="A57" s="15">
        <f>VLOOKUP(Precentación_Quejas[[#This Row],['# Queja]],Historico_Registro_Quejas3[#All],4,0)</f>
        <v>607</v>
      </c>
      <c r="B57" s="188">
        <f>VLOOKUP(Precentación_Quejas[[#This Row],['# Queja]],Historico_Registro_Quejas3[#All],2,0)</f>
        <v>43635</v>
      </c>
      <c r="C57" s="188" t="str">
        <f>VLOOKUP(Precentación_Quejas[[#This Row],['# Queja]],Historico_Registro_Quejas3[#All],7,0)</f>
        <v>Colocar lugares donde obtener agua, puede ser en el área de piscinas o en Recepción</v>
      </c>
      <c r="D57" s="188">
        <f>VLOOKUP(Precentación_Quejas[[#This Row],['# Queja]],Historico_Registro_Quejas3[#All],22,0)</f>
        <v>0</v>
      </c>
      <c r="E57" s="15" t="e">
        <f>VLOOKUP(Precentación_Quejas[[#This Row],[Payaso]],Tabla_Payasos10[[#All],[Payasos]:[Columna1]],2,0)</f>
        <v>#N/A</v>
      </c>
      <c r="F57" s="15">
        <v>1415</v>
      </c>
      <c r="G57" s="15" t="str">
        <f>VLOOKUP(Precentación_Quejas[[#This Row],['# Queja]],Historico_Registro_Quejas3[[#All],['# Queja]:[Valoración]],15,0)</f>
        <v>Amarilla</v>
      </c>
    </row>
    <row r="58" spans="1:7" ht="165" x14ac:dyDescent="0.25">
      <c r="A58" s="15">
        <f>VLOOKUP(Precentación_Quejas[[#This Row],['# Queja]],Historico_Registro_Quejas3[#All],4,0)</f>
        <v>905</v>
      </c>
      <c r="B58" s="188">
        <f>VLOOKUP(Precentación_Quejas[[#This Row],['# Queja]],Historico_Registro_Quejas3[#All],2,0)</f>
        <v>43639</v>
      </c>
      <c r="C58" s="188" t="str">
        <f>VLOOKUP(Precentación_Quejas[[#This Row],['# Queja]],Historico_Registro_Quejas3[#All],7,0)</f>
        <v xml:space="preserve">El día de ayer en horas de la noche el servicio eléctrico se vio interrumpido en el Hotel y las zonas aledañas a nuestras instalaciones, debido a que las nuevas habitaciones no cuentan aún con una plante generadora de respaldo estas habitaciones no tuvieron electricidad por aproximadamente cuatro horas, y este apagón provocó que  los breakers se dispararán. El día de hoy 23 de jun. de 2019 en horas de la mañana, el compañero de mantenimiento procedió a revisar  estos breakers y activarlos nuevamente, sin embargo al ser aproximadamente las 08.00 a.m. en la habitación 905 por error al activarse el breaker, también se presionó el que activaba la alarma contra incendios, lo que hizo que los huéspedes de está habitación se despertarán súbitamente, desafortunadamente el compañero no nos indicó respecto a este tema, por lo que en ese momento no se pudo contactar con los huéspedes para ofrecerle una disculpa. De hecho cuando estos señores llegan al Restaurante Ti-Cain es cuando le expresan a los compañeros sobre lo sucedido, muy inconformes y un tanto molestos cuestionan porque nadie se les había acercado a disculparse por el inconveniente, inmediatamente los compañeros de restaurante informan a recepción sobre esta situación.  </v>
      </c>
      <c r="D58" s="188">
        <f>VLOOKUP(Precentación_Quejas[[#This Row],['# Queja]],Historico_Registro_Quejas3[#All],22,0)</f>
        <v>0</v>
      </c>
      <c r="E58" s="15" t="e">
        <f>VLOOKUP(Precentación_Quejas[[#This Row],[Payaso]],Tabla_Payasos10[[#All],[Payasos]:[Columna1]],2,0)</f>
        <v>#N/A</v>
      </c>
      <c r="F58" s="15">
        <v>1414</v>
      </c>
      <c r="G58" s="15" t="str">
        <f>VLOOKUP(Precentación_Quejas[[#This Row],['# Queja]],Historico_Registro_Quejas3[[#All],['# Queja]:[Valoración]],15,0)</f>
        <v>Roja</v>
      </c>
    </row>
    <row r="59" spans="1:7" x14ac:dyDescent="0.25">
      <c r="A59" s="15">
        <f>VLOOKUP(Precentación_Quejas[[#This Row],['# Queja]],Historico_Registro_Quejas3[#All],4,0)</f>
        <v>905</v>
      </c>
      <c r="B59" s="188">
        <f>VLOOKUP(Precentación_Quejas[[#This Row],['# Queja]],Historico_Registro_Quejas3[#All],2,0)</f>
        <v>43639</v>
      </c>
      <c r="C59" s="188" t="str">
        <f>VLOOKUP(Precentación_Quejas[[#This Row],['# Queja]],Historico_Registro_Quejas3[#All],7,0)</f>
        <v>No hay planta que respalde el servicio electrico, cuando el Hotel no cuente con dicho servicio</v>
      </c>
      <c r="D59" s="188">
        <f>VLOOKUP(Precentación_Quejas[[#This Row],['# Queja]],Historico_Registro_Quejas3[#All],22,0)</f>
        <v>0</v>
      </c>
      <c r="E59" s="15" t="e">
        <f>VLOOKUP(Precentación_Quejas[[#This Row],[Payaso]],Tabla_Payasos10[[#All],[Payasos]:[Columna1]],2,0)</f>
        <v>#N/A</v>
      </c>
      <c r="F59" s="15">
        <v>1413</v>
      </c>
      <c r="G59" s="15" t="str">
        <f>VLOOKUP(Precentación_Quejas[[#This Row],['# Queja]],Historico_Registro_Quejas3[[#All],['# Queja]:[Valoración]],15,0)</f>
        <v>Roja</v>
      </c>
    </row>
    <row r="60" spans="1:7" x14ac:dyDescent="0.25">
      <c r="A60" s="15">
        <f>VLOOKUP(Precentación_Quejas[[#This Row],['# Queja]],Historico_Registro_Quejas3[#All],4,0)</f>
        <v>905</v>
      </c>
      <c r="B60" s="188">
        <f>VLOOKUP(Precentación_Quejas[[#This Row],['# Queja]],Historico_Registro_Quejas3[#All],2,0)</f>
        <v>43640</v>
      </c>
      <c r="C60" s="188" t="str">
        <f>VLOOKUP(Precentación_Quejas[[#This Row],['# Queja]],Historico_Registro_Quejas3[#All],7,0)</f>
        <v>Huésped indica que hay un mal olor que proviene del baño</v>
      </c>
      <c r="D60" s="188">
        <f>VLOOKUP(Precentación_Quejas[[#This Row],['# Queja]],Historico_Registro_Quejas3[#All],22,0)</f>
        <v>0</v>
      </c>
      <c r="E60" s="15" t="e">
        <f>VLOOKUP(Precentación_Quejas[[#This Row],[Payaso]],Tabla_Payasos10[[#All],[Payasos]:[Columna1]],2,0)</f>
        <v>#N/A</v>
      </c>
      <c r="F60" s="15">
        <v>1412</v>
      </c>
      <c r="G60" s="15" t="str">
        <f>VLOOKUP(Precentación_Quejas[[#This Row],['# Queja]],Historico_Registro_Quejas3[[#All],['# Queja]:[Valoración]],15,0)</f>
        <v>Roja</v>
      </c>
    </row>
    <row r="61" spans="1:7" ht="30" x14ac:dyDescent="0.25">
      <c r="A61" s="15">
        <f>VLOOKUP(Precentación_Quejas[[#This Row],['# Queja]],Historico_Registro_Quejas3[#All],4,0)</f>
        <v>906</v>
      </c>
      <c r="B61" s="188">
        <f>VLOOKUP(Precentación_Quejas[[#This Row],['# Queja]],Historico_Registro_Quejas3[#All],2,0)</f>
        <v>43639</v>
      </c>
      <c r="C61" s="188" t="str">
        <f>VLOOKUP(Precentación_Quejas[[#This Row],['# Queja]],Historico_Registro_Quejas3[#All],7,0)</f>
        <v>Cuando no hay electricidad en el Hotel, las habitaciones nuevas no cuentan con una planta que les provea electricidad mientras el servicio se restaura</v>
      </c>
      <c r="D61" s="188" t="str">
        <f>VLOOKUP(Precentación_Quejas[[#This Row],['# Queja]],Historico_Registro_Quejas3[#All],22,0)</f>
        <v>Generador electrico</v>
      </c>
      <c r="E61" s="15" t="e">
        <f>VLOOKUP(Precentación_Quejas[[#This Row],[Payaso]],Tabla_Payasos10[[#All],[Payasos]:[Columna1]],2,0)</f>
        <v>#N/A</v>
      </c>
      <c r="F61" s="15">
        <v>1411</v>
      </c>
      <c r="G61" s="15" t="str">
        <f>VLOOKUP(Precentación_Quejas[[#This Row],['# Queja]],Historico_Registro_Quejas3[[#All],['# Queja]:[Valoración]],15,0)</f>
        <v>Roja</v>
      </c>
    </row>
    <row r="62" spans="1:7" ht="30" x14ac:dyDescent="0.25">
      <c r="A62" s="15">
        <f>VLOOKUP(Precentación_Quejas[[#This Row],['# Queja]],Historico_Registro_Quejas3[#All],4,0)</f>
        <v>803</v>
      </c>
      <c r="B62" s="188">
        <f>VLOOKUP(Precentación_Quejas[[#This Row],['# Queja]],Historico_Registro_Quejas3[#All],2,0)</f>
        <v>43639</v>
      </c>
      <c r="C62" s="188" t="str">
        <f>VLOOKUP(Precentación_Quejas[[#This Row],['# Queja]],Historico_Registro_Quejas3[#All],7,0)</f>
        <v>Huesped se queja de que no hubiese electricidad en sus habitaciones  durante el apagon eletrico (por motivo de que las habitaciones nuevas no poseen generador electrico) y las demas habitaciones del hotel SI.</v>
      </c>
      <c r="D62" s="188" t="str">
        <f>VLOOKUP(Precentación_Quejas[[#This Row],['# Queja]],Historico_Registro_Quejas3[#All],22,0)</f>
        <v>Generador electrico</v>
      </c>
      <c r="E62" s="15" t="e">
        <f>VLOOKUP(Precentación_Quejas[[#This Row],[Payaso]],Tabla_Payasos10[[#All],[Payasos]:[Columna1]],2,0)</f>
        <v>#N/A</v>
      </c>
      <c r="F62" s="15">
        <v>1410</v>
      </c>
      <c r="G62" s="15" t="str">
        <f>VLOOKUP(Precentación_Quejas[[#This Row],['# Queja]],Historico_Registro_Quejas3[[#All],['# Queja]:[Valoración]],15,0)</f>
        <v>Roja</v>
      </c>
    </row>
    <row r="63" spans="1:7" x14ac:dyDescent="0.25">
      <c r="A63" s="15">
        <f>VLOOKUP(Precentación_Quejas[[#This Row],['# Queja]],Historico_Registro_Quejas3[#All],4,0)</f>
        <v>807</v>
      </c>
      <c r="B63" s="188">
        <f>VLOOKUP(Precentación_Quejas[[#This Row],['# Queja]],Historico_Registro_Quejas3[#All],2,0)</f>
        <v>43639</v>
      </c>
      <c r="C63" s="188" t="str">
        <f>VLOOKUP(Precentación_Quejas[[#This Row],['# Queja]],Historico_Registro_Quejas3[#All],7,0)</f>
        <v>huesped se queja de que en su habitacion no haya luz, dichos huespedes vienen con la hab 806.</v>
      </c>
      <c r="D63" s="188" t="str">
        <f>VLOOKUP(Precentación_Quejas[[#This Row],['# Queja]],Historico_Registro_Quejas3[#All],22,0)</f>
        <v>Habitaciones</v>
      </c>
      <c r="E63" s="15">
        <f>VLOOKUP(Precentación_Quejas[[#This Row],[Payaso]],Tabla_Payasos10[[#All],[Payasos]:[Columna1]],2,0)</f>
        <v>42</v>
      </c>
      <c r="F63" s="15">
        <v>1409</v>
      </c>
      <c r="G63" s="15" t="str">
        <f>VLOOKUP(Precentación_Quejas[[#This Row],['# Queja]],Historico_Registro_Quejas3[[#All],['# Queja]:[Valoración]],15,0)</f>
        <v>Roja</v>
      </c>
    </row>
    <row r="64" spans="1:7" ht="60" x14ac:dyDescent="0.25">
      <c r="A64" s="15">
        <f>VLOOKUP(Precentación_Quejas[[#This Row],['# Queja]],Historico_Registro_Quejas3[#All],4,0)</f>
        <v>102</v>
      </c>
      <c r="B64" s="188">
        <f>VLOOKUP(Precentación_Quejas[[#This Row],['# Queja]],Historico_Registro_Quejas3[#All],2,0)</f>
        <v>43638</v>
      </c>
      <c r="C64" s="188" t="str">
        <f>VLOOKUP(Precentación_Quejas[[#This Row],['# Queja]],Historico_Registro_Quejas3[#All],7,0)</f>
        <v>Colaboradora mucama reporta que en la hab 102 se dejó una bolsa de lavandería ya lista colgando en la puerta de la habitación y que no se informó a ninguna mucama para ingresarla a la habitación, el huésped se llevó la sorpresa de encontrar su ropa afuera de la habitación con ligera humedad por las fuertes lluvias, se reporta como queja para evitar que suceda ya que se devalua el servicio que brindamos con una acción así.</v>
      </c>
      <c r="D64" s="188" t="str">
        <f>VLOOKUP(Precentación_Quejas[[#This Row],['# Queja]],Historico_Registro_Quejas3[#All],22,0)</f>
        <v>Servicio cliente botones</v>
      </c>
      <c r="E64" s="15">
        <f>VLOOKUP(Precentación_Quejas[[#This Row],[Payaso]],Tabla_Payasos10[[#All],[Payasos]:[Columna1]],2,0)</f>
        <v>2</v>
      </c>
      <c r="F64" s="15">
        <v>1408</v>
      </c>
      <c r="G64" s="15" t="str">
        <f>VLOOKUP(Precentación_Quejas[[#This Row],['# Queja]],Historico_Registro_Quejas3[[#All],['# Queja]:[Valoración]],15,0)</f>
        <v>Roja</v>
      </c>
    </row>
    <row r="65" spans="1:7" ht="120" x14ac:dyDescent="0.25">
      <c r="A65" s="15">
        <f>VLOOKUP(Precentación_Quejas[[#This Row],['# Queja]],Historico_Registro_Quejas3[#All],4,0)</f>
        <v>101</v>
      </c>
      <c r="B65" s="188">
        <f>VLOOKUP(Precentación_Quejas[[#This Row],['# Queja]],Historico_Registro_Quejas3[#All],2,0)</f>
        <v>43637</v>
      </c>
      <c r="C65" s="188" t="str">
        <f>VLOOKUP(Precentación_Quejas[[#This Row],['# Queja]],Historico_Registro_Quejas3[#All],7,0)</f>
        <v>Huésped nos informa que en su habitación no tenía agua caliente, eso sucedió a las 6am por motivo de que se había cerrado la tuberia de agua durante la noche porque en la 202 había una llave que no cerraba, se le informó a mantenimiento y nos dijeron que estaba listo y que en 30 minutos tendrían agua caliente, a las 7.40 am aproximadamente nos llaman los clientes y nos informan que aún no tienen agua caliente, al reportar esto a los compañeros de mantenimiento los mismos nos indican que ahora se tardará una hora más para ser solucionado. Por lo cual se les consulta el porque de esta duración ya que anteriormente se nos había comunicado que solo era 30 minutos. Sin embargo, alrededor de 25 minutos después vino Jairo a indicarnos que la situación ya se había solucionado, y que el problema fue que un embolo está dañado</v>
      </c>
      <c r="D65" s="188" t="str">
        <f>VLOOKUP(Precentación_Quejas[[#This Row],['# Queja]],Historico_Registro_Quejas3[#All],22,0)</f>
        <v>Agua caliente</v>
      </c>
      <c r="E65" s="15">
        <f>VLOOKUP(Precentación_Quejas[[#This Row],[Payaso]],Tabla_Payasos10[[#All],[Payasos]:[Columna1]],2,0)</f>
        <v>9</v>
      </c>
      <c r="F65" s="15">
        <v>1407</v>
      </c>
      <c r="G65" s="15" t="str">
        <f>VLOOKUP(Precentación_Quejas[[#This Row],['# Queja]],Historico_Registro_Quejas3[[#All],['# Queja]:[Valoración]],15,0)</f>
        <v>Roja</v>
      </c>
    </row>
    <row r="66" spans="1:7" ht="75" x14ac:dyDescent="0.25">
      <c r="A66" s="15">
        <f>VLOOKUP(Precentación_Quejas[[#This Row],['# Queja]],Historico_Registro_Quejas3[#All],4,0)</f>
        <v>202</v>
      </c>
      <c r="B66" s="188" t="str">
        <f>VLOOKUP(Precentación_Quejas[[#This Row],['# Queja]],Historico_Registro_Quejas3[#All],2,0)</f>
        <v>Inicia registrando aquí la fecha de la queja.</v>
      </c>
      <c r="C66" s="188" t="str">
        <f>VLOOKUP(Precentación_Quejas[[#This Row],['# Queja]],Historico_Registro_Quejas3[#All],7,0)</f>
        <v>Huésped nos informa durante a noche del 20/06/19 que no pueden cerrar la llave de abajo de la ducha, se procede a cambiarlos a la habitación 401 pero en esta el llavin de la puerta del baño estaba malo, se trababa cada vez que ellos cerraban la puerta</v>
      </c>
      <c r="D66" s="188" t="str">
        <f>VLOOKUP(Precentación_Quejas[[#This Row],['# Queja]],Historico_Registro_Quejas3[#All],22,0)</f>
        <v>Habitaciones</v>
      </c>
      <c r="E66" s="15">
        <f>VLOOKUP(Precentación_Quejas[[#This Row],[Payaso]],Tabla_Payasos10[[#All],[Payasos]:[Columna1]],2,0)</f>
        <v>42</v>
      </c>
      <c r="F66" s="15">
        <v>1406</v>
      </c>
      <c r="G66" s="15" t="str">
        <f>VLOOKUP(Precentación_Quejas[[#This Row],['# Queja]],Historico_Registro_Quejas3[[#All],['# Queja]:[Valoración]],15,0)</f>
        <v>Roja</v>
      </c>
    </row>
    <row r="67" spans="1:7" ht="60" x14ac:dyDescent="0.25">
      <c r="A67" s="15" t="str">
        <f>VLOOKUP(Precentación_Quejas[[#This Row],['# Queja]],Historico_Registro_Quejas3[#All],4,0)</f>
        <v>N/A</v>
      </c>
      <c r="B67" s="188">
        <f>VLOOKUP(Precentación_Quejas[[#This Row],['# Queja]],Historico_Registro_Quejas3[#All],2,0)</f>
        <v>39984</v>
      </c>
      <c r="C67" s="188" t="str">
        <f>VLOOKUP(Precentación_Quejas[[#This Row],['# Queja]],Historico_Registro_Quejas3[#All],7,0)</f>
        <v>Según nos informan por parte del spa, en repetidas ocaciones se ha reportado la puerta principal del bungalow #1 con un vidrio quebrado a los compañeros de mantenimiento sin recibir alguna solucion por parte de estos. Luego de repetidos reportes, el día de hoy la compañera Sharon antes de comenzar con un tratamiento se ha lesionado el dedo indice así afectando un poco el servicio que se pueda dar a los clientes.</v>
      </c>
      <c r="D67" s="188" t="str">
        <f>VLOOKUP(Precentación_Quejas[[#This Row],['# Queja]],Historico_Registro_Quejas3[#All],22,0)</f>
        <v>N/A</v>
      </c>
      <c r="E67" s="15">
        <f>VLOOKUP(Precentación_Quejas[[#This Row],[Payaso]],Tabla_Payasos10[[#All],[Payasos]:[Columna1]],2,0)</f>
        <v>40</v>
      </c>
      <c r="F67" s="15">
        <v>1405</v>
      </c>
      <c r="G67" s="15" t="str">
        <f>VLOOKUP(Precentación_Quejas[[#This Row],['# Queja]],Historico_Registro_Quejas3[[#All],['# Queja]:[Valoración]],15,0)</f>
        <v>Desestimada</v>
      </c>
    </row>
    <row r="68" spans="1:7" ht="30" x14ac:dyDescent="0.25">
      <c r="A68" s="15">
        <f>VLOOKUP(Precentación_Quejas[[#This Row],['# Queja]],Historico_Registro_Quejas3[#All],4,0)</f>
        <v>124</v>
      </c>
      <c r="B68" s="188">
        <f>VLOOKUP(Precentación_Quejas[[#This Row],['# Queja]],Historico_Registro_Quejas3[#All],2,0)</f>
        <v>43636</v>
      </c>
      <c r="C68" s="188" t="str">
        <f>VLOOKUP(Precentación_Quejas[[#This Row],['# Queja]],Historico_Registro_Quejas3[#All],7,0)</f>
        <v>Guía reporta que se cayó en las gradas que se encuentran en las habitaciones guías, la cinta anti-deslizante se encuentra gastada y en mal estado y nos pide solucionar el problema para evitar accidentes de peso.</v>
      </c>
      <c r="D68" s="188" t="str">
        <f>VLOOKUP(Precentación_Quejas[[#This Row],['# Queja]],Historico_Registro_Quejas3[#All],22,0)</f>
        <v>Piso resbaloso</v>
      </c>
      <c r="E68" s="15">
        <f>VLOOKUP(Precentación_Quejas[[#This Row],[Payaso]],Tabla_Payasos10[[#All],[Payasos]:[Columna1]],2,0)</f>
        <v>3</v>
      </c>
      <c r="F68" s="15">
        <v>1404</v>
      </c>
      <c r="G68" s="15" t="str">
        <f>VLOOKUP(Precentación_Quejas[[#This Row],['# Queja]],Historico_Registro_Quejas3[[#All],['# Queja]:[Valoración]],15,0)</f>
        <v>Roja</v>
      </c>
    </row>
    <row r="69" spans="1:7" ht="409.5" x14ac:dyDescent="0.25">
      <c r="A69" s="15">
        <f>VLOOKUP(Precentación_Quejas[[#This Row],['# Queja]],Historico_Registro_Quejas3[#All],4,0)</f>
        <v>905</v>
      </c>
      <c r="B69" s="188">
        <f>VLOOKUP(Precentación_Quejas[[#This Row],['# Queja]],Historico_Registro_Quejas3[#All],2,0)</f>
        <v>43633</v>
      </c>
      <c r="C69" s="188" t="str">
        <f>VLOOKUP(Precentación_Quejas[[#This Row],['# Queja]],Historico_Registro_Quejas3[#All],7,0)</f>
        <v xml:space="preserve">Estimados señores
Reciban un cordial saludo de parte de Destination Services y el mío.
Primero que todo quiero agradecer la oportunidad que me brindaron de visitarlos el pasado  fin de semana.
Como les comenté lo conocía en inspecciones pero no me había hospedado y es la mejor manera de tener su propio criterio.
El hotel me encanto, el anfitrión Cesar muy amable y los chicos del Restaurant Italiano también , a la hora del desayuno satisfecha, buena variedad y atención.
Todo lo vi muy bien solo que, como críticas constructivas, si me dejan una encuesta en la habitación y hay una parte de sostenibilidad, si no me dan la información en la recepción es muy difícil que la pueda llenar, puedo sacar conclusiones por lo que veo en la habitación pero la mayoría de las respuestas para poder opinar me las deben de indicar a la hora de hacer el check in.
La habitación que me asignaron es de las nuevas, están muy lindas me encantaron solo un pequeño defecto si no me equivoco la mía era la 109, cuando se abre la puerta del baño sale un olor a cloaca que llega hasta la habitación.
Puede ser un problema de poner un sifón o algo que aísle el olor no creo que sea algo complicado, es una lástima una habitación tan linda haya mal olor.
Les hago la observación con el fin de mejorar y evitar que tengan quejas de otros huéspedes e inclusive de nosotros.
El resto calificación excelente.
Espero poder ir a visitarlos en otra oportunidad.
</v>
      </c>
      <c r="D69" s="188" t="str">
        <f>VLOOKUP(Precentación_Quejas[[#This Row],['# Queja]],Historico_Registro_Quejas3[#All],22,0)</f>
        <v>Mal olor habitación</v>
      </c>
      <c r="E69" s="15">
        <f>VLOOKUP(Precentación_Quejas[[#This Row],[Payaso]],Tabla_Payasos10[[#All],[Payasos]:[Columna1]],2,0)</f>
        <v>4</v>
      </c>
      <c r="F69" s="15">
        <v>1403</v>
      </c>
      <c r="G69" s="15" t="str">
        <f>VLOOKUP(Precentación_Quejas[[#This Row],['# Queja]],Historico_Registro_Quejas3[[#All],['# Queja]:[Valoración]],15,0)</f>
        <v>Roja</v>
      </c>
    </row>
    <row r="70" spans="1:7" ht="60" x14ac:dyDescent="0.25">
      <c r="A70" s="15">
        <f>VLOOKUP(Precentación_Quejas[[#This Row],['# Queja]],Historico_Registro_Quejas3[#All],4,0)</f>
        <v>905</v>
      </c>
      <c r="B70" s="188">
        <f>VLOOKUP(Precentación_Quejas[[#This Row],['# Queja]],Historico_Registro_Quejas3[#All],2,0)</f>
        <v>43632</v>
      </c>
      <c r="C70" s="188" t="str">
        <f>VLOOKUP(Precentación_Quejas[[#This Row],['# Queja]],Historico_Registro_Quejas3[#All],7,0)</f>
        <v>La huésped nos indica  que no hay información sobre las practicas de sostenibilidad que realiza el Hotel. Si bien, está es la primer queja oficial que se presenta respecto a este tema, en las hojas de evaluación, en el apartado de sostenibilidad, en la mayoría de los casos los huéspedes marcan los items de que no encontraron información alguna respecto a  los diferentes temas en los que tenemos buenas prácticas de sostenibilidad.</v>
      </c>
      <c r="D70" s="188" t="str">
        <f>VLOOKUP(Precentación_Quejas[[#This Row],['# Queja]],Historico_Registro_Quejas3[#All],22,0)</f>
        <v>Publicidad doc Informativo</v>
      </c>
      <c r="E70" s="15">
        <f>VLOOKUP(Precentación_Quejas[[#This Row],[Payaso]],Tabla_Payasos10[[#All],[Payasos]:[Columna1]],2,0)</f>
        <v>1</v>
      </c>
      <c r="F70" s="15">
        <v>1402</v>
      </c>
      <c r="G70" s="15" t="str">
        <f>VLOOKUP(Precentación_Quejas[[#This Row],['# Queja]],Historico_Registro_Quejas3[[#All],['# Queja]:[Valoración]],15,0)</f>
        <v>Amarilla</v>
      </c>
    </row>
    <row r="71" spans="1:7" x14ac:dyDescent="0.25">
      <c r="A71" s="15">
        <f>VLOOKUP(Precentación_Quejas[[#This Row],['# Queja]],Historico_Registro_Quejas3[#All],4,0)</f>
        <v>404</v>
      </c>
      <c r="B71" s="188">
        <f>VLOOKUP(Precentación_Quejas[[#This Row],['# Queja]],Historico_Registro_Quejas3[#All],2,0)</f>
        <v>43632</v>
      </c>
      <c r="C71" s="188" t="str">
        <f>VLOOKUP(Precentación_Quejas[[#This Row],['# Queja]],Historico_Registro_Quejas3[#All],7,0)</f>
        <v>El huésped nos indica que la forma en que se prepara el sushi, se ve poco sanitario.</v>
      </c>
      <c r="D71" s="188" t="str">
        <f>VLOOKUP(Precentación_Quejas[[#This Row],['# Queja]],Historico_Registro_Quejas3[#All],22,0)</f>
        <v xml:space="preserve">Aseo A&amp;B </v>
      </c>
      <c r="E71" s="15">
        <f>VLOOKUP(Precentación_Quejas[[#This Row],[Payaso]],Tabla_Payasos10[[#All],[Payasos]:[Columna1]],2,0)</f>
        <v>1</v>
      </c>
      <c r="F71" s="15">
        <v>1401</v>
      </c>
      <c r="G71" s="15" t="str">
        <f>VLOOKUP(Precentación_Quejas[[#This Row],['# Queja]],Historico_Registro_Quejas3[[#All],['# Queja]:[Valoración]],15,0)</f>
        <v>Amarilla</v>
      </c>
    </row>
    <row r="72" spans="1:7" ht="30" x14ac:dyDescent="0.25">
      <c r="A72" s="15">
        <f>VLOOKUP(Precentación_Quejas[[#This Row],['# Queja]],Historico_Registro_Quejas3[#All],4,0)</f>
        <v>609</v>
      </c>
      <c r="B72" s="188">
        <f>VLOOKUP(Precentación_Quejas[[#This Row],['# Queja]],Historico_Registro_Quejas3[#All],2,0)</f>
        <v>43632</v>
      </c>
      <c r="C72" s="188" t="str">
        <f>VLOOKUP(Precentación_Quejas[[#This Row],['# Queja]],Historico_Registro_Quejas3[#All],7,0)</f>
        <v>Huéspedes al hacer reconocimiento de la habitación se quejan porque el tarjetero esta quebrado y para obtener la electricidad deben presionar la llave y dejarla fija lo cual indican no permite ahorrar electricidad.</v>
      </c>
      <c r="D72" s="188" t="str">
        <f>VLOOKUP(Precentación_Quejas[[#This Row],['# Queja]],Historico_Registro_Quejas3[#All],22,0)</f>
        <v>Habitaciones</v>
      </c>
      <c r="E72" s="15">
        <f>VLOOKUP(Precentación_Quejas[[#This Row],[Payaso]],Tabla_Payasos10[[#All],[Payasos]:[Columna1]],2,0)</f>
        <v>42</v>
      </c>
      <c r="F72" s="15">
        <v>1400</v>
      </c>
      <c r="G72" s="15" t="str">
        <f>VLOOKUP(Precentación_Quejas[[#This Row],['# Queja]],Historico_Registro_Quejas3[[#All],['# Queja]:[Valoración]],15,0)</f>
        <v>Roja</v>
      </c>
    </row>
    <row r="73" spans="1:7" ht="30" x14ac:dyDescent="0.25">
      <c r="A73" s="15">
        <f>VLOOKUP(Precentación_Quejas[[#This Row],['# Queja]],Historico_Registro_Quejas3[#All],4,0)</f>
        <v>807</v>
      </c>
      <c r="B73" s="188">
        <f>VLOOKUP(Precentación_Quejas[[#This Row],['# Queja]],Historico_Registro_Quejas3[#All],2,0)</f>
        <v>43632</v>
      </c>
      <c r="C73" s="188" t="str">
        <f>VLOOKUP(Precentación_Quejas[[#This Row],['# Queja]],Historico_Registro_Quejas3[#All],7,0)</f>
        <v>Supervisora reporta malos olores en la hab 807 e indica que el mismo problema se mantiene a pesar de que usaron un producto nuevo.</v>
      </c>
      <c r="D73" s="188" t="str">
        <f>VLOOKUP(Precentación_Quejas[[#This Row],['# Queja]],Historico_Registro_Quejas3[#All],22,0)</f>
        <v>Mal olor habitación</v>
      </c>
      <c r="E73" s="15">
        <f>VLOOKUP(Precentación_Quejas[[#This Row],[Payaso]],Tabla_Payasos10[[#All],[Payasos]:[Columna1]],2,0)</f>
        <v>4</v>
      </c>
      <c r="F73" s="15">
        <v>1399</v>
      </c>
      <c r="G73" s="15" t="str">
        <f>VLOOKUP(Precentación_Quejas[[#This Row],['# Queja]],Historico_Registro_Quejas3[[#All],['# Queja]:[Valoración]],15,0)</f>
        <v>Roja</v>
      </c>
    </row>
    <row r="74" spans="1:7" ht="30" x14ac:dyDescent="0.25">
      <c r="A74" s="15">
        <f>VLOOKUP(Precentación_Quejas[[#This Row],['# Queja]],Historico_Registro_Quejas3[#All],4,0)</f>
        <v>803</v>
      </c>
      <c r="B74" s="188">
        <f>VLOOKUP(Precentación_Quejas[[#This Row],['# Queja]],Historico_Registro_Quejas3[#All],2,0)</f>
        <v>43631</v>
      </c>
      <c r="C74" s="188" t="str">
        <f>VLOOKUP(Precentación_Quejas[[#This Row],['# Queja]],Historico_Registro_Quejas3[#All],7,0)</f>
        <v>Huésped nos informa que la puerta de la habitación no cierra bien y que debemos revisarla una vez ellos se vayan del hotel.</v>
      </c>
      <c r="D74" s="188" t="str">
        <f>VLOOKUP(Precentación_Quejas[[#This Row],['# Queja]],Historico_Registro_Quejas3[#All],22,0)</f>
        <v>Puerta de habitación</v>
      </c>
      <c r="E74" s="15">
        <f>VLOOKUP(Precentación_Quejas[[#This Row],[Payaso]],Tabla_Payasos10[[#All],[Payasos]:[Columna1]],2,0)</f>
        <v>2</v>
      </c>
      <c r="F74" s="15">
        <v>1398</v>
      </c>
      <c r="G74" s="15" t="str">
        <f>VLOOKUP(Precentación_Quejas[[#This Row],['# Queja]],Historico_Registro_Quejas3[[#All],['# Queja]:[Valoración]],15,0)</f>
        <v>Roja</v>
      </c>
    </row>
    <row r="75" spans="1:7" ht="30" x14ac:dyDescent="0.25">
      <c r="A75" s="15">
        <f>VLOOKUP(Precentación_Quejas[[#This Row],['# Queja]],Historico_Registro_Quejas3[#All],4,0)</f>
        <v>110</v>
      </c>
      <c r="B75" s="188">
        <f>VLOOKUP(Precentación_Quejas[[#This Row],['# Queja]],Historico_Registro_Quejas3[#All],2,0)</f>
        <v>43631</v>
      </c>
      <c r="C75" s="188" t="str">
        <f>VLOOKUP(Precentación_Quejas[[#This Row],['# Queja]],Historico_Registro_Quejas3[#All],7,0)</f>
        <v>Huésped se queja de la maquina del GYM la cual cada vez que la quieren utilizar el cable se sale de su posición y no es posible ejercitarse de manera correcta. Solicitan actualizar la máquina para un uso correcto.</v>
      </c>
      <c r="D75" s="188" t="str">
        <f>VLOOKUP(Precentación_Quejas[[#This Row],['# Queja]],Historico_Registro_Quejas3[#All],22,0)</f>
        <v>Gimnasio</v>
      </c>
      <c r="E75" s="15">
        <f>VLOOKUP(Precentación_Quejas[[#This Row],[Payaso]],Tabla_Payasos10[[#All],[Payasos]:[Columna1]],2,0)</f>
        <v>5</v>
      </c>
      <c r="F75" s="15">
        <v>1397</v>
      </c>
      <c r="G75" s="15" t="str">
        <f>VLOOKUP(Precentación_Quejas[[#This Row],['# Queja]],Historico_Registro_Quejas3[[#All],['# Queja]:[Valoración]],15,0)</f>
        <v>Roja</v>
      </c>
    </row>
    <row r="76" spans="1:7" x14ac:dyDescent="0.25">
      <c r="A76" s="15">
        <f>VLOOKUP(Precentación_Quejas[[#This Row],['# Queja]],Historico_Registro_Quejas3[#All],4,0)</f>
        <v>406</v>
      </c>
      <c r="B76" s="188">
        <f>VLOOKUP(Precentación_Quejas[[#This Row],['# Queja]],Historico_Registro_Quejas3[#All],2,0)</f>
        <v>43630</v>
      </c>
      <c r="C76" s="188" t="str">
        <f>VLOOKUP(Precentación_Quejas[[#This Row],['# Queja]],Historico_Registro_Quejas3[#All],7,0)</f>
        <v>huésped nos informa que tienen muchas hormigas en el baño de la habitación</v>
      </c>
      <c r="D76" s="188" t="str">
        <f>VLOOKUP(Precentación_Quejas[[#This Row],['# Queja]],Historico_Registro_Quejas3[#All],22,0)</f>
        <v>Plagas Habitaciones</v>
      </c>
      <c r="E76" s="15">
        <f>VLOOKUP(Precentación_Quejas[[#This Row],[Payaso]],Tabla_Payasos10[[#All],[Payasos]:[Columna1]],2,0)</f>
        <v>10</v>
      </c>
      <c r="F76" s="15">
        <v>1396</v>
      </c>
      <c r="G76" s="15" t="str">
        <f>VLOOKUP(Precentación_Quejas[[#This Row],['# Queja]],Historico_Registro_Quejas3[[#All],['# Queja]:[Valoración]],15,0)</f>
        <v>Roja</v>
      </c>
    </row>
    <row r="77" spans="1:7" x14ac:dyDescent="0.25">
      <c r="A77" s="15">
        <f>VLOOKUP(Precentación_Quejas[[#This Row],['# Queja]],Historico_Registro_Quejas3[#All],4,0)</f>
        <v>405</v>
      </c>
      <c r="B77" s="188">
        <f>VLOOKUP(Precentación_Quejas[[#This Row],['# Queja]],Historico_Registro_Quejas3[#All],2,0)</f>
        <v>43629</v>
      </c>
      <c r="C77" s="188" t="str">
        <f>VLOOKUP(Precentación_Quejas[[#This Row],['# Queja]],Historico_Registro_Quejas3[#All],7,0)</f>
        <v>huesped se queja del baño dado que le molesta la cantidad de hormigas que se encontró en dicho lugar.</v>
      </c>
      <c r="D77" s="188" t="str">
        <f>VLOOKUP(Precentación_Quejas[[#This Row],['# Queja]],Historico_Registro_Quejas3[#All],22,0)</f>
        <v>Plagas Habitaciones</v>
      </c>
      <c r="E77" s="15">
        <f>VLOOKUP(Precentación_Quejas[[#This Row],[Payaso]],Tabla_Payasos10[[#All],[Payasos]:[Columna1]],2,0)</f>
        <v>10</v>
      </c>
      <c r="F77" s="15">
        <v>1395</v>
      </c>
      <c r="G77" s="15" t="str">
        <f>VLOOKUP(Precentación_Quejas[[#This Row],['# Queja]],Historico_Registro_Quejas3[[#All],['# Queja]:[Valoración]],15,0)</f>
        <v>Roja</v>
      </c>
    </row>
    <row r="78" spans="1:7" x14ac:dyDescent="0.25">
      <c r="A78" s="15">
        <f>VLOOKUP(Precentación_Quejas[[#This Row],['# Queja]],Historico_Registro_Quejas3[#All],4,0)</f>
        <v>401</v>
      </c>
      <c r="B78" s="188">
        <f>VLOOKUP(Precentación_Quejas[[#This Row],['# Queja]],Historico_Registro_Quejas3[#All],2,0)</f>
        <v>43623</v>
      </c>
      <c r="C78" s="188" t="str">
        <f>VLOOKUP(Precentación_Quejas[[#This Row],['# Queja]],Historico_Registro_Quejas3[#All],7,0)</f>
        <v>Huésped indica que las pajillas de plastico no deberían de usarse.</v>
      </c>
      <c r="D78" s="188" t="str">
        <f>VLOOKUP(Precentación_Quejas[[#This Row],['# Queja]],Historico_Registro_Quejas3[#All],22,0)</f>
        <v>Servicio C. Tienda</v>
      </c>
      <c r="E78" s="15">
        <f>VLOOKUP(Precentación_Quejas[[#This Row],[Payaso]],Tabla_Payasos10[[#All],[Payasos]:[Columna1]],2,0)</f>
        <v>5</v>
      </c>
      <c r="F78" s="15">
        <v>1394</v>
      </c>
      <c r="G78" s="15" t="str">
        <f>VLOOKUP(Precentación_Quejas[[#This Row],['# Queja]],Historico_Registro_Quejas3[[#All],['# Queja]:[Valoración]],15,0)</f>
        <v>Verde</v>
      </c>
    </row>
    <row r="79" spans="1:7" ht="409.5" x14ac:dyDescent="0.25">
      <c r="A79" s="15">
        <f>VLOOKUP(Precentación_Quejas[[#This Row],['# Queja]],Historico_Registro_Quejas3[#All],4,0)</f>
        <v>806</v>
      </c>
      <c r="B79" s="188">
        <f>VLOOKUP(Precentación_Quejas[[#This Row],['# Queja]],Historico_Registro_Quejas3[#All],2,0)</f>
        <v>43625</v>
      </c>
      <c r="C79" s="188" t="str">
        <f>VLOOKUP(Precentación_Quejas[[#This Row],['# Queja]],Historico_Registro_Quejas3[#All],7,0)</f>
        <v>Buenas noches compañeros, el siguiente correo es para comentarles una situación lamentable con los huéspedes de la antigua habitación 806 con el nombre de JOSH FRIDAY y su familia, alrededor de las 8:09 pm mi compañero Botones Maikel me informa que el huésped de dicha habitación está altamente molesto, en su categoría C3 debido a que solicitaron preliminarmente un transporte sin embargo al llegar mi compañero el Señor JOSH FRIDAY le indica que pase adentro de la habitación y se dé cuenta por el mismo la magnitud de su molestia y la causa del problema, Maikel viene hacia mi persona y me informa que el Señor está muy molesto por que en la habitación nuevamente está emanando un olor desagradable de manera excesiva y que NECESITA UNA SOLUCION en persona y no por llamada y que NO desea cambiarse de habitación, al ser ese el requerimiento del huésped, verifico en la ocupación del sistema para ver si hay otra habitación MASTER SUITE QUEEN cercana a esa sin embargo no había nada disponible sino solamente la hab 807 y 511, dicho eso me dirijo inmediatamente hacia dicho lugar con Maikel y Gerald de mantenimiento y al llegar efectivamente hay un olor fuerte e intenso desagradable dentro de la room, empiezo a conversar con el caballero y el verdaderamente se encuentra muy molesto por el problema, me indica que es la 3 vez que lo cambian de habitación, siendo la primera porque había cantidad de insectos en su habitación, la segunda vez que se trasladó a otra habitación él se queja porque en el área del baño hay una apertura, se le informa que ese es el sistema y que de esa forma están construidas, igualmente el achaca el hecho de que algún animal pueda entrar por dicho espacio  y que no es aceptable dado la cantidad de dinero que está gastando en su hospedaje, me disculpo ante el por la situación ocurrida y escucho su pesar, una vez el concluye le informo que poseo la habitación contigua (807) disponible dado que él y su familia no desea trasladar el hospedaje de lugar, el Señor se muestra a gusto con el cambio, un poco más calmado pero aun indispuesto, sin embargo su esposa no acepta dicho cambio dado que alega específicamente por sus hijos puedan sentir algún malestar o enfermarse por haber inhalado dichos olores, el niño de la familia es el más indispuesto de todos dado que alega específicamente por su salud y que exige trasladarse a una habitación lejana, el huésped discute con su esposa acerca de la solución dado que el especifica quedarse cerca sin embargo ella no, de igual forma me exige llamar a las habitaciones 906-907 y consultarles que si han poseído algún problema similar, dicho eso se llaman a esas habitaciones y ellos nos informan que no ante tal consulta que todo se encuentra bien, le explico eso al huésped y me dice que le informe a la esposa y de igual manera les explico lo ocurrido, la señora no desea más que la habitación 511 para pasar la noche, por lo tanto dichos huéspedes se encuentran en la habitación mencionada, igualmente explicar que se trasladaron los cargos BH-00105576 con su respectivo tip ET-082953 por $3 por la situación ocurrida hoy y las noches anteriores, cabe recordar que dicho problema de olores en esas habitaciones ya es reiterado y que poseen 6 meses de haberse construido por lo tanto favor tratar dicho problema a primera hora y que el departamento de Guest Service se contacte con ellos para darle seguimiento debido a que realizan su check out el 11-06-2019 y siguen molestos. Cualquier consulta estoy para servirles.</v>
      </c>
      <c r="D79" s="188" t="str">
        <f>VLOOKUP(Precentación_Quejas[[#This Row],['# Queja]],Historico_Registro_Quejas3[#All],22,0)</f>
        <v>Mal olor habitación</v>
      </c>
      <c r="E79" s="15">
        <f>VLOOKUP(Precentación_Quejas[[#This Row],[Payaso]],Tabla_Payasos10[[#All],[Payasos]:[Columna1]],2,0)</f>
        <v>4</v>
      </c>
      <c r="F79" s="15">
        <v>1393</v>
      </c>
      <c r="G79" s="15" t="str">
        <f>VLOOKUP(Precentación_Quejas[[#This Row],['# Queja]],Historico_Registro_Quejas3[[#All],['# Queja]:[Valoración]],15,0)</f>
        <v>Roja</v>
      </c>
    </row>
    <row r="80" spans="1:7" ht="75" x14ac:dyDescent="0.25">
      <c r="A80" s="15">
        <f>VLOOKUP(Precentación_Quejas[[#This Row],['# Queja]],Historico_Registro_Quejas3[#All],4,0)</f>
        <v>0</v>
      </c>
      <c r="B80" s="188" t="str">
        <f>VLOOKUP(Precentación_Quejas[[#This Row],['# Queja]],Historico_Registro_Quejas3[#All],2,0)</f>
        <v>Inicia registrando aquí la fecha de la queja.</v>
      </c>
      <c r="C80" s="188">
        <f>VLOOKUP(Precentación_Quejas[[#This Row],['# Queja]],Historico_Registro_Quejas3[#All],7,0)</f>
        <v>0</v>
      </c>
      <c r="D80" s="188" t="str">
        <f>VLOOKUP(Precentación_Quejas[[#This Row],['# Queja]],Historico_Registro_Quejas3[#All],22,0)</f>
        <v>N/A</v>
      </c>
      <c r="E80" s="15">
        <f>VLOOKUP(Precentación_Quejas[[#This Row],[Payaso]],Tabla_Payasos10[[#All],[Payasos]:[Columna1]],2,0)</f>
        <v>40</v>
      </c>
      <c r="F80" s="15">
        <v>1392</v>
      </c>
      <c r="G80" s="15" t="str">
        <f>VLOOKUP(Precentación_Quejas[[#This Row],['# Queja]],Historico_Registro_Quejas3[[#All],['# Queja]:[Valoración]],15,0)</f>
        <v>Desestimada</v>
      </c>
    </row>
    <row r="81" spans="1:7" x14ac:dyDescent="0.25">
      <c r="A81" s="15">
        <f>VLOOKUP(Precentación_Quejas[[#This Row],['# Queja]],Historico_Registro_Quejas3[#All],4,0)</f>
        <v>204</v>
      </c>
      <c r="B81" s="188">
        <f>VLOOKUP(Precentación_Quejas[[#This Row],['# Queja]],Historico_Registro_Quejas3[#All],2,0)</f>
        <v>43625</v>
      </c>
      <c r="C81" s="188" t="str">
        <f>VLOOKUP(Precentación_Quejas[[#This Row],['# Queja]],Historico_Registro_Quejas3[#All],7,0)</f>
        <v>En el área del baño el techo presenta un espacio bastante amplio por el que se metieron bichos a la habitación.</v>
      </c>
      <c r="D81" s="188" t="str">
        <f>VLOOKUP(Precentación_Quejas[[#This Row],['# Queja]],Historico_Registro_Quejas3[#All],22,0)</f>
        <v>Fumigación</v>
      </c>
      <c r="E81" s="15">
        <f>VLOOKUP(Precentación_Quejas[[#This Row],[Payaso]],Tabla_Payasos10[[#All],[Payasos]:[Columna1]],2,0)</f>
        <v>5</v>
      </c>
      <c r="F81" s="15">
        <v>1391</v>
      </c>
      <c r="G81" s="15" t="str">
        <f>VLOOKUP(Precentación_Quejas[[#This Row],['# Queja]],Historico_Registro_Quejas3[[#All],['# Queja]:[Valoración]],15,0)</f>
        <v>Roja</v>
      </c>
    </row>
    <row r="82" spans="1:7" x14ac:dyDescent="0.25">
      <c r="A82" s="15">
        <f>VLOOKUP(Precentación_Quejas[[#This Row],['# Queja]],Historico_Registro_Quejas3[#All],4,0)</f>
        <v>310</v>
      </c>
      <c r="B82" s="188">
        <f>VLOOKUP(Precentación_Quejas[[#This Row],['# Queja]],Historico_Registro_Quejas3[#All],2,0)</f>
        <v>43624</v>
      </c>
      <c r="C82" s="188" t="str">
        <f>VLOOKUP(Precentación_Quejas[[#This Row],['# Queja]],Historico_Registro_Quejas3[#All],7,0)</f>
        <v>Huésped nos describe que en la habitación hay muchos bichos, lo cual fue constatado por los compañeros botones.</v>
      </c>
      <c r="D82" s="188" t="str">
        <f>VLOOKUP(Precentación_Quejas[[#This Row],['# Queja]],Historico_Registro_Quejas3[#All],22,0)</f>
        <v>Fumigación</v>
      </c>
      <c r="E82" s="15">
        <f>VLOOKUP(Precentación_Quejas[[#This Row],[Payaso]],Tabla_Payasos10[[#All],[Payasos]:[Columna1]],2,0)</f>
        <v>5</v>
      </c>
      <c r="F82" s="15">
        <v>1390</v>
      </c>
      <c r="G82" s="15" t="str">
        <f>VLOOKUP(Precentación_Quejas[[#This Row],['# Queja]],Historico_Registro_Quejas3[[#All],['# Queja]:[Valoración]],15,0)</f>
        <v>Roja</v>
      </c>
    </row>
    <row r="83" spans="1:7" ht="90" x14ac:dyDescent="0.25">
      <c r="A83" s="15">
        <f>VLOOKUP(Precentación_Quejas[[#This Row],['# Queja]],Historico_Registro_Quejas3[#All],4,0)</f>
        <v>611</v>
      </c>
      <c r="B83" s="188">
        <f>VLOOKUP(Precentación_Quejas[[#This Row],['# Queja]],Historico_Registro_Quejas3[#All],2,0)</f>
        <v>43624</v>
      </c>
      <c r="C83" s="188" t="str">
        <f>VLOOKUP(Precentación_Quejas[[#This Row],['# Queja]],Historico_Registro_Quejas3[#All],7,0)</f>
        <v>El huésped reservó a través de la agencia una habitación con cama king, está solicitud fue realizada por la agencia, para la misma se contaba con disponibilidad, sin embargo a la hora de ingresar la reserva, la misma no se hizo correctamente por parte de Reservaciones y por tanto se le asigno la Jr Suite Queen #204, para cuando llegó el huésped al hotel ya no se contaba con disponibilidad de cama king, la señora al llegar a está habitación #204 se mostró muy molesta, ya que no fue lo que ella había solicitado y entonces demando que inmediatamente se le diera un upgrade o bien se hiciera algo para brindarle una habitación con cama king</v>
      </c>
      <c r="D83" s="188" t="str">
        <f>VLOOKUP(Precentación_Quejas[[#This Row],['# Queja]],Historico_Registro_Quejas3[#All],22,0)</f>
        <v>Proceso de reservas</v>
      </c>
      <c r="E83" s="15">
        <f>VLOOKUP(Precentación_Quejas[[#This Row],[Payaso]],Tabla_Payasos10[[#All],[Payasos]:[Columna1]],2,0)</f>
        <v>3</v>
      </c>
      <c r="F83" s="15">
        <v>1389</v>
      </c>
      <c r="G83" s="15" t="str">
        <f>VLOOKUP(Precentación_Quejas[[#This Row],['# Queja]],Historico_Registro_Quejas3[[#All],['# Queja]:[Valoración]],15,0)</f>
        <v>Roja</v>
      </c>
    </row>
    <row r="84" spans="1:7" ht="120" x14ac:dyDescent="0.25">
      <c r="A84" s="15">
        <f>VLOOKUP(Precentación_Quejas[[#This Row],['# Queja]],Historico_Registro_Quejas3[#All],4,0)</f>
        <v>902</v>
      </c>
      <c r="B84" s="188">
        <f>VLOOKUP(Precentación_Quejas[[#This Row],['# Queja]],Historico_Registro_Quejas3[#All],2,0)</f>
        <v>43624</v>
      </c>
      <c r="C84" s="188" t="str">
        <f>VLOOKUP(Precentación_Quejas[[#This Row],['# Queja]],Historico_Registro_Quejas3[#All],7,0)</f>
        <v xml:space="preserve">les informo de que se suscitó en la Cena Romántica de la Hab 902.
Esta reportada en las Actividades una Cena Romántica, la Chef Betty preparo un menú especial para la ocasión, pero al momento de presentar la carta especial y explicarlos ingredientes ,  la señora manifiesta que son Vegetarianos.
Esto causando los inconvenientes del caso, los productos estaban ya listos para cocinarse,  la misa en place a punto.
Pero no teníamos un menú especial romántico preparado para vegetarianos.
Sería bueno y conveniente, que a la hora de hacer la reserva, le  preguntaran a los comensales sobre sus restricciones alimenticias, para poder cumplir con las expectativas.
</v>
      </c>
      <c r="D84" s="188" t="str">
        <f>VLOOKUP(Precentación_Quejas[[#This Row],['# Queja]],Historico_Registro_Quejas3[#All],22,0)</f>
        <v>Proceso de reservas</v>
      </c>
      <c r="E84" s="15">
        <f>VLOOKUP(Precentación_Quejas[[#This Row],[Payaso]],Tabla_Payasos10[[#All],[Payasos]:[Columna1]],2,0)</f>
        <v>3</v>
      </c>
      <c r="F84" s="15">
        <v>1388</v>
      </c>
      <c r="G84" s="15" t="str">
        <f>VLOOKUP(Precentación_Quejas[[#This Row],['# Queja]],Historico_Registro_Quejas3[[#All],['# Queja]:[Valoración]],15,0)</f>
        <v>Roja</v>
      </c>
    </row>
    <row r="85" spans="1:7" x14ac:dyDescent="0.25">
      <c r="A85" s="15">
        <f>VLOOKUP(Precentación_Quejas[[#This Row],['# Queja]],Historico_Registro_Quejas3[#All],4,0)</f>
        <v>604</v>
      </c>
      <c r="B85" s="188">
        <f>VLOOKUP(Precentación_Quejas[[#This Row],['# Queja]],Historico_Registro_Quejas3[#All],2,0)</f>
        <v>43615</v>
      </c>
      <c r="C85" s="188" t="str">
        <f>VLOOKUP(Precentación_Quejas[[#This Row],['# Queja]],Historico_Registro_Quejas3[#All],7,0)</f>
        <v>Hay mucho ruido debido a los trabajos en habitaciones</v>
      </c>
      <c r="D85" s="188" t="str">
        <f>VLOOKUP(Precentación_Quejas[[#This Row],['# Queja]],Historico_Registro_Quejas3[#All],22,0)</f>
        <v>Ruido habitación</v>
      </c>
      <c r="E85" s="15">
        <f>VLOOKUP(Precentación_Quejas[[#This Row],[Payaso]],Tabla_Payasos10[[#All],[Payasos]:[Columna1]],2,0)</f>
        <v>10</v>
      </c>
      <c r="F85" s="15">
        <v>1387</v>
      </c>
      <c r="G85" s="15" t="str">
        <f>VLOOKUP(Precentación_Quejas[[#This Row],['# Queja]],Historico_Registro_Quejas3[[#All],['# Queja]:[Valoración]],15,0)</f>
        <v>Roja</v>
      </c>
    </row>
    <row r="86" spans="1:7" x14ac:dyDescent="0.25">
      <c r="A86" s="15">
        <f>VLOOKUP(Precentación_Quejas[[#This Row],['# Queja]],Historico_Registro_Quejas3[#All],4,0)</f>
        <v>510</v>
      </c>
      <c r="B86" s="188">
        <f>VLOOKUP(Precentación_Quejas[[#This Row],['# Queja]],Historico_Registro_Quejas3[#All],2,0)</f>
        <v>43620</v>
      </c>
      <c r="C86" s="188" t="str">
        <f>VLOOKUP(Precentación_Quejas[[#This Row],['# Queja]],Historico_Registro_Quejas3[#All],7,0)</f>
        <v>Se necesitan más maquinas del hielo cerca de las habitaciones</v>
      </c>
      <c r="D86" s="188" t="str">
        <f>VLOOKUP(Precentación_Quejas[[#This Row],['# Queja]],Historico_Registro_Quejas3[#All],22,0)</f>
        <v>Maquina de hielo</v>
      </c>
      <c r="E86" s="15">
        <f>VLOOKUP(Precentación_Quejas[[#This Row],[Payaso]],Tabla_Payasos10[[#All],[Payasos]:[Columna1]],2,0)</f>
        <v>2</v>
      </c>
      <c r="F86" s="15">
        <v>1386</v>
      </c>
      <c r="G86" s="15" t="str">
        <f>VLOOKUP(Precentación_Quejas[[#This Row],['# Queja]],Historico_Registro_Quejas3[[#All],['# Queja]:[Valoración]],15,0)</f>
        <v>Amarilla</v>
      </c>
    </row>
    <row r="87" spans="1:7" x14ac:dyDescent="0.25">
      <c r="A87" s="15">
        <f>VLOOKUP(Precentación_Quejas[[#This Row],['# Queja]],Historico_Registro_Quejas3[#All],4,0)</f>
        <v>904</v>
      </c>
      <c r="B87" s="188">
        <f>VLOOKUP(Precentación_Quejas[[#This Row],['# Queja]],Historico_Registro_Quejas3[#All],2,0)</f>
        <v>43618</v>
      </c>
      <c r="C87" s="188" t="str">
        <f>VLOOKUP(Precentación_Quejas[[#This Row],['# Queja]],Historico_Registro_Quejas3[#All],7,0)</f>
        <v>Aire acondicionado no esta enfriando adecuadamente</v>
      </c>
      <c r="D87" s="188" t="str">
        <f>VLOOKUP(Precentación_Quejas[[#This Row],['# Queja]],Historico_Registro_Quejas3[#All],22,0)</f>
        <v>A/C</v>
      </c>
      <c r="E87" s="15">
        <f>VLOOKUP(Precentación_Quejas[[#This Row],[Payaso]],Tabla_Payasos10[[#All],[Payasos]:[Columna1]],2,0)</f>
        <v>17</v>
      </c>
      <c r="F87" s="15">
        <v>1385</v>
      </c>
      <c r="G87" s="15" t="str">
        <f>VLOOKUP(Precentación_Quejas[[#This Row],['# Queja]],Historico_Registro_Quejas3[[#All],['# Queja]:[Valoración]],15,0)</f>
        <v>Roja</v>
      </c>
    </row>
    <row r="88" spans="1:7" ht="75" x14ac:dyDescent="0.25">
      <c r="A88" s="15">
        <f>VLOOKUP(Precentación_Quejas[[#This Row],['# Queja]],Historico_Registro_Quejas3[#All],4,0)</f>
        <v>124</v>
      </c>
      <c r="B88" s="188" t="str">
        <f>VLOOKUP(Precentación_Quejas[[#This Row],['# Queja]],Historico_Registro_Quejas3[#All],2,0)</f>
        <v>Inicia registrando aquí la fecha de la queja.</v>
      </c>
      <c r="C88" s="188" t="str">
        <f>VLOOKUP(Precentación_Quejas[[#This Row],['# Queja]],Historico_Registro_Quejas3[#All],7,0)</f>
        <v>A/C no estaba funcionando bien desde que los clientes llegaron.</v>
      </c>
      <c r="D88" s="188" t="str">
        <f>VLOOKUP(Precentación_Quejas[[#This Row],['# Queja]],Historico_Registro_Quejas3[#All],22,0)</f>
        <v>A/C</v>
      </c>
      <c r="E88" s="15">
        <f>VLOOKUP(Precentación_Quejas[[#This Row],[Payaso]],Tabla_Payasos10[[#All],[Payasos]:[Columna1]],2,0)</f>
        <v>17</v>
      </c>
      <c r="F88" s="15">
        <v>1384</v>
      </c>
      <c r="G88" s="15" t="str">
        <f>VLOOKUP(Precentación_Quejas[[#This Row],['# Queja]],Historico_Registro_Quejas3[[#All],['# Queja]:[Valoración]],15,0)</f>
        <v>Roja</v>
      </c>
    </row>
    <row r="89" spans="1:7" ht="45" x14ac:dyDescent="0.25">
      <c r="A89" s="15">
        <f>VLOOKUP(Precentación_Quejas[[#This Row],['# Queja]],Historico_Registro_Quejas3[#All],4,0)</f>
        <v>203</v>
      </c>
      <c r="B89" s="188">
        <f>VLOOKUP(Precentación_Quejas[[#This Row],['# Queja]],Historico_Registro_Quejas3[#All],2,0)</f>
        <v>43620</v>
      </c>
      <c r="C89" s="188" t="str">
        <f>VLOOKUP(Precentación_Quejas[[#This Row],['# Queja]],Historico_Registro_Quejas3[#All],7,0)</f>
        <v>Huésped molesta intenta abrir la puerta del souvenir para comprar algo pero el souvenir se encontraba cerrado y no pudo abrir, al no haber ningún rótulo o aviso se mantuvo jalando la puerta para adentro-afuera y los lados unos segundos hasta que le indicamos desde recepción que estaba cerrado.</v>
      </c>
      <c r="D89" s="188" t="str">
        <f>VLOOKUP(Precentación_Quejas[[#This Row],['# Queja]],Historico_Registro_Quejas3[#All],22,0)</f>
        <v>Servicio C. Tienda</v>
      </c>
      <c r="E89" s="15">
        <f>VLOOKUP(Precentación_Quejas[[#This Row],[Payaso]],Tabla_Payasos10[[#All],[Payasos]:[Columna1]],2,0)</f>
        <v>5</v>
      </c>
      <c r="F89" s="15">
        <v>1383</v>
      </c>
      <c r="G89" s="15" t="str">
        <f>VLOOKUP(Precentación_Quejas[[#This Row],['# Queja]],Historico_Registro_Quejas3[[#All],['# Queja]:[Valoración]],15,0)</f>
        <v>Roja</v>
      </c>
    </row>
    <row r="90" spans="1:7" ht="75" x14ac:dyDescent="0.25">
      <c r="A90" s="15">
        <f>VLOOKUP(Precentación_Quejas[[#This Row],['# Queja]],Historico_Registro_Quejas3[#All],4,0)</f>
        <v>515</v>
      </c>
      <c r="B90" s="188" t="str">
        <f>VLOOKUP(Precentación_Quejas[[#This Row],['# Queja]],Historico_Registro_Quejas3[#All],2,0)</f>
        <v>Inicia registrando aquí la fecha de la queja.</v>
      </c>
      <c r="C90" s="188" t="str">
        <f>VLOOKUP(Precentación_Quejas[[#This Row],['# Queja]],Historico_Registro_Quejas3[#All],7,0)</f>
        <v>Huésped realizó el check-in alrededor de las 2:30pm, el mismo tenía reservada una hab master suite, en sus notas tenía que se le debía dar una de las habitaciones viejas, se le consultó a la mucama el estado de las mismas y nos informaron que estarían entre 3 o 4 de la tarde, la hab 514 se entregó a las 3pm, sin embargo, la hab 515 se entregó a las 3:40pm, y el huésped se mostró disconforme con lo sucedido, comentando que esto no debe pasar ya que se ofrece check-in a las 3pm y se le entregó la hab casi una hora después</v>
      </c>
      <c r="D90" s="188" t="str">
        <f>VLOOKUP(Precentación_Quejas[[#This Row],['# Queja]],Historico_Registro_Quejas3[#All],22,0)</f>
        <v>Habitaciones</v>
      </c>
      <c r="E90" s="15">
        <f>VLOOKUP(Precentación_Quejas[[#This Row],[Payaso]],Tabla_Payasos10[[#All],[Payasos]:[Columna1]],2,0)</f>
        <v>42</v>
      </c>
      <c r="F90" s="15">
        <v>1382</v>
      </c>
      <c r="G90" s="15" t="str">
        <f>VLOOKUP(Precentación_Quejas[[#This Row],['# Queja]],Historico_Registro_Quejas3[[#All],['# Queja]:[Valoración]],15,0)</f>
        <v>Roja</v>
      </c>
    </row>
    <row r="91" spans="1:7" ht="60" x14ac:dyDescent="0.25">
      <c r="A91" s="15">
        <f>VLOOKUP(Precentación_Quejas[[#This Row],['# Queja]],Historico_Registro_Quejas3[#All],4,0)</f>
        <v>908</v>
      </c>
      <c r="B91" s="188">
        <f>VLOOKUP(Precentación_Quejas[[#This Row],['# Queja]],Historico_Registro_Quejas3[#All],2,0)</f>
        <v>43615</v>
      </c>
      <c r="C91" s="188" t="str">
        <f>VLOOKUP(Precentación_Quejas[[#This Row],['# Queja]],Historico_Registro_Quejas3[#All],7,0)</f>
        <v>Lo único decepcionante del hotel es el desayuno buffet, hay varias opciones pero nada que destaque lo suficiente como para parecer fresco o casero. Ademas en el area de desayuno no hay ni un solo ventilador y al ser abierto permite que hayan muchas moscas lo cual es inaceptable. De hecho el segundo día nos saltamos el desayuno porque no queriamos lidiar con las moscas.</v>
      </c>
      <c r="D91" s="188" t="str">
        <f>VLOOKUP(Precentación_Quejas[[#This Row],['# Queja]],Historico_Registro_Quejas3[#All],22,0)</f>
        <v>Plagas en restaurante</v>
      </c>
      <c r="E91" s="15">
        <f>VLOOKUP(Precentación_Quejas[[#This Row],[Payaso]],Tabla_Payasos10[[#All],[Payasos]:[Columna1]],2,0)</f>
        <v>3</v>
      </c>
      <c r="F91" s="15">
        <v>1381</v>
      </c>
      <c r="G91" s="15" t="str">
        <f>VLOOKUP(Precentación_Quejas[[#This Row],['# Queja]],Historico_Registro_Quejas3[[#All],['# Queja]:[Valoración]],15,0)</f>
        <v>Roja</v>
      </c>
    </row>
    <row r="92" spans="1:7" ht="30" x14ac:dyDescent="0.25">
      <c r="A92" s="15">
        <f>VLOOKUP(Precentación_Quejas[[#This Row],['# Queja]],Historico_Registro_Quejas3[#All],4,0)</f>
        <v>804</v>
      </c>
      <c r="B92" s="188">
        <f>VLOOKUP(Precentación_Quejas[[#This Row],['# Queja]],Historico_Registro_Quejas3[#All],2,0)</f>
        <v>43618</v>
      </c>
      <c r="C92" s="188" t="str">
        <f>VLOOKUP(Precentación_Quejas[[#This Row],['# Queja]],Historico_Registro_Quejas3[#All],7,0)</f>
        <v>Nos informan los clientes de la habitación 804-805 que al ser las 9:30pm no cuentan con agua caliente en las habitaciones</v>
      </c>
      <c r="D92" s="188" t="str">
        <f>VLOOKUP(Precentación_Quejas[[#This Row],['# Queja]],Historico_Registro_Quejas3[#All],22,0)</f>
        <v>Agua caliente</v>
      </c>
      <c r="E92" s="15">
        <f>VLOOKUP(Precentación_Quejas[[#This Row],[Payaso]],Tabla_Payasos10[[#All],[Payasos]:[Columna1]],2,0)</f>
        <v>9</v>
      </c>
      <c r="F92" s="15">
        <v>1380</v>
      </c>
      <c r="G92" s="15" t="str">
        <f>VLOOKUP(Precentación_Quejas[[#This Row],['# Queja]],Historico_Registro_Quejas3[[#All],['# Queja]:[Valoración]],15,0)</f>
        <v>Roja</v>
      </c>
    </row>
    <row r="93" spans="1:7" ht="30" x14ac:dyDescent="0.25">
      <c r="A93" s="15">
        <f>VLOOKUP(Precentación_Quejas[[#This Row],['# Queja]],Historico_Registro_Quejas3[#All],4,0)</f>
        <v>0</v>
      </c>
      <c r="B93" s="188">
        <f>VLOOKUP(Precentación_Quejas[[#This Row],['# Queja]],Historico_Registro_Quejas3[#All],2,0)</f>
        <v>43618</v>
      </c>
      <c r="C93" s="188">
        <f>VLOOKUP(Precentación_Quejas[[#This Row],['# Queja]],Historico_Registro_Quejas3[#All],7,0)</f>
        <v>0</v>
      </c>
      <c r="D93" s="188" t="str">
        <f>VLOOKUP(Precentación_Quejas[[#This Row],['# Queja]],Historico_Registro_Quejas3[#All],22,0)</f>
        <v>N/A</v>
      </c>
      <c r="E93" s="15">
        <f>VLOOKUP(Precentación_Quejas[[#This Row],[Payaso]],Tabla_Payasos10[[#All],[Payasos]:[Columna1]],2,0)</f>
        <v>40</v>
      </c>
      <c r="F93" s="15">
        <v>1379</v>
      </c>
      <c r="G93" s="15" t="str">
        <f>VLOOKUP(Precentación_Quejas[[#This Row],['# Queja]],Historico_Registro_Quejas3[[#All],['# Queja]:[Valoración]],15,0)</f>
        <v>Desestimada</v>
      </c>
    </row>
    <row r="94" spans="1:7" ht="30" x14ac:dyDescent="0.25">
      <c r="A94" s="15">
        <f>VLOOKUP(Precentación_Quejas[[#This Row],['# Queja]],Historico_Registro_Quejas3[#All],4,0)</f>
        <v>906</v>
      </c>
      <c r="B94" s="188">
        <f>VLOOKUP(Precentación_Quejas[[#This Row],['# Queja]],Historico_Registro_Quejas3[#All],2,0)</f>
        <v>43617</v>
      </c>
      <c r="C94" s="188" t="str">
        <f>VLOOKUP(Precentación_Quejas[[#This Row],['# Queja]],Historico_Registro_Quejas3[#All],7,0)</f>
        <v>Clientes se quejan por el mal olor en el area de baño</v>
      </c>
      <c r="D94" s="188" t="str">
        <f>VLOOKUP(Precentación_Quejas[[#This Row],['# Queja]],Historico_Registro_Quejas3[#All],22,0)</f>
        <v>Chequeo habitaciones</v>
      </c>
      <c r="E94" s="15">
        <f>VLOOKUP(Precentación_Quejas[[#This Row],[Payaso]],Tabla_Payasos10[[#All],[Payasos]:[Columna1]],2,0)</f>
        <v>10</v>
      </c>
      <c r="F94" s="15">
        <v>1378</v>
      </c>
      <c r="G94" s="15" t="str">
        <f>VLOOKUP(Precentación_Quejas[[#This Row],['# Queja]],Historico_Registro_Quejas3[[#All],['# Queja]:[Valoración]],15,0)</f>
        <v>Roja</v>
      </c>
    </row>
    <row r="95" spans="1:7" ht="30" x14ac:dyDescent="0.25">
      <c r="A95" s="15">
        <f>VLOOKUP(Precentación_Quejas[[#This Row],['# Queja]],Historico_Registro_Quejas3[#All],4,0)</f>
        <v>906</v>
      </c>
      <c r="B95" s="188">
        <f>VLOOKUP(Precentación_Quejas[[#This Row],['# Queja]],Historico_Registro_Quejas3[#All],2,0)</f>
        <v>43617</v>
      </c>
      <c r="C95" s="188" t="str">
        <f>VLOOKUP(Precentación_Quejas[[#This Row],['# Queja]],Historico_Registro_Quejas3[#All],7,0)</f>
        <v>Clientes inconformes con el olor en el baño</v>
      </c>
      <c r="D95" s="188" t="str">
        <f>VLOOKUP(Precentación_Quejas[[#This Row],['# Queja]],Historico_Registro_Quejas3[#All],22,0)</f>
        <v>Chequeo habitaciones</v>
      </c>
      <c r="E95" s="15">
        <f>VLOOKUP(Precentación_Quejas[[#This Row],[Payaso]],Tabla_Payasos10[[#All],[Payasos]:[Columna1]],2,0)</f>
        <v>10</v>
      </c>
      <c r="F95" s="15">
        <v>1377</v>
      </c>
      <c r="G95" s="15" t="str">
        <f>VLOOKUP(Precentación_Quejas[[#This Row],['# Queja]],Historico_Registro_Quejas3[[#All],['# Queja]:[Valoración]],15,0)</f>
        <v>Roja</v>
      </c>
    </row>
    <row r="96" spans="1:7" ht="30" x14ac:dyDescent="0.25">
      <c r="A96" s="15">
        <f>VLOOKUP(Precentación_Quejas[[#This Row],['# Queja]],Historico_Registro_Quejas3[#All],4,0)</f>
        <v>303</v>
      </c>
      <c r="B96" s="188">
        <f>VLOOKUP(Precentación_Quejas[[#This Row],['# Queja]],Historico_Registro_Quejas3[#All],2,0)</f>
        <v>43617</v>
      </c>
      <c r="C96" s="188" t="str">
        <f>VLOOKUP(Precentación_Quejas[[#This Row],['# Queja]],Historico_Registro_Quejas3[#All],7,0)</f>
        <v xml:space="preserve">Huéspedes se sienten inconformes a la hora de entregarles la habitacion, ya que en el momento que el botones les muestra el minibar había un trapo adentro y las cervezas, cocas y a aguas estaban sobre la mesa. </v>
      </c>
      <c r="D96" s="188" t="str">
        <f>VLOOKUP(Precentación_Quejas[[#This Row],['# Queja]],Historico_Registro_Quejas3[#All],22,0)</f>
        <v>Chequeo habitaciones</v>
      </c>
      <c r="E96" s="15">
        <f>VLOOKUP(Precentación_Quejas[[#This Row],[Payaso]],Tabla_Payasos10[[#All],[Payasos]:[Columna1]],2,0)</f>
        <v>10</v>
      </c>
      <c r="F96" s="15">
        <v>1376</v>
      </c>
      <c r="G96" s="15" t="str">
        <f>VLOOKUP(Precentación_Quejas[[#This Row],['# Queja]],Historico_Registro_Quejas3[[#All],['# Queja]:[Valoración]],15,0)</f>
        <v>Roja</v>
      </c>
    </row>
    <row r="97" spans="1:7" ht="30" x14ac:dyDescent="0.25">
      <c r="A97" s="15">
        <f>VLOOKUP(Precentación_Quejas[[#This Row],['# Queja]],Historico_Registro_Quejas3[#All],4,0)</f>
        <v>109</v>
      </c>
      <c r="B97" s="188">
        <f>VLOOKUP(Precentación_Quejas[[#This Row],['# Queja]],Historico_Registro_Quejas3[#All],2,0)</f>
        <v>43616</v>
      </c>
      <c r="C97" s="188" t="str">
        <f>VLOOKUP(Precentación_Quejas[[#This Row],['# Queja]],Historico_Registro_Quejas3[#All],7,0)</f>
        <v>Huéspedes molestos reclaman a servicio al cliente porque  luego de hacer la respectiva limpieza no les colocaron café y eso no les agradó.</v>
      </c>
      <c r="D97" s="188" t="str">
        <f>VLOOKUP(Precentación_Quejas[[#This Row],['# Queja]],Historico_Registro_Quejas3[#All],22,0)</f>
        <v>Chequeo habitaciones</v>
      </c>
      <c r="E97" s="15">
        <f>VLOOKUP(Precentación_Quejas[[#This Row],[Payaso]],Tabla_Payasos10[[#All],[Payasos]:[Columna1]],2,0)</f>
        <v>10</v>
      </c>
      <c r="F97" s="15">
        <v>1375</v>
      </c>
      <c r="G97" s="15">
        <f>VLOOKUP(Precentación_Quejas[[#This Row],['# Queja]],Historico_Registro_Quejas3[[#All],['# Queja]:[Valoración]],15,0)</f>
        <v>0</v>
      </c>
    </row>
    <row r="98" spans="1:7" ht="75" x14ac:dyDescent="0.25">
      <c r="A98" s="15">
        <f>VLOOKUP(Precentación_Quejas[[#This Row],['# Queja]],Historico_Registro_Quejas3[#All],4,0)</f>
        <v>907</v>
      </c>
      <c r="B98" s="188" t="str">
        <f>VLOOKUP(Precentación_Quejas[[#This Row],['# Queja]],Historico_Registro_Quejas3[#All],2,0)</f>
        <v>Inicia registrando aquí la fecha de la queja.</v>
      </c>
      <c r="C98" s="188" t="str">
        <f>VLOOKUP(Precentación_Quejas[[#This Row],['# Queja]],Historico_Registro_Quejas3[#All],7,0)</f>
        <v>Cliente informa que no podían lograr que la ducha de la habitacion 907 dejara de gotear durante toda su estadía.</v>
      </c>
      <c r="D98" s="188" t="str">
        <f>VLOOKUP(Precentación_Quejas[[#This Row],['# Queja]],Historico_Registro_Quejas3[#All],22,0)</f>
        <v>Rotulación Jacuzzi</v>
      </c>
      <c r="E98" s="15">
        <f>VLOOKUP(Precentación_Quejas[[#This Row],[Payaso]],Tabla_Payasos10[[#All],[Payasos]:[Columna1]],2,0)</f>
        <v>3</v>
      </c>
      <c r="F98" s="15">
        <v>1374</v>
      </c>
      <c r="G98" s="15" t="str">
        <f>VLOOKUP(Precentación_Quejas[[#This Row],['# Queja]],Historico_Registro_Quejas3[[#All],['# Queja]:[Valoración]],15,0)</f>
        <v>Roja</v>
      </c>
    </row>
    <row r="99" spans="1:7" ht="30" x14ac:dyDescent="0.25">
      <c r="A99" s="15">
        <f>VLOOKUP(Precentación_Quejas[[#This Row],['# Queja]],Historico_Registro_Quejas3[#All],4,0)</f>
        <v>906</v>
      </c>
      <c r="B99" s="188">
        <f>VLOOKUP(Precentación_Quejas[[#This Row],['# Queja]],Historico_Registro_Quejas3[#All],2,0)</f>
        <v>43614</v>
      </c>
      <c r="C99" s="188" t="str">
        <f>VLOOKUP(Precentación_Quejas[[#This Row],['# Queja]],Historico_Registro_Quejas3[#All],7,0)</f>
        <v>CLIENTE NOS MENCIONA QUE EL CONTROL DE LA TELEVISION NO LES PERMITIA APAGARLA YA QUE AL PARECER NO FUNCIONABA CORRECTAMENTE POR LO QUE PROCEDIERON A DESCONECTARLA PARA LOGRAR EL OBJETIVO.</v>
      </c>
      <c r="D99" s="188" t="str">
        <f>VLOOKUP(Precentación_Quejas[[#This Row],['# Queja]],Historico_Registro_Quejas3[#All],22,0)</f>
        <v>Chequeo habitaciones</v>
      </c>
      <c r="E99" s="15">
        <f>VLOOKUP(Precentación_Quejas[[#This Row],[Payaso]],Tabla_Payasos10[[#All],[Payasos]:[Columna1]],2,0)</f>
        <v>10</v>
      </c>
      <c r="F99" s="15">
        <v>1373</v>
      </c>
      <c r="G99" s="15">
        <f>VLOOKUP(Precentación_Quejas[[#This Row],['# Queja]],Historico_Registro_Quejas3[[#All],['# Queja]:[Valoración]],15,0)</f>
        <v>0</v>
      </c>
    </row>
    <row r="100" spans="1:7" x14ac:dyDescent="0.25">
      <c r="A100" s="15">
        <f>VLOOKUP(Precentación_Quejas[[#This Row],['# Queja]],Historico_Registro_Quejas3[#All],4,0)</f>
        <v>309</v>
      </c>
      <c r="B100" s="188">
        <f>VLOOKUP(Precentación_Quejas[[#This Row],['# Queja]],Historico_Registro_Quejas3[#All],2,0)</f>
        <v>43611</v>
      </c>
      <c r="C100" s="188" t="str">
        <f>VLOOKUP(Precentación_Quejas[[#This Row],['# Queja]],Historico_Registro_Quejas3[#All],7,0)</f>
        <v>Habitación presenta una gotera y la misma provocó un gran derrame en la habitación</v>
      </c>
      <c r="D100" s="188" t="str">
        <f>VLOOKUP(Precentación_Quejas[[#This Row],['# Queja]],Historico_Registro_Quejas3[#All],22,0)</f>
        <v>Goteras</v>
      </c>
      <c r="E100" s="15">
        <f>VLOOKUP(Precentación_Quejas[[#This Row],[Payaso]],Tabla_Payasos10[[#All],[Payasos]:[Columna1]],2,0)</f>
        <v>2</v>
      </c>
      <c r="F100" s="15">
        <v>1372</v>
      </c>
      <c r="G100" s="15" t="str">
        <f>VLOOKUP(Precentación_Quejas[[#This Row],['# Queja]],Historico_Registro_Quejas3[[#All],['# Queja]:[Valoración]],15,0)</f>
        <v>Roja</v>
      </c>
    </row>
    <row r="101" spans="1:7" ht="45" x14ac:dyDescent="0.25">
      <c r="A101" s="15">
        <f>VLOOKUP(Precentación_Quejas[[#This Row],['# Queja]],Historico_Registro_Quejas3[#All],4,0)</f>
        <v>210</v>
      </c>
      <c r="B101" s="188">
        <f>VLOOKUP(Precentación_Quejas[[#This Row],['# Queja]],Historico_Registro_Quejas3[#All],2,0)</f>
        <v>43610</v>
      </c>
      <c r="C101" s="188" t="str">
        <f>VLOOKUP(Precentación_Quejas[[#This Row],['# Queja]],Historico_Registro_Quejas3[#All],7,0)</f>
        <v>Huésped con experiencia y dueño de un gimnasio se acerca a Lockers para quejarse que la maquina del GYM que se encuentra mal instalada y nos informa que los cables estan incorrectamente, sugiere busquemos ayuda de alguna compañía especialista para darle el mantenimiento a los equipos y que perduren.</v>
      </c>
      <c r="D101" s="188" t="str">
        <f>VLOOKUP(Precentación_Quejas[[#This Row],['# Queja]],Historico_Registro_Quejas3[#All],22,0)</f>
        <v>Gimnasio</v>
      </c>
      <c r="E101" s="15">
        <f>VLOOKUP(Precentación_Quejas[[#This Row],[Payaso]],Tabla_Payasos10[[#All],[Payasos]:[Columna1]],2,0)</f>
        <v>5</v>
      </c>
      <c r="F101" s="15">
        <v>1371</v>
      </c>
      <c r="G101" s="15" t="str">
        <f>VLOOKUP(Precentación_Quejas[[#This Row],['# Queja]],Historico_Registro_Quejas3[[#All],['# Queja]:[Valoración]],15,0)</f>
        <v>Amarilla</v>
      </c>
    </row>
    <row r="102" spans="1:7" ht="45" x14ac:dyDescent="0.25">
      <c r="A102" s="15">
        <f>VLOOKUP(Precentación_Quejas[[#This Row],['# Queja]],Historico_Registro_Quejas3[#All],4,0)</f>
        <v>606</v>
      </c>
      <c r="B102" s="188">
        <f>VLOOKUP(Precentación_Quejas[[#This Row],['# Queja]],Historico_Registro_Quejas3[#All],2,0)</f>
        <v>43610</v>
      </c>
      <c r="C102" s="188" t="str">
        <f>VLOOKUP(Precentación_Quejas[[#This Row],['# Queja]],Historico_Registro_Quejas3[#All],7,0)</f>
        <v xml:space="preserve">Huésped asustada llama a recepción porque el niño se resvalo entrando a la habitación y quebro el vidrio de la puerta, se envía a un botones para que verifique como se encuentra el niño, al llegar encuentra el vidrio de la puerta totalmente quebrado y el niño solo tenia una pequeña herida en la rodilla. </v>
      </c>
      <c r="D102" s="188" t="str">
        <f>VLOOKUP(Precentación_Quejas[[#This Row],['# Queja]],Historico_Registro_Quejas3[#All],22,0)</f>
        <v>Piso resbaloso</v>
      </c>
      <c r="E102" s="15">
        <f>VLOOKUP(Precentación_Quejas[[#This Row],[Payaso]],Tabla_Payasos10[[#All],[Payasos]:[Columna1]],2,0)</f>
        <v>3</v>
      </c>
      <c r="F102" s="15">
        <v>1370</v>
      </c>
      <c r="G102" s="15" t="str">
        <f>VLOOKUP(Precentación_Quejas[[#This Row],['# Queja]],Historico_Registro_Quejas3[[#All],['# Queja]:[Valoración]],15,0)</f>
        <v>Roja</v>
      </c>
    </row>
    <row r="103" spans="1:7" ht="45" x14ac:dyDescent="0.25">
      <c r="A103" s="15">
        <f>VLOOKUP(Precentación_Quejas[[#This Row],['# Queja]],Historico_Registro_Quejas3[#All],4,0)</f>
        <v>806</v>
      </c>
      <c r="B103" s="188">
        <f>VLOOKUP(Precentación_Quejas[[#This Row],['# Queja]],Historico_Registro_Quejas3[#All],2,0)</f>
        <v>43608</v>
      </c>
      <c r="C103" s="188" t="str">
        <f>VLOOKUP(Precentación_Quejas[[#This Row],['# Queja]],Historico_Registro_Quejas3[#All],7,0)</f>
        <v>Huesped se queja en recepcion de que la comida del Sushi bar no fue de su agrado y que fue de mala calidad, comentó que el salmón tenia sabor y color raro, que el pescado no era fresco y que su textura no era la adecuada, ademas indicó que el camarón parecía chicle.</v>
      </c>
      <c r="D103" s="188" t="str">
        <f>VLOOKUP(Precentación_Quejas[[#This Row],['# Queja]],Historico_Registro_Quejas3[#All],22,0)</f>
        <v>Calidad Sushi</v>
      </c>
      <c r="E103" s="15">
        <f>VLOOKUP(Precentación_Quejas[[#This Row],[Payaso]],Tabla_Payasos10[[#All],[Payasos]:[Columna1]],2,0)</f>
        <v>3</v>
      </c>
      <c r="F103" s="15">
        <v>1369</v>
      </c>
      <c r="G103" s="15" t="str">
        <f>VLOOKUP(Precentación_Quejas[[#This Row],['# Queja]],Historico_Registro_Quejas3[[#All],['# Queja]:[Valoración]],15,0)</f>
        <v>Roja</v>
      </c>
    </row>
    <row r="104" spans="1:7" x14ac:dyDescent="0.25">
      <c r="A104" s="15">
        <f>VLOOKUP(Precentación_Quejas[[#This Row],['# Queja]],Historico_Registro_Quejas3[#All],4,0)</f>
        <v>401</v>
      </c>
      <c r="B104" s="188">
        <f>VLOOKUP(Precentación_Quejas[[#This Row],['# Queja]],Historico_Registro_Quejas3[#All],2,0)</f>
        <v>43609</v>
      </c>
      <c r="C104" s="188" t="str">
        <f>VLOOKUP(Precentación_Quejas[[#This Row],['# Queja]],Historico_Registro_Quejas3[#All],7,0)</f>
        <v>Huéspedes se acercan a recepción porque no tienen agua caliente en su habitación.</v>
      </c>
      <c r="D104" s="188" t="str">
        <f>VLOOKUP(Precentación_Quejas[[#This Row],['# Queja]],Historico_Registro_Quejas3[#All],22,0)</f>
        <v>Agua caliente</v>
      </c>
      <c r="E104" s="15">
        <f>VLOOKUP(Precentación_Quejas[[#This Row],[Payaso]],Tabla_Payasos10[[#All],[Payasos]:[Columna1]],2,0)</f>
        <v>9</v>
      </c>
      <c r="F104" s="15">
        <v>1368</v>
      </c>
      <c r="G104" s="15" t="str">
        <f>VLOOKUP(Precentación_Quejas[[#This Row],['# Queja]],Historico_Registro_Quejas3[[#All],['# Queja]:[Valoración]],15,0)</f>
        <v>Roja</v>
      </c>
    </row>
    <row r="105" spans="1:7" ht="30" x14ac:dyDescent="0.25">
      <c r="A105" s="15">
        <f>VLOOKUP(Precentación_Quejas[[#This Row],['# Queja]],Historico_Registro_Quejas3[#All],4,0)</f>
        <v>305</v>
      </c>
      <c r="B105" s="188">
        <f>VLOOKUP(Precentación_Quejas[[#This Row],['# Queja]],Historico_Registro_Quejas3[#All],2,0)</f>
        <v>43604</v>
      </c>
      <c r="C105" s="188" t="str">
        <f>VLOOKUP(Precentación_Quejas[[#This Row],['# Queja]],Historico_Registro_Quejas3[#All],7,0)</f>
        <v>En el area de comidas calientes, ambos días estaban casi en temperatura ambiente todos los productos como el pinto, picadillo, etc. Sería bueno verificar la temperatura.</v>
      </c>
      <c r="D105" s="188" t="str">
        <f>VLOOKUP(Precentación_Quejas[[#This Row],['# Queja]],Historico_Registro_Quejas3[#All],22,0)</f>
        <v>Calida Desayuno</v>
      </c>
      <c r="E105" s="15">
        <f>VLOOKUP(Precentación_Quejas[[#This Row],[Payaso]],Tabla_Payasos10[[#All],[Payasos]:[Columna1]],2,0)</f>
        <v>6</v>
      </c>
      <c r="F105" s="15">
        <v>1367</v>
      </c>
      <c r="G105" s="15" t="str">
        <f>VLOOKUP(Precentación_Quejas[[#This Row],['# Queja]],Historico_Registro_Quejas3[[#All],['# Queja]:[Valoración]],15,0)</f>
        <v>Roja</v>
      </c>
    </row>
    <row r="106" spans="1:7" ht="30" x14ac:dyDescent="0.25">
      <c r="A106" s="15">
        <f>VLOOKUP(Precentación_Quejas[[#This Row],['# Queja]],Historico_Registro_Quejas3[#All],4,0)</f>
        <v>701</v>
      </c>
      <c r="B106" s="188">
        <f>VLOOKUP(Precentación_Quejas[[#This Row],['# Queja]],Historico_Registro_Quejas3[#All],2,0)</f>
        <v>43602</v>
      </c>
      <c r="C106" s="188" t="str">
        <f>VLOOKUP(Precentación_Quejas[[#This Row],['# Queja]],Historico_Registro_Quejas3[#All],7,0)</f>
        <v xml:space="preserve">Huésped se queja por no haber indicaciones en las aguas termales de cuanto tiempo es lo recomendable estar metido, se metió mas de media hora y al salir se le subió la presión y se descompuso. </v>
      </c>
      <c r="D106" s="188" t="str">
        <f>VLOOKUP(Precentación_Quejas[[#This Row],['# Queja]],Historico_Registro_Quejas3[#All],22,0)</f>
        <v>N/A</v>
      </c>
      <c r="E106" s="15">
        <f>VLOOKUP(Precentación_Quejas[[#This Row],[Payaso]],Tabla_Payasos10[[#All],[Payasos]:[Columna1]],2,0)</f>
        <v>40</v>
      </c>
      <c r="F106" s="15">
        <v>1366</v>
      </c>
      <c r="G106" s="15" t="str">
        <f>VLOOKUP(Precentación_Quejas[[#This Row],['# Queja]],Historico_Registro_Quejas3[[#All],['# Queja]:[Valoración]],15,0)</f>
        <v>Desestimada</v>
      </c>
    </row>
    <row r="107" spans="1:7" ht="30" x14ac:dyDescent="0.25">
      <c r="A107" s="15">
        <f>VLOOKUP(Precentación_Quejas[[#This Row],['# Queja]],Historico_Registro_Quejas3[#All],4,0)</f>
        <v>110</v>
      </c>
      <c r="B107" s="188">
        <f>VLOOKUP(Precentación_Quejas[[#This Row],['# Queja]],Historico_Registro_Quejas3[#All],2,0)</f>
        <v>43604</v>
      </c>
      <c r="C107" s="188" t="str">
        <f>VLOOKUP(Precentación_Quejas[[#This Row],['# Queja]],Historico_Registro_Quejas3[#All],7,0)</f>
        <v>Huésped se queja porque en el area del playground y en los alrededores del area de descanso no hay basureros donde depositar los diferentes desechos de los huéspedes.</v>
      </c>
      <c r="D107" s="188" t="str">
        <f>VLOOKUP(Precentación_Quejas[[#This Row],['# Queja]],Historico_Registro_Quejas3[#All],22,0)</f>
        <v>Basurero jardines</v>
      </c>
      <c r="E107" s="15">
        <f>VLOOKUP(Precentación_Quejas[[#This Row],[Payaso]],Tabla_Payasos10[[#All],[Payasos]:[Columna1]],2,0)</f>
        <v>1</v>
      </c>
      <c r="F107" s="15">
        <v>1365</v>
      </c>
      <c r="G107" s="15" t="str">
        <f>VLOOKUP(Precentación_Quejas[[#This Row],['# Queja]],Historico_Registro_Quejas3[[#All],['# Queja]:[Valoración]],15,0)</f>
        <v>Roja</v>
      </c>
    </row>
    <row r="108" spans="1:7" ht="45" x14ac:dyDescent="0.25">
      <c r="A108" s="15">
        <f>VLOOKUP(Precentación_Quejas[[#This Row],['# Queja]],Historico_Registro_Quejas3[#All],4,0)</f>
        <v>306</v>
      </c>
      <c r="B108" s="188">
        <f>VLOOKUP(Precentación_Quejas[[#This Row],['# Queja]],Historico_Registro_Quejas3[#All],2,0)</f>
        <v>43601</v>
      </c>
      <c r="C108" s="188" t="str">
        <f>VLOOKUP(Precentación_Quejas[[#This Row],['# Queja]],Historico_Registro_Quejas3[#All],7,0)</f>
        <v>El colaborador encuentra una botella de agua a medio llenar, totalmente anuente al mini bar es decir no se revisó antes de entregar la habitacion y el compañero Botones al mostrar el minibar tuvo la fortuna de encontrarse dicho objeto y al cual el huesped muestra su disconformidad</v>
      </c>
      <c r="D108" s="188" t="str">
        <f>VLOOKUP(Precentación_Quejas[[#This Row],['# Queja]],Historico_Registro_Quejas3[#All],22,0)</f>
        <v>Chequeo habitaciones</v>
      </c>
      <c r="E108" s="15">
        <f>VLOOKUP(Precentación_Quejas[[#This Row],[Payaso]],Tabla_Payasos10[[#All],[Payasos]:[Columna1]],2,0)</f>
        <v>10</v>
      </c>
      <c r="F108" s="15">
        <v>1364</v>
      </c>
      <c r="G108" s="15" t="str">
        <f>VLOOKUP(Precentación_Quejas[[#This Row],['# Queja]],Historico_Registro_Quejas3[[#All],['# Queja]:[Valoración]],15,0)</f>
        <v>Roja</v>
      </c>
    </row>
    <row r="109" spans="1:7" ht="30" x14ac:dyDescent="0.25">
      <c r="A109" s="15">
        <f>VLOOKUP(Precentación_Quejas[[#This Row],['# Queja]],Historico_Registro_Quejas3[#All],4,0)</f>
        <v>0</v>
      </c>
      <c r="B109" s="188">
        <f>VLOOKUP(Precentación_Quejas[[#This Row],['# Queja]],Historico_Registro_Quejas3[#All],2,0)</f>
        <v>43601</v>
      </c>
      <c r="C109" s="188">
        <f>VLOOKUP(Precentación_Quejas[[#This Row],['# Queja]],Historico_Registro_Quejas3[#All],7,0)</f>
        <v>0</v>
      </c>
      <c r="D109" s="188" t="str">
        <f>VLOOKUP(Precentación_Quejas[[#This Row],['# Queja]],Historico_Registro_Quejas3[#All],22,0)</f>
        <v>N/A</v>
      </c>
      <c r="E109" s="15">
        <f>VLOOKUP(Precentación_Quejas[[#This Row],[Payaso]],Tabla_Payasos10[[#All],[Payasos]:[Columna1]],2,0)</f>
        <v>40</v>
      </c>
      <c r="F109" s="15">
        <v>1363</v>
      </c>
      <c r="G109" s="15" t="str">
        <f>VLOOKUP(Precentación_Quejas[[#This Row],['# Queja]],Historico_Registro_Quejas3[[#All],['# Queja]:[Valoración]],15,0)</f>
        <v>Desestimada</v>
      </c>
    </row>
    <row r="110" spans="1:7" x14ac:dyDescent="0.25">
      <c r="A110" s="15">
        <f>VLOOKUP(Precentación_Quejas[[#This Row],['# Queja]],Historico_Registro_Quejas3[#All],4,0)</f>
        <v>104</v>
      </c>
      <c r="B110" s="188">
        <f>VLOOKUP(Precentación_Quejas[[#This Row],['# Queja]],Historico_Registro_Quejas3[#All],2,0)</f>
        <v>43591</v>
      </c>
      <c r="C110" s="188" t="str">
        <f>VLOOKUP(Precentación_Quejas[[#This Row],['# Queja]],Historico_Registro_Quejas3[#All],7,0)</f>
        <v>Huésped cuestiona el porque no se usa frutas frescas para los cocteles</v>
      </c>
      <c r="D110" s="188" t="str">
        <f>VLOOKUP(Precentación_Quejas[[#This Row],['# Queja]],Historico_Registro_Quejas3[#All],22,0)</f>
        <v>Cockteles bares</v>
      </c>
      <c r="E110" s="15">
        <f>VLOOKUP(Precentación_Quejas[[#This Row],[Payaso]],Tabla_Payasos10[[#All],[Payasos]:[Columna1]],2,0)</f>
        <v>2</v>
      </c>
      <c r="F110" s="15">
        <v>1362</v>
      </c>
      <c r="G110" s="15" t="str">
        <f>VLOOKUP(Precentación_Quejas[[#This Row],['# Queja]],Historico_Registro_Quejas3[[#All],['# Queja]:[Valoración]],15,0)</f>
        <v>Roja</v>
      </c>
    </row>
    <row r="111" spans="1:7" x14ac:dyDescent="0.25">
      <c r="A111" s="15">
        <f>VLOOKUP(Precentación_Quejas[[#This Row],['# Queja]],Historico_Registro_Quejas3[#All],4,0)</f>
        <v>806</v>
      </c>
      <c r="B111" s="188">
        <f>VLOOKUP(Precentación_Quejas[[#This Row],['# Queja]],Historico_Registro_Quejas3[#All],2,0)</f>
        <v>43595</v>
      </c>
      <c r="C111" s="188" t="str">
        <f>VLOOKUP(Precentación_Quejas[[#This Row],['# Queja]],Historico_Registro_Quejas3[#All],7,0)</f>
        <v>La luz encima del lavatorio en el baño no es lo suficiente brillante</v>
      </c>
      <c r="D111" s="188" t="str">
        <f>VLOOKUP(Precentación_Quejas[[#This Row],['# Queja]],Historico_Registro_Quejas3[#All],22,0)</f>
        <v>Habitaciones</v>
      </c>
      <c r="E111" s="15">
        <f>VLOOKUP(Precentación_Quejas[[#This Row],[Payaso]],Tabla_Payasos10[[#All],[Payasos]:[Columna1]],2,0)</f>
        <v>42</v>
      </c>
      <c r="F111" s="15">
        <v>1361</v>
      </c>
      <c r="G111" s="15" t="str">
        <f>VLOOKUP(Precentación_Quejas[[#This Row],['# Queja]],Historico_Registro_Quejas3[[#All],['# Queja]:[Valoración]],15,0)</f>
        <v>Roja</v>
      </c>
    </row>
    <row r="112" spans="1:7" ht="30" x14ac:dyDescent="0.25">
      <c r="A112" s="15">
        <f>VLOOKUP(Precentación_Quejas[[#This Row],['# Queja]],Historico_Registro_Quejas3[#All],4,0)</f>
        <v>210</v>
      </c>
      <c r="B112" s="188">
        <f>VLOOKUP(Precentación_Quejas[[#This Row],['# Queja]],Historico_Registro_Quejas3[#All],2,0)</f>
        <v>43594</v>
      </c>
      <c r="C112" s="188" t="str">
        <f>VLOOKUP(Precentación_Quejas[[#This Row],['# Queja]],Historico_Registro_Quejas3[#All],7,0)</f>
        <v>Los saloneros son sobre-atentos. Esto porque cada dos minutos están preguntando si desean más agua para té o café, o llegan a quitar platos o vasos</v>
      </c>
      <c r="D112" s="188" t="e">
        <f>VLOOKUP(Precentación_Quejas[[#This Row],['# Queja]],Historico_Registro_Quejas3[#All],22,0)</f>
        <v>#N/A</v>
      </c>
      <c r="E112" s="15" t="e">
        <f>VLOOKUP(Precentación_Quejas[[#This Row],[Payaso]],Tabla_Payasos10[[#All],[Payasos]:[Columna1]],2,0)</f>
        <v>#N/A</v>
      </c>
      <c r="F112" s="15">
        <v>1360</v>
      </c>
      <c r="G112" s="15" t="str">
        <f>VLOOKUP(Precentación_Quejas[[#This Row],['# Queja]],Historico_Registro_Quejas3[[#All],['# Queja]:[Valoración]],15,0)</f>
        <v>Desestimada</v>
      </c>
    </row>
    <row r="113" spans="1:7" ht="60" x14ac:dyDescent="0.25">
      <c r="A113" s="15">
        <f>VLOOKUP(Precentación_Quejas[[#This Row],['# Queja]],Historico_Registro_Quejas3[#All],4,0)</f>
        <v>902</v>
      </c>
      <c r="B113" s="188">
        <f>VLOOKUP(Precentación_Quejas[[#This Row],['# Queja]],Historico_Registro_Quejas3[#All],2,0)</f>
        <v>43598</v>
      </c>
      <c r="C113" s="188" t="str">
        <f>VLOOKUP(Precentación_Quejas[[#This Row],['# Queja]],Historico_Registro_Quejas3[#All],7,0)</f>
        <v>Los huéspedes Hannah y Aaron de la habitación 902, estaban descansando tranquilamente en el area de las hamacas en Lockers, cuando de repente la planta de reabastecimiento de electricidad fue encendida y por lo cual se vieron asustados, ellos molestos le reportan a Javier sobre lo sucedido, y el mismo nos comparte inmediatamente está información a Recepción y Servicio al Cliente.</v>
      </c>
      <c r="D113" s="188" t="str">
        <f>VLOOKUP(Precentación_Quejas[[#This Row],['# Queja]],Historico_Registro_Quejas3[#All],22,0)</f>
        <v>Ruido generadores</v>
      </c>
      <c r="E113" s="15">
        <f>VLOOKUP(Precentación_Quejas[[#This Row],[Payaso]],Tabla_Payasos10[[#All],[Payasos]:[Columna1]],2,0)</f>
        <v>1</v>
      </c>
      <c r="F113" s="15">
        <v>1359</v>
      </c>
      <c r="G113" s="15" t="str">
        <f>VLOOKUP(Precentación_Quejas[[#This Row],['# Queja]],Historico_Registro_Quejas3[[#All],['# Queja]:[Valoración]],15,0)</f>
        <v>Roja</v>
      </c>
    </row>
    <row r="114" spans="1:7" ht="30" x14ac:dyDescent="0.25">
      <c r="A114" s="15">
        <f>VLOOKUP(Precentación_Quejas[[#This Row],['# Queja]],Historico_Registro_Quejas3[#All],4,0)</f>
        <v>205</v>
      </c>
      <c r="B114" s="188">
        <f>VLOOKUP(Precentación_Quejas[[#This Row],['# Queja]],Historico_Registro_Quejas3[#All],2,0)</f>
        <v>43594</v>
      </c>
      <c r="C114" s="188" t="str">
        <f>VLOOKUP(Precentación_Quejas[[#This Row],['# Queja]],Historico_Registro_Quejas3[#All],7,0)</f>
        <v>Los huéspedes del Fam Trip de Collete, así como el Guía Greivin Cubero, me expresaron su disconformidad respecto a lo poco grato que se ven los paños y ropa tendida en el balcón de la hab 124.</v>
      </c>
      <c r="D114" s="188" t="str">
        <f>VLOOKUP(Precentación_Quejas[[#This Row],['# Queja]],Historico_Registro_Quejas3[#All],22,0)</f>
        <v>Habitaciones</v>
      </c>
      <c r="E114" s="15">
        <f>VLOOKUP(Precentación_Quejas[[#This Row],[Payaso]],Tabla_Payasos10[[#All],[Payasos]:[Columna1]],2,0)</f>
        <v>42</v>
      </c>
      <c r="F114" s="15">
        <v>1358</v>
      </c>
      <c r="G114" s="15" t="str">
        <f>VLOOKUP(Precentación_Quejas[[#This Row],['# Queja]],Historico_Registro_Quejas3[[#All],['# Queja]:[Valoración]],15,0)</f>
        <v>Roja</v>
      </c>
    </row>
    <row r="115" spans="1:7" x14ac:dyDescent="0.25">
      <c r="A115" s="15">
        <f>VLOOKUP(Precentación_Quejas[[#This Row],['# Queja]],Historico_Registro_Quejas3[#All],4,0)</f>
        <v>702</v>
      </c>
      <c r="B115" s="188">
        <f>VLOOKUP(Precentación_Quejas[[#This Row],['# Queja]],Historico_Registro_Quejas3[#All],2,0)</f>
        <v>43589</v>
      </c>
      <c r="C115" s="188" t="str">
        <f>VLOOKUP(Precentación_Quejas[[#This Row],['# Queja]],Historico_Registro_Quejas3[#All],7,0)</f>
        <v>La luz del espejo del baño parece que está quemada</v>
      </c>
      <c r="D115" s="188" t="str">
        <f>VLOOKUP(Precentación_Quejas[[#This Row],['# Queja]],Historico_Registro_Quejas3[#All],22,0)</f>
        <v>Habitaciones</v>
      </c>
      <c r="E115" s="15">
        <f>VLOOKUP(Precentación_Quejas[[#This Row],[Payaso]],Tabla_Payasos10[[#All],[Payasos]:[Columna1]],2,0)</f>
        <v>42</v>
      </c>
      <c r="F115" s="15">
        <v>1357</v>
      </c>
      <c r="G115" s="15" t="str">
        <f>VLOOKUP(Precentación_Quejas[[#This Row],['# Queja]],Historico_Registro_Quejas3[[#All],['# Queja]:[Valoración]],15,0)</f>
        <v>Roja</v>
      </c>
    </row>
    <row r="116" spans="1:7" ht="75" x14ac:dyDescent="0.25">
      <c r="A116" s="15">
        <f>VLOOKUP(Precentación_Quejas[[#This Row],['# Queja]],Historico_Registro_Quejas3[#All],4,0)</f>
        <v>502</v>
      </c>
      <c r="B116" s="188">
        <f>VLOOKUP(Precentación_Quejas[[#This Row],['# Queja]],Historico_Registro_Quejas3[#All],2,0)</f>
        <v>43592</v>
      </c>
      <c r="C116" s="188" t="str">
        <f>VLOOKUP(Precentación_Quejas[[#This Row],['# Queja]],Historico_Registro_Quejas3[#All],7,0)</f>
        <v>Huéspedes se acercan a la recepción caminando mientras llovía muy molestos porque a las 6:37am solicitaron carrito de Golf y luego de 30 minutos nadie los recogió para hacer check-out, se reportó en el Ding Done y ante la segunda llamada del huésped se le pidió al x1 hacer el 18 x13 sin embargo solo fueron a la hab 501 y omitieron la 502 colocandola como FINALIZADA en Ding done. Indican que es inaceptable que las hayan hecho caminar hasta la recepción habiendo llamado 2 ocasiones.</v>
      </c>
      <c r="D116" s="188" t="str">
        <f>VLOOKUP(Precentación_Quejas[[#This Row],['# Queja]],Historico_Registro_Quejas3[#All],22,0)</f>
        <v>Servicio cliente botones</v>
      </c>
      <c r="E116" s="15">
        <f>VLOOKUP(Precentación_Quejas[[#This Row],[Payaso]],Tabla_Payasos10[[#All],[Payasos]:[Columna1]],2,0)</f>
        <v>2</v>
      </c>
      <c r="F116" s="15">
        <v>1356</v>
      </c>
      <c r="G116" s="15" t="str">
        <f>VLOOKUP(Precentación_Quejas[[#This Row],['# Queja]],Historico_Registro_Quejas3[[#All],['# Queja]:[Valoración]],15,0)</f>
        <v>Roja</v>
      </c>
    </row>
    <row r="117" spans="1:7" ht="45" x14ac:dyDescent="0.25">
      <c r="A117" s="15">
        <f>VLOOKUP(Precentación_Quejas[[#This Row],['# Queja]],Historico_Registro_Quejas3[#All],4,0)</f>
        <v>601</v>
      </c>
      <c r="B117" s="188">
        <f>VLOOKUP(Precentación_Quejas[[#This Row],['# Queja]],Historico_Registro_Quejas3[#All],2,0)</f>
        <v>43591</v>
      </c>
      <c r="C117" s="188" t="str">
        <f>VLOOKUP(Precentación_Quejas[[#This Row],['# Queja]],Historico_Registro_Quejas3[#All],7,0)</f>
        <v xml:space="preserve">Huésped al hacer su check-out indica muy molesto que todo estuvo excelente a excepción de que al final por la mañana los compañeros de jardines se pusieron a chapear cerca de su FORD RAPTOR la cual el cuida mucho y que varias piedras golpearon la pintura y además quedóllena de zacate. </v>
      </c>
      <c r="D117" s="188" t="str">
        <f>VLOOKUP(Precentación_Quejas[[#This Row],['# Queja]],Historico_Registro_Quejas3[#All],22,0)</f>
        <v xml:space="preserve">Servicio al cliente </v>
      </c>
      <c r="E117" s="15">
        <f>VLOOKUP(Precentación_Quejas[[#This Row],[Payaso]],Tabla_Payasos10[[#All],[Payasos]:[Columna1]],2,0)</f>
        <v>5</v>
      </c>
      <c r="F117" s="15">
        <v>1355</v>
      </c>
      <c r="G117" s="15" t="str">
        <f>VLOOKUP(Precentación_Quejas[[#This Row],['# Queja]],Historico_Registro_Quejas3[[#All],['# Queja]:[Valoración]],15,0)</f>
        <v>Roja</v>
      </c>
    </row>
    <row r="118" spans="1:7" ht="45" x14ac:dyDescent="0.25">
      <c r="A118" s="15">
        <f>VLOOKUP(Precentación_Quejas[[#This Row],['# Queja]],Historico_Registro_Quejas3[#All],4,0)</f>
        <v>709</v>
      </c>
      <c r="B118" s="188">
        <f>VLOOKUP(Precentación_Quejas[[#This Row],['# Queja]],Historico_Registro_Quejas3[#All],2,0)</f>
        <v>43590</v>
      </c>
      <c r="C118" s="188" t="str">
        <f>VLOOKUP(Precentación_Quejas[[#This Row],['# Queja]],Historico_Registro_Quejas3[#All],7,0)</f>
        <v>Huésped se queja porque las fotos que se encuentran en Internet no estan actualizadas y se llevó la sorpresa al llegar acá, nos sugiere mejorar y actualizar la manera en que mostramos el hotel para beneficio de nosotros y de conseguir mas clientes.</v>
      </c>
      <c r="D118" s="188" t="str">
        <f>VLOOKUP(Precentación_Quejas[[#This Row],['# Queja]],Historico_Registro_Quejas3[#All],22,0)</f>
        <v>Publicidad Web</v>
      </c>
      <c r="E118" s="15">
        <f>VLOOKUP(Precentación_Quejas[[#This Row],[Payaso]],Tabla_Payasos10[[#All],[Payasos]:[Columna1]],2,0)</f>
        <v>2</v>
      </c>
      <c r="F118" s="15">
        <v>1354</v>
      </c>
      <c r="G118" s="15" t="str">
        <f>VLOOKUP(Precentación_Quejas[[#This Row],['# Queja]],Historico_Registro_Quejas3[[#All],['# Queja]:[Valoración]],15,0)</f>
        <v>Amarilla</v>
      </c>
    </row>
    <row r="119" spans="1:7" x14ac:dyDescent="0.25">
      <c r="A119" s="15">
        <f>VLOOKUP(Precentación_Quejas[[#This Row],['# Queja]],Historico_Registro_Quejas3[#All],4,0)</f>
        <v>602</v>
      </c>
      <c r="B119" s="188">
        <f>VLOOKUP(Precentación_Quejas[[#This Row],['# Queja]],Historico_Registro_Quejas3[#All],2,0)</f>
        <v>43586</v>
      </c>
      <c r="C119" s="188" t="str">
        <f>VLOOKUP(Precentación_Quejas[[#This Row],['# Queja]],Historico_Registro_Quejas3[#All],7,0)</f>
        <v>Huésped se queja del ruido por las labores de mantenimiento que se realizan en las habitaciones 503-504</v>
      </c>
      <c r="D119" s="188" t="str">
        <f>VLOOKUP(Precentación_Quejas[[#This Row],['# Queja]],Historico_Registro_Quejas3[#All],22,0)</f>
        <v>Ruido habitación</v>
      </c>
      <c r="E119" s="15">
        <f>VLOOKUP(Precentación_Quejas[[#This Row],[Payaso]],Tabla_Payasos10[[#All],[Payasos]:[Columna1]],2,0)</f>
        <v>10</v>
      </c>
      <c r="F119" s="15">
        <v>1353</v>
      </c>
      <c r="G119" s="15" t="str">
        <f>VLOOKUP(Precentación_Quejas[[#This Row],['# Queja]],Historico_Registro_Quejas3[[#All],['# Queja]:[Valoración]],15,0)</f>
        <v>Roja</v>
      </c>
    </row>
    <row r="120" spans="1:7" x14ac:dyDescent="0.25">
      <c r="A120" s="15">
        <f>VLOOKUP(Precentación_Quejas[[#This Row],['# Queja]],Historico_Registro_Quejas3[#All],4,0)</f>
        <v>906</v>
      </c>
      <c r="B120" s="188">
        <f>VLOOKUP(Precentación_Quejas[[#This Row],['# Queja]],Historico_Registro_Quejas3[#All],2,0)</f>
        <v>43583</v>
      </c>
      <c r="C120" s="188" t="str">
        <f>VLOOKUP(Precentación_Quejas[[#This Row],['# Queja]],Historico_Registro_Quejas3[#All],7,0)</f>
        <v>La ducha siempre está corriendo.</v>
      </c>
      <c r="D120" s="188" t="str">
        <f>VLOOKUP(Precentación_Quejas[[#This Row],['# Queja]],Historico_Registro_Quejas3[#All],22,0)</f>
        <v>Rotulación Jacuzzi</v>
      </c>
      <c r="E120" s="15">
        <f>VLOOKUP(Precentación_Quejas[[#This Row],[Payaso]],Tabla_Payasos10[[#All],[Payasos]:[Columna1]],2,0)</f>
        <v>3</v>
      </c>
      <c r="F120" s="15">
        <v>1352</v>
      </c>
      <c r="G120" s="15" t="str">
        <f>VLOOKUP(Precentación_Quejas[[#This Row],['# Queja]],Historico_Registro_Quejas3[[#All],['# Queja]:[Valoración]],15,0)</f>
        <v>Roja</v>
      </c>
    </row>
    <row r="121" spans="1:7" x14ac:dyDescent="0.25">
      <c r="A121" s="15">
        <f>VLOOKUP(Precentación_Quejas[[#This Row],['# Queja]],Historico_Registro_Quejas3[#All],4,0)</f>
        <v>705</v>
      </c>
      <c r="B121" s="188">
        <f>VLOOKUP(Precentación_Quejas[[#This Row],['# Queja]],Historico_Registro_Quejas3[#All],2,0)</f>
        <v>43578</v>
      </c>
      <c r="C121" s="188" t="str">
        <f>VLOOKUP(Precentación_Quejas[[#This Row],['# Queja]],Historico_Registro_Quejas3[#All],7,0)</f>
        <v>Hacer más visible los rotulos de no tirar papel en el servicio sanitario, ya que es muy pequeño.</v>
      </c>
      <c r="D121" s="188" t="str">
        <f>VLOOKUP(Precentación_Quejas[[#This Row],['# Queja]],Historico_Registro_Quejas3[#All],22,0)</f>
        <v>Habitaciones</v>
      </c>
      <c r="E121" s="15">
        <f>VLOOKUP(Precentación_Quejas[[#This Row],[Payaso]],Tabla_Payasos10[[#All],[Payasos]:[Columna1]],2,0)</f>
        <v>42</v>
      </c>
      <c r="F121" s="15">
        <v>1351</v>
      </c>
      <c r="G121" s="15" t="str">
        <f>VLOOKUP(Precentación_Quejas[[#This Row],['# Queja]],Historico_Registro_Quejas3[[#All],['# Queja]:[Valoración]],15,0)</f>
        <v>Verde</v>
      </c>
    </row>
    <row r="122" spans="1:7" x14ac:dyDescent="0.25">
      <c r="A122" s="15">
        <f>VLOOKUP(Precentación_Quejas[[#This Row],['# Queja]],Historico_Registro_Quejas3[#All],4,0)</f>
        <v>101</v>
      </c>
      <c r="B122" s="188">
        <f>VLOOKUP(Precentación_Quejas[[#This Row],['# Queja]],Historico_Registro_Quejas3[#All],2,0)</f>
        <v>43584</v>
      </c>
      <c r="C122" s="188" t="str">
        <f>VLOOKUP(Precentación_Quejas[[#This Row],['# Queja]],Historico_Registro_Quejas3[#All],7,0)</f>
        <v>Reducir el ruido que se percibe entre habitaciones</v>
      </c>
      <c r="D122" s="188" t="str">
        <f>VLOOKUP(Precentación_Quejas[[#This Row],['# Queja]],Historico_Registro_Quejas3[#All],22,0)</f>
        <v>Ruido habitación</v>
      </c>
      <c r="E122" s="15">
        <f>VLOOKUP(Precentación_Quejas[[#This Row],[Payaso]],Tabla_Payasos10[[#All],[Payasos]:[Columna1]],2,0)</f>
        <v>10</v>
      </c>
      <c r="F122" s="15">
        <v>1350</v>
      </c>
      <c r="G122" s="15" t="str">
        <f>VLOOKUP(Precentación_Quejas[[#This Row],['# Queja]],Historico_Registro_Quejas3[[#All],['# Queja]:[Valoración]],15,0)</f>
        <v>roja</v>
      </c>
    </row>
    <row r="123" spans="1:7" ht="30" x14ac:dyDescent="0.25">
      <c r="A123" s="15">
        <f>VLOOKUP(Precentación_Quejas[[#This Row],['# Queja]],Historico_Registro_Quejas3[#All],4,0)</f>
        <v>110</v>
      </c>
      <c r="B123" s="188">
        <f>VLOOKUP(Precentación_Quejas[[#This Row],['# Queja]],Historico_Registro_Quejas3[#All],2,0)</f>
        <v>43581</v>
      </c>
      <c r="C123" s="188" t="str">
        <f>VLOOKUP(Precentación_Quejas[[#This Row],['# Queja]],Historico_Registro_Quejas3[#All],7,0)</f>
        <v>Algunos productos tienen precios exagerados</v>
      </c>
      <c r="D123" s="188" t="str">
        <f>VLOOKUP(Precentación_Quejas[[#This Row],['# Queja]],Historico_Registro_Quejas3[#All],22,0)</f>
        <v>Precios Souvenir</v>
      </c>
      <c r="E123" s="15">
        <f>VLOOKUP(Precentación_Quejas[[#This Row],[Payaso]],Tabla_Payasos10[[#All],[Payasos]:[Columna1]],2,0)</f>
        <v>3</v>
      </c>
      <c r="F123" s="15">
        <v>1349</v>
      </c>
      <c r="G123" s="15" t="str">
        <f>VLOOKUP(Precentación_Quejas[[#This Row],['# Queja]],Historico_Registro_Quejas3[[#All],['# Queja]:[Valoración]],15,0)</f>
        <v>Desestimada</v>
      </c>
    </row>
    <row r="124" spans="1:7" x14ac:dyDescent="0.25">
      <c r="A124" s="15">
        <f>VLOOKUP(Precentación_Quejas[[#This Row],['# Queja]],Historico_Registro_Quejas3[#All],4,0)</f>
        <v>103</v>
      </c>
      <c r="B124" s="188">
        <f>VLOOKUP(Precentación_Quejas[[#This Row],['# Queja]],Historico_Registro_Quejas3[#All],2,0)</f>
        <v>43581</v>
      </c>
      <c r="C124" s="188" t="str">
        <f>VLOOKUP(Precentación_Quejas[[#This Row],['# Queja]],Historico_Registro_Quejas3[#All],7,0)</f>
        <v>Más iluminación sería ideal</v>
      </c>
      <c r="D124" s="188" t="str">
        <f>VLOOKUP(Precentación_Quejas[[#This Row],['# Queja]],Historico_Registro_Quejas3[#All],22,0)</f>
        <v>Iluminación Jardines</v>
      </c>
      <c r="E124" s="15">
        <f>VLOOKUP(Precentación_Quejas[[#This Row],[Payaso]],Tabla_Payasos10[[#All],[Payasos]:[Columna1]],2,0)</f>
        <v>4</v>
      </c>
      <c r="F124" s="15">
        <v>1348</v>
      </c>
      <c r="G124" s="15" t="str">
        <f>VLOOKUP(Precentación_Quejas[[#This Row],['# Queja]],Historico_Registro_Quejas3[[#All],['# Queja]:[Valoración]],15,0)</f>
        <v>Amarilla</v>
      </c>
    </row>
    <row r="125" spans="1:7" ht="30" x14ac:dyDescent="0.25">
      <c r="A125" s="15">
        <f>VLOOKUP(Precentación_Quejas[[#This Row],['# Queja]],Historico_Registro_Quejas3[#All],4,0)</f>
        <v>611</v>
      </c>
      <c r="B125" s="188">
        <f>VLOOKUP(Precentación_Quejas[[#This Row],['# Queja]],Historico_Registro_Quejas3[#All],2,0)</f>
        <v>43585</v>
      </c>
      <c r="C125" s="188" t="str">
        <f>VLOOKUP(Precentación_Quejas[[#This Row],['# Queja]],Historico_Registro_Quejas3[#All],7,0)</f>
        <v>Señora indica a un botones que su caja fuerte no funciona bien, y que como no la usará más que por favor la reparen hasta que hagan check-out el día 2 de mayo.</v>
      </c>
      <c r="D125" s="188" t="str">
        <f>VLOOKUP(Precentación_Quejas[[#This Row],['# Queja]],Historico_Registro_Quejas3[#All],22,0)</f>
        <v>Habitaciones</v>
      </c>
      <c r="E125" s="15">
        <f>VLOOKUP(Precentación_Quejas[[#This Row],[Payaso]],Tabla_Payasos10[[#All],[Payasos]:[Columna1]],2,0)</f>
        <v>42</v>
      </c>
      <c r="F125" s="15">
        <v>1347</v>
      </c>
      <c r="G125" s="15" t="str">
        <f>VLOOKUP(Precentación_Quejas[[#This Row],['# Queja]],Historico_Registro_Quejas3[[#All],['# Queja]:[Valoración]],15,0)</f>
        <v>Roja</v>
      </c>
    </row>
    <row r="126" spans="1:7" ht="60" x14ac:dyDescent="0.25">
      <c r="A126" s="15">
        <f>VLOOKUP(Precentación_Quejas[[#This Row],['# Queja]],Historico_Registro_Quejas3[#All],4,0)</f>
        <v>909</v>
      </c>
      <c r="B126" s="188">
        <f>VLOOKUP(Precentación_Quejas[[#This Row],['# Queja]],Historico_Registro_Quejas3[#All],2,0)</f>
        <v>43583</v>
      </c>
      <c r="C126" s="188" t="str">
        <f>VLOOKUP(Precentación_Quejas[[#This Row],['# Queja]],Historico_Registro_Quejas3[#All],7,0)</f>
        <v>Dayana Miranda probó una de los jacuzzis de la master nueva en donde nos indicó que el agua no era nada caliente y que no habian instrucciones por escrito del funcionamiento del mismo. Esto lo compartió porque ella le parece incorrecto ofrecer agua termal si al final es de una temperatura inadecuada y sin la explicacion de como ponerlos a funcionar.</v>
      </c>
      <c r="D126" s="188" t="str">
        <f>VLOOKUP(Precentación_Quejas[[#This Row],['# Queja]],Historico_Registro_Quejas3[#All],22,0)</f>
        <v>Rotulación Jacuzzi</v>
      </c>
      <c r="E126" s="15">
        <f>VLOOKUP(Precentación_Quejas[[#This Row],[Payaso]],Tabla_Payasos10[[#All],[Payasos]:[Columna1]],2,0)</f>
        <v>3</v>
      </c>
      <c r="F126" s="15">
        <v>1346</v>
      </c>
      <c r="G126" s="15" t="str">
        <f>VLOOKUP(Precentación_Quejas[[#This Row],['# Queja]],Historico_Registro_Quejas3[[#All],['# Queja]:[Valoración]],15,0)</f>
        <v>Roja</v>
      </c>
    </row>
    <row r="127" spans="1:7" ht="75" x14ac:dyDescent="0.25">
      <c r="A127" s="15">
        <f>VLOOKUP(Precentación_Quejas[[#This Row],['# Queja]],Historico_Registro_Quejas3[#All],4,0)</f>
        <v>805</v>
      </c>
      <c r="B127" s="188" t="str">
        <f>VLOOKUP(Precentación_Quejas[[#This Row],['# Queja]],Historico_Registro_Quejas3[#All],2,0)</f>
        <v>Inicia registrando aquí la fecha de la queja.</v>
      </c>
      <c r="C127" s="188" t="str">
        <f>VLOOKUP(Precentación_Quejas[[#This Row],['# Queja]],Historico_Registro_Quejas3[#All],7,0)</f>
        <v>La huésped al abrir la puerta del paño de la habitación sufrió un fuerte golpe debido a que la parte superior del marco de la puerta le cayo precipitadamente.</v>
      </c>
      <c r="D127" s="188" t="str">
        <f>VLOOKUP(Precentación_Quejas[[#This Row],['# Queja]],Historico_Registro_Quejas3[#All],22,0)</f>
        <v>Habitaciones</v>
      </c>
      <c r="E127" s="15">
        <f>VLOOKUP(Precentación_Quejas[[#This Row],[Payaso]],Tabla_Payasos10[[#All],[Payasos]:[Columna1]],2,0)</f>
        <v>42</v>
      </c>
      <c r="F127" s="15">
        <v>1345</v>
      </c>
      <c r="G127" s="15" t="str">
        <f>VLOOKUP(Precentación_Quejas[[#This Row],['# Queja]],Historico_Registro_Quejas3[[#All],['# Queja]:[Valoración]],15,0)</f>
        <v>Roja</v>
      </c>
    </row>
    <row r="128" spans="1:7" x14ac:dyDescent="0.25">
      <c r="A128" s="15">
        <f>VLOOKUP(Precentación_Quejas[[#This Row],['# Queja]],Historico_Registro_Quejas3[#All],4,0)</f>
        <v>804</v>
      </c>
      <c r="B128" s="188">
        <f>VLOOKUP(Precentación_Quejas[[#This Row],['# Queja]],Historico_Registro_Quejas3[#All],2,0)</f>
        <v>43580</v>
      </c>
      <c r="C128" s="188" t="str">
        <f>VLOOKUP(Precentación_Quejas[[#This Row],['# Queja]],Historico_Registro_Quejas3[#All],7,0)</f>
        <v xml:space="preserve">Tenían insectos por toda la habitación </v>
      </c>
      <c r="D128" s="188" t="str">
        <f>VLOOKUP(Precentación_Quejas[[#This Row],['# Queja]],Historico_Registro_Quejas3[#All],22,0)</f>
        <v>Plagas Habitaciones</v>
      </c>
      <c r="E128" s="15">
        <f>VLOOKUP(Precentación_Quejas[[#This Row],[Payaso]],Tabla_Payasos10[[#All],[Payasos]:[Columna1]],2,0)</f>
        <v>10</v>
      </c>
      <c r="F128" s="15">
        <v>1344</v>
      </c>
      <c r="G128" s="15" t="str">
        <f>VLOOKUP(Precentación_Quejas[[#This Row],['# Queja]],Historico_Registro_Quejas3[[#All],['# Queja]:[Valoración]],15,0)</f>
        <v>Roja</v>
      </c>
    </row>
    <row r="129" spans="1:7" ht="60" x14ac:dyDescent="0.25">
      <c r="A129" s="15">
        <f>VLOOKUP(Precentación_Quejas[[#This Row],['# Queja]],Historico_Registro_Quejas3[#All],4,0)</f>
        <v>515</v>
      </c>
      <c r="B129" s="188">
        <f>VLOOKUP(Precentación_Quejas[[#This Row],['# Queja]],Historico_Registro_Quejas3[#All],2,0)</f>
        <v>43580</v>
      </c>
      <c r="C129" s="188" t="str">
        <f>VLOOKUP(Precentación_Quejas[[#This Row],['# Queja]],Historico_Registro_Quejas3[#All],7,0)</f>
        <v>Huésped hindu encargado de la empresa UPL solicitó la salita de reuniones para una pequeña reunion privada con los ejecutivos y a la hora de solicitarnos el A/C elmismo no funcionó, se consultó a Jairo y el mismo indicó que ellos cambiaron el Aire de esa sala para colocarlo en reservas sin embargo nunca reemplazaron el que se encontraba dañado y esto no le gustó al grupo UPL los cuales contaban con el Aire para estar cómodos.</v>
      </c>
      <c r="D129" s="188" t="str">
        <f>VLOOKUP(Precentación_Quejas[[#This Row],['# Queja]],Historico_Registro_Quejas3[#All],22,0)</f>
        <v xml:space="preserve">Servicio al cliente </v>
      </c>
      <c r="E129" s="15">
        <f>VLOOKUP(Precentación_Quejas[[#This Row],[Payaso]],Tabla_Payasos10[[#All],[Payasos]:[Columna1]],2,0)</f>
        <v>5</v>
      </c>
      <c r="F129" s="15">
        <v>1343</v>
      </c>
      <c r="G129" s="15" t="str">
        <f>VLOOKUP(Precentación_Quejas[[#This Row],['# Queja]],Historico_Registro_Quejas3[[#All],['# Queja]:[Valoración]],15,0)</f>
        <v>Roja</v>
      </c>
    </row>
    <row r="130" spans="1:7" x14ac:dyDescent="0.25">
      <c r="A130" s="15">
        <f>VLOOKUP(Precentación_Quejas[[#This Row],['# Queja]],Historico_Registro_Quejas3[#All],4,0)</f>
        <v>0</v>
      </c>
      <c r="B130" s="188">
        <f>VLOOKUP(Precentación_Quejas[[#This Row],['# Queja]],Historico_Registro_Quejas3[#All],2,0)</f>
        <v>43578</v>
      </c>
      <c r="C130" s="188" t="str">
        <f>VLOOKUP(Precentación_Quejas[[#This Row],['# Queja]],Historico_Registro_Quejas3[#All],7,0)</f>
        <v>Publicar más y mejor la sostenibilidad (y todo lo que ella conlleva) que prácticamos en la organización</v>
      </c>
      <c r="D130" s="188" t="str">
        <f>VLOOKUP(Precentación_Quejas[[#This Row],['# Queja]],Historico_Registro_Quejas3[#All],22,0)</f>
        <v>N/A</v>
      </c>
      <c r="E130" s="15">
        <f>VLOOKUP(Precentación_Quejas[[#This Row],[Payaso]],Tabla_Payasos10[[#All],[Payasos]:[Columna1]],2,0)</f>
        <v>40</v>
      </c>
      <c r="F130" s="15">
        <v>1342</v>
      </c>
      <c r="G130" s="15" t="str">
        <f>VLOOKUP(Precentación_Quejas[[#This Row],['# Queja]],Historico_Registro_Quejas3[[#All],['# Queja]:[Valoración]],15,0)</f>
        <v>Verde</v>
      </c>
    </row>
    <row r="131" spans="1:7" ht="30" x14ac:dyDescent="0.25">
      <c r="A131" s="15">
        <f>VLOOKUP(Precentación_Quejas[[#This Row],['# Queja]],Historico_Registro_Quejas3[#All],4,0)</f>
        <v>801</v>
      </c>
      <c r="B131" s="188">
        <f>VLOOKUP(Precentación_Quejas[[#This Row],['# Queja]],Historico_Registro_Quejas3[#All],2,0)</f>
        <v>43571</v>
      </c>
      <c r="C131" s="188" t="str">
        <f>VLOOKUP(Precentación_Quejas[[#This Row],['# Queja]],Historico_Registro_Quejas3[#All],7,0)</f>
        <v xml:space="preserve">Huésped indica que en los restaurantes Ti- Cain y el Italiano tienen precios muy caros comparando la calidad de la misma. </v>
      </c>
      <c r="D131" s="188" t="str">
        <f>VLOOKUP(Precentación_Quejas[[#This Row],['# Queja]],Historico_Registro_Quejas3[#All],22,0)</f>
        <v>Calidad precio</v>
      </c>
      <c r="E131" s="15">
        <f>VLOOKUP(Precentación_Quejas[[#This Row],[Payaso]],Tabla_Payasos10[[#All],[Payasos]:[Columna1]],2,0)</f>
        <v>4</v>
      </c>
      <c r="F131" s="15">
        <v>1341</v>
      </c>
      <c r="G131" s="15" t="str">
        <f>VLOOKUP(Precentación_Quejas[[#This Row],['# Queja]],Historico_Registro_Quejas3[[#All],['# Queja]:[Valoración]],15,0)</f>
        <v>Roja</v>
      </c>
    </row>
    <row r="132" spans="1:7" x14ac:dyDescent="0.25">
      <c r="A132" s="15">
        <f>VLOOKUP(Precentación_Quejas[[#This Row],['# Queja]],Historico_Registro_Quejas3[#All],4,0)</f>
        <v>415</v>
      </c>
      <c r="B132" s="188">
        <f>VLOOKUP(Precentación_Quejas[[#This Row],['# Queja]],Historico_Registro_Quejas3[#All],2,0)</f>
        <v>43571</v>
      </c>
      <c r="C132" s="188" t="str">
        <f>VLOOKUP(Precentación_Quejas[[#This Row],['# Queja]],Historico_Registro_Quejas3[#All],7,0)</f>
        <v xml:space="preserve">Huésped indica que hace falta una plancha en la habitación. </v>
      </c>
      <c r="D132" s="188" t="str">
        <f>VLOOKUP(Precentación_Quejas[[#This Row],['# Queja]],Historico_Registro_Quejas3[#All],22,0)</f>
        <v>Habitaciones</v>
      </c>
      <c r="E132" s="15">
        <f>VLOOKUP(Precentación_Quejas[[#This Row],[Payaso]],Tabla_Payasos10[[#All],[Payasos]:[Columna1]],2,0)</f>
        <v>42</v>
      </c>
      <c r="F132" s="15">
        <v>1340</v>
      </c>
      <c r="G132" s="15" t="str">
        <f>VLOOKUP(Precentación_Quejas[[#This Row],['# Queja]],Historico_Registro_Quejas3[[#All],['# Queja]:[Valoración]],15,0)</f>
        <v>Roja</v>
      </c>
    </row>
    <row r="133" spans="1:7" ht="30" x14ac:dyDescent="0.25">
      <c r="A133" s="15">
        <f>VLOOKUP(Precentación_Quejas[[#This Row],['# Queja]],Historico_Registro_Quejas3[#All],4,0)</f>
        <v>801</v>
      </c>
      <c r="B133" s="188">
        <f>VLOOKUP(Precentación_Quejas[[#This Row],['# Queja]],Historico_Registro_Quejas3[#All],2,0)</f>
        <v>43573</v>
      </c>
      <c r="C133" s="188" t="str">
        <f>VLOOKUP(Precentación_Quejas[[#This Row],['# Queja]],Historico_Registro_Quejas3[#All],7,0)</f>
        <v>Huésped indica que sería bueno que hubieran plantas cubriendo la malla alrededor de la propiedad, ya que como está en este momento el Hotel parece una carcel.</v>
      </c>
      <c r="D133" s="188" t="str">
        <f>VLOOKUP(Precentación_Quejas[[#This Row],['# Queja]],Historico_Registro_Quejas3[#All],22,0)</f>
        <v>N/A</v>
      </c>
      <c r="E133" s="15">
        <f>VLOOKUP(Precentación_Quejas[[#This Row],[Payaso]],Tabla_Payasos10[[#All],[Payasos]:[Columna1]],2,0)</f>
        <v>40</v>
      </c>
      <c r="F133" s="15">
        <v>1339</v>
      </c>
      <c r="G133" s="15" t="str">
        <f>VLOOKUP(Precentación_Quejas[[#This Row],['# Queja]],Historico_Registro_Quejas3[[#All],['# Queja]:[Valoración]],15,0)</f>
        <v>Verde</v>
      </c>
    </row>
    <row r="134" spans="1:7" ht="30" x14ac:dyDescent="0.25">
      <c r="A134" s="15">
        <f>VLOOKUP(Precentación_Quejas[[#This Row],['# Queja]],Historico_Registro_Quejas3[#All],4,0)</f>
        <v>310</v>
      </c>
      <c r="B134" s="188">
        <f>VLOOKUP(Precentación_Quejas[[#This Row],['# Queja]],Historico_Registro_Quejas3[#All],2,0)</f>
        <v>43575</v>
      </c>
      <c r="C134" s="188" t="str">
        <f>VLOOKUP(Precentación_Quejas[[#This Row],['# Queja]],Historico_Registro_Quejas3[#All],7,0)</f>
        <v>Huéspedes molestos por que se les dijo que la habitación estaría lista en 10min, pero sucedió un problema con una fuga en la habitación y los compañeros de mantenimeinto no contaban con el repuesto para poder arreglarlo.</v>
      </c>
      <c r="D134" s="188" t="str">
        <f>VLOOKUP(Precentación_Quejas[[#This Row],['# Queja]],Historico_Registro_Quejas3[#All],22,0)</f>
        <v>Habitaciones</v>
      </c>
      <c r="E134" s="15">
        <f>VLOOKUP(Precentación_Quejas[[#This Row],[Payaso]],Tabla_Payasos10[[#All],[Payasos]:[Columna1]],2,0)</f>
        <v>42</v>
      </c>
      <c r="F134" s="15">
        <v>1338</v>
      </c>
      <c r="G134" s="15" t="str">
        <f>VLOOKUP(Precentación_Quejas[[#This Row],['# Queja]],Historico_Registro_Quejas3[[#All],['# Queja]:[Valoración]],15,0)</f>
        <v>Roja</v>
      </c>
    </row>
    <row r="135" spans="1:7" ht="30" x14ac:dyDescent="0.25">
      <c r="A135" s="15">
        <f>VLOOKUP(Precentación_Quejas[[#This Row],['# Queja]],Historico_Registro_Quejas3[#All],4,0)</f>
        <v>305</v>
      </c>
      <c r="B135" s="188">
        <f>VLOOKUP(Precentación_Quejas[[#This Row],['# Queja]],Historico_Registro_Quejas3[#All],2,0)</f>
        <v>43575</v>
      </c>
      <c r="C135" s="188" t="str">
        <f>VLOOKUP(Precentación_Quejas[[#This Row],['# Queja]],Historico_Registro_Quejas3[#All],7,0)</f>
        <v xml:space="preserve">Huésped reclama que la caja fuerte no funciona y al llegar un botones a abrirla la llave se quedo pegada y permaneció así durante su estadía. </v>
      </c>
      <c r="D135" s="188" t="str">
        <f>VLOOKUP(Precentación_Quejas[[#This Row],['# Queja]],Historico_Registro_Quejas3[#All],22,0)</f>
        <v>Habitaciones</v>
      </c>
      <c r="E135" s="15">
        <f>VLOOKUP(Precentación_Quejas[[#This Row],[Payaso]],Tabla_Payasos10[[#All],[Payasos]:[Columna1]],2,0)</f>
        <v>42</v>
      </c>
      <c r="F135" s="15">
        <v>1337</v>
      </c>
      <c r="G135" s="15" t="str">
        <f>VLOOKUP(Precentación_Quejas[[#This Row],['# Queja]],Historico_Registro_Quejas3[[#All],['# Queja]:[Valoración]],15,0)</f>
        <v>Roja</v>
      </c>
    </row>
    <row r="136" spans="1:7" ht="45" x14ac:dyDescent="0.25">
      <c r="A136" s="15">
        <f>VLOOKUP(Precentación_Quejas[[#This Row],['# Queja]],Historico_Registro_Quejas3[#All],4,0)</f>
        <v>807</v>
      </c>
      <c r="B136" s="188">
        <f>VLOOKUP(Precentación_Quejas[[#This Row],['# Queja]],Historico_Registro_Quejas3[#All],2,0)</f>
        <v>43574</v>
      </c>
      <c r="C136" s="188" t="str">
        <f>VLOOKUP(Precentación_Quejas[[#This Row],['# Queja]],Historico_Registro_Quejas3[#All],7,0)</f>
        <v>Huéspedes llaman a recepción molestos e indignados porque desde el techo de su habitación especificamente en el baño cae agua, al recibir el reporte les pedimos disculpas e inmediatamente les solicitamos permiso para revisar la habitación, ellos indican que irán a cenar y que mientras tanto podemos revisar y resolver la situación.</v>
      </c>
      <c r="D136" s="188" t="str">
        <f>VLOOKUP(Precentación_Quejas[[#This Row],['# Queja]],Historico_Registro_Quejas3[#All],22,0)</f>
        <v>Fujas de agua</v>
      </c>
      <c r="E136" s="15">
        <f>VLOOKUP(Precentación_Quejas[[#This Row],[Payaso]],Tabla_Payasos10[[#All],[Payasos]:[Columna1]],2,0)</f>
        <v>1</v>
      </c>
      <c r="F136" s="15">
        <v>1336</v>
      </c>
      <c r="G136" s="15" t="str">
        <f>VLOOKUP(Precentación_Quejas[[#This Row],['# Queja]],Historico_Registro_Quejas3[[#All],['# Queja]:[Valoración]],15,0)</f>
        <v>Roja</v>
      </c>
    </row>
    <row r="137" spans="1:7" ht="60" x14ac:dyDescent="0.25">
      <c r="A137" s="15">
        <f>VLOOKUP(Precentación_Quejas[[#This Row],['# Queja]],Historico_Registro_Quejas3[#All],4,0)</f>
        <v>205</v>
      </c>
      <c r="B137" s="188">
        <f>VLOOKUP(Precentación_Quejas[[#This Row],['# Queja]],Historico_Registro_Quejas3[#All],2,0)</f>
        <v>43574</v>
      </c>
      <c r="C137" s="188" t="str">
        <f>VLOOKUP(Precentación_Quejas[[#This Row],['# Queja]],Historico_Registro_Quejas3[#All],7,0)</f>
        <v>x44 salía este día, ella salió temprano de la habitación con maletas ( no entregó la habitación porque pensaba volver ) la mucama al ver salir a la huésped entró a la habitación a desmantelarla y limpiarla para lo siguientes huéspedes, como a las 11am la huésped vuelve a la hab y para sorpresa de ella la hab ya se encontraba limpia y decorada para alguien más, nos comunica que se siente molesta porque siente que las estamos echando del hotel.</v>
      </c>
      <c r="D137" s="188" t="str">
        <f>VLOOKUP(Precentación_Quejas[[#This Row],['# Queja]],Historico_Registro_Quejas3[#All],22,0)</f>
        <v>Aseo en habitación</v>
      </c>
      <c r="E137" s="15">
        <f>VLOOKUP(Precentación_Quejas[[#This Row],[Payaso]],Tabla_Payasos10[[#All],[Payasos]:[Columna1]],2,0)</f>
        <v>1</v>
      </c>
      <c r="F137" s="15">
        <v>1335</v>
      </c>
      <c r="G137" s="15" t="str">
        <f>VLOOKUP(Precentación_Quejas[[#This Row],['# Queja]],Historico_Registro_Quejas3[[#All],['# Queja]:[Valoración]],15,0)</f>
        <v>Roja</v>
      </c>
    </row>
    <row r="138" spans="1:7" ht="75" x14ac:dyDescent="0.25">
      <c r="A138" s="15">
        <f>VLOOKUP(Precentación_Quejas[[#This Row],['# Queja]],Historico_Registro_Quejas3[#All],4,0)</f>
        <v>410</v>
      </c>
      <c r="B138" s="188">
        <f>VLOOKUP(Precentación_Quejas[[#This Row],['# Queja]],Historico_Registro_Quejas3[#All],2,0)</f>
        <v>43573</v>
      </c>
      <c r="C138" s="188" t="str">
        <f>VLOOKUP(Precentación_Quejas[[#This Row],['# Queja]],Historico_Registro_Quejas3[#All],7,0)</f>
        <v>huésped se acerca a servicio al cliente para indicar que cuando recibió uno de los 2 masajes que compró junto con su pareja indicó a la masajista en reiteradas ocasiones que no le agradaba la manera en que el masaje se estaba llevando a cabo, ella indica que el masaje fue pésimo, que no le agrado ni la actitud ni la manera en que la trataron despues de quejarse por lo que estaba pagando. Muy disconforme dice que no piensa pagar por ese masaje y que la solución se le debe brindar antes de su check-out mañana Viernes.</v>
      </c>
      <c r="D138" s="188" t="str">
        <f>VLOOKUP(Precentación_Quejas[[#This Row],['# Queja]],Historico_Registro_Quejas3[#All],22,0)</f>
        <v>Servicio cliente spa</v>
      </c>
      <c r="E138" s="15">
        <f>VLOOKUP(Precentación_Quejas[[#This Row],[Payaso]],Tabla_Payasos10[[#All],[Payasos]:[Columna1]],2,0)</f>
        <v>1</v>
      </c>
      <c r="F138" s="15">
        <v>1334</v>
      </c>
      <c r="G138" s="15" t="str">
        <f>VLOOKUP(Precentación_Quejas[[#This Row],['# Queja]],Historico_Registro_Quejas3[[#All],['# Queja]:[Valoración]],15,0)</f>
        <v>Roja</v>
      </c>
    </row>
    <row r="139" spans="1:7" ht="30" x14ac:dyDescent="0.25">
      <c r="A139" s="15">
        <f>VLOOKUP(Precentación_Quejas[[#This Row],['# Queja]],Historico_Registro_Quejas3[#All],4,0)</f>
        <v>607</v>
      </c>
      <c r="B139" s="188">
        <f>VLOOKUP(Precentación_Quejas[[#This Row],['# Queja]],Historico_Registro_Quejas3[#All],2,0)</f>
        <v>43571</v>
      </c>
      <c r="C139" s="188" t="str">
        <f>VLOOKUP(Precentación_Quejas[[#This Row],['# Queja]],Historico_Registro_Quejas3[#All],7,0)</f>
        <v>Huéspedes desde su llegada reportaron que el A/C se encontraba goteando, molestos indican que por favor se les solucione.</v>
      </c>
      <c r="D139" s="188" t="str">
        <f>VLOOKUP(Precentación_Quejas[[#This Row],['# Queja]],Historico_Registro_Quejas3[#All],22,0)</f>
        <v>A/C</v>
      </c>
      <c r="E139" s="15">
        <f>VLOOKUP(Precentación_Quejas[[#This Row],[Payaso]],Tabla_Payasos10[[#All],[Payasos]:[Columna1]],2,0)</f>
        <v>17</v>
      </c>
      <c r="F139" s="15">
        <v>1333</v>
      </c>
      <c r="G139" s="15" t="str">
        <f>VLOOKUP(Precentación_Quejas[[#This Row],['# Queja]],Historico_Registro_Quejas3[[#All],['# Queja]:[Valoración]],15,0)</f>
        <v>Roja</v>
      </c>
    </row>
    <row r="140" spans="1:7" ht="75" x14ac:dyDescent="0.25">
      <c r="A140" s="15">
        <f>VLOOKUP(Precentación_Quejas[[#This Row],['# Queja]],Historico_Registro_Quejas3[#All],4,0)</f>
        <v>510</v>
      </c>
      <c r="B140" s="188">
        <f>VLOOKUP(Precentación_Quejas[[#This Row],['# Queja]],Historico_Registro_Quejas3[#All],2,0)</f>
        <v>43571</v>
      </c>
      <c r="C140" s="188" t="str">
        <f>VLOOKUP(Precentación_Quejas[[#This Row],['# Queja]],Historico_Registro_Quejas3[#All],7,0)</f>
        <v>Huéspedes muy molestos porque al llegar al hotel solamente había una reservación de una habitación cuando en realidad eran 2, durante el primer día los huéspedes solicitaron a recepción y a los botones que los pusieran en la habitación con cama king que se había acordado, sin embargo eso iba ser posible hasta el siguiente día dado que reservas no realizó la reservación completa, se pudo dar una habitación porque hubo un no-show de lo contrario no hubiera existido solución porque la ocupación estaba al 100%.</v>
      </c>
      <c r="D140" s="188" t="str">
        <f>VLOOKUP(Precentación_Quejas[[#This Row],['# Queja]],Historico_Registro_Quejas3[#All],22,0)</f>
        <v>Proceso de reservas</v>
      </c>
      <c r="E140" s="15">
        <f>VLOOKUP(Precentación_Quejas[[#This Row],[Payaso]],Tabla_Payasos10[[#All],[Payasos]:[Columna1]],2,0)</f>
        <v>3</v>
      </c>
      <c r="F140" s="15">
        <v>1332</v>
      </c>
      <c r="G140" s="15" t="str">
        <f>VLOOKUP(Precentación_Quejas[[#This Row],['# Queja]],Historico_Registro_Quejas3[[#All],['# Queja]:[Valoración]],15,0)</f>
        <v>Roja</v>
      </c>
    </row>
    <row r="141" spans="1:7" ht="30" x14ac:dyDescent="0.25">
      <c r="A141" s="15">
        <f>VLOOKUP(Precentación_Quejas[[#This Row],['# Queja]],Historico_Registro_Quejas3[#All],4,0)</f>
        <v>612</v>
      </c>
      <c r="B141" s="188" t="str">
        <f>VLOOKUP(Precentación_Quejas[[#This Row],['# Queja]],Historico_Registro_Quejas3[#All],2,0)</f>
        <v>16/04/20194</v>
      </c>
      <c r="C141" s="188" t="str">
        <f>VLOOKUP(Precentación_Quejas[[#This Row],['# Queja]],Historico_Registro_Quejas3[#All],7,0)</f>
        <v>huesped llama a recepción solicitando 2 paños más ya que son 4 personas y solo habían dos paños.</v>
      </c>
      <c r="D141" s="188" t="str">
        <f>VLOOKUP(Precentación_Quejas[[#This Row],['# Queja]],Historico_Registro_Quejas3[#All],22,0)</f>
        <v>Habitaciones</v>
      </c>
      <c r="E141" s="15">
        <f>VLOOKUP(Precentación_Quejas[[#This Row],[Payaso]],Tabla_Payasos10[[#All],[Payasos]:[Columna1]],2,0)</f>
        <v>42</v>
      </c>
      <c r="F141" s="15">
        <v>1331</v>
      </c>
      <c r="G141" s="15" t="str">
        <f>VLOOKUP(Precentación_Quejas[[#This Row],['# Queja]],Historico_Registro_Quejas3[[#All],['# Queja]:[Valoración]],15,0)</f>
        <v>Roja</v>
      </c>
    </row>
    <row r="142" spans="1:7" x14ac:dyDescent="0.25">
      <c r="A142" s="15">
        <f>VLOOKUP(Precentación_Quejas[[#This Row],['# Queja]],Historico_Registro_Quejas3[#All],4,0)</f>
        <v>310</v>
      </c>
      <c r="B142" s="188">
        <f>VLOOKUP(Precentación_Quejas[[#This Row],['# Queja]],Historico_Registro_Quejas3[#All],2,0)</f>
        <v>43567</v>
      </c>
      <c r="C142" s="188" t="str">
        <f>VLOOKUP(Precentación_Quejas[[#This Row],['# Queja]],Historico_Registro_Quejas3[#All],7,0)</f>
        <v xml:space="preserve">Huésped indica que un cuarto de juegos seria muy bueno, con algunas mesas de pool. </v>
      </c>
      <c r="D142" s="188" t="str">
        <f>VLOOKUP(Precentación_Quejas[[#This Row],['# Queja]],Historico_Registro_Quejas3[#All],22,0)</f>
        <v>Sala de juegos</v>
      </c>
      <c r="E142" s="15">
        <f>VLOOKUP(Precentación_Quejas[[#This Row],[Payaso]],Tabla_Payasos10[[#All],[Payasos]:[Columna1]],2,0)</f>
        <v>1</v>
      </c>
      <c r="F142" s="15">
        <v>1330</v>
      </c>
      <c r="G142" s="15" t="str">
        <f>VLOOKUP(Precentación_Quejas[[#This Row],['# Queja]],Historico_Registro_Quejas3[[#All],['# Queja]:[Valoración]],15,0)</f>
        <v>Amarilla</v>
      </c>
    </row>
    <row r="143" spans="1:7" ht="45" x14ac:dyDescent="0.25">
      <c r="A143" s="15">
        <f>VLOOKUP(Precentación_Quejas[[#This Row],['# Queja]],Historico_Registro_Quejas3[#All],4,0)</f>
        <v>908</v>
      </c>
      <c r="B143" s="188">
        <f>VLOOKUP(Precentación_Quejas[[#This Row],['# Queja]],Historico_Registro_Quejas3[#All],2,0)</f>
        <v>43570</v>
      </c>
      <c r="C143" s="188" t="str">
        <f>VLOOKUP(Precentación_Quejas[[#This Row],['# Queja]],Historico_Registro_Quejas3[#All],7,0)</f>
        <v xml:space="preserve">Huésped bastante molesta llega a recepción diciendo que el día anterior reporto que no le estaba sirviendo el internet, ya que ya era el segundo día con el mismo problema y por el mismo motivo tampoco le funcionaba el telefono. </v>
      </c>
      <c r="D143" s="188" t="str">
        <f>VLOOKUP(Precentación_Quejas[[#This Row],['# Queja]],Historico_Registro_Quejas3[#All],22,0)</f>
        <v>Wifi</v>
      </c>
      <c r="E143" s="15">
        <f>VLOOKUP(Precentación_Quejas[[#This Row],[Payaso]],Tabla_Payasos10[[#All],[Payasos]:[Columna1]],2,0)</f>
        <v>9</v>
      </c>
      <c r="F143" s="15">
        <v>1329</v>
      </c>
      <c r="G143" s="15" t="str">
        <f>VLOOKUP(Precentación_Quejas[[#This Row],['# Queja]],Historico_Registro_Quejas3[[#All],['# Queja]:[Valoración]],15,0)</f>
        <v>Roja</v>
      </c>
    </row>
    <row r="144" spans="1:7" x14ac:dyDescent="0.25">
      <c r="A144" s="15">
        <f>VLOOKUP(Precentación_Quejas[[#This Row],['# Queja]],Historico_Registro_Quejas3[#All],4,0)</f>
        <v>107</v>
      </c>
      <c r="B144" s="188">
        <f>VLOOKUP(Precentación_Quejas[[#This Row],['# Queja]],Historico_Registro_Quejas3[#All],2,0)</f>
        <v>43563</v>
      </c>
      <c r="C144" s="188" t="str">
        <f>VLOOKUP(Precentación_Quejas[[#This Row],['# Queja]],Historico_Registro_Quejas3[#All],7,0)</f>
        <v xml:space="preserve">Huésped se queja que los precios son caros. </v>
      </c>
      <c r="D144" s="188" t="str">
        <f>VLOOKUP(Precentación_Quejas[[#This Row],['# Queja]],Historico_Registro_Quejas3[#All],22,0)</f>
        <v>Spa</v>
      </c>
      <c r="E144" s="15">
        <f>VLOOKUP(Precentación_Quejas[[#This Row],[Payaso]],Tabla_Payasos10[[#All],[Payasos]:[Columna1]],2,0)</f>
        <v>1</v>
      </c>
      <c r="F144" s="15">
        <v>1328</v>
      </c>
      <c r="G144" s="15" t="str">
        <f>VLOOKUP(Precentación_Quejas[[#This Row],['# Queja]],Historico_Registro_Quejas3[[#All],['# Queja]:[Valoración]],15,0)</f>
        <v>Roja</v>
      </c>
    </row>
    <row r="145" spans="1:7" ht="30" x14ac:dyDescent="0.25">
      <c r="A145" s="15">
        <f>VLOOKUP(Precentación_Quejas[[#This Row],['# Queja]],Historico_Registro_Quejas3[#All],4,0)</f>
        <v>506</v>
      </c>
      <c r="B145" s="188">
        <f>VLOOKUP(Precentación_Quejas[[#This Row],['# Queja]],Historico_Registro_Quejas3[#All],2,0)</f>
        <v>43561</v>
      </c>
      <c r="C145" s="188" t="str">
        <f>VLOOKUP(Precentación_Quejas[[#This Row],['# Queja]],Historico_Registro_Quejas3[#All],7,0)</f>
        <v xml:space="preserve">Huésped indica que deberíamos de tener un dispensador de agua en recepción. </v>
      </c>
      <c r="D145" s="188" t="str">
        <f>VLOOKUP(Precentación_Quejas[[#This Row],['# Queja]],Historico_Registro_Quejas3[#All],22,0)</f>
        <v>Servicio cliente recepción</v>
      </c>
      <c r="E145" s="15">
        <f>VLOOKUP(Precentación_Quejas[[#This Row],[Payaso]],Tabla_Payasos10[[#All],[Payasos]:[Columna1]],2,0)</f>
        <v>7</v>
      </c>
      <c r="F145" s="15">
        <v>1327</v>
      </c>
      <c r="G145" s="15" t="str">
        <f>VLOOKUP(Precentación_Quejas[[#This Row],['# Queja]],Historico_Registro_Quejas3[[#All],['# Queja]:[Valoración]],15,0)</f>
        <v>Amarilla</v>
      </c>
    </row>
    <row r="146" spans="1:7" ht="75" x14ac:dyDescent="0.25">
      <c r="A146" s="15">
        <f>VLOOKUP(Precentación_Quejas[[#This Row],['# Queja]],Historico_Registro_Quejas3[#All],4,0)</f>
        <v>906</v>
      </c>
      <c r="B146" s="188" t="str">
        <f>VLOOKUP(Precentación_Quejas[[#This Row],['# Queja]],Historico_Registro_Quejas3[#All],2,0)</f>
        <v>Inicia registrando aquí la fecha de la queja.</v>
      </c>
      <c r="C146" s="188" t="str">
        <f>VLOOKUP(Precentación_Quejas[[#This Row],['# Queja]],Historico_Registro_Quejas3[#All],7,0)</f>
        <v>Wifi no funciona correctamente</v>
      </c>
      <c r="D146" s="188" t="str">
        <f>VLOOKUP(Precentación_Quejas[[#This Row],['# Queja]],Historico_Registro_Quejas3[#All],22,0)</f>
        <v>Wifi</v>
      </c>
      <c r="E146" s="15">
        <f>VLOOKUP(Precentación_Quejas[[#This Row],[Payaso]],Tabla_Payasos10[[#All],[Payasos]:[Columna1]],2,0)</f>
        <v>9</v>
      </c>
      <c r="F146" s="15">
        <v>1326</v>
      </c>
      <c r="G146" s="15" t="str">
        <f>VLOOKUP(Precentación_Quejas[[#This Row],['# Queja]],Historico_Registro_Quejas3[[#All],['# Queja]:[Valoración]],15,0)</f>
        <v>Roja</v>
      </c>
    </row>
    <row r="147" spans="1:7" ht="30" x14ac:dyDescent="0.25">
      <c r="A147" s="15">
        <f>VLOOKUP(Precentación_Quejas[[#This Row],['# Queja]],Historico_Registro_Quejas3[#All],4,0)</f>
        <v>804</v>
      </c>
      <c r="B147" s="188">
        <f>VLOOKUP(Precentación_Quejas[[#This Row],['# Queja]],Historico_Registro_Quejas3[#All],2,0)</f>
        <v>43569</v>
      </c>
      <c r="C147" s="188" t="str">
        <f>VLOOKUP(Precentación_Quejas[[#This Row],['# Queja]],Historico_Registro_Quejas3[#All],7,0)</f>
        <v xml:space="preserve">Huésped llega a recepción, quejandose de que la puerta que da al baño de afuera, no cierra, y se siente insegura, nos indica que le enviemos a alguien para que la arreglara. Ya que iban para tour. </v>
      </c>
      <c r="D147" s="188" t="str">
        <f>VLOOKUP(Precentación_Quejas[[#This Row],['# Queja]],Historico_Registro_Quejas3[#All],22,0)</f>
        <v>Habitaciones</v>
      </c>
      <c r="E147" s="15">
        <f>VLOOKUP(Precentación_Quejas[[#This Row],[Payaso]],Tabla_Payasos10[[#All],[Payasos]:[Columna1]],2,0)</f>
        <v>42</v>
      </c>
      <c r="F147" s="15">
        <v>1325</v>
      </c>
      <c r="G147" s="15" t="str">
        <f>VLOOKUP(Precentación_Quejas[[#This Row],['# Queja]],Historico_Registro_Quejas3[[#All],['# Queja]:[Valoración]],15,0)</f>
        <v>Roja</v>
      </c>
    </row>
    <row r="148" spans="1:7" ht="75" x14ac:dyDescent="0.25">
      <c r="A148" s="15">
        <f>VLOOKUP(Precentación_Quejas[[#This Row],['# Queja]],Historico_Registro_Quejas3[#All],4,0)</f>
        <v>909</v>
      </c>
      <c r="B148" s="188" t="str">
        <f>VLOOKUP(Precentación_Quejas[[#This Row],['# Queja]],Historico_Registro_Quejas3[#All],2,0)</f>
        <v>Inicia registrando aquí la fecha de la queja.</v>
      </c>
      <c r="C148" s="188" t="str">
        <f>VLOOKUP(Precentación_Quejas[[#This Row],['# Queja]],Historico_Registro_Quejas3[#All],7,0)</f>
        <v xml:space="preserve">clientes de las habitaciones 908-909-905 reportan que no tenían internet wifi. </v>
      </c>
      <c r="D148" s="188" t="str">
        <f>VLOOKUP(Precentación_Quejas[[#This Row],['# Queja]],Historico_Registro_Quejas3[#All],22,0)</f>
        <v>Wifi</v>
      </c>
      <c r="E148" s="15">
        <f>VLOOKUP(Precentación_Quejas[[#This Row],[Payaso]],Tabla_Payasos10[[#All],[Payasos]:[Columna1]],2,0)</f>
        <v>9</v>
      </c>
      <c r="F148" s="15">
        <v>1324</v>
      </c>
      <c r="G148" s="15" t="str">
        <f>VLOOKUP(Precentación_Quejas[[#This Row],['# Queja]],Historico_Registro_Quejas3[[#All],['# Queja]:[Valoración]],15,0)</f>
        <v>Roja</v>
      </c>
    </row>
    <row r="149" spans="1:7" ht="30" x14ac:dyDescent="0.25">
      <c r="A149" s="15">
        <f>VLOOKUP(Precentación_Quejas[[#This Row],['# Queja]],Historico_Registro_Quejas3[#All],4,0)</f>
        <v>906</v>
      </c>
      <c r="B149" s="188">
        <f>VLOOKUP(Precentación_Quejas[[#This Row],['# Queja]],Historico_Registro_Quejas3[#All],2,0)</f>
        <v>43567</v>
      </c>
      <c r="C149" s="188" t="str">
        <f>VLOOKUP(Precentación_Quejas[[#This Row],['# Queja]],Historico_Registro_Quejas3[#All],7,0)</f>
        <v xml:space="preserve">Huésped se queja ya que no puede llamar a recepción por un carrito de golf y se tuvo que venir caminando, indica que como es posible que no funcione algo tan indispensable. </v>
      </c>
      <c r="D149" s="188" t="str">
        <f>VLOOKUP(Precentación_Quejas[[#This Row],['# Queja]],Historico_Registro_Quejas3[#All],22,0)</f>
        <v>Central telefonica</v>
      </c>
      <c r="E149" s="15">
        <f>VLOOKUP(Precentación_Quejas[[#This Row],[Payaso]],Tabla_Payasos10[[#All],[Payasos]:[Columna1]],2,0)</f>
        <v>2</v>
      </c>
      <c r="F149" s="15">
        <v>1323</v>
      </c>
      <c r="G149" s="15" t="str">
        <f>VLOOKUP(Precentación_Quejas[[#This Row],['# Queja]],Historico_Registro_Quejas3[[#All],['# Queja]:[Valoración]],15,0)</f>
        <v>Roja</v>
      </c>
    </row>
    <row r="150" spans="1:7" ht="60" x14ac:dyDescent="0.25">
      <c r="A150" s="15">
        <f>VLOOKUP(Precentación_Quejas[[#This Row],['# Queja]],Historico_Registro_Quejas3[#All],4,0)</f>
        <v>210</v>
      </c>
      <c r="B150" s="188">
        <f>VLOOKUP(Precentación_Quejas[[#This Row],['# Queja]],Historico_Registro_Quejas3[#All],2,0)</f>
        <v>43566</v>
      </c>
      <c r="C150" s="188" t="str">
        <f>VLOOKUP(Precentación_Quejas[[#This Row],['# Queja]],Historico_Registro_Quejas3[#All],7,0)</f>
        <v>Botones al ingresar a entregar la habitación encuentra bolsa negra donde las mucamas suelen trasladar los paños encima del maletero, al no poder hacer nada mientras los huéspedes recibían la habitación, procedió a llevarse la bolsa con toda la pena del mundo al finalizar la entrega de la habitación. El indicó que los huéspedes la vieron y se quedaron observando como raro.</v>
      </c>
      <c r="D150" s="188" t="str">
        <f>VLOOKUP(Precentación_Quejas[[#This Row],['# Queja]],Historico_Registro_Quejas3[#All],22,0)</f>
        <v>Limpieza en habitación</v>
      </c>
      <c r="E150" s="15">
        <f>VLOOKUP(Precentación_Quejas[[#This Row],[Payaso]],Tabla_Payasos10[[#All],[Payasos]:[Columna1]],2,0)</f>
        <v>3</v>
      </c>
      <c r="F150" s="15">
        <v>1322</v>
      </c>
      <c r="G150" s="15" t="str">
        <f>VLOOKUP(Precentación_Quejas[[#This Row],['# Queja]],Historico_Registro_Quejas3[[#All],['# Queja]:[Valoración]],15,0)</f>
        <v>Roja</v>
      </c>
    </row>
    <row r="151" spans="1:7" ht="90" x14ac:dyDescent="0.25">
      <c r="A151" s="15">
        <f>VLOOKUP(Precentación_Quejas[[#This Row],['# Queja]],Historico_Registro_Quejas3[#All],4,0)</f>
        <v>309</v>
      </c>
      <c r="B151" s="188">
        <f>VLOOKUP(Precentación_Quejas[[#This Row],['# Queja]],Historico_Registro_Quejas3[#All],2,0)</f>
        <v>43564</v>
      </c>
      <c r="C151" s="188" t="str">
        <f>VLOOKUP(Precentación_Quejas[[#This Row],['# Queja]],Historico_Registro_Quejas3[#All],7,0)</f>
        <v>Huésped llega a recepción un poco molesta ya que se resvalo ingresando a la piscina de niños, indica que por curiosidad quizo entrar a la piscina de niños y que ingresando en la rampa se resvalo y pego la cabeza en la orilla, se raja un poco el costado de la ceja y los anteojos que andaba puestos se doblaron, ella no se muestra tan preocupada por lo que le paso en la cara pero de igual forma se le ofreció ayuda para llevarla al centro medico, pero no quizo lo unico que queria era que le ayudaran a resolver lo de los anteojos ya que son bastente caros y aseguraban que la culpa la tenia el hotel por tener una ceramica que resvale tanto en la entrada de la piscina.</v>
      </c>
      <c r="D151" s="188">
        <f>VLOOKUP(Precentación_Quejas[[#This Row],['# Queja]],Historico_Registro_Quejas3[#All],22,0)</f>
        <v>0</v>
      </c>
      <c r="E151" s="15" t="e">
        <f>VLOOKUP(Precentación_Quejas[[#This Row],[Payaso]],Tabla_Payasos10[[#All],[Payasos]:[Columna1]],2,0)</f>
        <v>#N/A</v>
      </c>
      <c r="F151" s="15">
        <v>1321</v>
      </c>
      <c r="G151" s="15" t="str">
        <f>VLOOKUP(Precentación_Quejas[[#This Row],['# Queja]],Historico_Registro_Quejas3[[#All],['# Queja]:[Valoración]],15,0)</f>
        <v>Roja</v>
      </c>
    </row>
    <row r="152" spans="1:7" ht="75" x14ac:dyDescent="0.25">
      <c r="A152" s="15">
        <f>VLOOKUP(Precentación_Quejas[[#This Row],['# Queja]],Historico_Registro_Quejas3[#All],4,0)</f>
        <v>105</v>
      </c>
      <c r="B152" s="188" t="str">
        <f>VLOOKUP(Precentación_Quejas[[#This Row],['# Queja]],Historico_Registro_Quejas3[#All],2,0)</f>
        <v>Inicia registrando aquí la fecha de la queja.</v>
      </c>
      <c r="C152" s="188" t="str">
        <f>VLOOKUP(Precentación_Quejas[[#This Row],['# Queja]],Historico_Registro_Quejas3[#All],7,0)</f>
        <v xml:space="preserve">Cliente estaba asustado debido a la situacion presentada con los clientes a quienes les habian sustraido pertenencias de la habitacion. </v>
      </c>
      <c r="D152" s="188" t="str">
        <f>VLOOKUP(Precentación_Quejas[[#This Row],['# Queja]],Historico_Registro_Quejas3[#All],22,0)</f>
        <v>Habitaciones</v>
      </c>
      <c r="E152" s="15">
        <f>VLOOKUP(Precentación_Quejas[[#This Row],[Payaso]],Tabla_Payasos10[[#All],[Payasos]:[Columna1]],2,0)</f>
        <v>42</v>
      </c>
      <c r="F152" s="15">
        <v>1320</v>
      </c>
      <c r="G152" s="15" t="str">
        <f>VLOOKUP(Precentación_Quejas[[#This Row],['# Queja]],Historico_Registro_Quejas3[[#All],['# Queja]:[Valoración]],15,0)</f>
        <v>Roja</v>
      </c>
    </row>
    <row r="153" spans="1:7" ht="30" x14ac:dyDescent="0.25">
      <c r="A153" s="15">
        <f>VLOOKUP(Precentación_Quejas[[#This Row],['# Queja]],Historico_Registro_Quejas3[#All],4,0)</f>
        <v>805</v>
      </c>
      <c r="B153" s="188">
        <f>VLOOKUP(Precentación_Quejas[[#This Row],['# Queja]],Historico_Registro_Quejas3[#All],2,0)</f>
        <v>43558</v>
      </c>
      <c r="C153" s="188" t="str">
        <f>VLOOKUP(Precentación_Quejas[[#This Row],['# Queja]],Historico_Registro_Quejas3[#All],7,0)</f>
        <v xml:space="preserve">Huésped se queja e indica que si construimos mas habiaciones, no las hagamos de dos pisos ya que los sonidos entre las habitaciones de ariba no los dejaba dormir. </v>
      </c>
      <c r="D153" s="188" t="str">
        <f>VLOOKUP(Precentación_Quejas[[#This Row],['# Queja]],Historico_Registro_Quejas3[#All],22,0)</f>
        <v>Ruido habitación</v>
      </c>
      <c r="E153" s="15">
        <f>VLOOKUP(Precentación_Quejas[[#This Row],[Payaso]],Tabla_Payasos10[[#All],[Payasos]:[Columna1]],2,0)</f>
        <v>10</v>
      </c>
      <c r="F153" s="15">
        <v>1319</v>
      </c>
      <c r="G153" s="15" t="str">
        <f>VLOOKUP(Precentación_Quejas[[#This Row],['# Queja]],Historico_Registro_Quejas3[[#All],['# Queja]:[Valoración]],15,0)</f>
        <v>Roja</v>
      </c>
    </row>
    <row r="154" spans="1:7" ht="30" x14ac:dyDescent="0.25">
      <c r="A154" s="15">
        <f>VLOOKUP(Precentación_Quejas[[#This Row],['# Queja]],Historico_Registro_Quejas3[#All],4,0)</f>
        <v>804</v>
      </c>
      <c r="B154" s="188">
        <f>VLOOKUP(Precentación_Quejas[[#This Row],['# Queja]],Historico_Registro_Quejas3[#All],2,0)</f>
        <v>43558</v>
      </c>
      <c r="C154" s="188" t="str">
        <f>VLOOKUP(Precentación_Quejas[[#This Row],['# Queja]],Historico_Registro_Quejas3[#All],7,0)</f>
        <v xml:space="preserve">Huésped se queja que no existe suficiente aislamiento se sonido, ya que se escucha cada paso que dan los de la habitacion de arriba. </v>
      </c>
      <c r="D154" s="188" t="str">
        <f>VLOOKUP(Precentación_Quejas[[#This Row],['# Queja]],Historico_Registro_Quejas3[#All],22,0)</f>
        <v>Ruido habitación</v>
      </c>
      <c r="E154" s="15">
        <f>VLOOKUP(Precentación_Quejas[[#This Row],[Payaso]],Tabla_Payasos10[[#All],[Payasos]:[Columna1]],2,0)</f>
        <v>10</v>
      </c>
      <c r="F154" s="15">
        <v>1318</v>
      </c>
      <c r="G154" s="15" t="str">
        <f>VLOOKUP(Precentación_Quejas[[#This Row],['# Queja]],Historico_Registro_Quejas3[[#All],['# Queja]:[Valoración]],15,0)</f>
        <v>Roja</v>
      </c>
    </row>
    <row r="155" spans="1:7" ht="30" x14ac:dyDescent="0.25">
      <c r="A155" s="15">
        <f>VLOOKUP(Precentación_Quejas[[#This Row],['# Queja]],Historico_Registro_Quejas3[#All],4,0)</f>
        <v>502</v>
      </c>
      <c r="B155" s="188" t="str">
        <f>VLOOKUP(Precentación_Quejas[[#This Row],['# Queja]],Historico_Registro_Quejas3[#All],2,0)</f>
        <v>N/A</v>
      </c>
      <c r="C155" s="188" t="str">
        <f>VLOOKUP(Precentación_Quejas[[#This Row],['# Queja]],Historico_Registro_Quejas3[#All],7,0)</f>
        <v xml:space="preserve">Huésped comenta que todo estuvo excelente, pero que le gustaria mas opciones de comidas culturales en lugar de  americanas. </v>
      </c>
      <c r="D155" s="188" t="str">
        <f>VLOOKUP(Precentación_Quejas[[#This Row],['# Queja]],Historico_Registro_Quejas3[#All],22,0)</f>
        <v>Menú típico</v>
      </c>
      <c r="E155" s="15">
        <f>VLOOKUP(Precentación_Quejas[[#This Row],[Payaso]],Tabla_Payasos10[[#All],[Payasos]:[Columna1]],2,0)</f>
        <v>4</v>
      </c>
      <c r="F155" s="15">
        <v>1317</v>
      </c>
      <c r="G155" s="15" t="str">
        <f>VLOOKUP(Precentación_Quejas[[#This Row],['# Queja]],Historico_Registro_Quejas3[[#All],['# Queja]:[Valoración]],15,0)</f>
        <v>Roja</v>
      </c>
    </row>
    <row r="156" spans="1:7" x14ac:dyDescent="0.25">
      <c r="A156" s="15">
        <f>VLOOKUP(Precentación_Quejas[[#This Row],['# Queja]],Historico_Registro_Quejas3[#All],4,0)</f>
        <v>111</v>
      </c>
      <c r="B156" s="188">
        <f>VLOOKUP(Precentación_Quejas[[#This Row],['# Queja]],Historico_Registro_Quejas3[#All],2,0)</f>
        <v>43558</v>
      </c>
      <c r="C156" s="188" t="str">
        <f>VLOOKUP(Precentación_Quejas[[#This Row],['# Queja]],Historico_Registro_Quejas3[#All],7,0)</f>
        <v xml:space="preserve">Huésped se queja de que la temperatura del agua variaba por ratos. </v>
      </c>
      <c r="D156" s="188" t="str">
        <f>VLOOKUP(Precentación_Quejas[[#This Row],['# Queja]],Historico_Registro_Quejas3[#All],22,0)</f>
        <v>Agua caliente</v>
      </c>
      <c r="E156" s="15">
        <f>VLOOKUP(Precentación_Quejas[[#This Row],[Payaso]],Tabla_Payasos10[[#All],[Payasos]:[Columna1]],2,0)</f>
        <v>9</v>
      </c>
      <c r="F156" s="15">
        <v>1316</v>
      </c>
      <c r="G156" s="15" t="str">
        <f>VLOOKUP(Precentación_Quejas[[#This Row],['# Queja]],Historico_Registro_Quejas3[[#All],['# Queja]:[Valoración]],15,0)</f>
        <v>Roja</v>
      </c>
    </row>
    <row r="157" spans="1:7" ht="45" x14ac:dyDescent="0.25">
      <c r="A157" s="15">
        <f>VLOOKUP(Precentación_Quejas[[#This Row],['# Queja]],Historico_Registro_Quejas3[#All],4,0)</f>
        <v>504</v>
      </c>
      <c r="B157" s="188">
        <f>VLOOKUP(Precentación_Quejas[[#This Row],['# Queja]],Historico_Registro_Quejas3[#All],2,0)</f>
        <v>76433</v>
      </c>
      <c r="C157" s="188" t="str">
        <f>VLOOKUP(Precentación_Quejas[[#This Row],['# Queja]],Historico_Registro_Quejas3[#All],7,0)</f>
        <v>Huésped reporta que el A/C no esta trabajando bien, se envia a mantenimiento y nos reportan que no le pudieron hacer nada ya que despues de hacer varias pruebas no lo puden solucionar, indican que no tenian sensores para descartar que fuera eso.</v>
      </c>
      <c r="D157" s="188" t="str">
        <f>VLOOKUP(Precentación_Quejas[[#This Row],['# Queja]],Historico_Registro_Quejas3[#All],22,0)</f>
        <v>A/C</v>
      </c>
      <c r="E157" s="15">
        <f>VLOOKUP(Precentación_Quejas[[#This Row],[Payaso]],Tabla_Payasos10[[#All],[Payasos]:[Columna1]],2,0)</f>
        <v>17</v>
      </c>
      <c r="F157" s="15">
        <v>1315</v>
      </c>
      <c r="G157" s="15" t="str">
        <f>VLOOKUP(Precentación_Quejas[[#This Row],['# Queja]],Historico_Registro_Quejas3[[#All],['# Queja]:[Valoración]],15,0)</f>
        <v>Roja</v>
      </c>
    </row>
    <row r="158" spans="1:7" ht="60" x14ac:dyDescent="0.25">
      <c r="A158" s="15">
        <f>VLOOKUP(Precentación_Quejas[[#This Row],['# Queja]],Historico_Registro_Quejas3[#All],4,0)</f>
        <v>903</v>
      </c>
      <c r="B158" s="188">
        <f>VLOOKUP(Precentación_Quejas[[#This Row],['# Queja]],Historico_Registro_Quejas3[#All],2,0)</f>
        <v>43560</v>
      </c>
      <c r="C158" s="188" t="str">
        <f>VLOOKUP(Precentación_Quejas[[#This Row],['# Queja]],Historico_Registro_Quejas3[#All],7,0)</f>
        <v>La noche del 04-04 se solicitaron 2 desayunos para llevar de la hab 903 dado que salían el 05-04 a las 5 am y 5 refrigerios para un late check in, sin embargo no nos brindaron los desayunos solamente los jugos, la reserva que se encontraba pendiente por llegar fue un no show por dicha razón se entregaron los refrigerios para los huespedes que salian temprano.</v>
      </c>
      <c r="D158" s="188" t="str">
        <f>VLOOKUP(Precentación_Quejas[[#This Row],['# Queja]],Historico_Registro_Quejas3[#All],22,0)</f>
        <v xml:space="preserve">Servicio cliente restaurante </v>
      </c>
      <c r="E158" s="15">
        <f>VLOOKUP(Precentación_Quejas[[#This Row],[Payaso]],Tabla_Payasos10[[#All],[Payasos]:[Columna1]],2,0)</f>
        <v>26</v>
      </c>
      <c r="F158" s="15">
        <v>1314</v>
      </c>
      <c r="G158" s="15" t="str">
        <f>VLOOKUP(Precentación_Quejas[[#This Row],['# Queja]],Historico_Registro_Quejas3[[#All],['# Queja]:[Valoración]],15,0)</f>
        <v>Roja</v>
      </c>
    </row>
    <row r="159" spans="1:7" ht="75" x14ac:dyDescent="0.25">
      <c r="A159" s="15">
        <f>VLOOKUP(Precentación_Quejas[[#This Row],['# Queja]],Historico_Registro_Quejas3[#All],4,0)</f>
        <v>202</v>
      </c>
      <c r="B159" s="188" t="str">
        <f>VLOOKUP(Precentación_Quejas[[#This Row],['# Queja]],Historico_Registro_Quejas3[#All],2,0)</f>
        <v>Inicia registrando aquí la fecha de la queja.</v>
      </c>
      <c r="C159" s="188" t="str">
        <f>VLOOKUP(Precentación_Quejas[[#This Row],['# Queja]],Historico_Registro_Quejas3[#All],7,0)</f>
        <v xml:space="preserve">La huesped indica que es la segunda vez durante la estadía que el A/C gotea. </v>
      </c>
      <c r="D159" s="188" t="str">
        <f>VLOOKUP(Precentación_Quejas[[#This Row],['# Queja]],Historico_Registro_Quejas3[#All],22,0)</f>
        <v>A/C</v>
      </c>
      <c r="E159" s="15">
        <f>VLOOKUP(Precentación_Quejas[[#This Row],[Payaso]],Tabla_Payasos10[[#All],[Payasos]:[Columna1]],2,0)</f>
        <v>17</v>
      </c>
      <c r="F159" s="15">
        <v>1313</v>
      </c>
      <c r="G159" s="15" t="str">
        <f>VLOOKUP(Precentación_Quejas[[#This Row],['# Queja]],Historico_Registro_Quejas3[[#All],['# Queja]:[Valoración]],15,0)</f>
        <v>Roja</v>
      </c>
    </row>
    <row r="160" spans="1:7" ht="30" x14ac:dyDescent="0.25">
      <c r="A160" s="15">
        <f>VLOOKUP(Precentación_Quejas[[#This Row],['# Queja]],Historico_Registro_Quejas3[#All],4,0)</f>
        <v>209</v>
      </c>
      <c r="B160" s="188">
        <f>VLOOKUP(Precentación_Quejas[[#This Row],['# Queja]],Historico_Registro_Quejas3[#All],2,0)</f>
        <v>43554</v>
      </c>
      <c r="C160" s="188" t="str">
        <f>VLOOKUP(Precentación_Quejas[[#This Row],['# Queja]],Historico_Registro_Quejas3[#All],7,0)</f>
        <v xml:space="preserve">La separación de las habitaciones por medio de una puerta para conectar a la otra muy mal, genera muchos ruidos y es molesto. </v>
      </c>
      <c r="D160" s="188" t="str">
        <f>VLOOKUP(Precentación_Quejas[[#This Row],['# Queja]],Historico_Registro_Quejas3[#All],22,0)</f>
        <v>N/A</v>
      </c>
      <c r="E160" s="15">
        <f>VLOOKUP(Precentación_Quejas[[#This Row],[Payaso]],Tabla_Payasos10[[#All],[Payasos]:[Columna1]],2,0)</f>
        <v>40</v>
      </c>
      <c r="F160" s="15">
        <v>1312</v>
      </c>
      <c r="G160" s="15" t="str">
        <f>VLOOKUP(Precentación_Quejas[[#This Row],['# Queja]],Historico_Registro_Quejas3[[#All],['# Queja]:[Valoración]],15,0)</f>
        <v>Roja</v>
      </c>
    </row>
    <row r="161" spans="1:7" x14ac:dyDescent="0.25">
      <c r="A161" s="15">
        <f>VLOOKUP(Precentación_Quejas[[#This Row],['# Queja]],Historico_Registro_Quejas3[#All],4,0)</f>
        <v>112</v>
      </c>
      <c r="B161" s="188">
        <f>VLOOKUP(Precentación_Quejas[[#This Row],['# Queja]],Historico_Registro_Quejas3[#All],2,0)</f>
        <v>43555</v>
      </c>
      <c r="C161" s="188" t="str">
        <f>VLOOKUP(Precentación_Quejas[[#This Row],['# Queja]],Historico_Registro_Quejas3[#All],7,0)</f>
        <v>Huésped se queja ya que en la habitacion encontro varias sanguijuelas, mas que todo en el baño.</v>
      </c>
      <c r="D161" s="188" t="str">
        <f>VLOOKUP(Precentación_Quejas[[#This Row],['# Queja]],Historico_Registro_Quejas3[#All],22,0)</f>
        <v>N/A</v>
      </c>
      <c r="E161" s="15">
        <f>VLOOKUP(Precentación_Quejas[[#This Row],[Payaso]],Tabla_Payasos10[[#All],[Payasos]:[Columna1]],2,0)</f>
        <v>40</v>
      </c>
      <c r="F161" s="15">
        <v>1311</v>
      </c>
      <c r="G161" s="15" t="str">
        <f>VLOOKUP(Precentación_Quejas[[#This Row],['# Queja]],Historico_Registro_Quejas3[[#All],['# Queja]:[Valoración]],15,0)</f>
        <v>Roja</v>
      </c>
    </row>
    <row r="162" spans="1:7" x14ac:dyDescent="0.25">
      <c r="A162" s="15">
        <f>VLOOKUP(Precentación_Quejas[[#This Row],['# Queja]],Historico_Registro_Quejas3[#All],4,0)</f>
        <v>201</v>
      </c>
      <c r="B162" s="188">
        <f>VLOOKUP(Precentación_Quejas[[#This Row],['# Queja]],Historico_Registro_Quejas3[#All],2,0)</f>
        <v>43551</v>
      </c>
      <c r="C162" s="188" t="str">
        <f>VLOOKUP(Precentación_Quejas[[#This Row],['# Queja]],Historico_Registro_Quejas3[#All],7,0)</f>
        <v xml:space="preserve">Huésped sugiere que sean un poco mas amigables. </v>
      </c>
      <c r="D162" s="188" t="str">
        <f>VLOOKUP(Precentación_Quejas[[#This Row],['# Queja]],Historico_Registro_Quejas3[#All],22,0)</f>
        <v>N/A</v>
      </c>
      <c r="E162" s="15">
        <f>VLOOKUP(Precentación_Quejas[[#This Row],[Payaso]],Tabla_Payasos10[[#All],[Payasos]:[Columna1]],2,0)</f>
        <v>40</v>
      </c>
      <c r="F162" s="15">
        <v>1310</v>
      </c>
      <c r="G162" s="15" t="str">
        <f>VLOOKUP(Precentación_Quejas[[#This Row],['# Queja]],Historico_Registro_Quejas3[[#All],['# Queja]:[Valoración]],15,0)</f>
        <v>Amarilla</v>
      </c>
    </row>
    <row r="163" spans="1:7" ht="60" x14ac:dyDescent="0.25">
      <c r="A163" s="15">
        <f>VLOOKUP(Precentación_Quejas[[#This Row],['# Queja]],Historico_Registro_Quejas3[#All],4,0)</f>
        <v>904</v>
      </c>
      <c r="B163" s="188">
        <f>VLOOKUP(Precentación_Quejas[[#This Row],['# Queja]],Historico_Registro_Quejas3[#All],2,0)</f>
        <v>43556</v>
      </c>
      <c r="C163" s="188" t="str">
        <f>VLOOKUP(Precentación_Quejas[[#This Row],['# Queja]],Historico_Registro_Quejas3[#All],7,0)</f>
        <v>Huésped se acerca molesto a recepción puesto que temprano reportó que en la habitación había un olor muy fuerte a tanque séptico, las compañeras amas de llaves ingresarón a la habitación y la limpiarón, pero el olor continuó impregnado en la habitación, el huésped me dice que nadie le dio seguiminto a la situación y que no se le informó si estaba esoera normal en la habitación o no.</v>
      </c>
      <c r="D163" s="188" t="str">
        <f>VLOOKUP(Precentación_Quejas[[#This Row],['# Queja]],Historico_Registro_Quejas3[#All],22,0)</f>
        <v>N/A</v>
      </c>
      <c r="E163" s="15">
        <f>VLOOKUP(Precentación_Quejas[[#This Row],[Payaso]],Tabla_Payasos10[[#All],[Payasos]:[Columna1]],2,0)</f>
        <v>40</v>
      </c>
      <c r="F163" s="15">
        <v>1309</v>
      </c>
      <c r="G163" s="15" t="str">
        <f>VLOOKUP(Precentación_Quejas[[#This Row],['# Queja]],Historico_Registro_Quejas3[[#All],['# Queja]:[Valoración]],15,0)</f>
        <v>Roja</v>
      </c>
    </row>
    <row r="164" spans="1:7" ht="45" x14ac:dyDescent="0.25">
      <c r="A164" s="15">
        <f>VLOOKUP(Precentación_Quejas[[#This Row],['# Queja]],Historico_Registro_Quejas3[#All],4,0)</f>
        <v>205</v>
      </c>
      <c r="B164" s="188">
        <f>VLOOKUP(Precentación_Quejas[[#This Row],['# Queja]],Historico_Registro_Quejas3[#All],2,0)</f>
        <v>43554</v>
      </c>
      <c r="C164" s="188" t="str">
        <f>VLOOKUP(Precentación_Quejas[[#This Row],['# Queja]],Historico_Registro_Quejas3[#All],7,0)</f>
        <v>Al ingresar el check-in a la habitación encontrarón un paño mojado colgado secandose sobre los maleteros de la habitación, huéspedes consuntal al compañero botones que si la habitación se encuntra ocupada, pero este no es el caso.</v>
      </c>
      <c r="D164" s="188" t="str">
        <f>VLOOKUP(Precentación_Quejas[[#This Row],['# Queja]],Historico_Registro_Quejas3[#All],22,0)</f>
        <v>N/A</v>
      </c>
      <c r="E164" s="15">
        <f>VLOOKUP(Precentación_Quejas[[#This Row],[Payaso]],Tabla_Payasos10[[#All],[Payasos]:[Columna1]],2,0)</f>
        <v>40</v>
      </c>
      <c r="F164" s="15">
        <v>1308</v>
      </c>
      <c r="G164" s="15" t="str">
        <f>VLOOKUP(Precentación_Quejas[[#This Row],['# Queja]],Historico_Registro_Quejas3[[#All],['# Queja]:[Valoración]],15,0)</f>
        <v>Roja</v>
      </c>
    </row>
    <row r="165" spans="1:7" ht="30" x14ac:dyDescent="0.25">
      <c r="A165" s="15">
        <f>VLOOKUP(Precentación_Quejas[[#This Row],['# Queja]],Historico_Registro_Quejas3[#All],4,0)</f>
        <v>0</v>
      </c>
      <c r="B165" s="188">
        <f>VLOOKUP(Precentación_Quejas[[#This Row],['# Queja]],Historico_Registro_Quejas3[#All],2,0)</f>
        <v>30032019</v>
      </c>
      <c r="C165" s="188">
        <f>VLOOKUP(Precentación_Quejas[[#This Row],['# Queja]],Historico_Registro_Quejas3[#All],7,0)</f>
        <v>0</v>
      </c>
      <c r="D165" s="188" t="str">
        <f>VLOOKUP(Precentación_Quejas[[#This Row],['# Queja]],Historico_Registro_Quejas3[#All],22,0)</f>
        <v>N/A</v>
      </c>
      <c r="E165" s="15">
        <f>VLOOKUP(Precentación_Quejas[[#This Row],[Payaso]],Tabla_Payasos10[[#All],[Payasos]:[Columna1]],2,0)</f>
        <v>40</v>
      </c>
      <c r="F165" s="15">
        <v>1307</v>
      </c>
      <c r="G165" s="15" t="str">
        <f>VLOOKUP(Precentación_Quejas[[#This Row],['# Queja]],Historico_Registro_Quejas3[[#All],['# Queja]:[Valoración]],15,0)</f>
        <v>Desestimada</v>
      </c>
    </row>
    <row r="166" spans="1:7" ht="45" x14ac:dyDescent="0.25">
      <c r="A166" s="15">
        <f>VLOOKUP(Precentación_Quejas[[#This Row],['# Queja]],Historico_Registro_Quejas3[#All],4,0)</f>
        <v>122</v>
      </c>
      <c r="B166" s="188">
        <f>VLOOKUP(Precentación_Quejas[[#This Row],['# Queja]],Historico_Registro_Quejas3[#All],2,0)</f>
        <v>43553</v>
      </c>
      <c r="C166" s="188" t="str">
        <f>VLOOKUP(Precentación_Quejas[[#This Row],['# Queja]],Historico_Registro_Quejas3[#All],7,0)</f>
        <v xml:space="preserve">Guia llega bastante molesto porque el servicio del restaurante Ti Cain fue bastante malo, estaban molestos porque se les había confirmado la reserva para el italiano, pero por el tema de espacio se les cambio al Ti-Cain. Y mencionan que tuvieron que esperar mas de una hora para que les sirvieran los aperitivos. </v>
      </c>
      <c r="D166" s="188" t="str">
        <f>VLOOKUP(Precentación_Quejas[[#This Row],['# Queja]],Historico_Registro_Quejas3[#All],22,0)</f>
        <v xml:space="preserve">Servicio cliente restaurante </v>
      </c>
      <c r="E166" s="15">
        <f>VLOOKUP(Precentación_Quejas[[#This Row],[Payaso]],Tabla_Payasos10[[#All],[Payasos]:[Columna1]],2,0)</f>
        <v>26</v>
      </c>
      <c r="F166" s="15">
        <v>1306</v>
      </c>
      <c r="G166" s="15" t="str">
        <f>VLOOKUP(Precentación_Quejas[[#This Row],['# Queja]],Historico_Registro_Quejas3[[#All],['# Queja]:[Valoración]],15,0)</f>
        <v>Roja</v>
      </c>
    </row>
    <row r="167" spans="1:7" ht="60" x14ac:dyDescent="0.25">
      <c r="A167" s="15">
        <f>VLOOKUP(Precentación_Quejas[[#This Row],['# Queja]],Historico_Registro_Quejas3[#All],4,0)</f>
        <v>304</v>
      </c>
      <c r="B167" s="188">
        <f>VLOOKUP(Precentación_Quejas[[#This Row],['# Queja]],Historico_Registro_Quejas3[#All],2,0)</f>
        <v>43553</v>
      </c>
      <c r="C167" s="188" t="str">
        <f>VLOOKUP(Precentación_Quejas[[#This Row],['# Queja]],Historico_Registro_Quejas3[#All],7,0)</f>
        <v xml:space="preserve">Huésped con poca movilidad y en silla de ruedas se le asigna la habitación 304, la cual cumple con los estandares para personas con discapacidad, la huésped al ingresar  a la habitación indica que todo estaba bien, excepto por la cama tan alta y ella al andar sola se le dificulta subir y bajar de la misma, a pesar de que se le ofreció el banquito de madera, siguia molesta y dijo que no los iba a utilizar. </v>
      </c>
      <c r="D167" s="188" t="str">
        <f>VLOOKUP(Precentación_Quejas[[#This Row],['# Queja]],Historico_Registro_Quejas3[#All],22,0)</f>
        <v xml:space="preserve">Camas altas </v>
      </c>
      <c r="E167" s="15">
        <f>VLOOKUP(Precentación_Quejas[[#This Row],[Payaso]],Tabla_Payasos10[[#All],[Payasos]:[Columna1]],2,0)</f>
        <v>1</v>
      </c>
      <c r="F167" s="15">
        <v>1305</v>
      </c>
      <c r="G167" s="15" t="str">
        <f>VLOOKUP(Precentación_Quejas[[#This Row],['# Queja]],Historico_Registro_Quejas3[[#All],['# Queja]:[Valoración]],15,0)</f>
        <v>Roja</v>
      </c>
    </row>
    <row r="168" spans="1:7" ht="30" x14ac:dyDescent="0.25">
      <c r="A168" s="15">
        <f>VLOOKUP(Precentación_Quejas[[#This Row],['# Queja]],Historico_Registro_Quejas3[#All],4,0)</f>
        <v>904</v>
      </c>
      <c r="B168" s="188">
        <f>VLOOKUP(Precentación_Quejas[[#This Row],['# Queja]],Historico_Registro_Quejas3[#All],2,0)</f>
        <v>43552</v>
      </c>
      <c r="C168" s="188" t="str">
        <f>VLOOKUP(Precentación_Quejas[[#This Row],['# Queja]],Historico_Registro_Quejas3[#All],7,0)</f>
        <v>En la mañana se le hizo la limpiesa y cuando regreseron se encontraron una mancha amarilla en las sabanas de una de las camas. No lo reportaron de inmediato pero en la noche lo vinieron a decir la disconformidad.</v>
      </c>
      <c r="D168" s="188" t="str">
        <f>VLOOKUP(Precentación_Quejas[[#This Row],['# Queja]],Historico_Registro_Quejas3[#All],22,0)</f>
        <v>Limpieza en habitación</v>
      </c>
      <c r="E168" s="15">
        <f>VLOOKUP(Precentación_Quejas[[#This Row],[Payaso]],Tabla_Payasos10[[#All],[Payasos]:[Columna1]],2,0)</f>
        <v>3</v>
      </c>
      <c r="F168" s="15">
        <v>1304</v>
      </c>
      <c r="G168" s="15" t="str">
        <f>VLOOKUP(Precentación_Quejas[[#This Row],['# Queja]],Historico_Registro_Quejas3[[#All],['# Queja]:[Valoración]],15,0)</f>
        <v>Roja</v>
      </c>
    </row>
    <row r="169" spans="1:7" ht="45" x14ac:dyDescent="0.25">
      <c r="A169" s="15" t="str">
        <f>VLOOKUP(Precentación_Quejas[[#This Row],['# Queja]],Historico_Registro_Quejas3[#All],4,0)</f>
        <v>N/A</v>
      </c>
      <c r="B169" s="188">
        <f>VLOOKUP(Precentación_Quejas[[#This Row],['# Queja]],Historico_Registro_Quejas3[#All],2,0)</f>
        <v>43545</v>
      </c>
      <c r="C169" s="188" t="str">
        <f>VLOOKUP(Precentación_Quejas[[#This Row],['# Queja]],Historico_Registro_Quejas3[#All],7,0)</f>
        <v xml:space="preserve">El único aspecto negativo y la razón para no dar 5 estrellas al hotel es la comida en ambos restaurantes que, aunque es buena, es muy cara y, como el hotel está a unos 7 km de la ciudad de La Fortuna, es mejor tomar un taxi si se quiere salir a comer. Los taxis cuestan $ 10 por trayecto, lo que se suma al costo de comer afuera en la ciudad. </v>
      </c>
      <c r="D169" s="188" t="str">
        <f>VLOOKUP(Precentación_Quejas[[#This Row],['# Queja]],Historico_Registro_Quejas3[#All],22,0)</f>
        <v>Precios</v>
      </c>
      <c r="E169" s="15">
        <f>VLOOKUP(Precentación_Quejas[[#This Row],[Payaso]],Tabla_Payasos10[[#All],[Payasos]:[Columna1]],2,0)</f>
        <v>7</v>
      </c>
      <c r="F169" s="15">
        <v>1303</v>
      </c>
      <c r="G169" s="15" t="str">
        <f>VLOOKUP(Precentación_Quejas[[#This Row],['# Queja]],Historico_Registro_Quejas3[[#All],['# Queja]:[Valoración]],15,0)</f>
        <v>Roja</v>
      </c>
    </row>
    <row r="170" spans="1:7" ht="75" x14ac:dyDescent="0.25">
      <c r="A170" s="15" t="str">
        <f>VLOOKUP(Precentación_Quejas[[#This Row],['# Queja]],Historico_Registro_Quejas3[#All],4,0)</f>
        <v>N/A</v>
      </c>
      <c r="B170" s="188">
        <f>VLOOKUP(Precentación_Quejas[[#This Row],['# Queja]],Historico_Registro_Quejas3[#All],2,0)</f>
        <v>43544</v>
      </c>
      <c r="C170" s="188" t="str">
        <f>VLOOKUP(Precentación_Quejas[[#This Row],['# Queja]],Historico_Registro_Quejas3[#All],7,0)</f>
        <v>Lo que decepcionó es la comida, Estábamos en un paquete de comida incluida, así que nos dieron un menú muy limitado. Elección de dos ensaladas como entrante, las cuales no tenían ningún sabor, y una opción de pizza o pasta como plato principal, tanto mi marido como yo tuvimos la pasta de mariscos y la salsa era tan dulce que no era comestible, así que lo dejamos. El postre, la única opción, el helado era encantador. Necesitan mejorar su juego con la comida.</v>
      </c>
      <c r="D170" s="188" t="str">
        <f>VLOOKUP(Precentación_Quejas[[#This Row],['# Queja]],Historico_Registro_Quejas3[#All],22,0)</f>
        <v>Calidad comida Italiano</v>
      </c>
      <c r="E170" s="15">
        <f>VLOOKUP(Precentación_Quejas[[#This Row],[Payaso]],Tabla_Payasos10[[#All],[Payasos]:[Columna1]],2,0)</f>
        <v>6</v>
      </c>
      <c r="F170" s="15">
        <v>1302</v>
      </c>
      <c r="G170" s="15" t="str">
        <f>VLOOKUP(Precentación_Quejas[[#This Row],['# Queja]],Historico_Registro_Quejas3[[#All],['# Queja]:[Valoración]],15,0)</f>
        <v>Roja</v>
      </c>
    </row>
    <row r="171" spans="1:7" ht="60" x14ac:dyDescent="0.25">
      <c r="A171" s="15">
        <f>VLOOKUP(Precentación_Quejas[[#This Row],['# Queja]],Historico_Registro_Quejas3[#All],4,0)</f>
        <v>806</v>
      </c>
      <c r="B171" s="188">
        <f>VLOOKUP(Precentación_Quejas[[#This Row],['# Queja]],Historico_Registro_Quejas3[#All],2,0)</f>
        <v>43550</v>
      </c>
      <c r="C171" s="188" t="str">
        <f>VLOOKUP(Precentación_Quejas[[#This Row],['# Queja]],Historico_Registro_Quejas3[#All],7,0)</f>
        <v>Huespedes se quejan por segunda vez de la situación con su puerta de afuera la cual no cierra bien, mantenimiento indicó que eso era algo que ya habían reparado y que solo era de chequear sin embargo nuevamente la huésped reclamó a un botones porque tenía objetos de valor y no quería que su habitación quedara abierta mientras salian a tour.</v>
      </c>
      <c r="D171" s="188" t="str">
        <f>VLOOKUP(Precentación_Quejas[[#This Row],['# Queja]],Historico_Registro_Quejas3[#All],22,0)</f>
        <v>Puerta de habitación</v>
      </c>
      <c r="E171" s="15">
        <f>VLOOKUP(Precentación_Quejas[[#This Row],[Payaso]],Tabla_Payasos10[[#All],[Payasos]:[Columna1]],2,0)</f>
        <v>2</v>
      </c>
      <c r="F171" s="15">
        <v>1301</v>
      </c>
      <c r="G171" s="15" t="str">
        <f>VLOOKUP(Precentación_Quejas[[#This Row],['# Queja]],Historico_Registro_Quejas3[[#All],['# Queja]:[Valoración]],15,0)</f>
        <v>Roja</v>
      </c>
    </row>
    <row r="172" spans="1:7" ht="45" x14ac:dyDescent="0.25">
      <c r="A172" s="15">
        <f>VLOOKUP(Precentación_Quejas[[#This Row],['# Queja]],Historico_Registro_Quejas3[#All],4,0)</f>
        <v>710</v>
      </c>
      <c r="B172" s="188">
        <f>VLOOKUP(Precentación_Quejas[[#This Row],['# Queja]],Historico_Registro_Quejas3[#All],2,0)</f>
        <v>43550</v>
      </c>
      <c r="C172" s="188" t="str">
        <f>VLOOKUP(Precentación_Quejas[[#This Row],['# Queja]],Historico_Registro_Quejas3[#All],7,0)</f>
        <v>Tour Leader del grupo de estudiantes de Panorama Tours al check-out solicitó hablar con el encargado para informar que en la hab 710 los estudiantes habían encontrado cervezas en el mini bar lo cual le pareció totalmente inaceptable debido a que fue algo que se solicitó se tuviera mucho cuidado.</v>
      </c>
      <c r="D172" s="188" t="str">
        <f>VLOOKUP(Precentación_Quejas[[#This Row],['# Queja]],Historico_Registro_Quejas3[#All],22,0)</f>
        <v>Minibar habitaciones</v>
      </c>
      <c r="E172" s="15">
        <f>VLOOKUP(Precentación_Quejas[[#This Row],[Payaso]],Tabla_Payasos10[[#All],[Payasos]:[Columna1]],2,0)</f>
        <v>3</v>
      </c>
      <c r="F172" s="15">
        <v>1300</v>
      </c>
      <c r="G172" s="15" t="str">
        <f>VLOOKUP(Precentación_Quejas[[#This Row],['# Queja]],Historico_Registro_Quejas3[[#All],['# Queja]:[Valoración]],15,0)</f>
        <v>Roja</v>
      </c>
    </row>
    <row r="173" spans="1:7" ht="30" x14ac:dyDescent="0.25">
      <c r="A173" s="15">
        <f>VLOOKUP(Precentación_Quejas[[#This Row],['# Queja]],Historico_Registro_Quejas3[#All],4,0)</f>
        <v>309</v>
      </c>
      <c r="B173" s="188">
        <f>VLOOKUP(Precentación_Quejas[[#This Row],['# Queja]],Historico_Registro_Quejas3[#All],2,0)</f>
        <v>43550</v>
      </c>
      <c r="C173" s="188" t="str">
        <f>VLOOKUP(Precentación_Quejas[[#This Row],['# Queja]],Historico_Registro_Quejas3[#All],7,0)</f>
        <v>Huésped se acerca al área de Lockers para quejarse del mal funcionamiento de la maquina de poleas la cúal se encuentra dañada.</v>
      </c>
      <c r="D173" s="188" t="str">
        <f>VLOOKUP(Precentación_Quejas[[#This Row],['# Queja]],Historico_Registro_Quejas3[#All],22,0)</f>
        <v>Gimnasio</v>
      </c>
      <c r="E173" s="15">
        <f>VLOOKUP(Precentación_Quejas[[#This Row],[Payaso]],Tabla_Payasos10[[#All],[Payasos]:[Columna1]],2,0)</f>
        <v>5</v>
      </c>
      <c r="F173" s="15">
        <v>1299</v>
      </c>
      <c r="G173" s="15" t="str">
        <f>VLOOKUP(Precentación_Quejas[[#This Row],['# Queja]],Historico_Registro_Quejas3[[#All],['# Queja]:[Valoración]],15,0)</f>
        <v>Roja</v>
      </c>
    </row>
    <row r="174" spans="1:7" ht="30" x14ac:dyDescent="0.25">
      <c r="A174" s="15" t="str">
        <f>VLOOKUP(Precentación_Quejas[[#This Row],['# Queja]],Historico_Registro_Quejas3[#All],4,0)</f>
        <v>N/A</v>
      </c>
      <c r="B174" s="188">
        <f>VLOOKUP(Precentación_Quejas[[#This Row],['# Queja]],Historico_Registro_Quejas3[#All],2,0)</f>
        <v>43528</v>
      </c>
      <c r="C174" s="188" t="str">
        <f>VLOOKUP(Precentación_Quejas[[#This Row],['# Queja]],Historico_Registro_Quejas3[#All],7,0)</f>
        <v>Gran desayuno de cortesía, pero compre en un restaurante MUY caro para la cena ($ 60 para pizza y pasta). Mejor tomar un taxi de $ 10 en La Fortuna para el almuerzo o la cena.</v>
      </c>
      <c r="D174" s="188" t="str">
        <f>VLOOKUP(Precentación_Quejas[[#This Row],['# Queja]],Historico_Registro_Quejas3[#All],22,0)</f>
        <v>N/A</v>
      </c>
      <c r="E174" s="15">
        <f>VLOOKUP(Precentación_Quejas[[#This Row],[Payaso]],Tabla_Payasos10[[#All],[Payasos]:[Columna1]],2,0)</f>
        <v>40</v>
      </c>
      <c r="F174" s="15">
        <v>1298</v>
      </c>
      <c r="G174" s="15" t="str">
        <f>VLOOKUP(Precentación_Quejas[[#This Row],['# Queja]],Historico_Registro_Quejas3[[#All],['# Queja]:[Valoración]],15,0)</f>
        <v>Desestimada</v>
      </c>
    </row>
    <row r="175" spans="1:7" ht="30" x14ac:dyDescent="0.25">
      <c r="A175" s="15" t="str">
        <f>VLOOKUP(Precentación_Quejas[[#This Row],['# Queja]],Historico_Registro_Quejas3[#All],4,0)</f>
        <v>N/A</v>
      </c>
      <c r="B175" s="188">
        <f>VLOOKUP(Precentación_Quejas[[#This Row],['# Queja]],Historico_Registro_Quejas3[#All],2,0)</f>
        <v>43531</v>
      </c>
      <c r="C175" s="188" t="str">
        <f>VLOOKUP(Precentación_Quejas[[#This Row],['# Queja]],Historico_Registro_Quejas3[#All],7,0)</f>
        <v xml:space="preserve">La comida era buena, pero no excepcional. El hotel tenía una cena temática local - fue genial pero con poca asistencia de los invitados - supongo que se debió a una mala publicidad. </v>
      </c>
      <c r="D175" s="188" t="str">
        <f>VLOOKUP(Precentación_Quejas[[#This Row],['# Queja]],Historico_Registro_Quejas3[#All],22,0)</f>
        <v>N/A</v>
      </c>
      <c r="E175" s="15">
        <f>VLOOKUP(Precentación_Quejas[[#This Row],[Payaso]],Tabla_Payasos10[[#All],[Payasos]:[Columna1]],2,0)</f>
        <v>40</v>
      </c>
      <c r="F175" s="15">
        <v>1297</v>
      </c>
      <c r="G175" s="15" t="str">
        <f>VLOOKUP(Precentación_Quejas[[#This Row],['# Queja]],Historico_Registro_Quejas3[[#All],['# Queja]:[Valoración]],15,0)</f>
        <v>Desestimada</v>
      </c>
    </row>
    <row r="176" spans="1:7" ht="30" x14ac:dyDescent="0.25">
      <c r="A176" s="15" t="str">
        <f>VLOOKUP(Precentación_Quejas[[#This Row],['# Queja]],Historico_Registro_Quejas3[#All],4,0)</f>
        <v>N/A</v>
      </c>
      <c r="B176" s="188">
        <f>VLOOKUP(Precentación_Quejas[[#This Row],['# Queja]],Historico_Registro_Quejas3[#All],2,0)</f>
        <v>43531</v>
      </c>
      <c r="C176" s="188" t="str">
        <f>VLOOKUP(Precentación_Quejas[[#This Row],['# Queja]],Historico_Registro_Quejas3[#All],7,0)</f>
        <v>Decepcionado, las habitaciones eran excelentes y espaciosas, aunque el título "junior suite" nos hizo creer que habría un área de estar o sala de estar.</v>
      </c>
      <c r="D176" s="188" t="str">
        <f>VLOOKUP(Precentación_Quejas[[#This Row],['# Queja]],Historico_Registro_Quejas3[#All],22,0)</f>
        <v>Publicidad Web</v>
      </c>
      <c r="E176" s="15">
        <f>VLOOKUP(Precentación_Quejas[[#This Row],[Payaso]],Tabla_Payasos10[[#All],[Payasos]:[Columna1]],2,0)</f>
        <v>2</v>
      </c>
      <c r="F176" s="15">
        <v>1296</v>
      </c>
      <c r="G176" s="15" t="str">
        <f>VLOOKUP(Precentación_Quejas[[#This Row],['# Queja]],Historico_Registro_Quejas3[[#All],['# Queja]:[Valoración]],15,0)</f>
        <v>Roja</v>
      </c>
    </row>
    <row r="177" spans="1:7" ht="30" x14ac:dyDescent="0.25">
      <c r="A177" s="15">
        <f>VLOOKUP(Precentación_Quejas[[#This Row],['# Queja]],Historico_Registro_Quejas3[#All],4,0)</f>
        <v>112</v>
      </c>
      <c r="B177" s="188">
        <f>VLOOKUP(Precentación_Quejas[[#This Row],['# Queja]],Historico_Registro_Quejas3[#All],2,0)</f>
        <v>43536</v>
      </c>
      <c r="C177" s="188" t="str">
        <f>VLOOKUP(Precentación_Quejas[[#This Row],['# Queja]],Historico_Registro_Quejas3[#All],7,0)</f>
        <v xml:space="preserve">Huéspedes se quejan porque ninguno de sus familiares toma Coca Cola y al llegar a su habitación y encontrar el minibar incluido reclaman que deberián de existir otras opciones y no solo Coca Cola. </v>
      </c>
      <c r="D177" s="188" t="str">
        <f>VLOOKUP(Precentación_Quejas[[#This Row],['# Queja]],Historico_Registro_Quejas3[#All],22,0)</f>
        <v>Minibar habitaciones</v>
      </c>
      <c r="E177" s="15">
        <f>VLOOKUP(Precentación_Quejas[[#This Row],[Payaso]],Tabla_Payasos10[[#All],[Payasos]:[Columna1]],2,0)</f>
        <v>3</v>
      </c>
      <c r="F177" s="15">
        <v>1295</v>
      </c>
      <c r="G177" s="15" t="str">
        <f>VLOOKUP(Precentación_Quejas[[#This Row],['# Queja]],Historico_Registro_Quejas3[[#All],['# Queja]:[Valoración]],15,0)</f>
        <v>Verde</v>
      </c>
    </row>
    <row r="178" spans="1:7" ht="255" x14ac:dyDescent="0.25">
      <c r="A178" s="15">
        <f>VLOOKUP(Precentación_Quejas[[#This Row],['# Queja]],Historico_Registro_Quejas3[#All],4,0)</f>
        <v>307</v>
      </c>
      <c r="B178" s="188" t="str">
        <f>VLOOKUP(Precentación_Quejas[[#This Row],['# Queja]],Historico_Registro_Quejas3[#All],2,0)</f>
        <v>Inicia registrando aquí la fecha de la queja.</v>
      </c>
      <c r="C178" s="188" t="str">
        <f>VLOOKUP(Precentación_Quejas[[#This Row],['# Queja]],Historico_Registro_Quejas3[#All],7,0)</f>
        <v xml:space="preserve">la noche de hoy Domingo 10 de Marzo al ser aproximadamente las 9:45pm recibimos una llamada a recepción de la hab 307  donde se nos indica que una huésped de la agencia Costa Rican Trails sufrió una caída en una de las aceras afuera de la habitación por la falta de luz y por lo resbaloso de la acera, al consultar como se encuentra la señora el esposo nos dice que es muy probable que esté fracturada. Inmediatamente Deyvin Aguirre y mi persona nos dirigimos a la habitación con el equipo de primeros auxilios en donde lo primero que notamos es que se encuentra la lámpara de jardín quemada imposibilitando la visibilidad al accesar la habitación, al llegar allí se trató de calmar a la señora y  se le colocó hielo en su muñeca izquierda, al no poder determinar la gravedad del golpe se procedió a llamar a la clínica SANAR la cual a los 20 minutos abordó a la huésped tomándole la presión y revisando el golpe, la respuesta de ellos fue que al haber una deformidad en la muñeca se necesitaba determinar el grado del golpe solo con Rayos X, los huéspedes se encontraban muy preocupados por lo que fuera a pasar debido a que en caso de ser fractura lo siguiente era dirigirse al hospital de Ciudad Quesada para colocar un yeso. Por nuestra parte les recomendamos llevar ambos pasaportes y los documentos de su seguro de viaje el cual posiblemente iban a utilizar, además procedimos a realizar el procedimiento de llenar el reporte de accidentes a huéspedes el cual fue entregado a los paramédicos de SANAR para que ellos confeccionaran el debido informe que se envía a nuestro hotel. 
Para continuar con el seguimiento y la ayuda a los huéspedes se les dijo que íbamos a llamar a SANAR para conocer el estado de la señora. 
</v>
      </c>
      <c r="D178" s="188" t="str">
        <f>VLOOKUP(Precentación_Quejas[[#This Row],['# Queja]],Historico_Registro_Quejas3[#All],22,0)</f>
        <v>Iluminación Jardines</v>
      </c>
      <c r="E178" s="15">
        <f>VLOOKUP(Precentación_Quejas[[#This Row],[Payaso]],Tabla_Payasos10[[#All],[Payasos]:[Columna1]],2,0)</f>
        <v>4</v>
      </c>
      <c r="F178" s="15">
        <v>1294</v>
      </c>
      <c r="G178" s="15" t="str">
        <f>VLOOKUP(Precentación_Quejas[[#This Row],['# Queja]],Historico_Registro_Quejas3[[#All],['# Queja]:[Valoración]],15,0)</f>
        <v>Roja</v>
      </c>
    </row>
    <row r="179" spans="1:7" ht="30" x14ac:dyDescent="0.25">
      <c r="A179" s="15">
        <f>VLOOKUP(Precentación_Quejas[[#This Row],['# Queja]],Historico_Registro_Quejas3[#All],4,0)</f>
        <v>121</v>
      </c>
      <c r="B179" s="188">
        <f>VLOOKUP(Precentación_Quejas[[#This Row],['# Queja]],Historico_Registro_Quejas3[#All],2,0)</f>
        <v>43548</v>
      </c>
      <c r="C179" s="188" t="str">
        <f>VLOOKUP(Precentación_Quejas[[#This Row],['# Queja]],Historico_Registro_Quejas3[#All],7,0)</f>
        <v>Habitaciones se intentó vender para un Walk-in sin embargo los huéspedes al llegar encontraron hormigas y no les agradó.</v>
      </c>
      <c r="D179" s="188" t="str">
        <f>VLOOKUP(Precentación_Quejas[[#This Row],['# Queja]],Historico_Registro_Quejas3[#All],22,0)</f>
        <v>Plagas Habitaciones</v>
      </c>
      <c r="E179" s="15">
        <f>VLOOKUP(Precentación_Quejas[[#This Row],[Payaso]],Tabla_Payasos10[[#All],[Payasos]:[Columna1]],2,0)</f>
        <v>10</v>
      </c>
      <c r="F179" s="15">
        <v>1293</v>
      </c>
      <c r="G179" s="15" t="str">
        <f>VLOOKUP(Precentación_Quejas[[#This Row],['# Queja]],Historico_Registro_Quejas3[[#All],['# Queja]:[Valoración]],15,0)</f>
        <v>Roja</v>
      </c>
    </row>
    <row r="180" spans="1:7" ht="30" x14ac:dyDescent="0.25">
      <c r="A180" s="15">
        <f>VLOOKUP(Precentación_Quejas[[#This Row],['# Queja]],Historico_Registro_Quejas3[#All],4,0)</f>
        <v>204</v>
      </c>
      <c r="B180" s="188">
        <f>VLOOKUP(Precentación_Quejas[[#This Row],['# Queja]],Historico_Registro_Quejas3[#All],2,0)</f>
        <v>43548</v>
      </c>
      <c r="C180" s="188" t="str">
        <f>VLOOKUP(Precentación_Quejas[[#This Row],['# Queja]],Historico_Registro_Quejas3[#All],7,0)</f>
        <v>Huéspedes llamaron a Recepción a eso de las 10 pm indicando que su A/C no funcionaba y solicitaban se les solucionara la situación.</v>
      </c>
      <c r="D180" s="188" t="str">
        <f>VLOOKUP(Precentación_Quejas[[#This Row],['# Queja]],Historico_Registro_Quejas3[#All],22,0)</f>
        <v>A/C</v>
      </c>
      <c r="E180" s="15">
        <f>VLOOKUP(Precentación_Quejas[[#This Row],[Payaso]],Tabla_Payasos10[[#All],[Payasos]:[Columna1]],2,0)</f>
        <v>17</v>
      </c>
      <c r="F180" s="15">
        <v>1292</v>
      </c>
      <c r="G180" s="15" t="str">
        <f>VLOOKUP(Precentación_Quejas[[#This Row],['# Queja]],Historico_Registro_Quejas3[[#All],['# Queja]:[Valoración]],15,0)</f>
        <v>Roja</v>
      </c>
    </row>
    <row r="181" spans="1:7" ht="75" x14ac:dyDescent="0.25">
      <c r="A181" s="15">
        <f>VLOOKUP(Precentación_Quejas[[#This Row],['# Queja]],Historico_Registro_Quejas3[#All],4,0)</f>
        <v>711</v>
      </c>
      <c r="B181" s="188" t="str">
        <f>VLOOKUP(Precentación_Quejas[[#This Row],['# Queja]],Historico_Registro_Quejas3[#All],2,0)</f>
        <v>Inicia registrando aquí la fecha de la queja.</v>
      </c>
      <c r="C181" s="188" t="str">
        <f>VLOOKUP(Precentación_Quejas[[#This Row],['# Queja]],Historico_Registro_Quejas3[#All],7,0)</f>
        <v>Huésped se queja porque en su habitación no hay agua caliente constante y eso a hecho que su estadía se vea afectada hasta el punto de no sentirse cómodo.</v>
      </c>
      <c r="D181" s="188" t="str">
        <f>VLOOKUP(Precentación_Quejas[[#This Row],['# Queja]],Historico_Registro_Quejas3[#All],22,0)</f>
        <v>Agua caliente</v>
      </c>
      <c r="E181" s="15">
        <f>VLOOKUP(Precentación_Quejas[[#This Row],[Payaso]],Tabla_Payasos10[[#All],[Payasos]:[Columna1]],2,0)</f>
        <v>9</v>
      </c>
      <c r="F181" s="15">
        <v>1291</v>
      </c>
      <c r="G181" s="15" t="str">
        <f>VLOOKUP(Precentación_Quejas[[#This Row],['# Queja]],Historico_Registro_Quejas3[[#All],['# Queja]:[Valoración]],15,0)</f>
        <v>Roja</v>
      </c>
    </row>
    <row r="182" spans="1:7" ht="45" x14ac:dyDescent="0.25">
      <c r="A182" s="15" t="str">
        <f>VLOOKUP(Precentación_Quejas[[#This Row],['# Queja]],Historico_Registro_Quejas3[#All],4,0)</f>
        <v>N/A</v>
      </c>
      <c r="B182" s="188">
        <f>VLOOKUP(Precentación_Quejas[[#This Row],['# Queja]],Historico_Registro_Quejas3[#All],2,0)</f>
        <v>43544</v>
      </c>
      <c r="C182" s="188" t="str">
        <f>VLOOKUP(Precentación_Quejas[[#This Row],['# Queja]],Historico_Registro_Quejas3[#All],7,0)</f>
        <v>Todo estuvo muy bien a excepción del agua caliente, tuvimos a una familia entera hospedada en 3 habitaciones diferentes y en todas siempre existió el mismo problema, A veces se podía sacar un chorro de agua caliente de la ducha, pero la mayoría del tiempo tenía que tomar una ducha fría. Es por esta razón que terminé decepcionado.</v>
      </c>
      <c r="D182" s="188" t="str">
        <f>VLOOKUP(Precentación_Quejas[[#This Row],['# Queja]],Historico_Registro_Quejas3[#All],22,0)</f>
        <v>Agua caliente</v>
      </c>
      <c r="E182" s="15">
        <f>VLOOKUP(Precentación_Quejas[[#This Row],[Payaso]],Tabla_Payasos10[[#All],[Payasos]:[Columna1]],2,0)</f>
        <v>9</v>
      </c>
      <c r="F182" s="15">
        <v>1290</v>
      </c>
      <c r="G182" s="15" t="str">
        <f>VLOOKUP(Precentación_Quejas[[#This Row],['# Queja]],Historico_Registro_Quejas3[[#All],['# Queja]:[Valoración]],15,0)</f>
        <v>Roja</v>
      </c>
    </row>
    <row r="183" spans="1:7" ht="45" x14ac:dyDescent="0.25">
      <c r="A183" s="15">
        <f>VLOOKUP(Precentación_Quejas[[#This Row],['# Queja]],Historico_Registro_Quejas3[#All],4,0)</f>
        <v>406</v>
      </c>
      <c r="B183" s="188">
        <f>VLOOKUP(Precentación_Quejas[[#This Row],['# Queja]],Historico_Registro_Quejas3[#All],2,0)</f>
        <v>43545</v>
      </c>
      <c r="C183" s="188" t="str">
        <f>VLOOKUP(Precentación_Quejas[[#This Row],['# Queja]],Historico_Registro_Quejas3[#All],7,0)</f>
        <v xml:space="preserve">Huésped se queja del precio de los  restaurantes, indica que si bajaramos el precio mas gente se quedaría a comer en el hotel, dice que el hotel y servicio es muy bueno pero que debemos trabajar en el precio de comidas y la calidad de la misma. </v>
      </c>
      <c r="D183" s="188" t="str">
        <f>VLOOKUP(Precentación_Quejas[[#This Row],['# Queja]],Historico_Registro_Quejas3[#All],22,0)</f>
        <v>Calidad precio</v>
      </c>
      <c r="E183" s="15">
        <f>VLOOKUP(Precentación_Quejas[[#This Row],[Payaso]],Tabla_Payasos10[[#All],[Payasos]:[Columna1]],2,0)</f>
        <v>4</v>
      </c>
      <c r="F183" s="15">
        <v>1289</v>
      </c>
      <c r="G183" s="15" t="str">
        <f>VLOOKUP(Precentación_Quejas[[#This Row],['# Queja]],Historico_Registro_Quejas3[[#All],['# Queja]:[Valoración]],15,0)</f>
        <v>Roja</v>
      </c>
    </row>
    <row r="184" spans="1:7" x14ac:dyDescent="0.25">
      <c r="A184" s="15">
        <f>VLOOKUP(Precentación_Quejas[[#This Row],['# Queja]],Historico_Registro_Quejas3[#All],4,0)</f>
        <v>212</v>
      </c>
      <c r="B184" s="188">
        <f>VLOOKUP(Precentación_Quejas[[#This Row],['# Queja]],Historico_Registro_Quejas3[#All],2,0)</f>
        <v>43541</v>
      </c>
      <c r="C184" s="188" t="str">
        <f>VLOOKUP(Precentación_Quejas[[#This Row],['# Queja]],Historico_Registro_Quejas3[#All],7,0)</f>
        <v xml:space="preserve">Huésped indica que el refrigerador esta malo. </v>
      </c>
      <c r="D184" s="188" t="str">
        <f>VLOOKUP(Precentación_Quejas[[#This Row],['# Queja]],Historico_Registro_Quejas3[#All],22,0)</f>
        <v>Minibar habitaciones</v>
      </c>
      <c r="E184" s="15">
        <f>VLOOKUP(Precentación_Quejas[[#This Row],[Payaso]],Tabla_Payasos10[[#All],[Payasos]:[Columna1]],2,0)</f>
        <v>3</v>
      </c>
      <c r="F184" s="15">
        <v>1288</v>
      </c>
      <c r="G184" s="15" t="str">
        <f>VLOOKUP(Precentación_Quejas[[#This Row],['# Queja]],Historico_Registro_Quejas3[[#All],['# Queja]:[Valoración]],15,0)</f>
        <v>Roja</v>
      </c>
    </row>
    <row r="185" spans="1:7" x14ac:dyDescent="0.25">
      <c r="A185" s="15">
        <f>VLOOKUP(Precentación_Quejas[[#This Row],['# Queja]],Historico_Registro_Quejas3[#All],4,0)</f>
        <v>308</v>
      </c>
      <c r="B185" s="188">
        <f>VLOOKUP(Precentación_Quejas[[#This Row],['# Queja]],Historico_Registro_Quejas3[#All],2,0)</f>
        <v>43547</v>
      </c>
      <c r="C185" s="188" t="str">
        <f>VLOOKUP(Precentación_Quejas[[#This Row],['# Queja]],Historico_Registro_Quejas3[#All],7,0)</f>
        <v xml:space="preserve">Huésped se queja de que cuando se da vuelta al dormir suena mucho la cama. </v>
      </c>
      <c r="D185" s="188" t="str">
        <f>VLOOKUP(Precentación_Quejas[[#This Row],['# Queja]],Historico_Registro_Quejas3[#All],22,0)</f>
        <v>Habitaciones</v>
      </c>
      <c r="E185" s="15">
        <f>VLOOKUP(Precentación_Quejas[[#This Row],[Payaso]],Tabla_Payasos10[[#All],[Payasos]:[Columna1]],2,0)</f>
        <v>42</v>
      </c>
      <c r="F185" s="15">
        <v>1287</v>
      </c>
      <c r="G185" s="15" t="str">
        <f>VLOOKUP(Precentación_Quejas[[#This Row],['# Queja]],Historico_Registro_Quejas3[[#All],['# Queja]:[Valoración]],15,0)</f>
        <v>Roja</v>
      </c>
    </row>
    <row r="186" spans="1:7" ht="75" x14ac:dyDescent="0.25">
      <c r="A186" s="15">
        <f>VLOOKUP(Precentación_Quejas[[#This Row],['# Queja]],Historico_Registro_Quejas3[#All],4,0)</f>
        <v>308</v>
      </c>
      <c r="B186" s="188" t="str">
        <f>VLOOKUP(Precentación_Quejas[[#This Row],['# Queja]],Historico_Registro_Quejas3[#All],2,0)</f>
        <v>Inicia registrando aquí la fecha de la queja.</v>
      </c>
      <c r="C186" s="188" t="str">
        <f>VLOOKUP(Precentación_Quejas[[#This Row],['# Queja]],Historico_Registro_Quejas3[#All],7,0)</f>
        <v xml:space="preserve">Huésped se queja que el pinto estaba frio. </v>
      </c>
      <c r="D186" s="188" t="str">
        <f>VLOOKUP(Precentación_Quejas[[#This Row],['# Queja]],Historico_Registro_Quejas3[#All],22,0)</f>
        <v>Calida Desayuno</v>
      </c>
      <c r="E186" s="15">
        <f>VLOOKUP(Precentación_Quejas[[#This Row],[Payaso]],Tabla_Payasos10[[#All],[Payasos]:[Columna1]],2,0)</f>
        <v>6</v>
      </c>
      <c r="F186" s="15">
        <v>1286</v>
      </c>
      <c r="G186" s="15" t="str">
        <f>VLOOKUP(Precentación_Quejas[[#This Row],['# Queja]],Historico_Registro_Quejas3[[#All],['# Queja]:[Valoración]],15,0)</f>
        <v>Roja</v>
      </c>
    </row>
    <row r="187" spans="1:7" x14ac:dyDescent="0.25">
      <c r="A187" s="15">
        <f>VLOOKUP(Precentación_Quejas[[#This Row],['# Queja]],Historico_Registro_Quejas3[#All],4,0)</f>
        <v>909</v>
      </c>
      <c r="B187" s="188">
        <f>VLOOKUP(Precentación_Quejas[[#This Row],['# Queja]],Historico_Registro_Quejas3[#All],2,0)</f>
        <v>43541</v>
      </c>
      <c r="C187" s="188" t="str">
        <f>VLOOKUP(Precentación_Quejas[[#This Row],['# Queja]],Historico_Registro_Quejas3[#All],7,0)</f>
        <v xml:space="preserve">Huésped indica que hace falta información sobre no tirar el papel en el inodoro. </v>
      </c>
      <c r="D187" s="188" t="str">
        <f>VLOOKUP(Precentación_Quejas[[#This Row],['# Queja]],Historico_Registro_Quejas3[#All],22,0)</f>
        <v>Habitaciones</v>
      </c>
      <c r="E187" s="15">
        <f>VLOOKUP(Precentación_Quejas[[#This Row],[Payaso]],Tabla_Payasos10[[#All],[Payasos]:[Columna1]],2,0)</f>
        <v>42</v>
      </c>
      <c r="F187" s="15">
        <v>1285</v>
      </c>
      <c r="G187" s="15" t="str">
        <f>VLOOKUP(Precentación_Quejas[[#This Row],['# Queja]],Historico_Registro_Quejas3[[#All],['# Queja]:[Valoración]],15,0)</f>
        <v>Roja</v>
      </c>
    </row>
    <row r="188" spans="1:7" x14ac:dyDescent="0.25">
      <c r="A188" s="15">
        <f>VLOOKUP(Precentación_Quejas[[#This Row],['# Queja]],Historico_Registro_Quejas3[#All],4,0)</f>
        <v>121</v>
      </c>
      <c r="B188" s="188">
        <f>VLOOKUP(Precentación_Quejas[[#This Row],['# Queja]],Historico_Registro_Quejas3[#All],2,0)</f>
        <v>43547</v>
      </c>
      <c r="C188" s="188" t="str">
        <f>VLOOKUP(Precentación_Quejas[[#This Row],['# Queja]],Historico_Registro_Quejas3[#All],7,0)</f>
        <v xml:space="preserve">Huésped llega a recepción quejandose por que tiene un nido de hormigas en la habitacion. </v>
      </c>
      <c r="D188" s="188" t="str">
        <f>VLOOKUP(Precentación_Quejas[[#This Row],['# Queja]],Historico_Registro_Quejas3[#All],22,0)</f>
        <v>Plagas Habitaciones</v>
      </c>
      <c r="E188" s="15">
        <f>VLOOKUP(Precentación_Quejas[[#This Row],[Payaso]],Tabla_Payasos10[[#All],[Payasos]:[Columna1]],2,0)</f>
        <v>10</v>
      </c>
      <c r="F188" s="15">
        <v>1284</v>
      </c>
      <c r="G188" s="15" t="str">
        <f>VLOOKUP(Precentación_Quejas[[#This Row],['# Queja]],Historico_Registro_Quejas3[[#All],['# Queja]:[Valoración]],15,0)</f>
        <v>Roja</v>
      </c>
    </row>
    <row r="189" spans="1:7" ht="60" x14ac:dyDescent="0.25">
      <c r="A189" s="15">
        <f>VLOOKUP(Precentación_Quejas[[#This Row],['# Queja]],Historico_Registro_Quejas3[#All],4,0)</f>
        <v>604</v>
      </c>
      <c r="B189" s="188">
        <f>VLOOKUP(Precentación_Quejas[[#This Row],['# Queja]],Historico_Registro_Quejas3[#All],2,0)</f>
        <v>43546</v>
      </c>
      <c r="C189" s="188" t="str">
        <f>VLOOKUP(Precentación_Quejas[[#This Row],['# Queja]],Historico_Registro_Quejas3[#All],7,0)</f>
        <v xml:space="preserve">Huesped deseaba tomarse un café en el bar humedo sin embargo al llegar les mencionaron que el café tenia que ser preparado en el italiano, es decir los devolvieron por dicha razón huesped regresa por dicho motivo y me hace constar que no le parece que los enviemos de un lado hacia el otro sin tener una respuesta dado que solo querian una taza de café. </v>
      </c>
      <c r="D189" s="188" t="str">
        <f>VLOOKUP(Precentación_Quejas[[#This Row],['# Queja]],Historico_Registro_Quejas3[#All],22,0)</f>
        <v>Servicio cliente bar humedo</v>
      </c>
      <c r="E189" s="15">
        <f>VLOOKUP(Precentación_Quejas[[#This Row],[Payaso]],Tabla_Payasos10[[#All],[Payasos]:[Columna1]],2,0)</f>
        <v>4</v>
      </c>
      <c r="F189" s="15">
        <v>1283</v>
      </c>
      <c r="G189" s="15" t="str">
        <f>VLOOKUP(Precentación_Quejas[[#This Row],['# Queja]],Historico_Registro_Quejas3[[#All],['# Queja]:[Valoración]],15,0)</f>
        <v>Roja</v>
      </c>
    </row>
    <row r="190" spans="1:7" x14ac:dyDescent="0.25">
      <c r="A190" s="15">
        <f>VLOOKUP(Precentación_Quejas[[#This Row],['# Queja]],Historico_Registro_Quejas3[#All],4,0)</f>
        <v>901</v>
      </c>
      <c r="B190" s="188">
        <f>VLOOKUP(Precentación_Quejas[[#This Row],['# Queja]],Historico_Registro_Quejas3[#All],2,0)</f>
        <v>43544</v>
      </c>
      <c r="C190" s="188" t="str">
        <f>VLOOKUP(Precentación_Quejas[[#This Row],['# Queja]],Historico_Registro_Quejas3[#All],7,0)</f>
        <v>Huésped se queja de que no hay internet en su habitacion.</v>
      </c>
      <c r="D190" s="188" t="str">
        <f>VLOOKUP(Precentación_Quejas[[#This Row],['# Queja]],Historico_Registro_Quejas3[#All],22,0)</f>
        <v>Wifi</v>
      </c>
      <c r="E190" s="15">
        <f>VLOOKUP(Precentación_Quejas[[#This Row],[Payaso]],Tabla_Payasos10[[#All],[Payasos]:[Columna1]],2,0)</f>
        <v>9</v>
      </c>
      <c r="F190" s="15">
        <v>1282</v>
      </c>
      <c r="G190" s="15" t="str">
        <f>VLOOKUP(Precentación_Quejas[[#This Row],['# Queja]],Historico_Registro_Quejas3[[#All],['# Queja]:[Valoración]],15,0)</f>
        <v>Roja</v>
      </c>
    </row>
    <row r="191" spans="1:7" ht="30" x14ac:dyDescent="0.25">
      <c r="A191" s="15">
        <f>VLOOKUP(Precentación_Quejas[[#This Row],['# Queja]],Historico_Registro_Quejas3[#All],4,0)</f>
        <v>505</v>
      </c>
      <c r="B191" s="188">
        <f>VLOOKUP(Precentación_Quejas[[#This Row],['# Queja]],Historico_Registro_Quejas3[#All],2,0)</f>
        <v>43543</v>
      </c>
      <c r="C191" s="188" t="str">
        <f>VLOOKUP(Precentación_Quejas[[#This Row],['# Queja]],Historico_Registro_Quejas3[#All],7,0)</f>
        <v>Huesped indica que la cama del lado izquierdo de la habitación es muy ruidosa y se queja de que no hubo en su estadia suficiente agua caliente.</v>
      </c>
      <c r="D191" s="188" t="str">
        <f>VLOOKUP(Precentación_Quejas[[#This Row],['# Queja]],Historico_Registro_Quejas3[#All],22,0)</f>
        <v>Ruido habitación</v>
      </c>
      <c r="E191" s="15">
        <f>VLOOKUP(Precentación_Quejas[[#This Row],[Payaso]],Tabla_Payasos10[[#All],[Payasos]:[Columna1]],2,0)</f>
        <v>10</v>
      </c>
      <c r="F191" s="15">
        <v>1281</v>
      </c>
      <c r="G191" s="15" t="str">
        <f>VLOOKUP(Precentación_Quejas[[#This Row],['# Queja]],Historico_Registro_Quejas3[[#All],['# Queja]:[Valoración]],15,0)</f>
        <v>Roja</v>
      </c>
    </row>
    <row r="192" spans="1:7" ht="30" x14ac:dyDescent="0.25">
      <c r="A192" s="15">
        <f>VLOOKUP(Precentación_Quejas[[#This Row],['# Queja]],Historico_Registro_Quejas3[#All],4,0)</f>
        <v>909</v>
      </c>
      <c r="B192" s="188">
        <f>VLOOKUP(Precentación_Quejas[[#This Row],['# Queja]],Historico_Registro_Quejas3[#All],2,0)</f>
        <v>43543</v>
      </c>
      <c r="C192" s="188" t="str">
        <f>VLOOKUP(Precentación_Quejas[[#This Row],['# Queja]],Historico_Registro_Quejas3[#All],7,0)</f>
        <v>Huesped reporta que no hay información acerca de que hora se cambia las toallas, informa que no hay información acerca de no poner toallas dentro del sanitario.</v>
      </c>
      <c r="D192" s="188" t="str">
        <f>VLOOKUP(Precentación_Quejas[[#This Row],['# Queja]],Historico_Registro_Quejas3[#All],22,0)</f>
        <v>Habitaciones</v>
      </c>
      <c r="E192" s="15">
        <f>VLOOKUP(Precentación_Quejas[[#This Row],[Payaso]],Tabla_Payasos10[[#All],[Payasos]:[Columna1]],2,0)</f>
        <v>42</v>
      </c>
      <c r="F192" s="15">
        <v>1280</v>
      </c>
      <c r="G192" s="15" t="str">
        <f>VLOOKUP(Precentación_Quejas[[#This Row],['# Queja]],Historico_Registro_Quejas3[[#All],['# Queja]:[Valoración]],15,0)</f>
        <v>Roja</v>
      </c>
    </row>
    <row r="193" spans="1:7" ht="30" x14ac:dyDescent="0.25">
      <c r="A193" s="15">
        <f>VLOOKUP(Precentación_Quejas[[#This Row],['# Queja]],Historico_Registro_Quejas3[#All],4,0)</f>
        <v>403</v>
      </c>
      <c r="B193" s="188">
        <f>VLOOKUP(Precentación_Quejas[[#This Row],['# Queja]],Historico_Registro_Quejas3[#All],2,0)</f>
        <v>43540</v>
      </c>
      <c r="C193" s="188" t="str">
        <f>VLOOKUP(Precentación_Quejas[[#This Row],['# Queja]],Historico_Registro_Quejas3[#All],7,0)</f>
        <v>Finalizado el plato principal el personal nos ignoró por 20 minutos hasta que pregunté por la factura.</v>
      </c>
      <c r="D193" s="188" t="str">
        <f>VLOOKUP(Precentación_Quejas[[#This Row],['# Queja]],Historico_Registro_Quejas3[#All],22,0)</f>
        <v xml:space="preserve">Servicio cliente restaurante </v>
      </c>
      <c r="E193" s="15">
        <f>VLOOKUP(Precentación_Quejas[[#This Row],[Payaso]],Tabla_Payasos10[[#All],[Payasos]:[Columna1]],2,0)</f>
        <v>26</v>
      </c>
      <c r="F193" s="15">
        <v>1279</v>
      </c>
      <c r="G193" s="15" t="str">
        <f>VLOOKUP(Precentación_Quejas[[#This Row],['# Queja]],Historico_Registro_Quejas3[[#All],['# Queja]:[Valoración]],15,0)</f>
        <v>Roja</v>
      </c>
    </row>
    <row r="194" spans="1:7" ht="90" x14ac:dyDescent="0.25">
      <c r="A194" s="15" t="str">
        <f>VLOOKUP(Precentación_Quejas[[#This Row],['# Queja]],Historico_Registro_Quejas3[#All],4,0)</f>
        <v>N/A</v>
      </c>
      <c r="B194" s="188">
        <f>VLOOKUP(Precentación_Quejas[[#This Row],['# Queja]],Historico_Registro_Quejas3[#All],2,0)</f>
        <v>43537</v>
      </c>
      <c r="C194" s="188" t="str">
        <f>VLOOKUP(Precentación_Quejas[[#This Row],['# Queja]],Historico_Registro_Quejas3[#All],7,0)</f>
        <v>la cena fue una historia diferente. Menú para excursiones: elección de 2 ensaladas o una sopa. No sé si nuestra mesa estaba ligeramente bloqueada de vista o si teníamos un mal camarero, pero esperamos bastante tiempo para que nos sirvieran y algunas personas en nuestra mesa se olvidaron y tuvieron que llamar la atención sobre esto. Luego esperamos 45 minutos para nuestro plato principal, mientras que a otros miembros de nuestro grupo en otras mesas se les servía el postre. Mi esposo eligió el cordón de pollo Bleu, que estaba bien, yo y otra persona elegimos el solomillo y ambas piezas eran incomibles.</v>
      </c>
      <c r="D194" s="188" t="str">
        <f>VLOOKUP(Precentación_Quejas[[#This Row],['# Queja]],Historico_Registro_Quejas3[#All],22,0)</f>
        <v xml:space="preserve">Servicio cliente restaurante </v>
      </c>
      <c r="E194" s="15">
        <f>VLOOKUP(Precentación_Quejas[[#This Row],[Payaso]],Tabla_Payasos10[[#All],[Payasos]:[Columna1]],2,0)</f>
        <v>26</v>
      </c>
      <c r="F194" s="15">
        <v>1278</v>
      </c>
      <c r="G194" s="15" t="str">
        <f>VLOOKUP(Precentación_Quejas[[#This Row],['# Queja]],Historico_Registro_Quejas3[[#All],['# Queja]:[Valoración]],15,0)</f>
        <v>Roja</v>
      </c>
    </row>
    <row r="195" spans="1:7" x14ac:dyDescent="0.25">
      <c r="A195" s="15">
        <f>VLOOKUP(Precentación_Quejas[[#This Row],['# Queja]],Historico_Registro_Quejas3[#All],4,0)</f>
        <v>308</v>
      </c>
      <c r="B195" s="188">
        <f>VLOOKUP(Precentación_Quejas[[#This Row],['# Queja]],Historico_Registro_Quejas3[#All],2,0)</f>
        <v>43531</v>
      </c>
      <c r="C195" s="188" t="str">
        <f>VLOOKUP(Precentación_Quejas[[#This Row],['# Queja]],Historico_Registro_Quejas3[#All],7,0)</f>
        <v>Huésped menciona que salia muy poca agua caliente de la ducha, indica que debiera de tener mas presion</v>
      </c>
      <c r="D195" s="188" t="str">
        <f>VLOOKUP(Precentación_Quejas[[#This Row],['# Queja]],Historico_Registro_Quejas3[#All],22,0)</f>
        <v>Agua potable</v>
      </c>
      <c r="E195" s="15">
        <f>VLOOKUP(Precentación_Quejas[[#This Row],[Payaso]],Tabla_Payasos10[[#All],[Payasos]:[Columna1]],2,0)</f>
        <v>7</v>
      </c>
      <c r="F195" s="15">
        <v>1277</v>
      </c>
      <c r="G195" s="15" t="str">
        <f>VLOOKUP(Precentación_Quejas[[#This Row],['# Queja]],Historico_Registro_Quejas3[[#All],['# Queja]:[Valoración]],15,0)</f>
        <v>Roja</v>
      </c>
    </row>
    <row r="196" spans="1:7" ht="30" x14ac:dyDescent="0.25">
      <c r="A196" s="15">
        <f>VLOOKUP(Precentación_Quejas[[#This Row],['# Queja]],Historico_Registro_Quejas3[#All],4,0)</f>
        <v>902</v>
      </c>
      <c r="B196" s="188">
        <f>VLOOKUP(Precentación_Quejas[[#This Row],['# Queja]],Historico_Registro_Quejas3[#All],2,0)</f>
        <v>43542</v>
      </c>
      <c r="C196" s="188" t="str">
        <f>VLOOKUP(Precentación_Quejas[[#This Row],['# Queja]],Historico_Registro_Quejas3[#All],7,0)</f>
        <v xml:space="preserve">Huésped indica que la comida fue buena pero el servicio fue malo. </v>
      </c>
      <c r="D196" s="188" t="str">
        <f>VLOOKUP(Precentación_Quejas[[#This Row],['# Queja]],Historico_Registro_Quejas3[#All],22,0)</f>
        <v xml:space="preserve">Servicio cliente restaurante </v>
      </c>
      <c r="E196" s="15">
        <f>VLOOKUP(Precentación_Quejas[[#This Row],[Payaso]],Tabla_Payasos10[[#All],[Payasos]:[Columna1]],2,0)</f>
        <v>26</v>
      </c>
      <c r="F196" s="15">
        <v>1276</v>
      </c>
      <c r="G196" s="15" t="str">
        <f>VLOOKUP(Precentación_Quejas[[#This Row],['# Queja]],Historico_Registro_Quejas3[[#All],['# Queja]:[Valoración]],15,0)</f>
        <v>Roja</v>
      </c>
    </row>
    <row r="197" spans="1:7" ht="75" x14ac:dyDescent="0.25">
      <c r="A197" s="15">
        <f>VLOOKUP(Precentación_Quejas[[#This Row],['# Queja]],Historico_Registro_Quejas3[#All],4,0)</f>
        <v>508</v>
      </c>
      <c r="B197" s="188" t="str">
        <f>VLOOKUP(Precentación_Quejas[[#This Row],['# Queja]],Historico_Registro_Quejas3[#All],2,0)</f>
        <v>Inicia registrando aquí la fecha de la queja.</v>
      </c>
      <c r="C197" s="188" t="str">
        <f>VLOOKUP(Precentación_Quejas[[#This Row],['# Queja]],Historico_Registro_Quejas3[#All],7,0)</f>
        <v xml:space="preserve">Huésped indica que en el restaurante Ti-Cain necesitan capacitación con los estandares de calidad, menciona que comparando el precio con la calidad de sevicio, es muy caro. </v>
      </c>
      <c r="D197" s="188" t="str">
        <f>VLOOKUP(Precentación_Quejas[[#This Row],['# Queja]],Historico_Registro_Quejas3[#All],22,0)</f>
        <v xml:space="preserve">Servicio cliente restaurante </v>
      </c>
      <c r="E197" s="15">
        <f>VLOOKUP(Precentación_Quejas[[#This Row],[Payaso]],Tabla_Payasos10[[#All],[Payasos]:[Columna1]],2,0)</f>
        <v>26</v>
      </c>
      <c r="F197" s="15">
        <v>1275</v>
      </c>
      <c r="G197" s="15" t="str">
        <f>VLOOKUP(Precentación_Quejas[[#This Row],['# Queja]],Historico_Registro_Quejas3[[#All],['# Queja]:[Valoración]],15,0)</f>
        <v>Roja</v>
      </c>
    </row>
    <row r="198" spans="1:7" ht="30" x14ac:dyDescent="0.25">
      <c r="A198" s="15">
        <f>VLOOKUP(Precentación_Quejas[[#This Row],['# Queja]],Historico_Registro_Quejas3[#All],4,0)</f>
        <v>515</v>
      </c>
      <c r="B198" s="188">
        <f>VLOOKUP(Precentación_Quejas[[#This Row],['# Queja]],Historico_Registro_Quejas3[#All],2,0)</f>
        <v>43540</v>
      </c>
      <c r="C198" s="188" t="str">
        <f>VLOOKUP(Precentación_Quejas[[#This Row],['# Queja]],Historico_Registro_Quejas3[#All],7,0)</f>
        <v>Huésped llama a recepción solicitando las llaves de la puerta que da al baño de afuera, pero no estaban las llaves, y el mismo se queja porque tenía miedo de dormir con la puerta sin seguro.</v>
      </c>
      <c r="D198" s="188" t="str">
        <f>VLOOKUP(Precentación_Quejas[[#This Row],['# Queja]],Historico_Registro_Quejas3[#All],22,0)</f>
        <v>Habitaciones</v>
      </c>
      <c r="E198" s="15">
        <f>VLOOKUP(Precentación_Quejas[[#This Row],[Payaso]],Tabla_Payasos10[[#All],[Payasos]:[Columna1]],2,0)</f>
        <v>42</v>
      </c>
      <c r="F198" s="15">
        <v>1274</v>
      </c>
      <c r="G198" s="15" t="str">
        <f>VLOOKUP(Precentación_Quejas[[#This Row],['# Queja]],Historico_Registro_Quejas3[[#All],['# Queja]:[Valoración]],15,0)</f>
        <v>Roja</v>
      </c>
    </row>
    <row r="199" spans="1:7" x14ac:dyDescent="0.25">
      <c r="A199" s="15">
        <f>VLOOKUP(Precentación_Quejas[[#This Row],['# Queja]],Historico_Registro_Quejas3[#All],4,0)</f>
        <v>704</v>
      </c>
      <c r="B199" s="188">
        <f>VLOOKUP(Precentación_Quejas[[#This Row],['# Queja]],Historico_Registro_Quejas3[#All],2,0)</f>
        <v>43540</v>
      </c>
      <c r="C199" s="188" t="str">
        <f>VLOOKUP(Precentación_Quejas[[#This Row],['# Queja]],Historico_Registro_Quejas3[#All],7,0)</f>
        <v xml:space="preserve">Huésped se queja que en la ventana del baño la malla esta safada y deja ingresar los insectos. </v>
      </c>
      <c r="D199" s="188" t="str">
        <f>VLOOKUP(Precentación_Quejas[[#This Row],['# Queja]],Historico_Registro_Quejas3[#All],22,0)</f>
        <v>Habitaciones</v>
      </c>
      <c r="E199" s="15">
        <f>VLOOKUP(Precentación_Quejas[[#This Row],[Payaso]],Tabla_Payasos10[[#All],[Payasos]:[Columna1]],2,0)</f>
        <v>42</v>
      </c>
      <c r="F199" s="15">
        <v>1273</v>
      </c>
      <c r="G199" s="15" t="str">
        <f>VLOOKUP(Precentación_Quejas[[#This Row],['# Queja]],Historico_Registro_Quejas3[[#All],['# Queja]:[Valoración]],15,0)</f>
        <v>Roja</v>
      </c>
    </row>
    <row r="200" spans="1:7" ht="30" x14ac:dyDescent="0.25">
      <c r="A200" s="15">
        <f>VLOOKUP(Precentación_Quejas[[#This Row],['# Queja]],Historico_Registro_Quejas3[#All],4,0)</f>
        <v>514</v>
      </c>
      <c r="B200" s="188">
        <f>VLOOKUP(Precentación_Quejas[[#This Row],['# Queja]],Historico_Registro_Quejas3[#All],2,0)</f>
        <v>43538</v>
      </c>
      <c r="C200" s="188" t="str">
        <f>VLOOKUP(Precentación_Quejas[[#This Row],['# Queja]],Historico_Registro_Quejas3[#All],7,0)</f>
        <v xml:space="preserve">Huésped se queja de la mala iluminación en la habitación. </v>
      </c>
      <c r="D200" s="188" t="str">
        <f>VLOOKUP(Precentación_Quejas[[#This Row],['# Queja]],Historico_Registro_Quejas3[#All],22,0)</f>
        <v>Iluminación hab closet</v>
      </c>
      <c r="E200" s="15">
        <f>VLOOKUP(Precentación_Quejas[[#This Row],[Payaso]],Tabla_Payasos10[[#All],[Payasos]:[Columna1]],2,0)</f>
        <v>2</v>
      </c>
      <c r="F200" s="15">
        <v>1272</v>
      </c>
      <c r="G200" s="15" t="str">
        <f>VLOOKUP(Precentación_Quejas[[#This Row],['# Queja]],Historico_Registro_Quejas3[[#All],['# Queja]:[Valoración]],15,0)</f>
        <v>Roja</v>
      </c>
    </row>
    <row r="201" spans="1:7" x14ac:dyDescent="0.25">
      <c r="A201" s="15">
        <f>VLOOKUP(Precentación_Quejas[[#This Row],['# Queja]],Historico_Registro_Quejas3[#All],4,0)</f>
        <v>407</v>
      </c>
      <c r="B201" s="188">
        <f>VLOOKUP(Precentación_Quejas[[#This Row],['# Queja]],Historico_Registro_Quejas3[#All],2,0)</f>
        <v>43534</v>
      </c>
      <c r="C201" s="188" t="str">
        <f>VLOOKUP(Precentación_Quejas[[#This Row],['# Queja]],Historico_Registro_Quejas3[#All],7,0)</f>
        <v>Huésped indica que en el baño de la habitacion debiera existir un rotulo que indique que el piso es resvaloso</v>
      </c>
      <c r="D201" s="188" t="str">
        <f>VLOOKUP(Precentación_Quejas[[#This Row],['# Queja]],Historico_Registro_Quejas3[#All],22,0)</f>
        <v>Piso resbaloso</v>
      </c>
      <c r="E201" s="15">
        <f>VLOOKUP(Precentación_Quejas[[#This Row],[Payaso]],Tabla_Payasos10[[#All],[Payasos]:[Columna1]],2,0)</f>
        <v>3</v>
      </c>
      <c r="F201" s="15">
        <v>1271</v>
      </c>
      <c r="G201" s="15" t="str">
        <f>VLOOKUP(Precentación_Quejas[[#This Row],['# Queja]],Historico_Registro_Quejas3[[#All],['# Queja]:[Valoración]],15,0)</f>
        <v>Roja</v>
      </c>
    </row>
    <row r="202" spans="1:7" x14ac:dyDescent="0.25">
      <c r="A202" s="15">
        <f>VLOOKUP(Precentación_Quejas[[#This Row],['# Queja]],Historico_Registro_Quejas3[#All],4,0)</f>
        <v>105</v>
      </c>
      <c r="B202" s="188">
        <f>VLOOKUP(Precentación_Quejas[[#This Row],['# Queja]],Historico_Registro_Quejas3[#All],2,0)</f>
        <v>43536</v>
      </c>
      <c r="C202" s="188" t="str">
        <f>VLOOKUP(Precentación_Quejas[[#This Row],['# Queja]],Historico_Registro_Quejas3[#All],7,0)</f>
        <v>Huesped se queja de la mala señal y nula conexión en las habs</v>
      </c>
      <c r="D202" s="188" t="str">
        <f>VLOOKUP(Precentación_Quejas[[#This Row],['# Queja]],Historico_Registro_Quejas3[#All],22,0)</f>
        <v>Wifi</v>
      </c>
      <c r="E202" s="15">
        <f>VLOOKUP(Precentación_Quejas[[#This Row],[Payaso]],Tabla_Payasos10[[#All],[Payasos]:[Columna1]],2,0)</f>
        <v>9</v>
      </c>
      <c r="F202" s="15">
        <v>1270</v>
      </c>
      <c r="G202" s="15" t="str">
        <f>VLOOKUP(Precentación_Quejas[[#This Row],['# Queja]],Historico_Registro_Quejas3[[#All],['# Queja]:[Valoración]],15,0)</f>
        <v>Roja</v>
      </c>
    </row>
    <row r="203" spans="1:7" x14ac:dyDescent="0.25">
      <c r="A203" s="15">
        <f>VLOOKUP(Precentación_Quejas[[#This Row],['# Queja]],Historico_Registro_Quejas3[#All],4,0)</f>
        <v>109</v>
      </c>
      <c r="B203" s="188">
        <f>VLOOKUP(Precentación_Quejas[[#This Row],['# Queja]],Historico_Registro_Quejas3[#All],2,0)</f>
        <v>43536</v>
      </c>
      <c r="C203" s="188" t="str">
        <f>VLOOKUP(Precentación_Quejas[[#This Row],['# Queja]],Historico_Registro_Quejas3[#All],7,0)</f>
        <v>Huesped se queja del mal internet y de la nula señal que hay en las habs</v>
      </c>
      <c r="D203" s="188" t="str">
        <f>VLOOKUP(Precentación_Quejas[[#This Row],['# Queja]],Historico_Registro_Quejas3[#All],22,0)</f>
        <v>Wifi</v>
      </c>
      <c r="E203" s="15">
        <f>VLOOKUP(Precentación_Quejas[[#This Row],[Payaso]],Tabla_Payasos10[[#All],[Payasos]:[Columna1]],2,0)</f>
        <v>9</v>
      </c>
      <c r="F203" s="15">
        <v>1269</v>
      </c>
      <c r="G203" s="15" t="str">
        <f>VLOOKUP(Precentación_Quejas[[#This Row],['# Queja]],Historico_Registro_Quejas3[[#All],['# Queja]:[Valoración]],15,0)</f>
        <v>Roja</v>
      </c>
    </row>
    <row r="204" spans="1:7" ht="30" x14ac:dyDescent="0.25">
      <c r="A204" s="15" t="str">
        <f>VLOOKUP(Precentación_Quejas[[#This Row],['# Queja]],Historico_Registro_Quejas3[#All],4,0)</f>
        <v>N/A</v>
      </c>
      <c r="B204" s="188">
        <f>VLOOKUP(Precentación_Quejas[[#This Row],['# Queja]],Historico_Registro_Quejas3[#All],2,0)</f>
        <v>43531</v>
      </c>
      <c r="C204" s="188" t="str">
        <f>VLOOKUP(Precentación_Quejas[[#This Row],['# Queja]],Historico_Registro_Quejas3[#All],7,0)</f>
        <v>Decepcionado, las habitaciones eran excelentes y espaciosas, aunque el título "junior suite" nos hizo creer que habría un área de estar o sala de estar.</v>
      </c>
      <c r="D204" s="188" t="str">
        <f>VLOOKUP(Precentación_Quejas[[#This Row],['# Queja]],Historico_Registro_Quejas3[#All],22,0)</f>
        <v>Habitaciones</v>
      </c>
      <c r="E204" s="15">
        <f>VLOOKUP(Precentación_Quejas[[#This Row],[Payaso]],Tabla_Payasos10[[#All],[Payasos]:[Columna1]],2,0)</f>
        <v>42</v>
      </c>
      <c r="F204" s="15">
        <v>1268</v>
      </c>
      <c r="G204" s="15" t="str">
        <f>VLOOKUP(Precentación_Quejas[[#This Row],['# Queja]],Historico_Registro_Quejas3[[#All],['# Queja]:[Valoración]],15,0)</f>
        <v>Amarilla</v>
      </c>
    </row>
    <row r="205" spans="1:7" ht="30" x14ac:dyDescent="0.25">
      <c r="A205" s="15" t="str">
        <f>VLOOKUP(Precentación_Quejas[[#This Row],['# Queja]],Historico_Registro_Quejas3[#All],4,0)</f>
        <v>N/A</v>
      </c>
      <c r="B205" s="188">
        <f>VLOOKUP(Precentación_Quejas[[#This Row],['# Queja]],Historico_Registro_Quejas3[#All],2,0)</f>
        <v>43531</v>
      </c>
      <c r="C205" s="188" t="str">
        <f>VLOOKUP(Precentación_Quejas[[#This Row],['# Queja]],Historico_Registro_Quejas3[#All],7,0)</f>
        <v xml:space="preserve">La comida era buena, pero no excepcional. El hotel tenía una cena temática local - fue genial pero con poca asistencia de los invitados - supongo que se debió a una mala publicidad. </v>
      </c>
      <c r="D205" s="188" t="str">
        <f>VLOOKUP(Precentación_Quejas[[#This Row],['# Queja]],Historico_Registro_Quejas3[#All],22,0)</f>
        <v xml:space="preserve">Servicio al cliente </v>
      </c>
      <c r="E205" s="15">
        <f>VLOOKUP(Precentación_Quejas[[#This Row],[Payaso]],Tabla_Payasos10[[#All],[Payasos]:[Columna1]],2,0)</f>
        <v>5</v>
      </c>
      <c r="F205" s="15">
        <v>1267</v>
      </c>
      <c r="G205" s="15" t="str">
        <f>VLOOKUP(Precentación_Quejas[[#This Row],['# Queja]],Historico_Registro_Quejas3[[#All],['# Queja]:[Valoración]],15,0)</f>
        <v>Verde</v>
      </c>
    </row>
    <row r="206" spans="1:7" ht="30" x14ac:dyDescent="0.25">
      <c r="A206" s="15" t="str">
        <f>VLOOKUP(Precentación_Quejas[[#This Row],['# Queja]],Historico_Registro_Quejas3[#All],4,0)</f>
        <v>N/A</v>
      </c>
      <c r="B206" s="188">
        <f>VLOOKUP(Precentación_Quejas[[#This Row],['# Queja]],Historico_Registro_Quejas3[#All],2,0)</f>
        <v>43528</v>
      </c>
      <c r="C206" s="188" t="str">
        <f>VLOOKUP(Precentación_Quejas[[#This Row],['# Queja]],Historico_Registro_Quejas3[#All],7,0)</f>
        <v xml:space="preserve">Gran desayuno de cortesía, pero compre en un restaurante MUY caro para la cena ($ 60 para pizza y pasta). Mejor tomar un taxi de $ 10 en La Fortuna para el almuerzo o la cena. </v>
      </c>
      <c r="D206" s="188" t="str">
        <f>VLOOKUP(Precentación_Quejas[[#This Row],['# Queja]],Historico_Registro_Quejas3[#All],22,0)</f>
        <v>Precios Comidas Italiano</v>
      </c>
      <c r="E206" s="15">
        <f>VLOOKUP(Precentación_Quejas[[#This Row],[Payaso]],Tabla_Payasos10[[#All],[Payasos]:[Columna1]],2,0)</f>
        <v>8</v>
      </c>
      <c r="F206" s="15">
        <v>1266</v>
      </c>
      <c r="G206" s="15" t="str">
        <f>VLOOKUP(Precentación_Quejas[[#This Row],['# Queja]],Historico_Registro_Quejas3[[#All],['# Queja]:[Valoración]],15,0)</f>
        <v>Roja</v>
      </c>
    </row>
    <row r="207" spans="1:7" ht="30" x14ac:dyDescent="0.25">
      <c r="A207" s="15" t="str">
        <f>VLOOKUP(Precentación_Quejas[[#This Row],['# Queja]],Historico_Registro_Quejas3[#All],4,0)</f>
        <v>N/A</v>
      </c>
      <c r="B207" s="188">
        <f>VLOOKUP(Precentación_Quejas[[#This Row],['# Queja]],Historico_Registro_Quejas3[#All],2,0)</f>
        <v>43528</v>
      </c>
      <c r="C207" s="188" t="str">
        <f>VLOOKUP(Precentación_Quejas[[#This Row],['# Queja]],Historico_Registro_Quejas3[#All],7,0)</f>
        <v>Gran desayuno, todas las comidas también eran buenas, aunque hubiera preferido más platos costarricenses en el menú, pero supongo que la mayoría de los viajeros prefieren opciones más familiares.</v>
      </c>
      <c r="D207" s="188" t="str">
        <f>VLOOKUP(Precentación_Quejas[[#This Row],['# Queja]],Historico_Registro_Quejas3[#All],22,0)</f>
        <v>Menú típico</v>
      </c>
      <c r="E207" s="15">
        <f>VLOOKUP(Precentación_Quejas[[#This Row],[Payaso]],Tabla_Payasos10[[#All],[Payasos]:[Columna1]],2,0)</f>
        <v>4</v>
      </c>
      <c r="F207" s="15">
        <v>1265</v>
      </c>
      <c r="G207" s="15" t="str">
        <f>VLOOKUP(Precentación_Quejas[[#This Row],['# Queja]],Historico_Registro_Quejas3[[#All],['# Queja]:[Valoración]],15,0)</f>
        <v>Roja</v>
      </c>
    </row>
    <row r="208" spans="1:7" ht="75" x14ac:dyDescent="0.25">
      <c r="A208" s="15" t="str">
        <f>VLOOKUP(Precentación_Quejas[[#This Row],['# Queja]],Historico_Registro_Quejas3[#All],4,0)</f>
        <v>N/A</v>
      </c>
      <c r="B208" s="188">
        <f>VLOOKUP(Precentación_Quejas[[#This Row],['# Queja]],Historico_Registro_Quejas3[#All],2,0)</f>
        <v>43527</v>
      </c>
      <c r="C208" s="188" t="str">
        <f>VLOOKUP(Precentación_Quejas[[#This Row],['# Queja]],Historico_Registro_Quejas3[#All],7,0)</f>
        <v>Utilizamos ambos restaurantes mientras estábamos allí. La comida era buena, pero el servicio podría mejorarse. Uno no espera que el camarero vierta un vaso de agua para verter agua sobre la mesa y no pueda limpiarla. Del mismo modo, no espero que el camarero se incline sobre mi comida para dejar una bebida. En un restaurante esperamos 20 minutos antes de atraer a un camarero para que tomara la orden de la comida. Los camareros estaban allí, pero estaban ocupados hablando.</v>
      </c>
      <c r="D208" s="188" t="str">
        <f>VLOOKUP(Precentación_Quejas[[#This Row],['# Queja]],Historico_Registro_Quejas3[#All],22,0)</f>
        <v xml:space="preserve">Servicio cliente restaurante </v>
      </c>
      <c r="E208" s="15">
        <f>VLOOKUP(Precentación_Quejas[[#This Row],[Payaso]],Tabla_Payasos10[[#All],[Payasos]:[Columna1]],2,0)</f>
        <v>26</v>
      </c>
      <c r="F208" s="15">
        <v>1264</v>
      </c>
      <c r="G208" s="15" t="str">
        <f>VLOOKUP(Precentación_Quejas[[#This Row],['# Queja]],Historico_Registro_Quejas3[[#All],['# Queja]:[Valoración]],15,0)</f>
        <v>Roja</v>
      </c>
    </row>
    <row r="209" spans="1:7" ht="30" x14ac:dyDescent="0.25">
      <c r="A209" s="15" t="str">
        <f>VLOOKUP(Precentación_Quejas[[#This Row],['# Queja]],Historico_Registro_Quejas3[#All],4,0)</f>
        <v>N/A</v>
      </c>
      <c r="B209" s="188">
        <f>VLOOKUP(Precentación_Quejas[[#This Row],['# Queja]],Historico_Registro_Quejas3[#All],2,0)</f>
        <v>43524</v>
      </c>
      <c r="C209" s="188" t="str">
        <f>VLOOKUP(Precentación_Quejas[[#This Row],['# Queja]],Historico_Registro_Quejas3[#All],7,0)</f>
        <v xml:space="preserve">
La cena en el restaurante italiano fue cara (no tiene una buena relación calidad-precio)</v>
      </c>
      <c r="D209" s="188" t="str">
        <f>VLOOKUP(Precentación_Quejas[[#This Row],['# Queja]],Historico_Registro_Quejas3[#All],22,0)</f>
        <v>Precios Comidas Italiano</v>
      </c>
      <c r="E209" s="15">
        <f>VLOOKUP(Precentación_Quejas[[#This Row],[Payaso]],Tabla_Payasos10[[#All],[Payasos]:[Columna1]],2,0)</f>
        <v>8</v>
      </c>
      <c r="F209" s="15">
        <v>1263</v>
      </c>
      <c r="G209" s="15" t="str">
        <f>VLOOKUP(Precentación_Quejas[[#This Row],['# Queja]],Historico_Registro_Quejas3[[#All],['# Queja]:[Valoración]],15,0)</f>
        <v>Roja</v>
      </c>
    </row>
    <row r="210" spans="1:7" ht="30" x14ac:dyDescent="0.25">
      <c r="A210" s="15">
        <f>VLOOKUP(Precentación_Quejas[[#This Row],['# Queja]],Historico_Registro_Quejas3[#All],4,0)</f>
        <v>109</v>
      </c>
      <c r="B210" s="188">
        <f>VLOOKUP(Precentación_Quejas[[#This Row],['# Queja]],Historico_Registro_Quejas3[#All],2,0)</f>
        <v>43529</v>
      </c>
      <c r="C210" s="188" t="str">
        <f>VLOOKUP(Precentación_Quejas[[#This Row],['# Queja]],Historico_Registro_Quejas3[#All],7,0)</f>
        <v>Huéspedes de la 109-110 llaman porque no hay agua en el hotel, ellos necesitan el agua y piden por favor que se les brinde el servicio de agua lo mas pronto posible.</v>
      </c>
      <c r="D210" s="188" t="str">
        <f>VLOOKUP(Precentación_Quejas[[#This Row],['# Queja]],Historico_Registro_Quejas3[#All],22,0)</f>
        <v>Agua potable</v>
      </c>
      <c r="E210" s="15">
        <f>VLOOKUP(Precentación_Quejas[[#This Row],[Payaso]],Tabla_Payasos10[[#All],[Payasos]:[Columna1]],2,0)</f>
        <v>7</v>
      </c>
      <c r="F210" s="15">
        <v>1262</v>
      </c>
      <c r="G210" s="15" t="str">
        <f>VLOOKUP(Precentación_Quejas[[#This Row],['# Queja]],Historico_Registro_Quejas3[[#All],['# Queja]:[Valoración]],15,0)</f>
        <v>Roja</v>
      </c>
    </row>
    <row r="211" spans="1:7" ht="30" x14ac:dyDescent="0.25">
      <c r="A211" s="15">
        <f>VLOOKUP(Precentación_Quejas[[#This Row],['# Queja]],Historico_Registro_Quejas3[#All],4,0)</f>
        <v>803</v>
      </c>
      <c r="B211" s="188">
        <f>VLOOKUP(Precentación_Quejas[[#This Row],['# Queja]],Historico_Registro_Quejas3[#All],2,0)</f>
        <v>43529</v>
      </c>
      <c r="C211" s="188" t="str">
        <f>VLOOKUP(Precentación_Quejas[[#This Row],['# Queja]],Historico_Registro_Quejas3[#All],7,0)</f>
        <v>Señor molesto llama porque no hay servicio de agua en la habitación, pide explicación e indica que no esta nada a gusto con lo que sucede.</v>
      </c>
      <c r="D211" s="188" t="str">
        <f>VLOOKUP(Precentación_Quejas[[#This Row],['# Queja]],Historico_Registro_Quejas3[#All],22,0)</f>
        <v>Agua potable</v>
      </c>
      <c r="E211" s="15">
        <f>VLOOKUP(Precentación_Quejas[[#This Row],[Payaso]],Tabla_Payasos10[[#All],[Payasos]:[Columna1]],2,0)</f>
        <v>7</v>
      </c>
      <c r="F211" s="15">
        <v>1261</v>
      </c>
      <c r="G211" s="15" t="str">
        <f>VLOOKUP(Precentación_Quejas[[#This Row],['# Queja]],Historico_Registro_Quejas3[[#All],['# Queja]:[Valoración]],15,0)</f>
        <v>Roja</v>
      </c>
    </row>
    <row r="212" spans="1:7" ht="30" x14ac:dyDescent="0.25">
      <c r="A212" s="15">
        <f>VLOOKUP(Precentación_Quejas[[#This Row],['# Queja]],Historico_Registro_Quejas3[#All],4,0)</f>
        <v>405</v>
      </c>
      <c r="B212" s="188">
        <f>VLOOKUP(Precentación_Quejas[[#This Row],['# Queja]],Historico_Registro_Quejas3[#All],2,0)</f>
        <v>43529</v>
      </c>
      <c r="C212" s="188" t="str">
        <f>VLOOKUP(Precentación_Quejas[[#This Row],['# Queja]],Historico_Registro_Quejas3[#All],7,0)</f>
        <v>Huéspedes sumamente molestos se quejan llamando a recepción y los mismos solicitan que se les habilite el agua en su habitación.</v>
      </c>
      <c r="D212" s="188" t="str">
        <f>VLOOKUP(Precentación_Quejas[[#This Row],['# Queja]],Historico_Registro_Quejas3[#All],22,0)</f>
        <v>Agua potable</v>
      </c>
      <c r="E212" s="15">
        <f>VLOOKUP(Precentación_Quejas[[#This Row],[Payaso]],Tabla_Payasos10[[#All],[Payasos]:[Columna1]],2,0)</f>
        <v>7</v>
      </c>
      <c r="F212" s="15">
        <v>1260</v>
      </c>
      <c r="G212" s="15" t="str">
        <f>VLOOKUP(Precentación_Quejas[[#This Row],['# Queja]],Historico_Registro_Quejas3[[#All],['# Queja]:[Valoración]],15,0)</f>
        <v>Roja</v>
      </c>
    </row>
    <row r="213" spans="1:7" x14ac:dyDescent="0.25">
      <c r="A213" s="15">
        <f>VLOOKUP(Precentación_Quejas[[#This Row],['# Queja]],Historico_Registro_Quejas3[#All],4,0)</f>
        <v>501</v>
      </c>
      <c r="B213" s="188">
        <f>VLOOKUP(Precentación_Quejas[[#This Row],['# Queja]],Historico_Registro_Quejas3[#All],2,0)</f>
        <v>43529</v>
      </c>
      <c r="C213" s="188" t="str">
        <f>VLOOKUP(Precentación_Quejas[[#This Row],['# Queja]],Historico_Registro_Quejas3[#All],7,0)</f>
        <v>Huéspedes se quejan porque no hay agua en su habitación y necesitan bañarse para irse.</v>
      </c>
      <c r="D213" s="188" t="str">
        <f>VLOOKUP(Precentación_Quejas[[#This Row],['# Queja]],Historico_Registro_Quejas3[#All],22,0)</f>
        <v>Agua potable</v>
      </c>
      <c r="E213" s="15">
        <f>VLOOKUP(Precentación_Quejas[[#This Row],[Payaso]],Tabla_Payasos10[[#All],[Payasos]:[Columna1]],2,0)</f>
        <v>7</v>
      </c>
      <c r="F213" s="15">
        <v>1259</v>
      </c>
      <c r="G213" s="15" t="str">
        <f>VLOOKUP(Precentación_Quejas[[#This Row],['# Queja]],Historico_Registro_Quejas3[[#All],['# Queja]:[Valoración]],15,0)</f>
        <v>Roja</v>
      </c>
    </row>
    <row r="214" spans="1:7" ht="30" x14ac:dyDescent="0.25">
      <c r="A214" s="15">
        <f>VLOOKUP(Precentación_Quejas[[#This Row],['# Queja]],Historico_Registro_Quejas3[#All],4,0)</f>
        <v>607</v>
      </c>
      <c r="B214" s="188">
        <f>VLOOKUP(Precentación_Quejas[[#This Row],['# Queja]],Historico_Registro_Quejas3[#All],2,0)</f>
        <v>43529</v>
      </c>
      <c r="C214" s="188" t="str">
        <f>VLOOKUP(Precentación_Quejas[[#This Row],['# Queja]],Historico_Registro_Quejas3[#All],7,0)</f>
        <v xml:space="preserve">Huéspedes llaman molestos a recepción solicitando el servicio de agua, informan que no tienen agua en la habitación. </v>
      </c>
      <c r="D214" s="188" t="str">
        <f>VLOOKUP(Precentación_Quejas[[#This Row],['# Queja]],Historico_Registro_Quejas3[#All],22,0)</f>
        <v>Agua potable</v>
      </c>
      <c r="E214" s="15">
        <f>VLOOKUP(Precentación_Quejas[[#This Row],[Payaso]],Tabla_Payasos10[[#All],[Payasos]:[Columna1]],2,0)</f>
        <v>7</v>
      </c>
      <c r="F214" s="15">
        <v>1258</v>
      </c>
      <c r="G214" s="15" t="str">
        <f>VLOOKUP(Precentación_Quejas[[#This Row],['# Queja]],Historico_Registro_Quejas3[[#All],['# Queja]:[Valoración]],15,0)</f>
        <v>Roja</v>
      </c>
    </row>
    <row r="215" spans="1:7" ht="30" x14ac:dyDescent="0.25">
      <c r="A215" s="15">
        <f>VLOOKUP(Precentación_Quejas[[#This Row],['# Queja]],Historico_Registro_Quejas3[#All],4,0)</f>
        <v>211</v>
      </c>
      <c r="B215" s="188">
        <f>VLOOKUP(Precentación_Quejas[[#This Row],['# Queja]],Historico_Registro_Quejas3[#All],2,0)</f>
        <v>43529</v>
      </c>
      <c r="C215" s="188" t="str">
        <f>VLOOKUP(Precentación_Quejas[[#This Row],['# Queja]],Historico_Registro_Quejas3[#All],7,0)</f>
        <v>Huésped molesto llama a recepción porque no hay agua en su habitación al ser las 5:45am, indica que no puede ser posible.</v>
      </c>
      <c r="D215" s="188" t="str">
        <f>VLOOKUP(Precentación_Quejas[[#This Row],['# Queja]],Historico_Registro_Quejas3[#All],22,0)</f>
        <v>Agua potable</v>
      </c>
      <c r="E215" s="15">
        <f>VLOOKUP(Precentación_Quejas[[#This Row],[Payaso]],Tabla_Payasos10[[#All],[Payasos]:[Columna1]],2,0)</f>
        <v>7</v>
      </c>
      <c r="F215" s="15">
        <v>1257</v>
      </c>
      <c r="G215" s="15" t="str">
        <f>VLOOKUP(Precentación_Quejas[[#This Row],['# Queja]],Historico_Registro_Quejas3[[#All],['# Queja]:[Valoración]],15,0)</f>
        <v>Roja</v>
      </c>
    </row>
    <row r="216" spans="1:7" ht="30" x14ac:dyDescent="0.25">
      <c r="A216" s="15">
        <f>VLOOKUP(Precentación_Quejas[[#This Row],['# Queja]],Historico_Registro_Quejas3[#All],4,0)</f>
        <v>701</v>
      </c>
      <c r="B216" s="188">
        <f>VLOOKUP(Precentación_Quejas[[#This Row],['# Queja]],Historico_Registro_Quejas3[#All],2,0)</f>
        <v>43528</v>
      </c>
      <c r="C216" s="188" t="str">
        <f>VLOOKUP(Precentación_Quejas[[#This Row],['# Queja]],Historico_Registro_Quejas3[#All],7,0)</f>
        <v xml:space="preserve">Huésped se queja ya que no le gusto la idea, de que otra gente estuviera grabando en el area de la piscina con un drone, indica que deberia ser prohibido, y ademas el sonido era molesto. </v>
      </c>
      <c r="D216" s="188" t="str">
        <f>VLOOKUP(Precentación_Quejas[[#This Row],['# Queja]],Historico_Registro_Quejas3[#All],22,0)</f>
        <v>Piscinas fria</v>
      </c>
      <c r="E216" s="15">
        <f>VLOOKUP(Precentación_Quejas[[#This Row],[Payaso]],Tabla_Payasos10[[#All],[Payasos]:[Columna1]],2,0)</f>
        <v>1</v>
      </c>
      <c r="F216" s="15">
        <v>1256</v>
      </c>
      <c r="G216" s="15" t="str">
        <f>VLOOKUP(Precentación_Quejas[[#This Row],['# Queja]],Historico_Registro_Quejas3[[#All],['# Queja]:[Valoración]],15,0)</f>
        <v>Roja</v>
      </c>
    </row>
    <row r="217" spans="1:7" ht="30" x14ac:dyDescent="0.25">
      <c r="A217" s="15">
        <f>VLOOKUP(Precentación_Quejas[[#This Row],['# Queja]],Historico_Registro_Quejas3[#All],4,0)</f>
        <v>711</v>
      </c>
      <c r="B217" s="188">
        <f>VLOOKUP(Precentación_Quejas[[#This Row],['# Queja]],Historico_Registro_Quejas3[#All],2,0)</f>
        <v>43527</v>
      </c>
      <c r="C217" s="188" t="str">
        <f>VLOOKUP(Precentación_Quejas[[#This Row],['# Queja]],Historico_Registro_Quejas3[#All],7,0)</f>
        <v xml:space="preserve">Huésped comenta que deberia existir una guia con información sobre el hotel en cada habitación, por ejemplo: horarios de todos los puntos de venta, tours, room services, etc. </v>
      </c>
      <c r="D217" s="188" t="str">
        <f>VLOOKUP(Precentación_Quejas[[#This Row],['# Queja]],Historico_Registro_Quejas3[#All],22,0)</f>
        <v>Habitaciones</v>
      </c>
      <c r="E217" s="15">
        <f>VLOOKUP(Precentación_Quejas[[#This Row],[Payaso]],Tabla_Payasos10[[#All],[Payasos]:[Columna1]],2,0)</f>
        <v>42</v>
      </c>
      <c r="F217" s="15">
        <v>1255</v>
      </c>
      <c r="G217" s="15" t="str">
        <f>VLOOKUP(Precentación_Quejas[[#This Row],['# Queja]],Historico_Registro_Quejas3[[#All],['# Queja]:[Valoración]],15,0)</f>
        <v>Verde</v>
      </c>
    </row>
    <row r="218" spans="1:7" ht="30" x14ac:dyDescent="0.25">
      <c r="A218" s="15">
        <f>VLOOKUP(Precentación_Quejas[[#This Row],['# Queja]],Historico_Registro_Quejas3[#All],4,0)</f>
        <v>309</v>
      </c>
      <c r="B218" s="188">
        <f>VLOOKUP(Precentación_Quejas[[#This Row],['# Queja]],Historico_Registro_Quejas3[#All],2,0)</f>
        <v>43528</v>
      </c>
      <c r="C218" s="188" t="str">
        <f>VLOOKUP(Precentación_Quejas[[#This Row],['# Queja]],Historico_Registro_Quejas3[#All],7,0)</f>
        <v xml:space="preserve">Huésped llega a recepción quejandose que debido a la falta de iluminacion detrás de la habitación, se callo y se golpio la rodilla. </v>
      </c>
      <c r="D218" s="188" t="str">
        <f>VLOOKUP(Precentación_Quejas[[#This Row],['# Queja]],Historico_Registro_Quejas3[#All],22,0)</f>
        <v>Iluminación Jardines</v>
      </c>
      <c r="E218" s="15">
        <f>VLOOKUP(Precentación_Quejas[[#This Row],[Payaso]],Tabla_Payasos10[[#All],[Payasos]:[Columna1]],2,0)</f>
        <v>4</v>
      </c>
      <c r="F218" s="15">
        <v>1254</v>
      </c>
      <c r="G218" s="15" t="str">
        <f>VLOOKUP(Precentación_Quejas[[#This Row],['# Queja]],Historico_Registro_Quejas3[[#All],['# Queja]:[Valoración]],15,0)</f>
        <v>Roja</v>
      </c>
    </row>
    <row r="219" spans="1:7" x14ac:dyDescent="0.25">
      <c r="A219" s="15">
        <f>VLOOKUP(Precentación_Quejas[[#This Row],['# Queja]],Historico_Registro_Quejas3[#All],4,0)</f>
        <v>712</v>
      </c>
      <c r="B219" s="188">
        <f>VLOOKUP(Precentación_Quejas[[#This Row],['# Queja]],Historico_Registro_Quejas3[#All],2,0)</f>
        <v>43525</v>
      </c>
      <c r="C219" s="188" t="str">
        <f>VLOOKUP(Precentación_Quejas[[#This Row],['# Queja]],Historico_Registro_Quejas3[#All],7,0)</f>
        <v xml:space="preserve">Huésped se queja porque no podian dormir temprano por el sonido del televisor de la otra habitación. </v>
      </c>
      <c r="D219" s="188" t="str">
        <f>VLOOKUP(Precentación_Quejas[[#This Row],['# Queja]],Historico_Registro_Quejas3[#All],22,0)</f>
        <v>Habitaciones</v>
      </c>
      <c r="E219" s="15">
        <f>VLOOKUP(Precentación_Quejas[[#This Row],[Payaso]],Tabla_Payasos10[[#All],[Payasos]:[Columna1]],2,0)</f>
        <v>42</v>
      </c>
      <c r="F219" s="15">
        <v>1253</v>
      </c>
      <c r="G219" s="15" t="str">
        <f>VLOOKUP(Precentación_Quejas[[#This Row],['# Queja]],Historico_Registro_Quejas3[[#All],['# Queja]:[Valoración]],15,0)</f>
        <v>Roja</v>
      </c>
    </row>
    <row r="220" spans="1:7" ht="30" x14ac:dyDescent="0.25">
      <c r="A220" s="15">
        <f>VLOOKUP(Precentación_Quejas[[#This Row],['# Queja]],Historico_Registro_Quejas3[#All],4,0)</f>
        <v>512</v>
      </c>
      <c r="B220" s="188">
        <f>VLOOKUP(Precentación_Quejas[[#This Row],['# Queja]],Historico_Registro_Quejas3[#All],2,0)</f>
        <v>43423</v>
      </c>
      <c r="C220" s="188" t="str">
        <f>VLOOKUP(Precentación_Quejas[[#This Row],['# Queja]],Historico_Registro_Quejas3[#All],7,0)</f>
        <v>Huésped molesto porque el agua del jacuzzi no es caliente, practicamente lo que calienta es nulo y no se encuentra a gusto. Solicita revisar el funcionamiento del jacuzzi.</v>
      </c>
      <c r="D220" s="188" t="str">
        <f>VLOOKUP(Precentación_Quejas[[#This Row],['# Queja]],Historico_Registro_Quejas3[#All],22,0)</f>
        <v>Jacuzzi</v>
      </c>
      <c r="E220" s="15">
        <f>VLOOKUP(Precentación_Quejas[[#This Row],[Payaso]],Tabla_Payasos10[[#All],[Payasos]:[Columna1]],2,0)</f>
        <v>4</v>
      </c>
      <c r="F220" s="15">
        <v>1047</v>
      </c>
      <c r="G220" s="15" t="str">
        <f>VLOOKUP(Precentación_Quejas[[#This Row],['# Queja]],Historico_Registro_Quejas3[[#All],['# Queja]:[Valoración]],15,0)</f>
        <v>Roja</v>
      </c>
    </row>
    <row r="221" spans="1:7" ht="45" x14ac:dyDescent="0.25">
      <c r="A221" s="15">
        <f>VLOOKUP(Precentación_Quejas[[#This Row],['# Queja]],Historico_Registro_Quejas3[#All],4,0)</f>
        <v>601</v>
      </c>
      <c r="B221" s="188">
        <f>VLOOKUP(Precentación_Quejas[[#This Row],['# Queja]],Historico_Registro_Quejas3[#All],2,0)</f>
        <v>43423</v>
      </c>
      <c r="C221" s="188" t="str">
        <f>VLOOKUP(Precentación_Quejas[[#This Row],['# Queja]],Historico_Registro_Quejas3[#All],7,0)</f>
        <v>Huésped se queja del reloj alarma de las habitaciones, una vez que el botones va y lo configura todo bien pero al momento de que los huéspedes salen de su habitación se vuelve a desconfigurar, cuestionan como un reloj va estar parado y como pretenden que se use un reloj así.</v>
      </c>
      <c r="D221" s="188" t="str">
        <f>VLOOKUP(Precentación_Quejas[[#This Row],['# Queja]],Historico_Registro_Quejas3[#All],22,0)</f>
        <v>Habitaciones</v>
      </c>
      <c r="E221" s="15">
        <f>VLOOKUP(Precentación_Quejas[[#This Row],[Payaso]],Tabla_Payasos10[[#All],[Payasos]:[Columna1]],2,0)</f>
        <v>42</v>
      </c>
      <c r="F221" s="15">
        <v>1046</v>
      </c>
      <c r="G221" s="15" t="str">
        <f>VLOOKUP(Precentación_Quejas[[#This Row],['# Queja]],Historico_Registro_Quejas3[[#All],['# Queja]:[Valoración]],15,0)</f>
        <v>Roja</v>
      </c>
    </row>
    <row r="222" spans="1:7" ht="30" x14ac:dyDescent="0.25">
      <c r="A222" s="15">
        <f>VLOOKUP(Precentación_Quejas[[#This Row],['# Queja]],Historico_Registro_Quejas3[#All],4,0)</f>
        <v>710</v>
      </c>
      <c r="B222" s="188">
        <f>VLOOKUP(Precentación_Quejas[[#This Row],['# Queja]],Historico_Registro_Quejas3[#All],2,0)</f>
        <v>43422</v>
      </c>
      <c r="C222" s="188" t="str">
        <f>VLOOKUP(Precentación_Quejas[[#This Row],['# Queja]],Historico_Registro_Quejas3[#All],7,0)</f>
        <v>Huésped se queja de recepción, ya que faltó que les informaran que debían abrir crédito antes de usar las instalaciones.</v>
      </c>
      <c r="D222" s="188" t="str">
        <f>VLOOKUP(Precentación_Quejas[[#This Row],['# Queja]],Historico_Registro_Quejas3[#All],22,0)</f>
        <v>N/A</v>
      </c>
      <c r="E222" s="15">
        <f>VLOOKUP(Precentación_Quejas[[#This Row],[Payaso]],Tabla_Payasos10[[#All],[Payasos]:[Columna1]],2,0)</f>
        <v>40</v>
      </c>
      <c r="F222" s="15">
        <v>1045</v>
      </c>
      <c r="G222" s="15" t="str">
        <f>VLOOKUP(Precentación_Quejas[[#This Row],['# Queja]],Historico_Registro_Quejas3[[#All],['# Queja]:[Valoración]],15,0)</f>
        <v>Desestimada</v>
      </c>
    </row>
    <row r="223" spans="1:7" ht="30" x14ac:dyDescent="0.25">
      <c r="A223" s="15">
        <f>VLOOKUP(Precentación_Quejas[[#This Row],['# Queja]],Historico_Registro_Quejas3[#All],4,0)</f>
        <v>703</v>
      </c>
      <c r="B223" s="188">
        <f>VLOOKUP(Precentación_Quejas[[#This Row],['# Queja]],Historico_Registro_Quejas3[#All],2,0)</f>
        <v>43421</v>
      </c>
      <c r="C223" s="188" t="str">
        <f>VLOOKUP(Precentación_Quejas[[#This Row],['# Queja]],Historico_Registro_Quejas3[#All],7,0)</f>
        <v>Para las habitaciones de discapacitados poner la altura de la cama adecuada ya que es muy alta para una persona con discapacidad, debe de quedar al nivel de la silla de ruedas para poder llamarse una habitación de discapacitados.</v>
      </c>
      <c r="D223" s="188" t="str">
        <f>VLOOKUP(Precentación_Quejas[[#This Row],['# Queja]],Historico_Registro_Quejas3[#All],22,0)</f>
        <v>Habitaciones</v>
      </c>
      <c r="E223" s="15">
        <f>VLOOKUP(Precentación_Quejas[[#This Row],[Payaso]],Tabla_Payasos10[[#All],[Payasos]:[Columna1]],2,0)</f>
        <v>42</v>
      </c>
      <c r="F223" s="15">
        <v>1044</v>
      </c>
      <c r="G223" s="15" t="str">
        <f>VLOOKUP(Precentación_Quejas[[#This Row],['# Queja]],Historico_Registro_Quejas3[[#All],['# Queja]:[Valoración]],15,0)</f>
        <v>Roja</v>
      </c>
    </row>
    <row r="224" spans="1:7" ht="45" x14ac:dyDescent="0.25">
      <c r="A224" s="15">
        <f>VLOOKUP(Precentación_Quejas[[#This Row],['# Queja]],Historico_Registro_Quejas3[#All],4,0)</f>
        <v>205</v>
      </c>
      <c r="B224" s="188">
        <f>VLOOKUP(Precentación_Quejas[[#This Row],['# Queja]],Historico_Registro_Quejas3[#All],2,0)</f>
        <v>43422</v>
      </c>
      <c r="C224" s="188" t="str">
        <f>VLOOKUP(Precentación_Quejas[[#This Row],['# Queja]],Historico_Registro_Quejas3[#All],7,0)</f>
        <v>Huésped llama muy enojado a Recepción porque en la habitación no hay un tapón para el lavatorio, el nos dice que necesita afeitarse y que es necesario para él llenar el lavatorio hasta arriba, pide que le solucionen inmediatamente y solicita al siguiente día una cita con el gerente.</v>
      </c>
      <c r="D224" s="188" t="str">
        <f>VLOOKUP(Precentación_Quejas[[#This Row],['# Queja]],Historico_Registro_Quejas3[#All],22,0)</f>
        <v>Habitaciones</v>
      </c>
      <c r="E224" s="15">
        <f>VLOOKUP(Precentación_Quejas[[#This Row],[Payaso]],Tabla_Payasos10[[#All],[Payasos]:[Columna1]],2,0)</f>
        <v>42</v>
      </c>
      <c r="F224" s="15">
        <v>1043</v>
      </c>
      <c r="G224" s="15" t="str">
        <f>VLOOKUP(Precentación_Quejas[[#This Row],['# Queja]],Historico_Registro_Quejas3[[#All],['# Queja]:[Valoración]],15,0)</f>
        <v>Roja</v>
      </c>
    </row>
    <row r="225" spans="1:7" ht="60" x14ac:dyDescent="0.25">
      <c r="A225" s="15">
        <f>VLOOKUP(Precentación_Quejas[[#This Row],['# Queja]],Historico_Registro_Quejas3[#All],4,0)</f>
        <v>901</v>
      </c>
      <c r="B225" s="188">
        <f>VLOOKUP(Precentación_Quejas[[#This Row],['# Queja]],Historico_Registro_Quejas3[#All],2,0)</f>
        <v>43422</v>
      </c>
      <c r="C225" s="188" t="str">
        <f>VLOOKUP(Precentación_Quejas[[#This Row],['# Queja]],Historico_Registro_Quejas3[#All],7,0)</f>
        <v>Huésped extremadamente molesto reclama que viene desde Florida y que el A/C de la habitación no enfría, a pesar de reportarlo en la mañana para la noche el aire seguía igual y eso lo tenía muy decepcionado, él comenta que no tiene porque pagar los errores del hotel ya que al momento de llegar mantenimiento le dijeron que el A/C así era como trabajaba ya que no era un aire moderno.</v>
      </c>
      <c r="D225" s="188" t="str">
        <f>VLOOKUP(Precentación_Quejas[[#This Row],['# Queja]],Historico_Registro_Quejas3[#All],22,0)</f>
        <v>A/C</v>
      </c>
      <c r="E225" s="15">
        <f>VLOOKUP(Precentación_Quejas[[#This Row],[Payaso]],Tabla_Payasos10[[#All],[Payasos]:[Columna1]],2,0)</f>
        <v>17</v>
      </c>
      <c r="F225" s="15">
        <v>1042</v>
      </c>
      <c r="G225" s="15" t="str">
        <f>VLOOKUP(Precentación_Quejas[[#This Row],['# Queja]],Historico_Registro_Quejas3[[#All],['# Queja]:[Valoración]],15,0)</f>
        <v>Roja</v>
      </c>
    </row>
    <row r="226" spans="1:7" ht="30" x14ac:dyDescent="0.25">
      <c r="A226" s="15">
        <f>VLOOKUP(Precentación_Quejas[[#This Row],['# Queja]],Historico_Registro_Quejas3[#All],4,0)</f>
        <v>711</v>
      </c>
      <c r="B226" s="188">
        <f>VLOOKUP(Precentación_Quejas[[#This Row],['# Queja]],Historico_Registro_Quejas3[#All],2,0)</f>
        <v>43421</v>
      </c>
      <c r="C226" s="188" t="str">
        <f>VLOOKUP(Precentación_Quejas[[#This Row],['# Queja]],Historico_Registro_Quejas3[#All],7,0)</f>
        <v>Compañero botones reporta que la hab al ser entregada tenía un fuerte olor a pintura y que esto incomodó un poco a los huéspedes cuando estaban entrando a la hab.</v>
      </c>
      <c r="D226" s="188" t="str">
        <f>VLOOKUP(Precentación_Quejas[[#This Row],['# Queja]],Historico_Registro_Quejas3[#All],22,0)</f>
        <v>Habitaciones</v>
      </c>
      <c r="E226" s="15">
        <f>VLOOKUP(Precentación_Quejas[[#This Row],[Payaso]],Tabla_Payasos10[[#All],[Payasos]:[Columna1]],2,0)</f>
        <v>42</v>
      </c>
      <c r="F226" s="15">
        <v>1041</v>
      </c>
      <c r="G226" s="15" t="str">
        <f>VLOOKUP(Precentación_Quejas[[#This Row],['# Queja]],Historico_Registro_Quejas3[[#All],['# Queja]:[Valoración]],15,0)</f>
        <v>Roja</v>
      </c>
    </row>
    <row r="227" spans="1:7" ht="45" x14ac:dyDescent="0.25">
      <c r="A227" s="15">
        <f>VLOOKUP(Precentación_Quejas[[#This Row],['# Queja]],Historico_Registro_Quejas3[#All],4,0)</f>
        <v>111</v>
      </c>
      <c r="B227" s="188">
        <f>VLOOKUP(Precentación_Quejas[[#This Row],['# Queja]],Historico_Registro_Quejas3[#All],2,0)</f>
        <v>43422</v>
      </c>
      <c r="C227" s="188" t="str">
        <f>VLOOKUP(Precentación_Quejas[[#This Row],['# Queja]],Historico_Registro_Quejas3[#All],7,0)</f>
        <v>Botones Jason reporta que la hab 111 al momento de ser entregada se encontraba con varias partes del baño mojadas y con extractos de jabón en una de las paredes, esto fue percibido por los huéspedes los cuales inmediatamente se mostraron molestos alegando que querían una hab que estuviera en condiciones y que no pareciera sucia.</v>
      </c>
      <c r="D227" s="188" t="str">
        <f>VLOOKUP(Precentación_Quejas[[#This Row],['# Queja]],Historico_Registro_Quejas3[#All],22,0)</f>
        <v>Habitaciones</v>
      </c>
      <c r="E227" s="15">
        <f>VLOOKUP(Precentación_Quejas[[#This Row],[Payaso]],Tabla_Payasos10[[#All],[Payasos]:[Columna1]],2,0)</f>
        <v>42</v>
      </c>
      <c r="F227" s="15">
        <v>1040</v>
      </c>
      <c r="G227" s="15" t="str">
        <f>VLOOKUP(Precentación_Quejas[[#This Row],['# Queja]],Historico_Registro_Quejas3[[#All],['# Queja]:[Valoración]],15,0)</f>
        <v>Roja</v>
      </c>
    </row>
    <row r="228" spans="1:7" ht="30" x14ac:dyDescent="0.25">
      <c r="A228" s="15">
        <f>VLOOKUP(Precentación_Quejas[[#This Row],['# Queja]],Historico_Registro_Quejas3[#All],4,0)</f>
        <v>0</v>
      </c>
      <c r="B228" s="188">
        <f>VLOOKUP(Precentación_Quejas[[#This Row],['# Queja]],Historico_Registro_Quejas3[#All],2,0)</f>
        <v>43422</v>
      </c>
      <c r="C228" s="188">
        <f>VLOOKUP(Precentación_Quejas[[#This Row],['# Queja]],Historico_Registro_Quejas3[#All],7,0)</f>
        <v>0</v>
      </c>
      <c r="D228" s="188" t="str">
        <f>VLOOKUP(Precentación_Quejas[[#This Row],['# Queja]],Historico_Registro_Quejas3[#All],22,0)</f>
        <v>N/A</v>
      </c>
      <c r="E228" s="15">
        <f>VLOOKUP(Precentación_Quejas[[#This Row],[Payaso]],Tabla_Payasos10[[#All],[Payasos]:[Columna1]],2,0)</f>
        <v>40</v>
      </c>
      <c r="F228" s="15">
        <v>1039</v>
      </c>
      <c r="G228" s="15" t="str">
        <f>VLOOKUP(Precentación_Quejas[[#This Row],['# Queja]],Historico_Registro_Quejas3[[#All],['# Queja]:[Valoración]],15,0)</f>
        <v>Desestimada</v>
      </c>
    </row>
    <row r="229" spans="1:7" ht="45" x14ac:dyDescent="0.25">
      <c r="A229" s="15">
        <f>VLOOKUP(Precentación_Quejas[[#This Row],['# Queja]],Historico_Registro_Quejas3[#All],4,0)</f>
        <v>602</v>
      </c>
      <c r="B229" s="188">
        <f>VLOOKUP(Precentación_Quejas[[#This Row],['# Queja]],Historico_Registro_Quejas3[#All],2,0)</f>
        <v>43420</v>
      </c>
      <c r="C229" s="188" t="str">
        <f>VLOOKUP(Precentación_Quejas[[#This Row],['# Queja]],Historico_Registro_Quejas3[#All],7,0)</f>
        <v>Huésped se queja debido a que considera debemos mejorar a la hora de brindar información, otros huéspedes tuvieron que decirme como funcionaba el servicio de lavandería, me dí cuenta de las clases de yoga muy tarde, quería usar el SPA pero nunca me dieron información de los precios o como reservar.</v>
      </c>
      <c r="D229" s="188" t="str">
        <f>VLOOKUP(Precentación_Quejas[[#This Row],['# Queja]],Historico_Registro_Quejas3[#All],22,0)</f>
        <v>Servicio cliente recepción</v>
      </c>
      <c r="E229" s="15">
        <f>VLOOKUP(Precentación_Quejas[[#This Row],[Payaso]],Tabla_Payasos10[[#All],[Payasos]:[Columna1]],2,0)</f>
        <v>7</v>
      </c>
      <c r="F229" s="15">
        <v>1038</v>
      </c>
      <c r="G229" s="15" t="str">
        <f>VLOOKUP(Precentación_Quejas[[#This Row],['# Queja]],Historico_Registro_Quejas3[[#All],['# Queja]:[Valoración]],15,0)</f>
        <v>Roja</v>
      </c>
    </row>
    <row r="230" spans="1:7" ht="30" x14ac:dyDescent="0.25">
      <c r="A230" s="15">
        <f>VLOOKUP(Precentación_Quejas[[#This Row],['# Queja]],Historico_Registro_Quejas3[#All],4,0)</f>
        <v>504</v>
      </c>
      <c r="B230" s="188">
        <f>VLOOKUP(Precentación_Quejas[[#This Row],['# Queja]],Historico_Registro_Quejas3[#All],2,0)</f>
        <v>43421</v>
      </c>
      <c r="C230" s="188" t="str">
        <f>VLOOKUP(Precentación_Quejas[[#This Row],['# Queja]],Historico_Registro_Quejas3[#All],7,0)</f>
        <v>Precios de los vinos cuestan el doble de lo que hemos pagado en todo lado, y son de calidad inferior.</v>
      </c>
      <c r="D230" s="188" t="str">
        <f>VLOOKUP(Precentación_Quejas[[#This Row],['# Queja]],Historico_Registro_Quejas3[#All],22,0)</f>
        <v>N/A</v>
      </c>
      <c r="E230" s="15">
        <f>VLOOKUP(Precentación_Quejas[[#This Row],[Payaso]],Tabla_Payasos10[[#All],[Payasos]:[Columna1]],2,0)</f>
        <v>40</v>
      </c>
      <c r="F230" s="15">
        <v>1037</v>
      </c>
      <c r="G230" s="15" t="str">
        <f>VLOOKUP(Precentación_Quejas[[#This Row],['# Queja]],Historico_Registro_Quejas3[[#All],['# Queja]:[Valoración]],15,0)</f>
        <v>Desestimada</v>
      </c>
    </row>
    <row r="231" spans="1:7" x14ac:dyDescent="0.25">
      <c r="A231" s="15">
        <f>VLOOKUP(Precentación_Quejas[[#This Row],['# Queja]],Historico_Registro_Quejas3[#All],4,0)</f>
        <v>301</v>
      </c>
      <c r="B231" s="188">
        <f>VLOOKUP(Precentación_Quejas[[#This Row],['# Queja]],Historico_Registro_Quejas3[#All],2,0)</f>
        <v>43421</v>
      </c>
      <c r="C231" s="188" t="str">
        <f>VLOOKUP(Precentación_Quejas[[#This Row],['# Queja]],Historico_Registro_Quejas3[#All],7,0)</f>
        <v>Huésped se queja por la secadora de pelo, no calienta correctamente.</v>
      </c>
      <c r="D231" s="188" t="str">
        <f>VLOOKUP(Precentación_Quejas[[#This Row],['# Queja]],Historico_Registro_Quejas3[#All],22,0)</f>
        <v>Habitaciones</v>
      </c>
      <c r="E231" s="15">
        <f>VLOOKUP(Precentación_Quejas[[#This Row],[Payaso]],Tabla_Payasos10[[#All],[Payasos]:[Columna1]],2,0)</f>
        <v>42</v>
      </c>
      <c r="F231" s="15">
        <v>1036</v>
      </c>
      <c r="G231" s="15" t="str">
        <f>VLOOKUP(Precentación_Quejas[[#This Row],['# Queja]],Historico_Registro_Quejas3[[#All],['# Queja]:[Valoración]],15,0)</f>
        <v>Amarilla</v>
      </c>
    </row>
    <row r="232" spans="1:7" ht="30" x14ac:dyDescent="0.25">
      <c r="A232" s="15">
        <f>VLOOKUP(Precentación_Quejas[[#This Row],['# Queja]],Historico_Registro_Quejas3[#All],4,0)</f>
        <v>305</v>
      </c>
      <c r="B232" s="188">
        <f>VLOOKUP(Precentación_Quejas[[#This Row],['# Queja]],Historico_Registro_Quejas3[#All],2,0)</f>
        <v>43414</v>
      </c>
      <c r="C232" s="188" t="str">
        <f>VLOOKUP(Precentación_Quejas[[#This Row],['# Queja]],Historico_Registro_Quejas3[#All],7,0)</f>
        <v>Huésped sugiere que el hotel podría mejorar si tuviera la opción de TODO INCLUIDO.</v>
      </c>
      <c r="D232" s="188" t="str">
        <f>VLOOKUP(Precentación_Quejas[[#This Row],['# Queja]],Historico_Registro_Quejas3[#All],22,0)</f>
        <v>N/A</v>
      </c>
      <c r="E232" s="15">
        <f>VLOOKUP(Precentación_Quejas[[#This Row],[Payaso]],Tabla_Payasos10[[#All],[Payasos]:[Columna1]],2,0)</f>
        <v>40</v>
      </c>
      <c r="F232" s="15">
        <v>1035</v>
      </c>
      <c r="G232" s="15" t="str">
        <f>VLOOKUP(Precentación_Quejas[[#This Row],['# Queja]],Historico_Registro_Quejas3[[#All],['# Queja]:[Valoración]],15,0)</f>
        <v>Desestimada</v>
      </c>
    </row>
    <row r="233" spans="1:7" ht="30" x14ac:dyDescent="0.25">
      <c r="A233" s="15">
        <f>VLOOKUP(Precentación_Quejas[[#This Row],['# Queja]],Historico_Registro_Quejas3[#All],4,0)</f>
        <v>606</v>
      </c>
      <c r="B233" s="188">
        <f>VLOOKUP(Precentación_Quejas[[#This Row],['# Queja]],Historico_Registro_Quejas3[#All],2,0)</f>
        <v>43421</v>
      </c>
      <c r="C233" s="188" t="str">
        <f>VLOOKUP(Precentación_Quejas[[#This Row],['# Queja]],Historico_Registro_Quejas3[#All],7,0)</f>
        <v>Huésped se queja porque considera que el espejo grande en frente del sanitario debe de estar en la habitación y que ademas hacen falta mas ganchos para colocar la ropa.</v>
      </c>
      <c r="D233" s="188" t="str">
        <f>VLOOKUP(Precentación_Quejas[[#This Row],['# Queja]],Historico_Registro_Quejas3[#All],22,0)</f>
        <v>Habitaciones</v>
      </c>
      <c r="E233" s="15">
        <f>VLOOKUP(Precentación_Quejas[[#This Row],[Payaso]],Tabla_Payasos10[[#All],[Payasos]:[Columna1]],2,0)</f>
        <v>42</v>
      </c>
      <c r="F233" s="15">
        <v>1034</v>
      </c>
      <c r="G233" s="15" t="str">
        <f>VLOOKUP(Precentación_Quejas[[#This Row],['# Queja]],Historico_Registro_Quejas3[[#All],['# Queja]:[Valoración]],15,0)</f>
        <v>Roja</v>
      </c>
    </row>
    <row r="234" spans="1:7" x14ac:dyDescent="0.25">
      <c r="A234" s="15">
        <f>VLOOKUP(Precentación_Quejas[[#This Row],['# Queja]],Historico_Registro_Quejas3[#All],4,0)</f>
        <v>207</v>
      </c>
      <c r="B234" s="188">
        <f>VLOOKUP(Precentación_Quejas[[#This Row],['# Queja]],Historico_Registro_Quejas3[#All],2,0)</f>
        <v>43420</v>
      </c>
      <c r="C234" s="188" t="str">
        <f>VLOOKUP(Precentación_Quejas[[#This Row],['# Queja]],Historico_Registro_Quejas3[#All],7,0)</f>
        <v>Las cajas fuertes de las habitaciones 201,207,209 y 205 necesitan ser reparadas.</v>
      </c>
      <c r="D234" s="188" t="str">
        <f>VLOOKUP(Precentación_Quejas[[#This Row],['# Queja]],Historico_Registro_Quejas3[#All],22,0)</f>
        <v>Habitaciones</v>
      </c>
      <c r="E234" s="15">
        <f>VLOOKUP(Precentación_Quejas[[#This Row],[Payaso]],Tabla_Payasos10[[#All],[Payasos]:[Columna1]],2,0)</f>
        <v>42</v>
      </c>
      <c r="F234" s="15">
        <v>1033</v>
      </c>
      <c r="G234" s="15" t="str">
        <f>VLOOKUP(Precentación_Quejas[[#This Row],['# Queja]],Historico_Registro_Quejas3[[#All],['# Queja]:[Valoración]],15,0)</f>
        <v>Amarilla</v>
      </c>
    </row>
    <row r="235" spans="1:7" ht="30" x14ac:dyDescent="0.25">
      <c r="A235" s="15">
        <f>VLOOKUP(Precentación_Quejas[[#This Row],['# Queja]],Historico_Registro_Quejas3[#All],4,0)</f>
        <v>201</v>
      </c>
      <c r="B235" s="188">
        <f>VLOOKUP(Precentación_Quejas[[#This Row],['# Queja]],Historico_Registro_Quejas3[#All],2,0)</f>
        <v>43420</v>
      </c>
      <c r="C235" s="188" t="str">
        <f>VLOOKUP(Precentación_Quejas[[#This Row],['# Queja]],Historico_Registro_Quejas3[#All],7,0)</f>
        <v>Huésped se queja de la atención y el mismo dice que tuvo problemas para que las ordenes individuales estuvieran correctas.</v>
      </c>
      <c r="D235" s="188" t="str">
        <f>VLOOKUP(Precentación_Quejas[[#This Row],['# Queja]],Historico_Registro_Quejas3[#All],22,0)</f>
        <v xml:space="preserve">Servicio cliente restaurante </v>
      </c>
      <c r="E235" s="15">
        <f>VLOOKUP(Precentación_Quejas[[#This Row],[Payaso]],Tabla_Payasos10[[#All],[Payasos]:[Columna1]],2,0)</f>
        <v>26</v>
      </c>
      <c r="F235" s="15">
        <v>1032</v>
      </c>
      <c r="G235" s="15" t="str">
        <f>VLOOKUP(Precentación_Quejas[[#This Row],['# Queja]],Historico_Registro_Quejas3[[#All],['# Queja]:[Valoración]],15,0)</f>
        <v>Roja</v>
      </c>
    </row>
    <row r="236" spans="1:7" x14ac:dyDescent="0.25">
      <c r="A236" s="15">
        <f>VLOOKUP(Precentación_Quejas[[#This Row],['# Queja]],Historico_Registro_Quejas3[#All],4,0)</f>
        <v>708</v>
      </c>
      <c r="B236" s="188">
        <f>VLOOKUP(Precentación_Quejas[[#This Row],['# Queja]],Historico_Registro_Quejas3[#All],2,0)</f>
        <v>43419</v>
      </c>
      <c r="C236" s="188" t="str">
        <f>VLOOKUP(Precentación_Quejas[[#This Row],['# Queja]],Historico_Registro_Quejas3[#All],7,0)</f>
        <v>Aire acondicionado no enfriaba en lo absoluto.</v>
      </c>
      <c r="D236" s="188" t="str">
        <f>VLOOKUP(Precentación_Quejas[[#This Row],['# Queja]],Historico_Registro_Quejas3[#All],22,0)</f>
        <v>A/C</v>
      </c>
      <c r="E236" s="15">
        <f>VLOOKUP(Precentación_Quejas[[#This Row],[Payaso]],Tabla_Payasos10[[#All],[Payasos]:[Columna1]],2,0)</f>
        <v>17</v>
      </c>
      <c r="F236" s="15">
        <v>1031</v>
      </c>
      <c r="G236" s="15" t="str">
        <f>VLOOKUP(Precentación_Quejas[[#This Row],['# Queja]],Historico_Registro_Quejas3[[#All],['# Queja]:[Valoración]],15,0)</f>
        <v>Roja</v>
      </c>
    </row>
    <row r="237" spans="1:7" ht="30" x14ac:dyDescent="0.25">
      <c r="A237" s="15">
        <f>VLOOKUP(Precentación_Quejas[[#This Row],['# Queja]],Historico_Registro_Quejas3[#All],4,0)</f>
        <v>802</v>
      </c>
      <c r="B237" s="188">
        <f>VLOOKUP(Precentación_Quejas[[#This Row],['# Queja]],Historico_Registro_Quejas3[#All],2,0)</f>
        <v>43419</v>
      </c>
      <c r="C237" s="188" t="str">
        <f>VLOOKUP(Precentación_Quejas[[#This Row],['# Queja]],Historico_Registro_Quejas3[#All],7,0)</f>
        <v>Huésped se queja debido a que el bartender en el  bar húmedo fue muy rápido para aumentar las ventas y eso se malinterpreta.</v>
      </c>
      <c r="D237" s="188" t="str">
        <f>VLOOKUP(Precentación_Quejas[[#This Row],['# Queja]],Historico_Registro_Quejas3[#All],22,0)</f>
        <v>Servicio cliente bar humedo</v>
      </c>
      <c r="E237" s="15">
        <f>VLOOKUP(Precentación_Quejas[[#This Row],[Payaso]],Tabla_Payasos10[[#All],[Payasos]:[Columna1]],2,0)</f>
        <v>4</v>
      </c>
      <c r="F237" s="15">
        <v>1030</v>
      </c>
      <c r="G237" s="15" t="str">
        <f>VLOOKUP(Precentación_Quejas[[#This Row],['# Queja]],Historico_Registro_Quejas3[[#All],['# Queja]:[Valoración]],15,0)</f>
        <v>Roja</v>
      </c>
    </row>
    <row r="238" spans="1:7" ht="30" x14ac:dyDescent="0.25">
      <c r="A238" s="15">
        <f>VLOOKUP(Precentación_Quejas[[#This Row],['# Queja]],Historico_Registro_Quejas3[#All],4,0)</f>
        <v>802</v>
      </c>
      <c r="B238" s="188">
        <f>VLOOKUP(Precentación_Quejas[[#This Row],['# Queja]],Historico_Registro_Quejas3[#All],2,0)</f>
        <v>43419</v>
      </c>
      <c r="C238" s="188" t="str">
        <f>VLOOKUP(Precentación_Quejas[[#This Row],['# Queja]],Historico_Registro_Quejas3[#All],7,0)</f>
        <v>Wifi no funcionó en la habitación.</v>
      </c>
      <c r="D238" s="188" t="str">
        <f>VLOOKUP(Precentación_Quejas[[#This Row],['# Queja]],Historico_Registro_Quejas3[#All],22,0)</f>
        <v>Wifi</v>
      </c>
      <c r="E238" s="15">
        <f>VLOOKUP(Precentación_Quejas[[#This Row],[Payaso]],Tabla_Payasos10[[#All],[Payasos]:[Columna1]],2,0)</f>
        <v>9</v>
      </c>
      <c r="F238" s="15">
        <v>1029</v>
      </c>
      <c r="G238" s="15" t="str">
        <f>VLOOKUP(Precentación_Quejas[[#This Row],['# Queja]],Historico_Registro_Quejas3[[#All],['# Queja]:[Valoración]],15,0)</f>
        <v>Desestimada</v>
      </c>
    </row>
    <row r="239" spans="1:7" ht="30" x14ac:dyDescent="0.25">
      <c r="A239" s="15">
        <f>VLOOKUP(Precentación_Quejas[[#This Row],['# Queja]],Historico_Registro_Quejas3[#All],4,0)</f>
        <v>801</v>
      </c>
      <c r="B239" s="188">
        <f>VLOOKUP(Precentación_Quejas[[#This Row],['# Queja]],Historico_Registro_Quejas3[#All],2,0)</f>
        <v>43419</v>
      </c>
      <c r="C239" s="188" t="str">
        <f>VLOOKUP(Precentación_Quejas[[#This Row],['# Queja]],Historico_Registro_Quejas3[#All],7,0)</f>
        <v>El personal del bar húmedo fue muy insistente y presionaba para que comparamos más, ante cada oportunidad querían aumentar la venta.</v>
      </c>
      <c r="D239" s="188" t="str">
        <f>VLOOKUP(Precentación_Quejas[[#This Row],['# Queja]],Historico_Registro_Quejas3[#All],22,0)</f>
        <v>Servicio cliente bar humedo</v>
      </c>
      <c r="E239" s="15">
        <f>VLOOKUP(Precentación_Quejas[[#This Row],[Payaso]],Tabla_Payasos10[[#All],[Payasos]:[Columna1]],2,0)</f>
        <v>4</v>
      </c>
      <c r="F239" s="15">
        <v>1028</v>
      </c>
      <c r="G239" s="15" t="str">
        <f>VLOOKUP(Precentación_Quejas[[#This Row],['# Queja]],Historico_Registro_Quejas3[[#All],['# Queja]:[Valoración]],15,0)</f>
        <v>Roja</v>
      </c>
    </row>
    <row r="240" spans="1:7" ht="30" x14ac:dyDescent="0.25">
      <c r="A240" s="15">
        <f>VLOOKUP(Precentación_Quejas[[#This Row],['# Queja]],Historico_Registro_Quejas3[#All],4,0)</f>
        <v>601</v>
      </c>
      <c r="B240" s="188">
        <f>VLOOKUP(Precentación_Quejas[[#This Row],['# Queja]],Historico_Registro_Quejas3[#All],2,0)</f>
        <v>43419</v>
      </c>
      <c r="C240" s="188" t="str">
        <f>VLOOKUP(Precentación_Quejas[[#This Row],['# Queja]],Historico_Registro_Quejas3[#All],7,0)</f>
        <v>Las llaves de la habitación no funcionaban, tuve que ir a recepción a resetearlas.</v>
      </c>
      <c r="D240" s="188" t="str">
        <f>VLOOKUP(Precentación_Quejas[[#This Row],['# Queja]],Historico_Registro_Quejas3[#All],22,0)</f>
        <v>Servicio cliente recepción</v>
      </c>
      <c r="E240" s="15">
        <f>VLOOKUP(Precentación_Quejas[[#This Row],[Payaso]],Tabla_Payasos10[[#All],[Payasos]:[Columna1]],2,0)</f>
        <v>7</v>
      </c>
      <c r="F240" s="15">
        <v>1027</v>
      </c>
      <c r="G240" s="15" t="str">
        <f>VLOOKUP(Precentación_Quejas[[#This Row],['# Queja]],Historico_Registro_Quejas3[[#All],['# Queja]:[Valoración]],15,0)</f>
        <v>Roja</v>
      </c>
    </row>
    <row r="241" spans="1:7" ht="30" x14ac:dyDescent="0.25">
      <c r="A241" s="15">
        <f>VLOOKUP(Precentación_Quejas[[#This Row],['# Queja]],Historico_Registro_Quejas3[#All],4,0)</f>
        <v>408</v>
      </c>
      <c r="B241" s="188">
        <f>VLOOKUP(Precentación_Quejas[[#This Row],['# Queja]],Historico_Registro_Quejas3[#All],2,0)</f>
        <v>43417</v>
      </c>
      <c r="C241" s="188" t="str">
        <f>VLOOKUP(Precentación_Quejas[[#This Row],['# Queja]],Historico_Registro_Quejas3[#All],7,0)</f>
        <v>Huésped se queja por el mal funcionamiento del telefono, èl necesitaba una wake-up call y tambien llamar a recepción y a pesar de que se le dijo que lo estaban arreglando al llegar de tour no se encontraba reparado.</v>
      </c>
      <c r="D241" s="188" t="str">
        <f>VLOOKUP(Precentación_Quejas[[#This Row],['# Queja]],Historico_Registro_Quejas3[#All],22,0)</f>
        <v>Central telefonica</v>
      </c>
      <c r="E241" s="15">
        <f>VLOOKUP(Precentación_Quejas[[#This Row],[Payaso]],Tabla_Payasos10[[#All],[Payasos]:[Columna1]],2,0)</f>
        <v>2</v>
      </c>
      <c r="F241" s="15">
        <v>1026</v>
      </c>
      <c r="G241" s="15" t="str">
        <f>VLOOKUP(Precentación_Quejas[[#This Row],['# Queja]],Historico_Registro_Quejas3[[#All],['# Queja]:[Valoración]],15,0)</f>
        <v>Roja</v>
      </c>
    </row>
    <row r="242" spans="1:7" ht="30" x14ac:dyDescent="0.25">
      <c r="A242" s="15">
        <f>VLOOKUP(Precentación_Quejas[[#This Row],['# Queja]],Historico_Registro_Quejas3[#All],4,0)</f>
        <v>415</v>
      </c>
      <c r="B242" s="188">
        <f>VLOOKUP(Precentación_Quejas[[#This Row],['# Queja]],Historico_Registro_Quejas3[#All],2,0)</f>
        <v>43418</v>
      </c>
      <c r="C242" s="188" t="str">
        <f>VLOOKUP(Precentación_Quejas[[#This Row],['# Queja]],Historico_Registro_Quejas3[#All],7,0)</f>
        <v>Colaborador Oscar nos reporta que en varias ocasiones los huéspedes han comentado acerca del estado de la llave para drenar el jacuzzi la cual se encuentra afuera de la habitación. ( llave herrumbrada y en un mal estado)</v>
      </c>
      <c r="D242" s="188" t="str">
        <f>VLOOKUP(Precentación_Quejas[[#This Row],['# Queja]],Historico_Registro_Quejas3[#All],22,0)</f>
        <v>Jacuzzi</v>
      </c>
      <c r="E242" s="15">
        <f>VLOOKUP(Precentación_Quejas[[#This Row],[Payaso]],Tabla_Payasos10[[#All],[Payasos]:[Columna1]],2,0)</f>
        <v>4</v>
      </c>
      <c r="F242" s="15">
        <v>1025</v>
      </c>
      <c r="G242" s="15" t="str">
        <f>VLOOKUP(Precentación_Quejas[[#This Row],['# Queja]],Historico_Registro_Quejas3[[#All],['# Queja]:[Valoración]],15,0)</f>
        <v>Roja</v>
      </c>
    </row>
    <row r="243" spans="1:7" x14ac:dyDescent="0.25">
      <c r="A243" s="15">
        <f>VLOOKUP(Precentación_Quejas[[#This Row],['# Queja]],Historico_Registro_Quejas3[#All],4,0)</f>
        <v>709</v>
      </c>
      <c r="B243" s="188">
        <f>VLOOKUP(Precentación_Quejas[[#This Row],['# Queja]],Historico_Registro_Quejas3[#All],2,0)</f>
        <v>43416</v>
      </c>
      <c r="C243" s="188" t="str">
        <f>VLOOKUP(Precentación_Quejas[[#This Row],['# Queja]],Historico_Registro_Quejas3[#All],7,0)</f>
        <v>precios muy caros a nuestra opinión.</v>
      </c>
      <c r="D243" s="188" t="str">
        <f>VLOOKUP(Precentación_Quejas[[#This Row],['# Queja]],Historico_Registro_Quejas3[#All],22,0)</f>
        <v>Precios Souvenir</v>
      </c>
      <c r="E243" s="15">
        <f>VLOOKUP(Precentación_Quejas[[#This Row],[Payaso]],Tabla_Payasos10[[#All],[Payasos]:[Columna1]],2,0)</f>
        <v>3</v>
      </c>
      <c r="F243" s="15">
        <v>1024</v>
      </c>
      <c r="G243" s="15" t="str">
        <f>VLOOKUP(Precentación_Quejas[[#This Row],['# Queja]],Historico_Registro_Quejas3[[#All],['# Queja]:[Valoración]],15,0)</f>
        <v>Roja</v>
      </c>
    </row>
    <row r="244" spans="1:7" x14ac:dyDescent="0.25">
      <c r="A244" s="15" t="str">
        <f>VLOOKUP(Precentación_Quejas[[#This Row],['# Queja]],Historico_Registro_Quejas3[#All],4,0)</f>
        <v>N/A</v>
      </c>
      <c r="B244" s="188">
        <f>VLOOKUP(Precentación_Quejas[[#This Row],['# Queja]],Historico_Registro_Quejas3[#All],2,0)</f>
        <v>43416</v>
      </c>
      <c r="C244" s="188" t="str">
        <f>VLOOKUP(Precentación_Quejas[[#This Row],['# Queja]],Historico_Registro_Quejas3[#All],7,0)</f>
        <v>En el italiano las pizzas son grandes pero las ensaladas vienen pequeñas. Hacer hincapié en eso.</v>
      </c>
      <c r="D244" s="188" t="str">
        <f>VLOOKUP(Precentación_Quejas[[#This Row],['# Queja]],Historico_Registro_Quejas3[#All],22,0)</f>
        <v>Precios</v>
      </c>
      <c r="E244" s="15">
        <f>VLOOKUP(Precentación_Quejas[[#This Row],[Payaso]],Tabla_Payasos10[[#All],[Payasos]:[Columna1]],2,0)</f>
        <v>7</v>
      </c>
      <c r="F244" s="15">
        <v>1023</v>
      </c>
      <c r="G244" s="15" t="str">
        <f>VLOOKUP(Precentación_Quejas[[#This Row],['# Queja]],Historico_Registro_Quejas3[[#All],['# Queja]:[Valoración]],15,0)</f>
        <v>Roja</v>
      </c>
    </row>
    <row r="245" spans="1:7" x14ac:dyDescent="0.25">
      <c r="A245" s="15" t="str">
        <f>VLOOKUP(Precentación_Quejas[[#This Row],['# Queja]],Historico_Registro_Quejas3[#All],4,0)</f>
        <v>N/A</v>
      </c>
      <c r="B245" s="188">
        <f>VLOOKUP(Precentación_Quejas[[#This Row],['# Queja]],Historico_Registro_Quejas3[#All],2,0)</f>
        <v>43416</v>
      </c>
      <c r="C245" s="188" t="str">
        <f>VLOOKUP(Precentación_Quejas[[#This Row],['# Queja]],Historico_Registro_Quejas3[#All],7,0)</f>
        <v>El bar de pileta nos pareció con precios un poco elevados y poca variedad</v>
      </c>
      <c r="D245" s="188" t="str">
        <f>VLOOKUP(Precentación_Quejas[[#This Row],['# Queja]],Historico_Registro_Quejas3[#All],22,0)</f>
        <v>Precios</v>
      </c>
      <c r="E245" s="15">
        <f>VLOOKUP(Precentación_Quejas[[#This Row],[Payaso]],Tabla_Payasos10[[#All],[Payasos]:[Columna1]],2,0)</f>
        <v>7</v>
      </c>
      <c r="F245" s="15">
        <v>1022</v>
      </c>
      <c r="G245" s="15" t="str">
        <f>VLOOKUP(Precentación_Quejas[[#This Row],['# Queja]],Historico_Registro_Quejas3[[#All],['# Queja]:[Valoración]],15,0)</f>
        <v>Roja</v>
      </c>
    </row>
    <row r="246" spans="1:7" ht="30" x14ac:dyDescent="0.25">
      <c r="A246" s="15">
        <f>VLOOKUP(Precentación_Quejas[[#This Row],['# Queja]],Historico_Registro_Quejas3[#All],4,0)</f>
        <v>903</v>
      </c>
      <c r="B246" s="188">
        <f>VLOOKUP(Precentación_Quejas[[#This Row],['# Queja]],Historico_Registro_Quejas3[#All],2,0)</f>
        <v>43415</v>
      </c>
      <c r="C246" s="188" t="str">
        <f>VLOOKUP(Precentación_Quejas[[#This Row],['# Queja]],Historico_Registro_Quejas3[#All],7,0)</f>
        <v>El cliente dice que el salonero le vendió a la fuerza una botella de vino de $145 , dice que lo presionó cuando él llegó a cenar ya le tenía esa botella fría en lugar de mostrarle el menú.</v>
      </c>
      <c r="D246" s="188" t="str">
        <f>VLOOKUP(Precentación_Quejas[[#This Row],['# Queja]],Historico_Registro_Quejas3[#All],22,0)</f>
        <v xml:space="preserve">Servicio cliente restaurante </v>
      </c>
      <c r="E246" s="15">
        <f>VLOOKUP(Precentación_Quejas[[#This Row],[Payaso]],Tabla_Payasos10[[#All],[Payasos]:[Columna1]],2,0)</f>
        <v>26</v>
      </c>
      <c r="F246" s="15">
        <v>1021</v>
      </c>
      <c r="G246" s="15" t="str">
        <f>VLOOKUP(Precentación_Quejas[[#This Row],['# Queja]],Historico_Registro_Quejas3[[#All],['# Queja]:[Valoración]],15,0)</f>
        <v>Roja</v>
      </c>
    </row>
    <row r="247" spans="1:7" x14ac:dyDescent="0.25">
      <c r="A247" s="15">
        <f>VLOOKUP(Precentación_Quejas[[#This Row],['# Queja]],Historico_Registro_Quejas3[#All],4,0)</f>
        <v>208</v>
      </c>
      <c r="B247" s="188">
        <f>VLOOKUP(Precentación_Quejas[[#This Row],['# Queja]],Historico_Registro_Quejas3[#All],2,0)</f>
        <v>43415</v>
      </c>
      <c r="C247" s="188" t="str">
        <f>VLOOKUP(Precentación_Quejas[[#This Row],['# Queja]],Historico_Registro_Quejas3[#All],7,0)</f>
        <v xml:space="preserve">NO HAY SEÑAL DE CABLE </v>
      </c>
      <c r="D247" s="188" t="str">
        <f>VLOOKUP(Precentación_Quejas[[#This Row],['# Queja]],Historico_Registro_Quejas3[#All],22,0)</f>
        <v>Señal TV</v>
      </c>
      <c r="E247" s="15">
        <f>VLOOKUP(Precentación_Quejas[[#This Row],[Payaso]],Tabla_Payasos10[[#All],[Payasos]:[Columna1]],2,0)</f>
        <v>4</v>
      </c>
      <c r="F247" s="15">
        <v>1020</v>
      </c>
      <c r="G247" s="15" t="str">
        <f>VLOOKUP(Precentación_Quejas[[#This Row],['# Queja]],Historico_Registro_Quejas3[[#All],['# Queja]:[Valoración]],15,0)</f>
        <v>Roja</v>
      </c>
    </row>
    <row r="248" spans="1:7" x14ac:dyDescent="0.25">
      <c r="A248" s="15">
        <f>VLOOKUP(Precentación_Quejas[[#This Row],['# Queja]],Historico_Registro_Quejas3[#All],4,0)</f>
        <v>609</v>
      </c>
      <c r="B248" s="188">
        <f>VLOOKUP(Precentación_Quejas[[#This Row],['# Queja]],Historico_Registro_Quejas3[#All],2,0)</f>
        <v>43412</v>
      </c>
      <c r="C248" s="188" t="str">
        <f>VLOOKUP(Precentación_Quejas[[#This Row],['# Queja]],Historico_Registro_Quejas3[#All],7,0)</f>
        <v>Señal de televisión muy mala.</v>
      </c>
      <c r="D248" s="188" t="str">
        <f>VLOOKUP(Precentación_Quejas[[#This Row],['# Queja]],Historico_Registro_Quejas3[#All],22,0)</f>
        <v>Señal TV</v>
      </c>
      <c r="E248" s="15">
        <f>VLOOKUP(Precentación_Quejas[[#This Row],[Payaso]],Tabla_Payasos10[[#All],[Payasos]:[Columna1]],2,0)</f>
        <v>4</v>
      </c>
      <c r="F248" s="15">
        <v>1019</v>
      </c>
      <c r="G248" s="15" t="str">
        <f>VLOOKUP(Precentación_Quejas[[#This Row],['# Queja]],Historico_Registro_Quejas3[[#All],['# Queja]:[Valoración]],15,0)</f>
        <v>Roja</v>
      </c>
    </row>
    <row r="249" spans="1:7" ht="30" x14ac:dyDescent="0.25">
      <c r="A249" s="15">
        <f>VLOOKUP(Precentación_Quejas[[#This Row],['# Queja]],Historico_Registro_Quejas3[#All],4,0)</f>
        <v>212</v>
      </c>
      <c r="B249" s="188">
        <f>VLOOKUP(Precentación_Quejas[[#This Row],['# Queja]],Historico_Registro_Quejas3[#All],2,0)</f>
        <v>43412</v>
      </c>
      <c r="C249" s="188" t="str">
        <f>VLOOKUP(Precentación_Quejas[[#This Row],['# Queja]],Historico_Registro_Quejas3[#All],7,0)</f>
        <v>Huéspedes se quejan por el pésimo servicio de cable, la imagen se ve fatal y estan muy decepcionados de un hotel 4 estrellas con televisión por cable tan mala.</v>
      </c>
      <c r="D249" s="188" t="str">
        <f>VLOOKUP(Precentación_Quejas[[#This Row],['# Queja]],Historico_Registro_Quejas3[#All],22,0)</f>
        <v>Señal TV</v>
      </c>
      <c r="E249" s="15">
        <f>VLOOKUP(Precentación_Quejas[[#This Row],[Payaso]],Tabla_Payasos10[[#All],[Payasos]:[Columna1]],2,0)</f>
        <v>4</v>
      </c>
      <c r="F249" s="15">
        <v>1018</v>
      </c>
      <c r="G249" s="15" t="str">
        <f>VLOOKUP(Precentación_Quejas[[#This Row],['# Queja]],Historico_Registro_Quejas3[[#All],['# Queja]:[Valoración]],15,0)</f>
        <v>Roja</v>
      </c>
    </row>
    <row r="250" spans="1:7" x14ac:dyDescent="0.25">
      <c r="A250" s="15">
        <f>VLOOKUP(Precentación_Quejas[[#This Row],['# Queja]],Historico_Registro_Quejas3[#All],4,0)</f>
        <v>701</v>
      </c>
      <c r="B250" s="188">
        <f>VLOOKUP(Precentación_Quejas[[#This Row],['# Queja]],Historico_Registro_Quejas3[#All],2,0)</f>
        <v>43411</v>
      </c>
      <c r="C250" s="188" t="str">
        <f>VLOOKUP(Precentación_Quejas[[#This Row],['# Queja]],Historico_Registro_Quejas3[#All],7,0)</f>
        <v>Huésped se queja porque no hay silla en la habitación y porque el lavatorio es muy pequeño.</v>
      </c>
      <c r="D250" s="188" t="str">
        <f>VLOOKUP(Precentación_Quejas[[#This Row],['# Queja]],Historico_Registro_Quejas3[#All],22,0)</f>
        <v>Silla en habitación</v>
      </c>
      <c r="E250" s="15">
        <f>VLOOKUP(Precentación_Quejas[[#This Row],[Payaso]],Tabla_Payasos10[[#All],[Payasos]:[Columna1]],2,0)</f>
        <v>3</v>
      </c>
      <c r="F250" s="15">
        <v>1017</v>
      </c>
      <c r="G250" s="15" t="str">
        <f>VLOOKUP(Precentación_Quejas[[#This Row],['# Queja]],Historico_Registro_Quejas3[[#All],['# Queja]:[Valoración]],15,0)</f>
        <v>Roja</v>
      </c>
    </row>
    <row r="251" spans="1:7" ht="30" x14ac:dyDescent="0.25">
      <c r="A251" s="15">
        <f>VLOOKUP(Precentación_Quejas[[#This Row],['# Queja]],Historico_Registro_Quejas3[#All],4,0)</f>
        <v>205</v>
      </c>
      <c r="B251" s="188">
        <f>VLOOKUP(Precentación_Quejas[[#This Row],['# Queja]],Historico_Registro_Quejas3[#All],2,0)</f>
        <v>43408</v>
      </c>
      <c r="C251" s="188" t="str">
        <f>VLOOKUP(Precentación_Quejas[[#This Row],['# Queja]],Historico_Registro_Quejas3[#All],7,0)</f>
        <v>Huésped se queja porque no encontró menu libre de gluten en los restaurantes y además expresa que debe existir una preparacion y capacitación del personal para atender personas celiacas.</v>
      </c>
      <c r="D251" s="188" t="str">
        <f>VLOOKUP(Precentación_Quejas[[#This Row],['# Queja]],Historico_Registro_Quejas3[#All],22,0)</f>
        <v>Menú Celiacos</v>
      </c>
      <c r="E251" s="15">
        <f>VLOOKUP(Precentación_Quejas[[#This Row],[Payaso]],Tabla_Payasos10[[#All],[Payasos]:[Columna1]],2,0)</f>
        <v>3</v>
      </c>
      <c r="F251" s="15">
        <v>1016</v>
      </c>
      <c r="G251" s="15" t="str">
        <f>VLOOKUP(Precentación_Quejas[[#This Row],['# Queja]],Historico_Registro_Quejas3[[#All],['# Queja]:[Valoración]],15,0)</f>
        <v>Roja</v>
      </c>
    </row>
    <row r="252" spans="1:7" ht="30" x14ac:dyDescent="0.25">
      <c r="A252" s="15">
        <f>VLOOKUP(Precentación_Quejas[[#This Row],['# Queja]],Historico_Registro_Quejas3[#All],4,0)</f>
        <v>415</v>
      </c>
      <c r="B252" s="188">
        <f>VLOOKUP(Precentación_Quejas[[#This Row],['# Queja]],Historico_Registro_Quejas3[#All],2,0)</f>
        <v>43410</v>
      </c>
      <c r="C252" s="188" t="str">
        <f>VLOOKUP(Precentación_Quejas[[#This Row],['# Queja]],Historico_Registro_Quejas3[#All],7,0)</f>
        <v>Huésped se queja porque considera que el hotel debería rellenar el mini bar diariamente.</v>
      </c>
      <c r="D252" s="188" t="str">
        <f>VLOOKUP(Precentación_Quejas[[#This Row],['# Queja]],Historico_Registro_Quejas3[#All],22,0)</f>
        <v>N/A</v>
      </c>
      <c r="E252" s="15">
        <f>VLOOKUP(Precentación_Quejas[[#This Row],[Payaso]],Tabla_Payasos10[[#All],[Payasos]:[Columna1]],2,0)</f>
        <v>40</v>
      </c>
      <c r="F252" s="15">
        <v>1015</v>
      </c>
      <c r="G252" s="15" t="str">
        <f>VLOOKUP(Precentación_Quejas[[#This Row],['# Queja]],Historico_Registro_Quejas3[[#All],['# Queja]:[Valoración]],15,0)</f>
        <v>Desestimada</v>
      </c>
    </row>
    <row r="253" spans="1:7" ht="30" x14ac:dyDescent="0.25">
      <c r="A253" s="15">
        <f>VLOOKUP(Precentación_Quejas[[#This Row],['# Queja]],Historico_Registro_Quejas3[#All],4,0)</f>
        <v>414</v>
      </c>
      <c r="B253" s="188">
        <f>VLOOKUP(Precentación_Quejas[[#This Row],['# Queja]],Historico_Registro_Quejas3[#All],2,0)</f>
        <v>43410</v>
      </c>
      <c r="C253" s="188" t="str">
        <f>VLOOKUP(Precentación_Quejas[[#This Row],['# Queja]],Historico_Registro_Quejas3[#All],7,0)</f>
        <v>Huésped se queja por el tamaño de las barras de jabón, solicita sean mas grandes.</v>
      </c>
      <c r="D253" s="188" t="str">
        <f>VLOOKUP(Precentación_Quejas[[#This Row],['# Queja]],Historico_Registro_Quejas3[#All],22,0)</f>
        <v>N/A</v>
      </c>
      <c r="E253" s="15">
        <f>VLOOKUP(Precentación_Quejas[[#This Row],[Payaso]],Tabla_Payasos10[[#All],[Payasos]:[Columna1]],2,0)</f>
        <v>40</v>
      </c>
      <c r="F253" s="15">
        <v>1014</v>
      </c>
      <c r="G253" s="15" t="str">
        <f>VLOOKUP(Precentación_Quejas[[#This Row],['# Queja]],Historico_Registro_Quejas3[[#All],['# Queja]:[Valoración]],15,0)</f>
        <v>Desestimada</v>
      </c>
    </row>
    <row r="254" spans="1:7" x14ac:dyDescent="0.25">
      <c r="A254" s="15">
        <f>VLOOKUP(Precentación_Quejas[[#This Row],['# Queja]],Historico_Registro_Quejas3[#All],4,0)</f>
        <v>403</v>
      </c>
      <c r="B254" s="188">
        <f>VLOOKUP(Precentación_Quejas[[#This Row],['# Queja]],Historico_Registro_Quejas3[#All],2,0)</f>
        <v>43408</v>
      </c>
      <c r="C254" s="188" t="str">
        <f>VLOOKUP(Precentación_Quejas[[#This Row],['# Queja]],Historico_Registro_Quejas3[#All],7,0)</f>
        <v>Huésped se queja porque la persona encargada de entregar toallas no se encontraba cuando llegó por su toalla.</v>
      </c>
      <c r="D254" s="188" t="str">
        <f>VLOOKUP(Precentación_Quejas[[#This Row],['# Queja]],Historico_Registro_Quejas3[#All],22,0)</f>
        <v>Lockers</v>
      </c>
      <c r="E254" s="15">
        <f>VLOOKUP(Precentación_Quejas[[#This Row],[Payaso]],Tabla_Payasos10[[#All],[Payasos]:[Columna1]],2,0)</f>
        <v>3</v>
      </c>
      <c r="F254" s="15">
        <v>1013</v>
      </c>
      <c r="G254" s="15" t="str">
        <f>VLOOKUP(Precentación_Quejas[[#This Row],['# Queja]],Historico_Registro_Quejas3[[#All],['# Queja]:[Valoración]],15,0)</f>
        <v>Roja</v>
      </c>
    </row>
    <row r="255" spans="1:7" ht="45" x14ac:dyDescent="0.25">
      <c r="A255" s="15">
        <f>VLOOKUP(Precentación_Quejas[[#This Row],['# Queja]],Historico_Registro_Quejas3[#All],4,0)</f>
        <v>209</v>
      </c>
      <c r="B255" s="188">
        <f>VLOOKUP(Precentación_Quejas[[#This Row],['# Queja]],Historico_Registro_Quejas3[#All],2,0)</f>
        <v>43409</v>
      </c>
      <c r="C255" s="188" t="str">
        <f>VLOOKUP(Precentación_Quejas[[#This Row],['# Queja]],Historico_Registro_Quejas3[#All],7,0)</f>
        <v>El aire acondicionado de la habitación no estaba configurado cuando llegamos, necesita reemplazarse por uno moderno ya que es ruidoso y la caracteristica de moverse para que aire vaya a diferentes direcciones no funcionó nunca.</v>
      </c>
      <c r="D255" s="188" t="str">
        <f>VLOOKUP(Precentación_Quejas[[#This Row],['# Queja]],Historico_Registro_Quejas3[#All],22,0)</f>
        <v>A/C</v>
      </c>
      <c r="E255" s="15">
        <f>VLOOKUP(Precentación_Quejas[[#This Row],[Payaso]],Tabla_Payasos10[[#All],[Payasos]:[Columna1]],2,0)</f>
        <v>17</v>
      </c>
      <c r="F255" s="15">
        <v>1012</v>
      </c>
      <c r="G255" s="15" t="str">
        <f>VLOOKUP(Precentación_Quejas[[#This Row],['# Queja]],Historico_Registro_Quejas3[[#All],['# Queja]:[Valoración]],15,0)</f>
        <v>Roja</v>
      </c>
    </row>
    <row r="256" spans="1:7" ht="30" x14ac:dyDescent="0.25">
      <c r="A256" s="15">
        <f>VLOOKUP(Precentación_Quejas[[#This Row],['# Queja]],Historico_Registro_Quejas3[#All],4,0)</f>
        <v>109</v>
      </c>
      <c r="B256" s="188">
        <f>VLOOKUP(Precentación_Quejas[[#This Row],['# Queja]],Historico_Registro_Quejas3[#All],2,0)</f>
        <v>43407</v>
      </c>
      <c r="C256" s="188" t="str">
        <f>VLOOKUP(Precentación_Quejas[[#This Row],['# Queja]],Historico_Registro_Quejas3[#All],7,0)</f>
        <v>Huésped se queja por el uso de pajillas.</v>
      </c>
      <c r="D256" s="188" t="str">
        <f>VLOOKUP(Precentación_Quejas[[#This Row],['# Queja]],Historico_Registro_Quejas3[#All],22,0)</f>
        <v xml:space="preserve">Servicio cliente restaurante </v>
      </c>
      <c r="E256" s="15">
        <f>VLOOKUP(Precentación_Quejas[[#This Row],[Payaso]],Tabla_Payasos10[[#All],[Payasos]:[Columna1]],2,0)</f>
        <v>26</v>
      </c>
      <c r="F256" s="15">
        <v>1011</v>
      </c>
      <c r="G256" s="15" t="str">
        <f>VLOOKUP(Precentación_Quejas[[#This Row],['# Queja]],Historico_Registro_Quejas3[[#All],['# Queja]:[Valoración]],15,0)</f>
        <v>Roja</v>
      </c>
    </row>
    <row r="257" spans="1:7" ht="30" x14ac:dyDescent="0.25">
      <c r="A257" s="15">
        <f>VLOOKUP(Precentación_Quejas[[#This Row],['# Queja]],Historico_Registro_Quejas3[#All],4,0)</f>
        <v>507</v>
      </c>
      <c r="B257" s="188">
        <f>VLOOKUP(Precentación_Quejas[[#This Row],['# Queja]],Historico_Registro_Quejas3[#All],2,0)</f>
        <v>43408</v>
      </c>
      <c r="C257" s="188" t="str">
        <f>VLOOKUP(Precentación_Quejas[[#This Row],['# Queja]],Historico_Registro_Quejas3[#All],7,0)</f>
        <v>Huésped se queja por la poca felxibilidad en cuanto a la hora de entrada y salida.</v>
      </c>
      <c r="D257" s="188" t="str">
        <f>VLOOKUP(Precentación_Quejas[[#This Row],['# Queja]],Historico_Registro_Quejas3[#All],22,0)</f>
        <v>N/A</v>
      </c>
      <c r="E257" s="15">
        <f>VLOOKUP(Precentación_Quejas[[#This Row],[Payaso]],Tabla_Payasos10[[#All],[Payasos]:[Columna1]],2,0)</f>
        <v>40</v>
      </c>
      <c r="F257" s="15">
        <v>1010</v>
      </c>
      <c r="G257" s="15" t="str">
        <f>VLOOKUP(Precentación_Quejas[[#This Row],['# Queja]],Historico_Registro_Quejas3[[#All],['# Queja]:[Valoración]],15,0)</f>
        <v>Desestimada</v>
      </c>
    </row>
    <row r="258" spans="1:7" ht="45" x14ac:dyDescent="0.25">
      <c r="A258" s="15">
        <f>VLOOKUP(Precentación_Quejas[[#This Row],['# Queja]],Historico_Registro_Quejas3[#All],4,0)</f>
        <v>903</v>
      </c>
      <c r="B258" s="188">
        <f>VLOOKUP(Precentación_Quejas[[#This Row],['# Queja]],Historico_Registro_Quejas3[#All],2,0)</f>
        <v>43408</v>
      </c>
      <c r="C258" s="188" t="str">
        <f>VLOOKUP(Precentación_Quejas[[#This Row],['# Queja]],Historico_Registro_Quejas3[#All],7,0)</f>
        <v>Huésped se acerca a recepción molesta indicando que hoy por la mañana su habitación y la de sus familiares a la par (904) despues de 3 minutos en la ducha solamente sale agua fría, nos pide revisar las duchas de las habitaciones para poder ducharse con agua caliente ya que tienen a su hija y es necesario que les brindemos una solución.</v>
      </c>
      <c r="D258" s="188" t="str">
        <f>VLOOKUP(Precentación_Quejas[[#This Row],['# Queja]],Historico_Registro_Quejas3[#All],22,0)</f>
        <v>Agua caliente</v>
      </c>
      <c r="E258" s="15">
        <f>VLOOKUP(Precentación_Quejas[[#This Row],[Payaso]],Tabla_Payasos10[[#All],[Payasos]:[Columna1]],2,0)</f>
        <v>9</v>
      </c>
      <c r="F258" s="15">
        <v>1009</v>
      </c>
      <c r="G258" s="15" t="str">
        <f>VLOOKUP(Precentación_Quejas[[#This Row],['# Queja]],Historico_Registro_Quejas3[[#All],['# Queja]:[Valoración]],15,0)</f>
        <v>Roja</v>
      </c>
    </row>
    <row r="259" spans="1:7" x14ac:dyDescent="0.25">
      <c r="A259" s="15">
        <f>VLOOKUP(Precentación_Quejas[[#This Row],['# Queja]],Historico_Registro_Quejas3[#All],4,0)</f>
        <v>304</v>
      </c>
      <c r="B259" s="188">
        <f>VLOOKUP(Precentación_Quejas[[#This Row],['# Queja]],Historico_Registro_Quejas3[#All],2,0)</f>
        <v>43408</v>
      </c>
      <c r="C259" s="188" t="str">
        <f>VLOOKUP(Precentación_Quejas[[#This Row],['# Queja]],Historico_Registro_Quejas3[#All],7,0)</f>
        <v>Podrìan mejorar con algún tipo de entretenimiento nocturno como música en vivo o algun show similar.</v>
      </c>
      <c r="D259" s="188" t="str">
        <f>VLOOKUP(Precentación_Quejas[[#This Row],['# Queja]],Historico_Registro_Quejas3[#All],22,0)</f>
        <v>Entretenimiento</v>
      </c>
      <c r="E259" s="15">
        <f>VLOOKUP(Precentación_Quejas[[#This Row],[Payaso]],Tabla_Payasos10[[#All],[Payasos]:[Columna1]],2,0)</f>
        <v>3</v>
      </c>
      <c r="F259" s="15">
        <v>1008</v>
      </c>
      <c r="G259" s="15" t="str">
        <f>VLOOKUP(Precentación_Quejas[[#This Row],['# Queja]],Historico_Registro_Quejas3[[#All],['# Queja]:[Valoración]],15,0)</f>
        <v>Roja</v>
      </c>
    </row>
    <row r="260" spans="1:7" ht="75" x14ac:dyDescent="0.25">
      <c r="A260" s="15">
        <f>VLOOKUP(Precentación_Quejas[[#This Row],['# Queja]],Historico_Registro_Quejas3[#All],4,0)</f>
        <v>207</v>
      </c>
      <c r="B260" s="188">
        <f>VLOOKUP(Precentación_Quejas[[#This Row],['# Queja]],Historico_Registro_Quejas3[#All],2,0)</f>
        <v>43408</v>
      </c>
      <c r="C260" s="188" t="str">
        <f>VLOOKUP(Precentación_Quejas[[#This Row],['# Queja]],Historico_Registro_Quejas3[#All],7,0)</f>
        <v>Huésped se queja por la mala experiencia con la cual finalizó su estancia en el hotel, ellos tenían 2 habitaciones juntas y solicitaron un late check-out a las 2:00pm, sin embargo al estar lleno el hotel no fue posible y se les dio la posibilidad de utilizar las instalaciones y bañarse en los lockers. Al parecer esto ocasionó una gran molestia, porque los huèspedes indican que el área donde los enviaron a bañarse no es apta y que ahí tuvieron una experiencia muy triste y decepcionante.</v>
      </c>
      <c r="D260" s="188" t="str">
        <f>VLOOKUP(Precentación_Quejas[[#This Row],['# Queja]],Historico_Registro_Quejas3[#All],22,0)</f>
        <v>Lockers</v>
      </c>
      <c r="E260" s="15">
        <f>VLOOKUP(Precentación_Quejas[[#This Row],[Payaso]],Tabla_Payasos10[[#All],[Payasos]:[Columna1]],2,0)</f>
        <v>3</v>
      </c>
      <c r="F260" s="15">
        <v>1007</v>
      </c>
      <c r="G260" s="15" t="str">
        <f>VLOOKUP(Precentación_Quejas[[#This Row],['# Queja]],Historico_Registro_Quejas3[[#All],['# Queja]:[Valoración]],15,0)</f>
        <v>Roja</v>
      </c>
    </row>
    <row r="261" spans="1:7" ht="30" x14ac:dyDescent="0.25">
      <c r="A261" s="15">
        <f>VLOOKUP(Precentación_Quejas[[#This Row],['# Queja]],Historico_Registro_Quejas3[#All],4,0)</f>
        <v>608</v>
      </c>
      <c r="B261" s="188">
        <f>VLOOKUP(Precentación_Quejas[[#This Row],['# Queja]],Historico_Registro_Quejas3[#All],2,0)</f>
        <v>43405</v>
      </c>
      <c r="C261" s="188" t="str">
        <f>VLOOKUP(Precentación_Quejas[[#This Row],['# Queja]],Historico_Registro_Quejas3[#All],7,0)</f>
        <v>Huésped se queja porque no hay una buena iluminación a los lados de la cama para poder leer, y además reclama por no haber una silla en la habitación.</v>
      </c>
      <c r="D261" s="188" t="str">
        <f>VLOOKUP(Precentación_Quejas[[#This Row],['# Queja]],Historico_Registro_Quejas3[#All],22,0)</f>
        <v>Iluminación hab closet</v>
      </c>
      <c r="E261" s="15">
        <f>VLOOKUP(Precentación_Quejas[[#This Row],[Payaso]],Tabla_Payasos10[[#All],[Payasos]:[Columna1]],2,0)</f>
        <v>2</v>
      </c>
      <c r="F261" s="15">
        <v>1006</v>
      </c>
      <c r="G261" s="15" t="str">
        <f>VLOOKUP(Precentación_Quejas[[#This Row],['# Queja]],Historico_Registro_Quejas3[[#All],['# Queja]:[Valoración]],15,0)</f>
        <v>Roja</v>
      </c>
    </row>
    <row r="262" spans="1:7" ht="30" x14ac:dyDescent="0.25">
      <c r="A262" s="15">
        <f>VLOOKUP(Precentación_Quejas[[#This Row],['# Queja]],Historico_Registro_Quejas3[#All],4,0)</f>
        <v>404</v>
      </c>
      <c r="B262" s="188">
        <f>VLOOKUP(Precentación_Quejas[[#This Row],['# Queja]],Historico_Registro_Quejas3[#All],2,0)</f>
        <v>43405</v>
      </c>
      <c r="C262" s="188" t="str">
        <f>VLOOKUP(Precentación_Quejas[[#This Row],['# Queja]],Historico_Registro_Quejas3[#All],7,0)</f>
        <v>Huésped se queja que los precios deberian de ser mas bajos en el sushi y en el bar de la piscina, es inclusive mas caro que una bebida en europa.</v>
      </c>
      <c r="D262" s="188" t="str">
        <f>VLOOKUP(Precentación_Quejas[[#This Row],['# Queja]],Historico_Registro_Quejas3[#All],22,0)</f>
        <v>Precios</v>
      </c>
      <c r="E262" s="15">
        <f>VLOOKUP(Precentación_Quejas[[#This Row],[Payaso]],Tabla_Payasos10[[#All],[Payasos]:[Columna1]],2,0)</f>
        <v>7</v>
      </c>
      <c r="F262" s="15">
        <v>1005</v>
      </c>
      <c r="G262" s="15" t="str">
        <f>VLOOKUP(Precentación_Quejas[[#This Row],['# Queja]],Historico_Registro_Quejas3[[#All],['# Queja]:[Valoración]],15,0)</f>
        <v>Roja</v>
      </c>
    </row>
    <row r="263" spans="1:7" ht="30" x14ac:dyDescent="0.25">
      <c r="A263" s="15">
        <f>VLOOKUP(Precentación_Quejas[[#This Row],['# Queja]],Historico_Registro_Quejas3[#All],4,0)</f>
        <v>902</v>
      </c>
      <c r="B263" s="188">
        <f>VLOOKUP(Precentación_Quejas[[#This Row],['# Queja]],Historico_Registro_Quejas3[#All],2,0)</f>
        <v>43400</v>
      </c>
      <c r="C263" s="188" t="str">
        <f>VLOOKUP(Precentación_Quejas[[#This Row],['# Queja]],Historico_Registro_Quejas3[#All],7,0)</f>
        <v>NO vender el agua a un precio tan elevado.</v>
      </c>
      <c r="D263" s="188" t="str">
        <f>VLOOKUP(Precentación_Quejas[[#This Row],['# Queja]],Historico_Registro_Quejas3[#All],22,0)</f>
        <v>Precios Souvenir</v>
      </c>
      <c r="E263" s="15">
        <f>VLOOKUP(Precentación_Quejas[[#This Row],[Payaso]],Tabla_Payasos10[[#All],[Payasos]:[Columna1]],2,0)</f>
        <v>3</v>
      </c>
      <c r="F263" s="15">
        <v>1004</v>
      </c>
      <c r="G263" s="15" t="str">
        <f>VLOOKUP(Precentación_Quejas[[#This Row],['# Queja]],Historico_Registro_Quejas3[[#All],['# Queja]:[Valoración]],15,0)</f>
        <v>Desestimada</v>
      </c>
    </row>
    <row r="264" spans="1:7" x14ac:dyDescent="0.25">
      <c r="A264" s="15">
        <f>VLOOKUP(Precentación_Quejas[[#This Row],['# Queja]],Historico_Registro_Quejas3[#All],4,0)</f>
        <v>208</v>
      </c>
      <c r="B264" s="188">
        <f>VLOOKUP(Precentación_Quejas[[#This Row],['# Queja]],Historico_Registro_Quejas3[#All],2,0)</f>
        <v>43403</v>
      </c>
      <c r="C264" s="188" t="str">
        <f>VLOOKUP(Precentación_Quejas[[#This Row],['# Queja]],Historico_Registro_Quejas3[#All],7,0)</f>
        <v>Expandir el souvenir ya que es muy pequeño y que puedan proveer un lugar conveniente con bebidas y comida.</v>
      </c>
      <c r="D264" s="188" t="str">
        <f>VLOOKUP(Precentación_Quejas[[#This Row],['# Queja]],Historico_Registro_Quejas3[#All],22,0)</f>
        <v>Servicio C. Tienda</v>
      </c>
      <c r="E264" s="15">
        <f>VLOOKUP(Precentación_Quejas[[#This Row],[Payaso]],Tabla_Payasos10[[#All],[Payasos]:[Columna1]],2,0)</f>
        <v>5</v>
      </c>
      <c r="F264" s="15">
        <v>1003</v>
      </c>
      <c r="G264" s="15" t="str">
        <f>VLOOKUP(Precentación_Quejas[[#This Row],['# Queja]],Historico_Registro_Quejas3[[#All],['# Queja]:[Valoración]],15,0)</f>
        <v>Roja</v>
      </c>
    </row>
    <row r="265" spans="1:7" ht="30" x14ac:dyDescent="0.25">
      <c r="A265" s="15">
        <f>VLOOKUP(Precentación_Quejas[[#This Row],['# Queja]],Historico_Registro_Quejas3[#All],4,0)</f>
        <v>208</v>
      </c>
      <c r="B265" s="188">
        <f>VLOOKUP(Precentación_Quejas[[#This Row],['# Queja]],Historico_Registro_Quejas3[#All],2,0)</f>
        <v>43403</v>
      </c>
      <c r="C265" s="188" t="str">
        <f>VLOOKUP(Precentación_Quejas[[#This Row],['# Queja]],Historico_Registro_Quejas3[#All],7,0)</f>
        <v>Poner ventiladores o ventilación en los baños</v>
      </c>
      <c r="D265" s="188" t="str">
        <f>VLOOKUP(Precentación_Quejas[[#This Row],['# Queja]],Historico_Registro_Quejas3[#All],22,0)</f>
        <v>N/A</v>
      </c>
      <c r="E265" s="15">
        <f>VLOOKUP(Precentación_Quejas[[#This Row],[Payaso]],Tabla_Payasos10[[#All],[Payasos]:[Columna1]],2,0)</f>
        <v>40</v>
      </c>
      <c r="F265" s="15">
        <v>1002</v>
      </c>
      <c r="G265" s="15" t="str">
        <f>VLOOKUP(Precentación_Quejas[[#This Row],['# Queja]],Historico_Registro_Quejas3[[#All],['# Queja]:[Valoración]],15,0)</f>
        <v>Desestimada</v>
      </c>
    </row>
    <row r="266" spans="1:7" x14ac:dyDescent="0.25">
      <c r="A266" s="15">
        <f>VLOOKUP(Precentación_Quejas[[#This Row],['# Queja]],Historico_Registro_Quejas3[#All],4,0)</f>
        <v>301</v>
      </c>
      <c r="B266" s="188">
        <f>VLOOKUP(Precentación_Quejas[[#This Row],['# Queja]],Historico_Registro_Quejas3[#All],2,0)</f>
        <v>43403</v>
      </c>
      <c r="C266" s="188" t="str">
        <f>VLOOKUP(Precentación_Quejas[[#This Row],['# Queja]],Historico_Registro_Quejas3[#All],7,0)</f>
        <v>Huésped llama a recepción porque su A/C no funciona correctamente.</v>
      </c>
      <c r="D266" s="188" t="str">
        <f>VLOOKUP(Precentación_Quejas[[#This Row],['# Queja]],Historico_Registro_Quejas3[#All],22,0)</f>
        <v>A/C</v>
      </c>
      <c r="E266" s="15">
        <f>VLOOKUP(Precentación_Quejas[[#This Row],[Payaso]],Tabla_Payasos10[[#All],[Payasos]:[Columna1]],2,0)</f>
        <v>17</v>
      </c>
      <c r="F266" s="15">
        <v>1001</v>
      </c>
      <c r="G266" s="15" t="str">
        <f>VLOOKUP(Precentación_Quejas[[#This Row],['# Queja]],Historico_Registro_Quejas3[[#All],['# Queja]:[Valoración]],15,0)</f>
        <v>Roja</v>
      </c>
    </row>
    <row r="267" spans="1:7" ht="30" x14ac:dyDescent="0.25">
      <c r="A267" s="15">
        <f>VLOOKUP(Precentación_Quejas[[#This Row],['# Queja]],Historico_Registro_Quejas3[#All],4,0)</f>
        <v>506</v>
      </c>
      <c r="B267" s="188">
        <f>VLOOKUP(Precentación_Quejas[[#This Row],['# Queja]],Historico_Registro_Quejas3[#All],2,0)</f>
        <v>43402</v>
      </c>
      <c r="C267" s="188" t="str">
        <f>VLOOKUP(Precentación_Quejas[[#This Row],['# Queja]],Historico_Registro_Quejas3[#All],7,0)</f>
        <v>los precios de la comida y especialmente las bebidas son muy altos.</v>
      </c>
      <c r="D267" s="188" t="str">
        <f>VLOOKUP(Precentación_Quejas[[#This Row],['# Queja]],Historico_Registro_Quejas3[#All],22,0)</f>
        <v>Precios Comidas Italiano</v>
      </c>
      <c r="E267" s="15">
        <f>VLOOKUP(Precentación_Quejas[[#This Row],[Payaso]],Tabla_Payasos10[[#All],[Payasos]:[Columna1]],2,0)</f>
        <v>8</v>
      </c>
      <c r="F267" s="15">
        <v>1000</v>
      </c>
      <c r="G267" s="15" t="str">
        <f>VLOOKUP(Precentación_Quejas[[#This Row],['# Queja]],Historico_Registro_Quejas3[[#All],['# Queja]:[Valoración]],15,0)</f>
        <v>Roja</v>
      </c>
    </row>
    <row r="268" spans="1:7" ht="30" x14ac:dyDescent="0.25">
      <c r="A268" s="15">
        <f>VLOOKUP(Precentación_Quejas[[#This Row],['# Queja]],Historico_Registro_Quejas3[#All],4,0)</f>
        <v>106</v>
      </c>
      <c r="B268" s="188">
        <f>VLOOKUP(Precentación_Quejas[[#This Row],['# Queja]],Historico_Registro_Quejas3[#All],2,0)</f>
        <v>43402</v>
      </c>
      <c r="C268" s="188" t="str">
        <f>VLOOKUP(Precentación_Quejas[[#This Row],['# Queja]],Historico_Registro_Quejas3[#All],7,0)</f>
        <v>Huèsped se queja porque no hay sombrillas en las habitaciones.</v>
      </c>
      <c r="D268" s="188" t="str">
        <f>VLOOKUP(Precentación_Quejas[[#This Row],['# Queja]],Historico_Registro_Quejas3[#All],22,0)</f>
        <v xml:space="preserve">Servicio cliente restaurante </v>
      </c>
      <c r="E268" s="15">
        <f>VLOOKUP(Precentación_Quejas[[#This Row],[Payaso]],Tabla_Payasos10[[#All],[Payasos]:[Columna1]],2,0)</f>
        <v>26</v>
      </c>
      <c r="F268" s="15">
        <v>999</v>
      </c>
      <c r="G268" s="15" t="str">
        <f>VLOOKUP(Precentación_Quejas[[#This Row],['# Queja]],Historico_Registro_Quejas3[[#All],['# Queja]:[Valoración]],15,0)</f>
        <v>Desestimada</v>
      </c>
    </row>
    <row r="269" spans="1:7" ht="30" x14ac:dyDescent="0.25">
      <c r="A269" s="15">
        <f>VLOOKUP(Precentación_Quejas[[#This Row],['# Queja]],Historico_Registro_Quejas3[#All],4,0)</f>
        <v>211</v>
      </c>
      <c r="B269" s="188">
        <f>VLOOKUP(Precentación_Quejas[[#This Row],['# Queja]],Historico_Registro_Quejas3[#All],2,0)</f>
        <v>43401</v>
      </c>
      <c r="C269" s="188" t="str">
        <f>VLOOKUP(Precentación_Quejas[[#This Row],['# Queja]],Historico_Registro_Quejas3[#All],7,0)</f>
        <v>La cafetera de la habitación no tiene filtros.</v>
      </c>
      <c r="D269" s="188" t="str">
        <f>VLOOKUP(Precentación_Quejas[[#This Row],['# Queja]],Historico_Registro_Quejas3[#All],22,0)</f>
        <v>N/A</v>
      </c>
      <c r="E269" s="15">
        <f>VLOOKUP(Precentación_Quejas[[#This Row],[Payaso]],Tabla_Payasos10[[#All],[Payasos]:[Columna1]],2,0)</f>
        <v>40</v>
      </c>
      <c r="F269" s="15">
        <v>998</v>
      </c>
      <c r="G269" s="15" t="str">
        <f>VLOOKUP(Precentación_Quejas[[#This Row],['# Queja]],Historico_Registro_Quejas3[[#All],['# Queja]:[Valoración]],15,0)</f>
        <v>Desestimada</v>
      </c>
    </row>
    <row r="270" spans="1:7" x14ac:dyDescent="0.25">
      <c r="A270" s="15">
        <f>VLOOKUP(Precentación_Quejas[[#This Row],['# Queja]],Historico_Registro_Quejas3[#All],4,0)</f>
        <v>503</v>
      </c>
      <c r="B270" s="188">
        <f>VLOOKUP(Precentación_Quejas[[#This Row],['# Queja]],Historico_Registro_Quejas3[#All],2,0)</f>
        <v>43402</v>
      </c>
      <c r="C270" s="188" t="str">
        <f>VLOOKUP(Precentación_Quejas[[#This Row],['# Queja]],Historico_Registro_Quejas3[#All],7,0)</f>
        <v>Precios excesivamente caros.</v>
      </c>
      <c r="D270" s="188" t="str">
        <f>VLOOKUP(Precentación_Quejas[[#This Row],['# Queja]],Historico_Registro_Quejas3[#All],22,0)</f>
        <v>Precios Sushi</v>
      </c>
      <c r="E270" s="15">
        <f>VLOOKUP(Precentación_Quejas[[#This Row],[Payaso]],Tabla_Payasos10[[#All],[Payasos]:[Columna1]],2,0)</f>
        <v>1</v>
      </c>
      <c r="F270" s="15">
        <v>997</v>
      </c>
      <c r="G270" s="15" t="str">
        <f>VLOOKUP(Precentación_Quejas[[#This Row],['# Queja]],Historico_Registro_Quejas3[[#All],['# Queja]:[Valoración]],15,0)</f>
        <v>Roja</v>
      </c>
    </row>
    <row r="271" spans="1:7" x14ac:dyDescent="0.25">
      <c r="A271" s="15">
        <f>VLOOKUP(Precentación_Quejas[[#This Row],['# Queja]],Historico_Registro_Quejas3[#All],4,0)</f>
        <v>205</v>
      </c>
      <c r="B271" s="188">
        <f>VLOOKUP(Precentación_Quejas[[#This Row],['# Queja]],Historico_Registro_Quejas3[#All],2,0)</f>
        <v>43402</v>
      </c>
      <c r="C271" s="188" t="str">
        <f>VLOOKUP(Precentación_Quejas[[#This Row],['# Queja]],Historico_Registro_Quejas3[#All],7,0)</f>
        <v>Huésped se queja por no haber mayor oferta gastronomica en el hotel ni mejores opciones libres de gluten.</v>
      </c>
      <c r="D271" s="188" t="str">
        <f>VLOOKUP(Precentación_Quejas[[#This Row],['# Queja]],Historico_Registro_Quejas3[#All],22,0)</f>
        <v>Menú Celiacos</v>
      </c>
      <c r="E271" s="15">
        <f>VLOOKUP(Precentación_Quejas[[#This Row],[Payaso]],Tabla_Payasos10[[#All],[Payasos]:[Columna1]],2,0)</f>
        <v>3</v>
      </c>
      <c r="F271" s="15">
        <v>996</v>
      </c>
      <c r="G271" s="15" t="str">
        <f>VLOOKUP(Precentación_Quejas[[#This Row],['# Queja]],Historico_Registro_Quejas3[[#All],['# Queja]:[Valoración]],15,0)</f>
        <v>Roja</v>
      </c>
    </row>
    <row r="272" spans="1:7" ht="30" x14ac:dyDescent="0.25">
      <c r="A272" s="15">
        <f>VLOOKUP(Precentación_Quejas[[#This Row],['# Queja]],Historico_Registro_Quejas3[#All],4,0)</f>
        <v>411</v>
      </c>
      <c r="B272" s="188">
        <f>VLOOKUP(Precentación_Quejas[[#This Row],['# Queja]],Historico_Registro_Quejas3[#All],2,0)</f>
        <v>43399</v>
      </c>
      <c r="C272" s="188" t="str">
        <f>VLOOKUP(Precentación_Quejas[[#This Row],['# Queja]],Historico_Registro_Quejas3[#All],7,0)</f>
        <v>Huèsped se queja por la poca iluminaciòn en las esquinas de cada callejòn, menciona que le encantarìa ver mejor iluminaciòn con los nùmeros de las habitaciones alumbrando.</v>
      </c>
      <c r="D272" s="188" t="str">
        <f>VLOOKUP(Precentación_Quejas[[#This Row],['# Queja]],Historico_Registro_Quejas3[#All],22,0)</f>
        <v>Iluminación Jardines</v>
      </c>
      <c r="E272" s="15">
        <f>VLOOKUP(Precentación_Quejas[[#This Row],[Payaso]],Tabla_Payasos10[[#All],[Payasos]:[Columna1]],2,0)</f>
        <v>4</v>
      </c>
      <c r="F272" s="15">
        <v>995</v>
      </c>
      <c r="G272" s="15" t="str">
        <f>VLOOKUP(Precentación_Quejas[[#This Row],['# Queja]],Historico_Registro_Quejas3[[#All],['# Queja]:[Valoración]],15,0)</f>
        <v>Roja</v>
      </c>
    </row>
    <row r="273" spans="1:7" ht="45" x14ac:dyDescent="0.25">
      <c r="A273" s="15">
        <f>VLOOKUP(Precentación_Quejas[[#This Row],['# Queja]],Historico_Registro_Quejas3[#All],4,0)</f>
        <v>209</v>
      </c>
      <c r="B273" s="188">
        <f>VLOOKUP(Precentación_Quejas[[#This Row],['# Queja]],Historico_Registro_Quejas3[#All],2,0)</f>
        <v>43398</v>
      </c>
      <c r="C273" s="188" t="str">
        <f>VLOOKUP(Precentación_Quejas[[#This Row],['# Queja]],Historico_Registro_Quejas3[#All],7,0)</f>
        <v>Bueno el desayuno pero terminè decepcionado porque estuvo cerrado nuestra estadìa entera, no tuve oportunidad de experimentar de la cultura tica porque siempre estuvo cerrado.La comida estuvo mas o menos en general, lo digo porque las porciones eran pequeñas.</v>
      </c>
      <c r="D273" s="188" t="str">
        <f>VLOOKUP(Precentación_Quejas[[#This Row],['# Queja]],Historico_Registro_Quejas3[#All],22,0)</f>
        <v>Menú típico</v>
      </c>
      <c r="E273" s="15">
        <f>VLOOKUP(Precentación_Quejas[[#This Row],[Payaso]],Tabla_Payasos10[[#All],[Payasos]:[Columna1]],2,0)</f>
        <v>4</v>
      </c>
      <c r="F273" s="15">
        <v>994</v>
      </c>
      <c r="G273" s="15" t="str">
        <f>VLOOKUP(Precentación_Quejas[[#This Row],['# Queja]],Historico_Registro_Quejas3[[#All],['# Queja]:[Valoración]],15,0)</f>
        <v>Roja</v>
      </c>
    </row>
    <row r="274" spans="1:7" x14ac:dyDescent="0.25">
      <c r="A274" s="15">
        <f>VLOOKUP(Precentación_Quejas[[#This Row],['# Queja]],Historico_Registro_Quejas3[#All],4,0)</f>
        <v>208</v>
      </c>
      <c r="B274" s="188">
        <f>VLOOKUP(Precentación_Quejas[[#This Row],['# Queja]],Historico_Registro_Quejas3[#All],2,0)</f>
        <v>43400</v>
      </c>
      <c r="C274" s="188" t="str">
        <f>VLOOKUP(Precentación_Quejas[[#This Row],['# Queja]],Historico_Registro_Quejas3[#All],7,0)</f>
        <v>Como visitante de temporada baja me gustarìa ver mas y mejores opciones de almuerzo y cena.</v>
      </c>
      <c r="D274" s="188" t="str">
        <f>VLOOKUP(Precentación_Quejas[[#This Row],['# Queja]],Historico_Registro_Quejas3[#All],22,0)</f>
        <v>Variedad platos</v>
      </c>
      <c r="E274" s="15">
        <f>VLOOKUP(Precentación_Quejas[[#This Row],[Payaso]],Tabla_Payasos10[[#All],[Payasos]:[Columna1]],2,0)</f>
        <v>1</v>
      </c>
      <c r="F274" s="15">
        <v>993</v>
      </c>
      <c r="G274" s="15" t="str">
        <f>VLOOKUP(Precentación_Quejas[[#This Row],['# Queja]],Historico_Registro_Quejas3[[#All],['# Queja]:[Valoración]],15,0)</f>
        <v>Roja</v>
      </c>
    </row>
    <row r="275" spans="1:7" x14ac:dyDescent="0.25">
      <c r="A275" s="15">
        <f>VLOOKUP(Precentación_Quejas[[#This Row],['# Queja]],Historico_Registro_Quejas3[#All],4,0)</f>
        <v>208</v>
      </c>
      <c r="B275" s="188">
        <f>VLOOKUP(Precentación_Quejas[[#This Row],['# Queja]],Historico_Registro_Quejas3[#All],2,0)</f>
        <v>43400</v>
      </c>
      <c r="C275" s="188" t="str">
        <f>VLOOKUP(Precentación_Quejas[[#This Row],['# Queja]],Historico_Registro_Quejas3[#All],7,0)</f>
        <v>Insectos en los helados. No fue una buena opciòn comprar ahì.</v>
      </c>
      <c r="D275" s="188" t="str">
        <f>VLOOKUP(Precentación_Quejas[[#This Row],['# Queja]],Historico_Registro_Quejas3[#All],22,0)</f>
        <v>Servicio C. Tienda</v>
      </c>
      <c r="E275" s="15">
        <f>VLOOKUP(Precentación_Quejas[[#This Row],[Payaso]],Tabla_Payasos10[[#All],[Payasos]:[Columna1]],2,0)</f>
        <v>5</v>
      </c>
      <c r="F275" s="15">
        <v>992</v>
      </c>
      <c r="G275" s="15" t="str">
        <f>VLOOKUP(Precentación_Quejas[[#This Row],['# Queja]],Historico_Registro_Quejas3[[#All],['# Queja]:[Valoración]],15,0)</f>
        <v>Roja</v>
      </c>
    </row>
    <row r="276" spans="1:7" x14ac:dyDescent="0.25">
      <c r="A276" s="15">
        <f>VLOOKUP(Precentación_Quejas[[#This Row],['# Queja]],Historico_Registro_Quejas3[#All],4,0)</f>
        <v>208</v>
      </c>
      <c r="B276" s="188">
        <f>VLOOKUP(Precentación_Quejas[[#This Row],['# Queja]],Historico_Registro_Quejas3[#All],2,0)</f>
        <v>43400</v>
      </c>
      <c r="C276" s="188" t="str">
        <f>VLOOKUP(Precentación_Quejas[[#This Row],['# Queja]],Historico_Registro_Quejas3[#All],7,0)</f>
        <v>Menù muy limitado y extremadamente caro</v>
      </c>
      <c r="D276" s="188" t="str">
        <f>VLOOKUP(Precentación_Quejas[[#This Row],['# Queja]],Historico_Registro_Quejas3[#All],22,0)</f>
        <v>Calidad precio</v>
      </c>
      <c r="E276" s="15">
        <f>VLOOKUP(Precentación_Quejas[[#This Row],[Payaso]],Tabla_Payasos10[[#All],[Payasos]:[Columna1]],2,0)</f>
        <v>4</v>
      </c>
      <c r="F276" s="15">
        <v>991</v>
      </c>
      <c r="G276" s="15" t="str">
        <f>VLOOKUP(Precentación_Quejas[[#This Row],['# Queja]],Historico_Registro_Quejas3[[#All],['# Queja]:[Valoración]],15,0)</f>
        <v>Roja</v>
      </c>
    </row>
    <row r="277" spans="1:7" ht="30" x14ac:dyDescent="0.25">
      <c r="A277" s="15">
        <f>VLOOKUP(Precentación_Quejas[[#This Row],['# Queja]],Historico_Registro_Quejas3[#All],4,0)</f>
        <v>904</v>
      </c>
      <c r="B277" s="188">
        <f>VLOOKUP(Precentación_Quejas[[#This Row],['# Queja]],Historico_Registro_Quejas3[#All],2,0)</f>
        <v>43397</v>
      </c>
      <c r="C277" s="188" t="str">
        <f>VLOOKUP(Precentación_Quejas[[#This Row],['# Queja]],Historico_Registro_Quejas3[#All],7,0)</f>
        <v>Pueden mejorar su servicio con una mejor ayuda con la conversión de dinero. Me dijeron que un taxi cuesta 12 dolares a la Fortuna pero la "maria" marca 5000 colones, se supone que son 10 dòlares. No entendì porque.</v>
      </c>
      <c r="D277" s="188" t="str">
        <f>VLOOKUP(Precentación_Quejas[[#This Row],['# Queja]],Historico_Registro_Quejas3[#All],22,0)</f>
        <v>Precios</v>
      </c>
      <c r="E277" s="15">
        <f>VLOOKUP(Precentación_Quejas[[#This Row],[Payaso]],Tabla_Payasos10[[#All],[Payasos]:[Columna1]],2,0)</f>
        <v>7</v>
      </c>
      <c r="F277" s="15">
        <v>990</v>
      </c>
      <c r="G277" s="15" t="str">
        <f>VLOOKUP(Precentación_Quejas[[#This Row],['# Queja]],Historico_Registro_Quejas3[[#All],['# Queja]:[Valoración]],15,0)</f>
        <v>Roja</v>
      </c>
    </row>
    <row r="278" spans="1:7" ht="30" x14ac:dyDescent="0.25">
      <c r="A278" s="15">
        <f>VLOOKUP(Precentación_Quejas[[#This Row],['# Queja]],Historico_Registro_Quejas3[#All],4,0)</f>
        <v>108</v>
      </c>
      <c r="B278" s="188">
        <f>VLOOKUP(Precentación_Quejas[[#This Row],['# Queja]],Historico_Registro_Quejas3[#All],2,0)</f>
        <v>43398</v>
      </c>
      <c r="C278" s="188" t="str">
        <f>VLOOKUP(Precentación_Quejas[[#This Row],['# Queja]],Historico_Registro_Quejas3[#All],7,0)</f>
        <v>Deberìan entregar un brochure con informaciòn del hotel para futuras visitas.</v>
      </c>
      <c r="D278" s="188" t="str">
        <f>VLOOKUP(Precentación_Quejas[[#This Row],['# Queja]],Historico_Registro_Quejas3[#All],22,0)</f>
        <v>N/A</v>
      </c>
      <c r="E278" s="15">
        <f>VLOOKUP(Precentación_Quejas[[#This Row],[Payaso]],Tabla_Payasos10[[#All],[Payasos]:[Columna1]],2,0)</f>
        <v>40</v>
      </c>
      <c r="F278" s="15">
        <v>989</v>
      </c>
      <c r="G278" s="15" t="str">
        <f>VLOOKUP(Precentación_Quejas[[#This Row],['# Queja]],Historico_Registro_Quejas3[[#All],['# Queja]:[Valoración]],15,0)</f>
        <v>Desestimada</v>
      </c>
    </row>
    <row r="279" spans="1:7" ht="30" x14ac:dyDescent="0.25">
      <c r="A279" s="15">
        <f>VLOOKUP(Precentación_Quejas[[#This Row],['# Queja]],Historico_Registro_Quejas3[#All],4,0)</f>
        <v>108</v>
      </c>
      <c r="B279" s="188">
        <f>VLOOKUP(Precentación_Quejas[[#This Row],['# Queja]],Historico_Registro_Quejas3[#All],2,0)</f>
        <v>43398</v>
      </c>
      <c r="C279" s="188" t="str">
        <f>VLOOKUP(Precentación_Quejas[[#This Row],['# Queja]],Historico_Registro_Quejas3[#All],7,0)</f>
        <v>El servicio muy bueno pero el sabor del arroz con camarones no era el mejor.</v>
      </c>
      <c r="D279" s="188" t="str">
        <f>VLOOKUP(Precentación_Quejas[[#This Row],['# Queja]],Historico_Registro_Quejas3[#All],22,0)</f>
        <v>Calidad comida Italiano</v>
      </c>
      <c r="E279" s="15">
        <f>VLOOKUP(Precentación_Quejas[[#This Row],[Payaso]],Tabla_Payasos10[[#All],[Payasos]:[Columna1]],2,0)</f>
        <v>6</v>
      </c>
      <c r="F279" s="15">
        <v>988</v>
      </c>
      <c r="G279" s="15" t="str">
        <f>VLOOKUP(Precentación_Quejas[[#This Row],['# Queja]],Historico_Registro_Quejas3[[#All],['# Queja]:[Valoración]],15,0)</f>
        <v>Roja</v>
      </c>
    </row>
    <row r="280" spans="1:7" ht="30" x14ac:dyDescent="0.25">
      <c r="A280" s="15">
        <f>VLOOKUP(Precentación_Quejas[[#This Row],['# Queja]],Historico_Registro_Quejas3[#All],4,0)</f>
        <v>504</v>
      </c>
      <c r="B280" s="188">
        <f>VLOOKUP(Precentación_Quejas[[#This Row],['# Queja]],Historico_Registro_Quejas3[#All],2,0)</f>
        <v>43396</v>
      </c>
      <c r="C280" s="188" t="str">
        <f>VLOOKUP(Precentación_Quejas[[#This Row],['# Queja]],Historico_Registro_Quejas3[#All],7,0)</f>
        <v>Podrìan mejorar en tener en el hotel servicio de alquiler de carros y un supermercado mas cerca.</v>
      </c>
      <c r="D280" s="188" t="str">
        <f>VLOOKUP(Precentación_Quejas[[#This Row],['# Queja]],Historico_Registro_Quejas3[#All],22,0)</f>
        <v>N/A</v>
      </c>
      <c r="E280" s="15">
        <f>VLOOKUP(Precentación_Quejas[[#This Row],[Payaso]],Tabla_Payasos10[[#All],[Payasos]:[Columna1]],2,0)</f>
        <v>40</v>
      </c>
      <c r="F280" s="15">
        <v>987</v>
      </c>
      <c r="G280" s="15" t="str">
        <f>VLOOKUP(Precentación_Quejas[[#This Row],['# Queja]],Historico_Registro_Quejas3[[#All],['# Queja]:[Valoración]],15,0)</f>
        <v>Desestimada</v>
      </c>
    </row>
    <row r="281" spans="1:7" ht="30" x14ac:dyDescent="0.25">
      <c r="A281" s="15">
        <f>VLOOKUP(Precentación_Quejas[[#This Row],['# Queja]],Historico_Registro_Quejas3[#All],4,0)</f>
        <v>504</v>
      </c>
      <c r="B281" s="188">
        <f>VLOOKUP(Precentación_Quejas[[#This Row],['# Queja]],Historico_Registro_Quejas3[#All],2,0)</f>
        <v>43396</v>
      </c>
      <c r="C281" s="188" t="str">
        <f>VLOOKUP(Precentación_Quejas[[#This Row],['# Queja]],Historico_Registro_Quejas3[#All],7,0)</f>
        <v>muy caro, por una cerveza de lata 5 dòlares.</v>
      </c>
      <c r="D281" s="188" t="str">
        <f>VLOOKUP(Precentación_Quejas[[#This Row],['# Queja]],Historico_Registro_Quejas3[#All],22,0)</f>
        <v>Precios</v>
      </c>
      <c r="E281" s="15">
        <f>VLOOKUP(Precentación_Quejas[[#This Row],[Payaso]],Tabla_Payasos10[[#All],[Payasos]:[Columna1]],2,0)</f>
        <v>7</v>
      </c>
      <c r="F281" s="15">
        <v>986</v>
      </c>
      <c r="G281" s="15" t="str">
        <f>VLOOKUP(Precentación_Quejas[[#This Row],['# Queja]],Historico_Registro_Quejas3[[#All],['# Queja]:[Valoración]],15,0)</f>
        <v>Desestimada</v>
      </c>
    </row>
    <row r="282" spans="1:7" ht="30" x14ac:dyDescent="0.25">
      <c r="A282" s="15">
        <f>VLOOKUP(Precentación_Quejas[[#This Row],['# Queja]],Historico_Registro_Quejas3[#All],4,0)</f>
        <v>202</v>
      </c>
      <c r="B282" s="188">
        <f>VLOOKUP(Precentación_Quejas[[#This Row],['# Queja]],Historico_Registro_Quejas3[#All],2,0)</f>
        <v>43401</v>
      </c>
      <c r="C282" s="188" t="str">
        <f>VLOOKUP(Precentación_Quejas[[#This Row],['# Queja]],Historico_Registro_Quejas3[#All],7,0)</f>
        <v>Cama nido que se colocò a peticiòn de huèsped se encontraba en muy mal estado, quebrada y no en las mejores condiciones.</v>
      </c>
      <c r="D282" s="188" t="str">
        <f>VLOOKUP(Precentación_Quejas[[#This Row],['# Queja]],Historico_Registro_Quejas3[#All],22,0)</f>
        <v>Camas nidos</v>
      </c>
      <c r="E282" s="15">
        <f>VLOOKUP(Precentación_Quejas[[#This Row],[Payaso]],Tabla_Payasos10[[#All],[Payasos]:[Columna1]],2,0)</f>
        <v>1</v>
      </c>
      <c r="F282" s="15">
        <v>985</v>
      </c>
      <c r="G282" s="15" t="str">
        <f>VLOOKUP(Precentación_Quejas[[#This Row],['# Queja]],Historico_Registro_Quejas3[[#All],['# Queja]:[Valoración]],15,0)</f>
        <v>Roja</v>
      </c>
    </row>
    <row r="283" spans="1:7" ht="330" x14ac:dyDescent="0.25">
      <c r="A283" s="15" t="str">
        <f>VLOOKUP(Precentación_Quejas[[#This Row],['# Queja]],Historico_Registro_Quejas3[#All],4,0)</f>
        <v>N/A</v>
      </c>
      <c r="B283" s="188">
        <f>VLOOKUP(Precentación_Quejas[[#This Row],['# Queja]],Historico_Registro_Quejas3[#All],2,0)</f>
        <v>43401</v>
      </c>
      <c r="C283" s="188" t="str">
        <f>VLOOKUP(Precentación_Quejas[[#This Row],['# Queja]],Historico_Registro_Quejas3[#All],7,0)</f>
        <v xml:space="preserve">Buenos días Compañeros 
Tengan muy buen día todas y todos.
Les comparto el siguiente  incidente , durante el desayuno de hoy.
La mañana de hoy la compañera Karen Núñez se acercó a mi persona y me indico , que aparentemente estaban cayendo del cielo raso, excremento de ratas.
Estaba en espera de  terminar el desayuno , para informar al señor Jairo.
Lamentablemente, ella no se equivocaba.
Minutos después , cayó muy cerca de una de las mesas, una rata.  La compañera Hazel y el señor Ariel, pudieron recogerla y disponer de ella, pero lamentablemente los huéspedes    , en el salón B , se dieron cuenta.
Las habitaciones a nombre de la familia LAINES, son 603-703-903.
Mi recomendación seria , entrar lo más pronto posible en un programa de exterminio y/o previsión a l asunto.
Espero que la información sea de ayuda.
</v>
      </c>
      <c r="D283" s="188" t="str">
        <f>VLOOKUP(Precentación_Quejas[[#This Row],['# Queja]],Historico_Registro_Quejas3[#All],22,0)</f>
        <v>Plagas en restaurante</v>
      </c>
      <c r="E283" s="15">
        <f>VLOOKUP(Precentación_Quejas[[#This Row],[Payaso]],Tabla_Payasos10[[#All],[Payasos]:[Columna1]],2,0)</f>
        <v>3</v>
      </c>
      <c r="F283" s="15">
        <v>984</v>
      </c>
      <c r="G283" s="15" t="str">
        <f>VLOOKUP(Precentación_Quejas[[#This Row],['# Queja]],Historico_Registro_Quejas3[[#All],['# Queja]:[Valoración]],15,0)</f>
        <v>Roja</v>
      </c>
    </row>
    <row r="284" spans="1:7" ht="30" x14ac:dyDescent="0.25">
      <c r="A284" s="15">
        <f>VLOOKUP(Precentación_Quejas[[#This Row],['# Queja]],Historico_Registro_Quejas3[#All],4,0)</f>
        <v>111</v>
      </c>
      <c r="B284" s="188">
        <f>VLOOKUP(Precentación_Quejas[[#This Row],['# Queja]],Historico_Registro_Quejas3[#All],2,0)</f>
        <v>43394</v>
      </c>
      <c r="C284" s="188" t="str">
        <f>VLOOKUP(Precentación_Quejas[[#This Row],['# Queja]],Historico_Registro_Quejas3[#All],7,0)</f>
        <v>Huésped se queja por no haber ventiladores en los restaurantes que permitan un mejor flujo de aire.</v>
      </c>
      <c r="D284" s="188" t="str">
        <f>VLOOKUP(Precentación_Quejas[[#This Row],['# Queja]],Historico_Registro_Quejas3[#All],22,0)</f>
        <v>Ventilación Restaurantes</v>
      </c>
      <c r="E284" s="15">
        <f>VLOOKUP(Precentación_Quejas[[#This Row],[Payaso]],Tabla_Payasos10[[#All],[Payasos]:[Columna1]],2,0)</f>
        <v>4</v>
      </c>
      <c r="F284" s="15">
        <v>983</v>
      </c>
      <c r="G284" s="15" t="str">
        <f>VLOOKUP(Precentación_Quejas[[#This Row],['# Queja]],Historico_Registro_Quejas3[[#All],['# Queja]:[Valoración]],15,0)</f>
        <v>Verde</v>
      </c>
    </row>
    <row r="285" spans="1:7" x14ac:dyDescent="0.25">
      <c r="A285" s="15">
        <f>VLOOKUP(Precentación_Quejas[[#This Row],['# Queja]],Historico_Registro_Quejas3[#All],4,0)</f>
        <v>701</v>
      </c>
      <c r="B285" s="188">
        <f>VLOOKUP(Precentación_Quejas[[#This Row],['# Queja]],Historico_Registro_Quejas3[#All],2,0)</f>
        <v>43393</v>
      </c>
      <c r="C285" s="188" t="str">
        <f>VLOOKUP(Precentación_Quejas[[#This Row],['# Queja]],Historico_Registro_Quejas3[#All],7,0)</f>
        <v>Huésped se queja porque el hotel no tiene NETFLIX con costo agregado en las habitaciones para el hospedaje.</v>
      </c>
      <c r="D285" s="188" t="str">
        <f>VLOOKUP(Precentación_Quejas[[#This Row],['# Queja]],Historico_Registro_Quejas3[#All],22,0)</f>
        <v>NETFLIX</v>
      </c>
      <c r="E285" s="15">
        <f>VLOOKUP(Precentación_Quejas[[#This Row],[Payaso]],Tabla_Payasos10[[#All],[Payasos]:[Columna1]],2,0)</f>
        <v>1</v>
      </c>
      <c r="F285" s="15">
        <v>982</v>
      </c>
      <c r="G285" s="15" t="str">
        <f>VLOOKUP(Precentación_Quejas[[#This Row],['# Queja]],Historico_Registro_Quejas3[[#All],['# Queja]:[Valoración]],15,0)</f>
        <v>Amarilla</v>
      </c>
    </row>
    <row r="286" spans="1:7" x14ac:dyDescent="0.25">
      <c r="A286" s="15">
        <f>VLOOKUP(Precentación_Quejas[[#This Row],['# Queja]],Historico_Registro_Quejas3[#All],4,0)</f>
        <v>505</v>
      </c>
      <c r="B286" s="188">
        <f>VLOOKUP(Precentación_Quejas[[#This Row],['# Queja]],Historico_Registro_Quejas3[#All],2,0)</f>
        <v>43390</v>
      </c>
      <c r="C286" s="188" t="str">
        <f>VLOOKUP(Precentación_Quejas[[#This Row],['# Queja]],Historico_Registro_Quejas3[#All],7,0)</f>
        <v>Precios muy altos.</v>
      </c>
      <c r="D286" s="188" t="str">
        <f>VLOOKUP(Precentación_Quejas[[#This Row],['# Queja]],Historico_Registro_Quejas3[#All],22,0)</f>
        <v>Precios tienda</v>
      </c>
      <c r="E286" s="15">
        <f>VLOOKUP(Precentación_Quejas[[#This Row],[Payaso]],Tabla_Payasos10[[#All],[Payasos]:[Columna1]],2,0)</f>
        <v>1</v>
      </c>
      <c r="F286" s="15">
        <v>981</v>
      </c>
      <c r="G286" s="15" t="str">
        <f>VLOOKUP(Precentación_Quejas[[#This Row],['# Queja]],Historico_Registro_Quejas3[[#All],['# Queja]:[Valoración]],15,0)</f>
        <v>Amarilla</v>
      </c>
    </row>
    <row r="287" spans="1:7" ht="30" x14ac:dyDescent="0.25">
      <c r="A287" s="15">
        <f>VLOOKUP(Precentación_Quejas[[#This Row],['# Queja]],Historico_Registro_Quejas3[#All],4,0)</f>
        <v>505</v>
      </c>
      <c r="B287" s="188">
        <f>VLOOKUP(Precentación_Quejas[[#This Row],['# Queja]],Historico_Registro_Quejas3[#All],2,0)</f>
        <v>43390</v>
      </c>
      <c r="C287" s="188" t="str">
        <f>VLOOKUP(Precentación_Quejas[[#This Row],['# Queja]],Historico_Registro_Quejas3[#All],7,0)</f>
        <v>Comida buena pero sobrevalorada.</v>
      </c>
      <c r="D287" s="188" t="str">
        <f>VLOOKUP(Precentación_Quejas[[#This Row],['# Queja]],Historico_Registro_Quejas3[#All],22,0)</f>
        <v>Precios Comidas Italiano</v>
      </c>
      <c r="E287" s="15">
        <f>VLOOKUP(Precentación_Quejas[[#This Row],[Payaso]],Tabla_Payasos10[[#All],[Payasos]:[Columna1]],2,0)</f>
        <v>8</v>
      </c>
      <c r="F287" s="15">
        <v>980</v>
      </c>
      <c r="G287" s="15" t="str">
        <f>VLOOKUP(Precentación_Quejas[[#This Row],['# Queja]],Historico_Registro_Quejas3[[#All],['# Queja]:[Valoración]],15,0)</f>
        <v>Roja</v>
      </c>
    </row>
    <row r="288" spans="1:7" ht="30" x14ac:dyDescent="0.25">
      <c r="A288" s="15">
        <f>VLOOKUP(Precentación_Quejas[[#This Row],['# Queja]],Historico_Registro_Quejas3[#All],4,0)</f>
        <v>705</v>
      </c>
      <c r="B288" s="188">
        <f>VLOOKUP(Precentación_Quejas[[#This Row],['# Queja]],Historico_Registro_Quejas3[#All],2,0)</f>
        <v>43392</v>
      </c>
      <c r="C288" s="188" t="str">
        <f>VLOOKUP(Precentación_Quejas[[#This Row],['# Queja]],Historico_Registro_Quejas3[#All],7,0)</f>
        <v>Los trabajos de construcción detrás de nosotros comenzaron muy temprano a las 7am y eran demasiado ruidosos. No fue muy gratificante ni tranquila la estadía por ese motivo.</v>
      </c>
      <c r="D288" s="188" t="str">
        <f>VLOOKUP(Precentación_Quejas[[#This Row],['# Queja]],Historico_Registro_Quejas3[#All],22,0)</f>
        <v>Ruido habitación</v>
      </c>
      <c r="E288" s="15">
        <f>VLOOKUP(Precentación_Quejas[[#This Row],[Payaso]],Tabla_Payasos10[[#All],[Payasos]:[Columna1]],2,0)</f>
        <v>10</v>
      </c>
      <c r="F288" s="15">
        <v>979</v>
      </c>
      <c r="G288" s="15" t="str">
        <f>VLOOKUP(Precentación_Quejas[[#This Row],['# Queja]],Historico_Registro_Quejas3[[#All],['# Queja]:[Valoración]],15,0)</f>
        <v>Desestimada</v>
      </c>
    </row>
    <row r="289" spans="1:7" ht="105" x14ac:dyDescent="0.25">
      <c r="A289" s="15">
        <f>VLOOKUP(Precentación_Quejas[[#This Row],['# Queja]],Historico_Registro_Quejas3[#All],4,0)</f>
        <v>512</v>
      </c>
      <c r="B289" s="188">
        <f>VLOOKUP(Precentación_Quejas[[#This Row],['# Queja]],Historico_Registro_Quejas3[#All],2,0)</f>
        <v>43394</v>
      </c>
      <c r="C289" s="188" t="str">
        <f>VLOOKUP(Precentación_Quejas[[#This Row],['# Queja]],Historico_Registro_Quejas3[#All],7,0)</f>
        <v xml:space="preserve">Huésped al momento del check-out nos comparte la queja que el día 20 de octubre ( día de su boda) se había coordinado la limpieza y decoración respectiva para que cuando llegaran de su boda encontraran la sorpresa, sin embargo cuando la mucama llegó a hacer lo solicitado ellos se encontraban alistandose y preparando todo para la boda por lo que pidieron a la mucama venir más tarde ya cuando se hubieran marchado. La situación que molestó a la huésped fue que cuando llegaron de su boda a celebrar la luna de miel la habitación era un desastre y no había ninguna decoración. Ella nos expresó que habían hecho un esfuerzo muy grande para conseguir disfrutar de su luna de miel en esa habitación y que al final lo que recibieron fue una decepción en lugar de una grata sorpresa. </v>
      </c>
      <c r="D289" s="188" t="str">
        <f>VLOOKUP(Precentación_Quejas[[#This Row],['# Queja]],Historico_Registro_Quejas3[#All],22,0)</f>
        <v>Chequeo habitaciones</v>
      </c>
      <c r="E289" s="15">
        <f>VLOOKUP(Precentación_Quejas[[#This Row],[Payaso]],Tabla_Payasos10[[#All],[Payasos]:[Columna1]],2,0)</f>
        <v>10</v>
      </c>
      <c r="F289" s="15">
        <v>978</v>
      </c>
      <c r="G289" s="15" t="str">
        <f>VLOOKUP(Precentación_Quejas[[#This Row],['# Queja]],Historico_Registro_Quejas3[[#All],['# Queja]:[Valoración]],15,0)</f>
        <v>Roja</v>
      </c>
    </row>
    <row r="290" spans="1:7" x14ac:dyDescent="0.25">
      <c r="A290" s="15" t="str">
        <f>VLOOKUP(Precentación_Quejas[[#This Row],['# Queja]],Historico_Registro_Quejas3[#All],4,0)</f>
        <v>N/A</v>
      </c>
      <c r="B290" s="188">
        <f>VLOOKUP(Precentación_Quejas[[#This Row],['# Queja]],Historico_Registro_Quejas3[#All],2,0)</f>
        <v>43391</v>
      </c>
      <c r="C290" s="188" t="str">
        <f>VLOOKUP(Precentación_Quejas[[#This Row],['# Queja]],Historico_Registro_Quejas3[#All],7,0)</f>
        <v>Locker #18 de los hombres posee número erroneo en su llavero. Revisar estado y números de los llaveros.</v>
      </c>
      <c r="D290" s="188" t="str">
        <f>VLOOKUP(Precentación_Quejas[[#This Row],['# Queja]],Historico_Registro_Quejas3[#All],22,0)</f>
        <v>Lockers</v>
      </c>
      <c r="E290" s="15">
        <f>VLOOKUP(Precentación_Quejas[[#This Row],[Payaso]],Tabla_Payasos10[[#All],[Payasos]:[Columna1]],2,0)</f>
        <v>3</v>
      </c>
      <c r="F290" s="15">
        <v>977</v>
      </c>
      <c r="G290" s="15" t="str">
        <f>VLOOKUP(Precentación_Quejas[[#This Row],['# Queja]],Historico_Registro_Quejas3[[#All],['# Queja]:[Valoración]],15,0)</f>
        <v>Amarilla</v>
      </c>
    </row>
    <row r="291" spans="1:7" x14ac:dyDescent="0.25">
      <c r="A291" s="15">
        <f>VLOOKUP(Precentación_Quejas[[#This Row],['# Queja]],Historico_Registro_Quejas3[#All],4,0)</f>
        <v>402</v>
      </c>
      <c r="B291" s="188">
        <f>VLOOKUP(Precentación_Quejas[[#This Row],['# Queja]],Historico_Registro_Quejas3[#All],2,0)</f>
        <v>43391</v>
      </c>
      <c r="C291" s="188" t="str">
        <f>VLOOKUP(Precentación_Quejas[[#This Row],['# Queja]],Historico_Registro_Quejas3[#All],7,0)</f>
        <v>Los botones del jacuzzi no funcionaban bien a ciertas horas.</v>
      </c>
      <c r="D291" s="188" t="str">
        <f>VLOOKUP(Precentación_Quejas[[#This Row],['# Queja]],Historico_Registro_Quejas3[#All],22,0)</f>
        <v>Jacuzzi</v>
      </c>
      <c r="E291" s="15">
        <f>VLOOKUP(Precentación_Quejas[[#This Row],[Payaso]],Tabla_Payasos10[[#All],[Payasos]:[Columna1]],2,0)</f>
        <v>4</v>
      </c>
      <c r="F291" s="15">
        <v>976</v>
      </c>
      <c r="G291" s="15" t="str">
        <f>VLOOKUP(Precentación_Quejas[[#This Row],['# Queja]],Historico_Registro_Quejas3[[#All],['# Queja]:[Valoración]],15,0)</f>
        <v>Roja</v>
      </c>
    </row>
    <row r="292" spans="1:7" ht="30" x14ac:dyDescent="0.25">
      <c r="A292" s="15">
        <f>VLOOKUP(Precentación_Quejas[[#This Row],['# Queja]],Historico_Registro_Quejas3[#All],4,0)</f>
        <v>608</v>
      </c>
      <c r="B292" s="188">
        <f>VLOOKUP(Precentación_Quejas[[#This Row],['# Queja]],Historico_Registro_Quejas3[#All],2,0)</f>
        <v>43390</v>
      </c>
      <c r="C292" s="188" t="str">
        <f>VLOOKUP(Precentación_Quejas[[#This Row],['# Queja]],Historico_Registro_Quejas3[#All],7,0)</f>
        <v>NO ofrezcan pajillas para las bebidas a la hora de servir una comida, son muy malas para el medio ambiente.</v>
      </c>
      <c r="D292" s="188" t="str">
        <f>VLOOKUP(Precentación_Quejas[[#This Row],['# Queja]],Historico_Registro_Quejas3[#All],22,0)</f>
        <v xml:space="preserve">Servicio cliente restaurante </v>
      </c>
      <c r="E292" s="15">
        <f>VLOOKUP(Precentación_Quejas[[#This Row],[Payaso]],Tabla_Payasos10[[#All],[Payasos]:[Columna1]],2,0)</f>
        <v>26</v>
      </c>
      <c r="F292" s="15">
        <v>975</v>
      </c>
      <c r="G292" s="15" t="str">
        <f>VLOOKUP(Precentación_Quejas[[#This Row],['# Queja]],Historico_Registro_Quejas3[[#All],['# Queja]:[Valoración]],15,0)</f>
        <v>Desestimada</v>
      </c>
    </row>
    <row r="293" spans="1:7" ht="30" x14ac:dyDescent="0.25">
      <c r="A293" s="15">
        <f>VLOOKUP(Precentación_Quejas[[#This Row],['# Queja]],Historico_Registro_Quejas3[#All],4,0)</f>
        <v>306</v>
      </c>
      <c r="B293" s="188">
        <f>VLOOKUP(Precentación_Quejas[[#This Row],['# Queja]],Historico_Registro_Quejas3[#All],2,0)</f>
        <v>43391</v>
      </c>
      <c r="C293" s="188" t="str">
        <f>VLOOKUP(Precentación_Quejas[[#This Row],['# Queja]],Historico_Registro_Quejas3[#All],7,0)</f>
        <v>Huésped se queja que en el souvenir  las tallas de ropa se encontraban todas mezcladas y en desorden y fue difícil encontrar la ropa.</v>
      </c>
      <c r="D293" s="188" t="str">
        <f>VLOOKUP(Precentación_Quejas[[#This Row],['# Queja]],Historico_Registro_Quejas3[#All],22,0)</f>
        <v>Servicio C. Tienda</v>
      </c>
      <c r="E293" s="15">
        <f>VLOOKUP(Precentación_Quejas[[#This Row],[Payaso]],Tabla_Payasos10[[#All],[Payasos]:[Columna1]],2,0)</f>
        <v>5</v>
      </c>
      <c r="F293" s="15">
        <v>974</v>
      </c>
      <c r="G293" s="15" t="str">
        <f>VLOOKUP(Precentación_Quejas[[#This Row],['# Queja]],Historico_Registro_Quejas3[[#All],['# Queja]:[Valoración]],15,0)</f>
        <v>Amarilla</v>
      </c>
    </row>
    <row r="294" spans="1:7" x14ac:dyDescent="0.25">
      <c r="A294" s="15">
        <f>VLOOKUP(Precentación_Quejas[[#This Row],['# Queja]],Historico_Registro_Quejas3[#All],4,0)</f>
        <v>312</v>
      </c>
      <c r="B294" s="188">
        <f>VLOOKUP(Precentación_Quejas[[#This Row],['# Queja]],Historico_Registro_Quejas3[#All],2,0)</f>
        <v>43390</v>
      </c>
      <c r="C294" s="188" t="str">
        <f>VLOOKUP(Precentación_Quejas[[#This Row],['# Queja]],Historico_Registro_Quejas3[#All],7,0)</f>
        <v>Las bebidas estuvieron ok pero no fueron algo grandioso.</v>
      </c>
      <c r="D294" s="188" t="str">
        <f>VLOOKUP(Precentación_Quejas[[#This Row],['# Queja]],Historico_Registro_Quejas3[#All],22,0)</f>
        <v>Cockteles bares</v>
      </c>
      <c r="E294" s="15">
        <f>VLOOKUP(Precentación_Quejas[[#This Row],[Payaso]],Tabla_Payasos10[[#All],[Payasos]:[Columna1]],2,0)</f>
        <v>2</v>
      </c>
      <c r="F294" s="15">
        <v>973</v>
      </c>
      <c r="G294" s="15" t="str">
        <f>VLOOKUP(Precentación_Quejas[[#This Row],['# Queja]],Historico_Registro_Quejas3[[#All],['# Queja]:[Valoración]],15,0)</f>
        <v>Roja</v>
      </c>
    </row>
    <row r="295" spans="1:7" ht="30" x14ac:dyDescent="0.25">
      <c r="A295" s="15">
        <f>VLOOKUP(Precentación_Quejas[[#This Row],['# Queja]],Historico_Registro_Quejas3[#All],4,0)</f>
        <v>109</v>
      </c>
      <c r="B295" s="188">
        <f>VLOOKUP(Precentación_Quejas[[#This Row],['# Queja]],Historico_Registro_Quejas3[#All],2,0)</f>
        <v>43390</v>
      </c>
      <c r="C295" s="188" t="str">
        <f>VLOOKUP(Precentación_Quejas[[#This Row],['# Queja]],Historico_Registro_Quejas3[#All],7,0)</f>
        <v>Solamente teníamos shampoo y acondicionador pero nunca tuvimos gel de baño lo cual sería una muy buena idea.</v>
      </c>
      <c r="D295" s="188" t="str">
        <f>VLOOKUP(Precentación_Quejas[[#This Row],['# Queja]],Historico_Registro_Quejas3[#All],22,0)</f>
        <v>Amenidades</v>
      </c>
      <c r="E295" s="15">
        <f>VLOOKUP(Precentación_Quejas[[#This Row],[Payaso]],Tabla_Payasos10[[#All],[Payasos]:[Columna1]],2,0)</f>
        <v>1</v>
      </c>
      <c r="F295" s="15">
        <v>972</v>
      </c>
      <c r="G295" s="15" t="str">
        <f>VLOOKUP(Precentación_Quejas[[#This Row],['# Queja]],Historico_Registro_Quejas3[[#All],['# Queja]:[Valoración]],15,0)</f>
        <v>Desestimada</v>
      </c>
    </row>
    <row r="296" spans="1:7" ht="30" x14ac:dyDescent="0.25">
      <c r="A296" s="15">
        <f>VLOOKUP(Precentación_Quejas[[#This Row],['# Queja]],Historico_Registro_Quejas3[#All],4,0)</f>
        <v>109</v>
      </c>
      <c r="B296" s="188">
        <f>VLOOKUP(Precentación_Quejas[[#This Row],['# Queja]],Historico_Registro_Quejas3[#All],2,0)</f>
        <v>43390</v>
      </c>
      <c r="C296" s="188" t="str">
        <f>VLOOKUP(Precentación_Quejas[[#This Row],['# Queja]],Historico_Registro_Quejas3[#All],7,0)</f>
        <v>Huésped se queja que al desayuno una sola waflera no es suficiente para el número de personas presentes, se necesita demasiado tiempo para un waffle y no le gustó esperar tanto.</v>
      </c>
      <c r="D296" s="188" t="str">
        <f>VLOOKUP(Precentación_Quejas[[#This Row],['# Queja]],Historico_Registro_Quejas3[#All],22,0)</f>
        <v>Calida Desayuno</v>
      </c>
      <c r="E296" s="15">
        <f>VLOOKUP(Precentación_Quejas[[#This Row],[Payaso]],Tabla_Payasos10[[#All],[Payasos]:[Columna1]],2,0)</f>
        <v>6</v>
      </c>
      <c r="F296" s="15">
        <v>971</v>
      </c>
      <c r="G296" s="15" t="str">
        <f>VLOOKUP(Precentación_Quejas[[#This Row],['# Queja]],Historico_Registro_Quejas3[[#All],['# Queja]:[Valoración]],15,0)</f>
        <v>Roja</v>
      </c>
    </row>
    <row r="297" spans="1:7" ht="30" x14ac:dyDescent="0.25">
      <c r="A297" s="15">
        <f>VLOOKUP(Precentación_Quejas[[#This Row],['# Queja]],Historico_Registro_Quejas3[#All],4,0)</f>
        <v>103</v>
      </c>
      <c r="B297" s="188">
        <f>VLOOKUP(Precentación_Quejas[[#This Row],['# Queja]],Historico_Registro_Quejas3[#All],2,0)</f>
        <v>43390</v>
      </c>
      <c r="C297" s="188" t="str">
        <f>VLOOKUP(Precentación_Quejas[[#This Row],['# Queja]],Historico_Registro_Quejas3[#All],7,0)</f>
        <v>Huésped se queja del ruido ocasionado durante las dos noches de su estadía por el televisor de la habitación adyacente. Indica que pudo escuchar de todo y que hasta se sorprendió de lo que escuchó.</v>
      </c>
      <c r="D297" s="188" t="str">
        <f>VLOOKUP(Precentación_Quejas[[#This Row],['# Queja]],Historico_Registro_Quejas3[#All],22,0)</f>
        <v>Ruido habitación</v>
      </c>
      <c r="E297" s="15">
        <f>VLOOKUP(Precentación_Quejas[[#This Row],[Payaso]],Tabla_Payasos10[[#All],[Payasos]:[Columna1]],2,0)</f>
        <v>10</v>
      </c>
      <c r="F297" s="15">
        <v>970</v>
      </c>
      <c r="G297" s="15" t="str">
        <f>VLOOKUP(Precentación_Quejas[[#This Row],['# Queja]],Historico_Registro_Quejas3[[#All],['# Queja]:[Valoración]],15,0)</f>
        <v>Desestimada</v>
      </c>
    </row>
    <row r="298" spans="1:7" x14ac:dyDescent="0.25">
      <c r="A298" s="15">
        <f>VLOOKUP(Precentación_Quejas[[#This Row],['# Queja]],Historico_Registro_Quejas3[#All],4,0)</f>
        <v>501</v>
      </c>
      <c r="B298" s="188">
        <f>VLOOKUP(Precentación_Quejas[[#This Row],['# Queja]],Historico_Registro_Quejas3[#All],2,0)</f>
        <v>43390</v>
      </c>
      <c r="C298" s="188" t="str">
        <f>VLOOKUP(Precentación_Quejas[[#This Row],['# Queja]],Historico_Registro_Quejas3[#All],7,0)</f>
        <v>Huésped se queja por no haber una silla en la habitación, dice que es muy difícil ponerse la ropa en una cama alta.</v>
      </c>
      <c r="D298" s="188" t="str">
        <f>VLOOKUP(Precentación_Quejas[[#This Row],['# Queja]],Historico_Registro_Quejas3[#All],22,0)</f>
        <v>Silla en habitación</v>
      </c>
      <c r="E298" s="15">
        <f>VLOOKUP(Precentación_Quejas[[#This Row],[Payaso]],Tabla_Payasos10[[#All],[Payasos]:[Columna1]],2,0)</f>
        <v>3</v>
      </c>
      <c r="F298" s="15">
        <v>969</v>
      </c>
      <c r="G298" s="15" t="str">
        <f>VLOOKUP(Precentación_Quejas[[#This Row],['# Queja]],Historico_Registro_Quejas3[[#All],['# Queja]:[Valoración]],15,0)</f>
        <v>Roja</v>
      </c>
    </row>
    <row r="299" spans="1:7" ht="30" x14ac:dyDescent="0.25">
      <c r="A299" s="15">
        <f>VLOOKUP(Precentación_Quejas[[#This Row],['# Queja]],Historico_Registro_Quejas3[#All],4,0)</f>
        <v>125</v>
      </c>
      <c r="B299" s="188">
        <f>VLOOKUP(Precentación_Quejas[[#This Row],['# Queja]],Historico_Registro_Quejas3[#All],2,0)</f>
        <v>43391</v>
      </c>
      <c r="C299" s="188" t="str">
        <f>VLOOKUP(Precentación_Quejas[[#This Row],['# Queja]],Historico_Registro_Quejas3[#All],7,0)</f>
        <v>Habitaciones 125-126 reportadas por el chofer y guía con cucarachas entre el aire acondicionado, se quejan de una posible plaga la cual intentaron matar con insecticidad pero aún así salieron más en la noche.</v>
      </c>
      <c r="D299" s="188" t="str">
        <f>VLOOKUP(Precentación_Quejas[[#This Row],['# Queja]],Historico_Registro_Quejas3[#All],22,0)</f>
        <v>Plagas Habitaciones</v>
      </c>
      <c r="E299" s="15">
        <f>VLOOKUP(Precentación_Quejas[[#This Row],[Payaso]],Tabla_Payasos10[[#All],[Payasos]:[Columna1]],2,0)</f>
        <v>10</v>
      </c>
      <c r="F299" s="15">
        <v>968</v>
      </c>
      <c r="G299" s="15" t="str">
        <f>VLOOKUP(Precentación_Quejas[[#This Row],['# Queja]],Historico_Registro_Quejas3[[#All],['# Queja]:[Valoración]],15,0)</f>
        <v>Roja</v>
      </c>
    </row>
    <row r="300" spans="1:7" ht="30" x14ac:dyDescent="0.25">
      <c r="A300" s="15">
        <f>VLOOKUP(Precentación_Quejas[[#This Row],['# Queja]],Historico_Registro_Quejas3[#All],4,0)</f>
        <v>605</v>
      </c>
      <c r="B300" s="188">
        <f>VLOOKUP(Precentación_Quejas[[#This Row],['# Queja]],Historico_Registro_Quejas3[#All],2,0)</f>
        <v>43391</v>
      </c>
      <c r="C300" s="188" t="str">
        <f>VLOOKUP(Precentación_Quejas[[#This Row],['# Queja]],Historico_Registro_Quejas3[#All],7,0)</f>
        <v>Huésped luego de llegar del check-in llama molesto a recepción porque su aire acondicionado no funciona bien, él mismo pide que le den un tiempo para descansar y que más tarde le intenten solucionar el problema.</v>
      </c>
      <c r="D300" s="188" t="str">
        <f>VLOOKUP(Precentación_Quejas[[#This Row],['# Queja]],Historico_Registro_Quejas3[#All],22,0)</f>
        <v>Chequeo habitaciones</v>
      </c>
      <c r="E300" s="15">
        <f>VLOOKUP(Precentación_Quejas[[#This Row],[Payaso]],Tabla_Payasos10[[#All],[Payasos]:[Columna1]],2,0)</f>
        <v>10</v>
      </c>
      <c r="F300" s="15">
        <v>967</v>
      </c>
      <c r="G300" s="15" t="str">
        <f>VLOOKUP(Precentación_Quejas[[#This Row],['# Queja]],Historico_Registro_Quejas3[[#All],['# Queja]:[Valoración]],15,0)</f>
        <v>Roja</v>
      </c>
    </row>
    <row r="301" spans="1:7" ht="30" x14ac:dyDescent="0.25">
      <c r="A301" s="15">
        <f>VLOOKUP(Precentación_Quejas[[#This Row],['# Queja]],Historico_Registro_Quejas3[#All],4,0)</f>
        <v>602</v>
      </c>
      <c r="B301" s="188">
        <f>VLOOKUP(Precentación_Quejas[[#This Row],['# Queja]],Historico_Registro_Quejas3[#All],2,0)</f>
        <v>43389</v>
      </c>
      <c r="C301" s="188" t="str">
        <f>VLOOKUP(Precentación_Quejas[[#This Row],['# Queja]],Historico_Registro_Quejas3[#All],7,0)</f>
        <v>Cable HDMI en muy mal estado, no permitió llevar a cabo una charla de chocolate planeada para el grupo ROAD SCHOLAR ( Arenal Manoa).</v>
      </c>
      <c r="D301" s="188" t="str">
        <f>VLOOKUP(Precentación_Quejas[[#This Row],['# Queja]],Historico_Registro_Quejas3[#All],22,0)</f>
        <v xml:space="preserve">Proyector Manantial </v>
      </c>
      <c r="E301" s="15">
        <f>VLOOKUP(Precentación_Quejas[[#This Row],[Payaso]],Tabla_Payasos10[[#All],[Payasos]:[Columna1]],2,0)</f>
        <v>1</v>
      </c>
      <c r="F301" s="15">
        <v>966</v>
      </c>
      <c r="G301" s="15" t="str">
        <f>VLOOKUP(Precentación_Quejas[[#This Row],['# Queja]],Historico_Registro_Quejas3[[#All],['# Queja]:[Valoración]],15,0)</f>
        <v>Roja</v>
      </c>
    </row>
    <row r="302" spans="1:7" x14ac:dyDescent="0.25">
      <c r="A302" s="15">
        <f>VLOOKUP(Precentación_Quejas[[#This Row],['# Queja]],Historico_Registro_Quejas3[#All],4,0)</f>
        <v>611</v>
      </c>
      <c r="B302" s="188">
        <f>VLOOKUP(Precentación_Quejas[[#This Row],['# Queja]],Historico_Registro_Quejas3[#All],2,0)</f>
        <v>43388</v>
      </c>
      <c r="C302" s="188" t="str">
        <f>VLOOKUP(Precentación_Quejas[[#This Row],['# Queja]],Historico_Registro_Quejas3[#All],7,0)</f>
        <v xml:space="preserve">Restaurante del Sushi malo. Además el bar de la piscina debería de dar también al agua fría </v>
      </c>
      <c r="D302" s="188" t="str">
        <f>VLOOKUP(Precentación_Quejas[[#This Row],['# Queja]],Historico_Registro_Quejas3[#All],22,0)</f>
        <v>Calidad Sushi</v>
      </c>
      <c r="E302" s="15">
        <f>VLOOKUP(Precentación_Quejas[[#This Row],[Payaso]],Tabla_Payasos10[[#All],[Payasos]:[Columna1]],2,0)</f>
        <v>3</v>
      </c>
      <c r="F302" s="15">
        <v>965</v>
      </c>
      <c r="G302" s="15" t="str">
        <f>VLOOKUP(Precentación_Quejas[[#This Row],['# Queja]],Historico_Registro_Quejas3[[#All],['# Queja]:[Valoración]],15,0)</f>
        <v>Roja</v>
      </c>
    </row>
    <row r="303" spans="1:7" x14ac:dyDescent="0.25">
      <c r="A303" s="15">
        <f>VLOOKUP(Precentación_Quejas[[#This Row],['# Queja]],Historico_Registro_Quejas3[#All],4,0)</f>
        <v>507</v>
      </c>
      <c r="B303" s="188">
        <f>VLOOKUP(Precentación_Quejas[[#This Row],['# Queja]],Historico_Registro_Quejas3[#All],2,0)</f>
        <v>43388</v>
      </c>
      <c r="C303" s="188" t="str">
        <f>VLOOKUP(Precentación_Quejas[[#This Row],['# Queja]],Historico_Registro_Quejas3[#All],7,0)</f>
        <v>Mejorar la variedad de los desayunos especialmente cuando se viene varios días.</v>
      </c>
      <c r="D303" s="188" t="str">
        <f>VLOOKUP(Precentación_Quejas[[#This Row],['# Queja]],Historico_Registro_Quejas3[#All],22,0)</f>
        <v>Calida Desayuno</v>
      </c>
      <c r="E303" s="15">
        <f>VLOOKUP(Precentación_Quejas[[#This Row],[Payaso]],Tabla_Payasos10[[#All],[Payasos]:[Columna1]],2,0)</f>
        <v>6</v>
      </c>
      <c r="F303" s="15">
        <v>964</v>
      </c>
      <c r="G303" s="15" t="str">
        <f>VLOOKUP(Precentación_Quejas[[#This Row],['# Queja]],Historico_Registro_Quejas3[[#All],['# Queja]:[Valoración]],15,0)</f>
        <v>Roja</v>
      </c>
    </row>
    <row r="304" spans="1:7" ht="30" x14ac:dyDescent="0.25">
      <c r="A304" s="15">
        <f>VLOOKUP(Precentación_Quejas[[#This Row],['# Queja]],Historico_Registro_Quejas3[#All],4,0)</f>
        <v>204</v>
      </c>
      <c r="B304" s="188">
        <f>VLOOKUP(Precentación_Quejas[[#This Row],['# Queja]],Historico_Registro_Quejas3[#All],2,0)</f>
        <v>43386</v>
      </c>
      <c r="C304" s="188" t="str">
        <f>VLOOKUP(Precentación_Quejas[[#This Row],['# Queja]],Historico_Registro_Quejas3[#All],7,0)</f>
        <v>Televisor de Recepción es horrible. Esto es algo que deberían mejorar</v>
      </c>
      <c r="D304" s="188" t="str">
        <f>VLOOKUP(Precentación_Quejas[[#This Row],['# Queja]],Historico_Registro_Quejas3[#All],22,0)</f>
        <v>Servicio cliente recepción</v>
      </c>
      <c r="E304" s="15">
        <f>VLOOKUP(Precentación_Quejas[[#This Row],[Payaso]],Tabla_Payasos10[[#All],[Payasos]:[Columna1]],2,0)</f>
        <v>7</v>
      </c>
      <c r="F304" s="15">
        <v>963</v>
      </c>
      <c r="G304" s="15" t="str">
        <f>VLOOKUP(Precentación_Quejas[[#This Row],['# Queja]],Historico_Registro_Quejas3[[#All],['# Queja]:[Valoración]],15,0)</f>
        <v>Roja</v>
      </c>
    </row>
    <row r="305" spans="1:7" x14ac:dyDescent="0.25">
      <c r="A305" s="15">
        <f>VLOOKUP(Precentación_Quejas[[#This Row],['# Queja]],Historico_Registro_Quejas3[#All],4,0)</f>
        <v>206</v>
      </c>
      <c r="B305" s="188">
        <f>VLOOKUP(Precentación_Quejas[[#This Row],['# Queja]],Historico_Registro_Quejas3[#All],2,0)</f>
        <v>43386</v>
      </c>
      <c r="C305" s="188" t="str">
        <f>VLOOKUP(Precentación_Quejas[[#This Row],['# Queja]],Historico_Registro_Quejas3[#All],7,0)</f>
        <v>Caja de seguridad no funciona</v>
      </c>
      <c r="D305" s="188" t="str">
        <f>VLOOKUP(Precentación_Quejas[[#This Row],['# Queja]],Historico_Registro_Quejas3[#All],22,0)</f>
        <v>Habitaciones</v>
      </c>
      <c r="E305" s="15">
        <f>VLOOKUP(Precentación_Quejas[[#This Row],[Payaso]],Tabla_Payasos10[[#All],[Payasos]:[Columna1]],2,0)</f>
        <v>42</v>
      </c>
      <c r="F305" s="15">
        <v>962</v>
      </c>
      <c r="G305" s="15" t="str">
        <f>VLOOKUP(Precentación_Quejas[[#This Row],['# Queja]],Historico_Registro_Quejas3[[#All],['# Queja]:[Valoración]],15,0)</f>
        <v>Roja</v>
      </c>
    </row>
    <row r="306" spans="1:7" ht="30" x14ac:dyDescent="0.25">
      <c r="A306" s="15">
        <f>VLOOKUP(Precentación_Quejas[[#This Row],['# Queja]],Historico_Registro_Quejas3[#All],4,0)</f>
        <v>107</v>
      </c>
      <c r="B306" s="188">
        <f>VLOOKUP(Precentación_Quejas[[#This Row],['# Queja]],Historico_Registro_Quejas3[#All],2,0)</f>
        <v>43387</v>
      </c>
      <c r="C306" s="188" t="str">
        <f>VLOOKUP(Precentación_Quejas[[#This Row],['# Queja]],Historico_Registro_Quejas3[#All],7,0)</f>
        <v>Huésped se queja de precios. Crema de hongos cuesta igual que una pizza hawaiana</v>
      </c>
      <c r="D306" s="188" t="str">
        <f>VLOOKUP(Precentación_Quejas[[#This Row],['# Queja]],Historico_Registro_Quejas3[#All],22,0)</f>
        <v>Calidad comida Italiano</v>
      </c>
      <c r="E306" s="15">
        <f>VLOOKUP(Precentación_Quejas[[#This Row],[Payaso]],Tabla_Payasos10[[#All],[Payasos]:[Columna1]],2,0)</f>
        <v>6</v>
      </c>
      <c r="F306" s="15">
        <v>961</v>
      </c>
      <c r="G306" s="15" t="str">
        <f>VLOOKUP(Precentación_Quejas[[#This Row],['# Queja]],Historico_Registro_Quejas3[[#All],['# Queja]:[Valoración]],15,0)</f>
        <v>Roja</v>
      </c>
    </row>
    <row r="307" spans="1:7" ht="30" x14ac:dyDescent="0.25">
      <c r="A307" s="15">
        <f>VLOOKUP(Precentación_Quejas[[#This Row],['# Queja]],Historico_Registro_Quejas3[#All],4,0)</f>
        <v>107</v>
      </c>
      <c r="B307" s="188">
        <f>VLOOKUP(Precentación_Quejas[[#This Row],['# Queja]],Historico_Registro_Quejas3[#All],2,0)</f>
        <v>43387</v>
      </c>
      <c r="C307" s="188" t="str">
        <f>VLOOKUP(Precentación_Quejas[[#This Row],['# Queja]],Historico_Registro_Quejas3[#All],7,0)</f>
        <v>Toallas de piscina ya son beige y no azules como lo dice los rótulos en el área de las termales. Ver rotulación y renovarla.</v>
      </c>
      <c r="D307" s="188" t="str">
        <f>VLOOKUP(Precentación_Quejas[[#This Row],['# Queja]],Historico_Registro_Quejas3[#All],22,0)</f>
        <v>Piscinas</v>
      </c>
      <c r="E307" s="15">
        <f>VLOOKUP(Precentación_Quejas[[#This Row],[Payaso]],Tabla_Payasos10[[#All],[Payasos]:[Columna1]],2,0)</f>
        <v>3</v>
      </c>
      <c r="F307" s="15">
        <v>960</v>
      </c>
      <c r="G307" s="15" t="str">
        <f>VLOOKUP(Precentación_Quejas[[#This Row],['# Queja]],Historico_Registro_Quejas3[[#All],['# Queja]:[Valoración]],15,0)</f>
        <v>Amarilla</v>
      </c>
    </row>
    <row r="308" spans="1:7" x14ac:dyDescent="0.25">
      <c r="A308" s="15">
        <f>VLOOKUP(Precentación_Quejas[[#This Row],['# Queja]],Historico_Registro_Quejas3[#All],4,0)</f>
        <v>107</v>
      </c>
      <c r="B308" s="188">
        <f>VLOOKUP(Precentación_Quejas[[#This Row],['# Queja]],Historico_Registro_Quejas3[#All],2,0)</f>
        <v>43387</v>
      </c>
      <c r="C308" s="188" t="str">
        <f>VLOOKUP(Precentación_Quejas[[#This Row],['# Queja]],Historico_Registro_Quejas3[#All],7,0)</f>
        <v>Huésped se queja de los brazaletes, sugieren que no sean de plástico.</v>
      </c>
      <c r="D308" s="188" t="str">
        <f>VLOOKUP(Precentación_Quejas[[#This Row],['# Queja]],Historico_Registro_Quejas3[#All],22,0)</f>
        <v>Brazaletes</v>
      </c>
      <c r="E308" s="15">
        <f>VLOOKUP(Precentación_Quejas[[#This Row],[Payaso]],Tabla_Payasos10[[#All],[Payasos]:[Columna1]],2,0)</f>
        <v>1</v>
      </c>
      <c r="F308" s="15">
        <v>959</v>
      </c>
      <c r="G308" s="15" t="str">
        <f>VLOOKUP(Precentación_Quejas[[#This Row],['# Queja]],Historico_Registro_Quejas3[[#All],['# Queja]:[Valoración]],15,0)</f>
        <v>Roja</v>
      </c>
    </row>
    <row r="309" spans="1:7" x14ac:dyDescent="0.25">
      <c r="A309" s="15">
        <f>VLOOKUP(Precentación_Quejas[[#This Row],['# Queja]],Historico_Registro_Quejas3[#All],4,0)</f>
        <v>701</v>
      </c>
      <c r="B309" s="188">
        <f>VLOOKUP(Precentación_Quejas[[#This Row],['# Queja]],Historico_Registro_Quejas3[#All],2,0)</f>
        <v>43387</v>
      </c>
      <c r="C309" s="188" t="str">
        <f>VLOOKUP(Precentación_Quejas[[#This Row],['# Queja]],Historico_Registro_Quejas3[#All],7,0)</f>
        <v>Pedí papas a las 11 y no me las dieron porque el aceite estaba frío.</v>
      </c>
      <c r="D309" s="188" t="str">
        <f>VLOOKUP(Precentación_Quejas[[#This Row],['# Queja]],Historico_Registro_Quejas3[#All],22,0)</f>
        <v>Calidad Sushi</v>
      </c>
      <c r="E309" s="15">
        <f>VLOOKUP(Precentación_Quejas[[#This Row],[Payaso]],Tabla_Payasos10[[#All],[Payasos]:[Columna1]],2,0)</f>
        <v>3</v>
      </c>
      <c r="F309" s="15">
        <v>958</v>
      </c>
      <c r="G309" s="15" t="str">
        <f>VLOOKUP(Precentación_Quejas[[#This Row],['# Queja]],Historico_Registro_Quejas3[[#All],['# Queja]:[Valoración]],15,0)</f>
        <v>Roja</v>
      </c>
    </row>
    <row r="310" spans="1:7" ht="30" x14ac:dyDescent="0.25">
      <c r="A310" s="15">
        <f>VLOOKUP(Precentación_Quejas[[#This Row],['# Queja]],Historico_Registro_Quejas3[#All],4,0)</f>
        <v>409</v>
      </c>
      <c r="B310" s="188">
        <f>VLOOKUP(Precentación_Quejas[[#This Row],['# Queja]],Historico_Registro_Quejas3[#All],2,0)</f>
        <v>43387</v>
      </c>
      <c r="C310" s="188" t="str">
        <f>VLOOKUP(Precentación_Quejas[[#This Row],['# Queja]],Historico_Registro_Quejas3[#All],7,0)</f>
        <v xml:space="preserve">Huésped se queja de los precios de los restaurantes, 40 000 un almuerzo? </v>
      </c>
      <c r="D310" s="188" t="str">
        <f>VLOOKUP(Precentación_Quejas[[#This Row],['# Queja]],Historico_Registro_Quejas3[#All],22,0)</f>
        <v>Precios Comidas Italiano</v>
      </c>
      <c r="E310" s="15">
        <f>VLOOKUP(Precentación_Quejas[[#This Row],[Payaso]],Tabla_Payasos10[[#All],[Payasos]:[Columna1]],2,0)</f>
        <v>8</v>
      </c>
      <c r="F310" s="15">
        <v>957</v>
      </c>
      <c r="G310" s="15" t="str">
        <f>VLOOKUP(Precentación_Quejas[[#This Row],['# Queja]],Historico_Registro_Quejas3[[#All],['# Queja]:[Valoración]],15,0)</f>
        <v>Roja</v>
      </c>
    </row>
    <row r="311" spans="1:7" x14ac:dyDescent="0.25">
      <c r="A311" s="15">
        <f>VLOOKUP(Precentación_Quejas[[#This Row],['# Queja]],Historico_Registro_Quejas3[#All],4,0)</f>
        <v>204</v>
      </c>
      <c r="B311" s="188">
        <f>VLOOKUP(Precentación_Quejas[[#This Row],['# Queja]],Historico_Registro_Quejas3[#All],2,0)</f>
        <v>43387</v>
      </c>
      <c r="C311" s="188" t="str">
        <f>VLOOKUP(Precentación_Quejas[[#This Row],['# Queja]],Historico_Registro_Quejas3[#All],7,0)</f>
        <v>Huésped se queja indicando que hay una necesidad de enmasillar el area entre el techo y el cielo raso en el baño.</v>
      </c>
      <c r="D311" s="188" t="str">
        <f>VLOOKUP(Precentación_Quejas[[#This Row],['# Queja]],Historico_Registro_Quejas3[#All],22,0)</f>
        <v>Habitaciones</v>
      </c>
      <c r="E311" s="15">
        <f>VLOOKUP(Precentación_Quejas[[#This Row],[Payaso]],Tabla_Payasos10[[#All],[Payasos]:[Columna1]],2,0)</f>
        <v>42</v>
      </c>
      <c r="F311" s="15">
        <v>956</v>
      </c>
      <c r="G311" s="15" t="str">
        <f>VLOOKUP(Precentación_Quejas[[#This Row],['# Queja]],Historico_Registro_Quejas3[[#All],['# Queja]:[Valoración]],15,0)</f>
        <v>Verde</v>
      </c>
    </row>
    <row r="312" spans="1:7" x14ac:dyDescent="0.25">
      <c r="A312" s="15">
        <f>VLOOKUP(Precentación_Quejas[[#This Row],['# Queja]],Historico_Registro_Quejas3[#All],4,0)</f>
        <v>403</v>
      </c>
      <c r="B312" s="188">
        <f>VLOOKUP(Precentación_Quejas[[#This Row],['# Queja]],Historico_Registro_Quejas3[#All],2,0)</f>
        <v>43387</v>
      </c>
      <c r="C312" s="188" t="str">
        <f>VLOOKUP(Precentación_Quejas[[#This Row],['# Queja]],Historico_Registro_Quejas3[#All],7,0)</f>
        <v>Huésped se queja de las camas e indica que el hotel debe mejorar teniendo camas más suaves.</v>
      </c>
      <c r="D312" s="188" t="str">
        <f>VLOOKUP(Precentación_Quejas[[#This Row],['# Queja]],Historico_Registro_Quejas3[#All],22,0)</f>
        <v>Colchon duro</v>
      </c>
      <c r="E312" s="15">
        <f>VLOOKUP(Precentación_Quejas[[#This Row],[Payaso]],Tabla_Payasos10[[#All],[Payasos]:[Columna1]],2,0)</f>
        <v>3</v>
      </c>
      <c r="F312" s="15">
        <v>955</v>
      </c>
      <c r="G312" s="15" t="str">
        <f>VLOOKUP(Precentación_Quejas[[#This Row],['# Queja]],Historico_Registro_Quejas3[[#All],['# Queja]:[Valoración]],15,0)</f>
        <v>Roja</v>
      </c>
    </row>
    <row r="313" spans="1:7" ht="30" x14ac:dyDescent="0.25">
      <c r="A313" s="15">
        <f>VLOOKUP(Precentación_Quejas[[#This Row],['# Queja]],Historico_Registro_Quejas3[#All],4,0)</f>
        <v>403</v>
      </c>
      <c r="B313" s="188">
        <f>VLOOKUP(Precentación_Quejas[[#This Row],['# Queja]],Historico_Registro_Quejas3[#All],2,0)</f>
        <v>43387</v>
      </c>
      <c r="C313" s="188" t="str">
        <f>VLOOKUP(Precentación_Quejas[[#This Row],['# Queja]],Historico_Registro_Quejas3[#All],7,0)</f>
        <v>Huésped se queja de las opciones de comida, pide mejores opciones ya que para él la comida fue solo buena y no encontró nada especial en ella.</v>
      </c>
      <c r="D313" s="188" t="str">
        <f>VLOOKUP(Precentación_Quejas[[#This Row],['# Queja]],Historico_Registro_Quejas3[#All],22,0)</f>
        <v>Calidad comida Italiano</v>
      </c>
      <c r="E313" s="15">
        <f>VLOOKUP(Precentación_Quejas[[#This Row],[Payaso]],Tabla_Payasos10[[#All],[Payasos]:[Columna1]],2,0)</f>
        <v>6</v>
      </c>
      <c r="F313" s="15">
        <v>954</v>
      </c>
      <c r="G313" s="15" t="str">
        <f>VLOOKUP(Precentación_Quejas[[#This Row],['# Queja]],Historico_Registro_Quejas3[[#All],['# Queja]:[Valoración]],15,0)</f>
        <v>Roja</v>
      </c>
    </row>
    <row r="314" spans="1:7" ht="45" x14ac:dyDescent="0.25">
      <c r="A314" s="15">
        <f>VLOOKUP(Precentación_Quejas[[#This Row],['# Queja]],Historico_Registro_Quejas3[#All],4,0)</f>
        <v>305</v>
      </c>
      <c r="B314" s="188">
        <f>VLOOKUP(Precentación_Quejas[[#This Row],['# Queja]],Historico_Registro_Quejas3[#All],2,0)</f>
        <v>43388</v>
      </c>
      <c r="C314" s="188" t="str">
        <f>VLOOKUP(Precentación_Quejas[[#This Row],['# Queja]],Historico_Registro_Quejas3[#All],7,0)</f>
        <v>Mientras se iba a chequear una habitación con una ducha apta para lo que nos solicitaba un cliente se encontró que la ducha de la hab 305 no esta pegada y que al abrir toda la presión es muy vulonerable a safarse y caer en la cabeza de un huésped.</v>
      </c>
      <c r="D314" s="188" t="str">
        <f>VLOOKUP(Precentación_Quejas[[#This Row],['# Queja]],Historico_Registro_Quejas3[#All],22,0)</f>
        <v>Chequeo habitaciones</v>
      </c>
      <c r="E314" s="15">
        <f>VLOOKUP(Precentación_Quejas[[#This Row],[Payaso]],Tabla_Payasos10[[#All],[Payasos]:[Columna1]],2,0)</f>
        <v>10</v>
      </c>
      <c r="F314" s="15">
        <v>953</v>
      </c>
      <c r="G314" s="15" t="str">
        <f>VLOOKUP(Precentación_Quejas[[#This Row],['# Queja]],Historico_Registro_Quejas3[[#All],['# Queja]:[Valoración]],15,0)</f>
        <v>Roja</v>
      </c>
    </row>
    <row r="315" spans="1:7" ht="75" x14ac:dyDescent="0.25">
      <c r="A315" s="15">
        <f>VLOOKUP(Precentación_Quejas[[#This Row],['# Queja]],Historico_Registro_Quejas3[#All],4,0)</f>
        <v>602</v>
      </c>
      <c r="B315" s="188">
        <f>VLOOKUP(Precentación_Quejas[[#This Row],['# Queja]],Historico_Registro_Quejas3[#All],2,0)</f>
        <v>43388</v>
      </c>
      <c r="C315" s="188" t="str">
        <f>VLOOKUP(Precentación_Quejas[[#This Row],['# Queja]],Historico_Registro_Quejas3[#All],7,0)</f>
        <v>Señora Kristine dueña de la agencia LatinEscapes se queja fuertemente indicando que ella conoce este hotel y que lo ha visitado en varias ocasiones pero que esta vez le han dado la peor habitación, ella se queja que la ducha no es regulable y que al momento de abrirla el agua sale disparada por todo lado sin poder bañarse o lavarse el pelo como ella quiere, además ella reclama por el ruido del ventilador del techo que se encuentra mal pegado y no los deja dormir. Ella nos hace ver que si pudiera irse se iría ahora mismo porque no se encuentra a gusto.</v>
      </c>
      <c r="D315" s="188" t="str">
        <f>VLOOKUP(Precentación_Quejas[[#This Row],['# Queja]],Historico_Registro_Quejas3[#All],22,0)</f>
        <v>Ruido habitación</v>
      </c>
      <c r="E315" s="15">
        <f>VLOOKUP(Precentación_Quejas[[#This Row],[Payaso]],Tabla_Payasos10[[#All],[Payasos]:[Columna1]],2,0)</f>
        <v>10</v>
      </c>
      <c r="F315" s="15">
        <v>952</v>
      </c>
      <c r="G315" s="15" t="str">
        <f>VLOOKUP(Precentación_Quejas[[#This Row],['# Queja]],Historico_Registro_Quejas3[[#All],['# Queja]:[Valoración]],15,0)</f>
        <v>Roja</v>
      </c>
    </row>
    <row r="316" spans="1:7" ht="60" x14ac:dyDescent="0.25">
      <c r="A316" s="15">
        <f>VLOOKUP(Precentación_Quejas[[#This Row],['# Queja]],Historico_Registro_Quejas3[#All],4,0)</f>
        <v>121</v>
      </c>
      <c r="B316" s="188">
        <f>VLOOKUP(Precentación_Quejas[[#This Row],['# Queja]],Historico_Registro_Quejas3[#All],2,0)</f>
        <v>43387</v>
      </c>
      <c r="C316" s="188" t="str">
        <f>VLOOKUP(Precentación_Quejas[[#This Row],['# Queja]],Historico_Registro_Quejas3[#All],7,0)</f>
        <v>El guía de Collete el señor Ricardo Howell presentó la queja con respecto al menú que se le ofreció luego de traer a su grupo a cenar a nuestro restaurante, él mismo quedó disconforme ya que en otras ocasiones se le ha ofrecido menú abierto y esta vez tanto en el Rest Italiano como en el Ti-cain se le dió un menú carta paquete el cual no le agrado. Nos mencionó que la próxima vez su grupo iría a cenar afuera y se encontraba molesto por el accionar del hotel.</v>
      </c>
      <c r="D316" s="188" t="str">
        <f>VLOOKUP(Precentación_Quejas[[#This Row],['# Queja]],Historico_Registro_Quejas3[#All],22,0)</f>
        <v xml:space="preserve">Servicio cliente restaurante </v>
      </c>
      <c r="E316" s="15">
        <f>VLOOKUP(Precentación_Quejas[[#This Row],[Payaso]],Tabla_Payasos10[[#All],[Payasos]:[Columna1]],2,0)</f>
        <v>26</v>
      </c>
      <c r="F316" s="15">
        <v>951</v>
      </c>
      <c r="G316" s="15" t="str">
        <f>VLOOKUP(Precentación_Quejas[[#This Row],['# Queja]],Historico_Registro_Quejas3[[#All],['# Queja]:[Valoración]],15,0)</f>
        <v>Roja</v>
      </c>
    </row>
    <row r="317" spans="1:7" x14ac:dyDescent="0.25">
      <c r="A317" s="15">
        <f>VLOOKUP(Precentación_Quejas[[#This Row],['# Queja]],Historico_Registro_Quejas3[#All],4,0)</f>
        <v>503</v>
      </c>
      <c r="B317" s="188">
        <f>VLOOKUP(Precentación_Quejas[[#This Row],['# Queja]],Historico_Registro_Quejas3[#All],2,0)</f>
        <v>43388</v>
      </c>
      <c r="C317" s="188" t="str">
        <f>VLOOKUP(Precentación_Quejas[[#This Row],['# Queja]],Historico_Registro_Quejas3[#All],7,0)</f>
        <v xml:space="preserve">503  La señora se queja de que el A/C no le sirvió en toda la noche, se revisa y efectivamente le falta refrigerante </v>
      </c>
      <c r="D317" s="188" t="str">
        <f>VLOOKUP(Precentación_Quejas[[#This Row],['# Queja]],Historico_Registro_Quejas3[#All],22,0)</f>
        <v>A/C</v>
      </c>
      <c r="E317" s="15">
        <f>VLOOKUP(Precentación_Quejas[[#This Row],[Payaso]],Tabla_Payasos10[[#All],[Payasos]:[Columna1]],2,0)</f>
        <v>17</v>
      </c>
      <c r="F317" s="15">
        <v>950</v>
      </c>
      <c r="G317" s="15" t="str">
        <f>VLOOKUP(Precentación_Quejas[[#This Row],['# Queja]],Historico_Registro_Quejas3[[#All],['# Queja]:[Valoración]],15,0)</f>
        <v>Roja</v>
      </c>
    </row>
    <row r="318" spans="1:7" x14ac:dyDescent="0.25">
      <c r="A318" s="15">
        <f>VLOOKUP(Precentación_Quejas[[#This Row],['# Queja]],Historico_Registro_Quejas3[#All],4,0)</f>
        <v>410</v>
      </c>
      <c r="B318" s="188">
        <f>VLOOKUP(Precentación_Quejas[[#This Row],['# Queja]],Historico_Registro_Quejas3[#All],2,0)</f>
        <v>43386</v>
      </c>
      <c r="C318" s="188" t="str">
        <f>VLOOKUP(Precentación_Quejas[[#This Row],['# Queja]],Historico_Registro_Quejas3[#All],7,0)</f>
        <v xml:space="preserve">se queja ahora de que el A/C no sirve, efectivamente estaba sin refrigerante </v>
      </c>
      <c r="D318" s="188" t="str">
        <f>VLOOKUP(Precentación_Quejas[[#This Row],['# Queja]],Historico_Registro_Quejas3[#All],22,0)</f>
        <v>A/C</v>
      </c>
      <c r="E318" s="15">
        <f>VLOOKUP(Precentación_Quejas[[#This Row],[Payaso]],Tabla_Payasos10[[#All],[Payasos]:[Columna1]],2,0)</f>
        <v>17</v>
      </c>
      <c r="F318" s="15">
        <v>949</v>
      </c>
      <c r="G318" s="15" t="str">
        <f>VLOOKUP(Precentación_Quejas[[#This Row],['# Queja]],Historico_Registro_Quejas3[[#All],['# Queja]:[Valoración]],15,0)</f>
        <v>Roja</v>
      </c>
    </row>
    <row r="319" spans="1:7" ht="30" x14ac:dyDescent="0.25">
      <c r="A319" s="15">
        <f>VLOOKUP(Precentación_Quejas[[#This Row],['# Queja]],Historico_Registro_Quejas3[#All],4,0)</f>
        <v>705</v>
      </c>
      <c r="B319" s="188">
        <f>VLOOKUP(Precentación_Quejas[[#This Row],['# Queja]],Historico_Registro_Quejas3[#All],2,0)</f>
        <v>43386</v>
      </c>
      <c r="C319" s="188" t="str">
        <f>VLOOKUP(Precentación_Quejas[[#This Row],['# Queja]],Historico_Registro_Quejas3[#All],7,0)</f>
        <v>Huéspedes molestos por ruido ocasionado por la construcción.</v>
      </c>
      <c r="D319" s="188" t="str">
        <f>VLOOKUP(Precentación_Quejas[[#This Row],['# Queja]],Historico_Registro_Quejas3[#All],22,0)</f>
        <v>Construcción</v>
      </c>
      <c r="E319" s="15">
        <f>VLOOKUP(Precentación_Quejas[[#This Row],[Payaso]],Tabla_Payasos10[[#All],[Payasos]:[Columna1]],2,0)</f>
        <v>2</v>
      </c>
      <c r="F319" s="15">
        <v>948</v>
      </c>
      <c r="G319" s="15" t="str">
        <f>VLOOKUP(Precentación_Quejas[[#This Row],['# Queja]],Historico_Registro_Quejas3[[#All],['# Queja]:[Valoración]],15,0)</f>
        <v>Desestimada</v>
      </c>
    </row>
    <row r="320" spans="1:7" x14ac:dyDescent="0.25">
      <c r="A320" s="15">
        <f>VLOOKUP(Precentación_Quejas[[#This Row],['# Queja]],Historico_Registro_Quejas3[#All],4,0)</f>
        <v>602</v>
      </c>
      <c r="B320" s="188">
        <f>VLOOKUP(Precentación_Quejas[[#This Row],['# Queja]],Historico_Registro_Quejas3[#All],2,0)</f>
        <v>43387</v>
      </c>
      <c r="C320" s="188" t="str">
        <f>VLOOKUP(Precentación_Quejas[[#This Row],['# Queja]],Historico_Registro_Quejas3[#All],7,0)</f>
        <v>A/C en mal estado, huésped se se queja porque no funciona como debería.</v>
      </c>
      <c r="D320" s="188" t="str">
        <f>VLOOKUP(Precentación_Quejas[[#This Row],['# Queja]],Historico_Registro_Quejas3[#All],22,0)</f>
        <v>A/C</v>
      </c>
      <c r="E320" s="15">
        <f>VLOOKUP(Precentación_Quejas[[#This Row],[Payaso]],Tabla_Payasos10[[#All],[Payasos]:[Columna1]],2,0)</f>
        <v>17</v>
      </c>
      <c r="F320" s="15">
        <v>947</v>
      </c>
      <c r="G320" s="15" t="str">
        <f>VLOOKUP(Precentación_Quejas[[#This Row],['# Queja]],Historico_Registro_Quejas3[[#All],['# Queja]:[Valoración]],15,0)</f>
        <v>Roja</v>
      </c>
    </row>
    <row r="321" spans="1:7" ht="255" x14ac:dyDescent="0.25">
      <c r="A321" s="15">
        <f>VLOOKUP(Precentación_Quejas[[#This Row],['# Queja]],Historico_Registro_Quejas3[#All],4,0)</f>
        <v>903</v>
      </c>
      <c r="B321" s="188">
        <f>VLOOKUP(Precentación_Quejas[[#This Row],['# Queja]],Historico_Registro_Quejas3[#All],2,0)</f>
        <v>43387</v>
      </c>
      <c r="C321" s="188" t="str">
        <f>VLOOKUP(Precentación_Quejas[[#This Row],['# Queja]],Historico_Registro_Quejas3[#All],7,0)</f>
        <v xml:space="preserve">BUENAS NOCHES COMPAÑEROS
Les describo el incidente que sucedió al final de la cena, con los huéspedes de la habitación 903 :
Dichos señores son personas muy amables, cenaron por segunda ocasión en este RESTAURANTE.
Ellos pidieron un  salmón, el cual viene acompañado de brócoli y coliflor.
Al parecer ; lamentablemente, les salió un pequeño gusano.
La señora ya había terminado la cena casi por completo.
El señor Jhon Pinnel me indica del problema, reviso el plato y efectivamente lo tenía.
Me aproximo a los huéspedes, quienes se manifestaron al respecto, muy respetuosos, comprensivos, pero me indicaron que la señora era fóbica a estos animalitos.
</v>
      </c>
      <c r="D321" s="188" t="str">
        <f>VLOOKUP(Precentación_Quejas[[#This Row],['# Queja]],Historico_Registro_Quejas3[#All],22,0)</f>
        <v>Objetos en la comida</v>
      </c>
      <c r="E321" s="15">
        <f>VLOOKUP(Precentación_Quejas[[#This Row],[Payaso]],Tabla_Payasos10[[#All],[Payasos]:[Columna1]],2,0)</f>
        <v>1</v>
      </c>
      <c r="F321" s="15">
        <v>946</v>
      </c>
      <c r="G321" s="15" t="str">
        <f>VLOOKUP(Precentación_Quejas[[#This Row],['# Queja]],Historico_Registro_Quejas3[[#All],['# Queja]:[Valoración]],15,0)</f>
        <v>Roja</v>
      </c>
    </row>
    <row r="322" spans="1:7" ht="345" x14ac:dyDescent="0.25">
      <c r="A322" s="15">
        <f>VLOOKUP(Precentación_Quejas[[#This Row],['# Queja]],Historico_Registro_Quejas3[#All],4,0)</f>
        <v>205</v>
      </c>
      <c r="B322" s="188">
        <f>VLOOKUP(Precentación_Quejas[[#This Row],['# Queja]],Historico_Registro_Quejas3[#All],2,0)</f>
        <v>43385</v>
      </c>
      <c r="C322" s="188" t="str">
        <f>VLOOKUP(Precentación_Quejas[[#This Row],['# Queja]],Historico_Registro_Quejas3[#All],7,0)</f>
        <v xml:space="preserve">Buenos días compañeros, 
Me gustaría comunicarles una situación que se dio hoy con el señor Eduardo Otero de la habitación 205 durante el check out. 
Se le comunico el monto a pagar por cargos extras, él dijo que iba a pagar en efectivo y en euros. Y bueno ya que se está dando la opción de que lo hagan procedimos a aceptar la moneda. Sin embargo, no aceptó el monto que se le dijo y mencionó que ese no era el tipo de cambio; además agregó que ayer se lo habían cambiado a 650 y que aun así salió perdiendo dinero. 
Le explique que 620 era el tipo de cambio que estaba autorizado a dar y no podía hacer ningún cambio al mismo. El señor ya en un tono más fuerte dijo que entonces estábamos ganando dinero extra  “a costas de su dinero”, pero le mencione que de hecho no se aceptan euros, pero que los recibimos para hacerles un favor ya que sabemos que quizás no tienen tiempo para ir al banco y nuevamente le mencioné que 620 era el cambio establecido por contabilidad. 
Al final, el señor pagó sus cargos y el tipo de cambio que se le estaba dando, pero no estaba contento. De mi parte no puedo hacer alguna alteración a lo que ya está esta por los compañeros de contabilidad, pero aun así les hice la consulta pero me dijeron lo mismo que ya le había mencionado al señor Otero. 
Estamos ofreciendo una pequeña ayuda a ellos aceptando los euros, pero no me parece respetuoso que ellos vengan a imponer lo que ellos desean cuando ya tenemos las cosas establecidas por los compañeros de contabilidad. Si vamos a otro país nos tenemos que apegar a las normas que rigen al mismo, incluyéndose en esto el tipo de moneda… Estamos siendo flexible al ayudarle a los clientes aceptando Euros, pero hasta cuando quieren cambiar dinero y no se les puede cambiar el monto que desean se enojan con nosotros. 
</v>
      </c>
      <c r="D322" s="188" t="str">
        <f>VLOOKUP(Precentación_Quejas[[#This Row],['# Queja]],Historico_Registro_Quejas3[#All],22,0)</f>
        <v>Servicio cliente recepción</v>
      </c>
      <c r="E322" s="15">
        <f>VLOOKUP(Precentación_Quejas[[#This Row],[Payaso]],Tabla_Payasos10[[#All],[Payasos]:[Columna1]],2,0)</f>
        <v>7</v>
      </c>
      <c r="F322" s="15">
        <v>945</v>
      </c>
      <c r="G322" s="15" t="str">
        <f>VLOOKUP(Precentación_Quejas[[#This Row],['# Queja]],Historico_Registro_Quejas3[[#All],['# Queja]:[Valoración]],15,0)</f>
        <v>Roja</v>
      </c>
    </row>
    <row r="323" spans="1:7" x14ac:dyDescent="0.25">
      <c r="A323" s="15">
        <f>VLOOKUP(Precentación_Quejas[[#This Row],['# Queja]],Historico_Registro_Quejas3[#All],4,0)</f>
        <v>901</v>
      </c>
      <c r="B323" s="188">
        <f>VLOOKUP(Precentación_Quejas[[#This Row],['# Queja]],Historico_Registro_Quejas3[#All],2,0)</f>
        <v>43381</v>
      </c>
      <c r="C323" s="188" t="str">
        <f>VLOOKUP(Precentación_Quejas[[#This Row],['# Queja]],Historico_Registro_Quejas3[#All],7,0)</f>
        <v>Huéspedes se quejan de las camas que son duras.</v>
      </c>
      <c r="D323" s="188" t="str">
        <f>VLOOKUP(Precentación_Quejas[[#This Row],['# Queja]],Historico_Registro_Quejas3[#All],22,0)</f>
        <v>Colchon duro</v>
      </c>
      <c r="E323" s="15">
        <f>VLOOKUP(Precentación_Quejas[[#This Row],[Payaso]],Tabla_Payasos10[[#All],[Payasos]:[Columna1]],2,0)</f>
        <v>3</v>
      </c>
      <c r="F323" s="15">
        <v>944</v>
      </c>
      <c r="G323" s="15" t="str">
        <f>VLOOKUP(Precentación_Quejas[[#This Row],['# Queja]],Historico_Registro_Quejas3[[#All],['# Queja]:[Valoración]],15,0)</f>
        <v>Roja</v>
      </c>
    </row>
    <row r="324" spans="1:7" x14ac:dyDescent="0.25">
      <c r="A324" s="15">
        <f>VLOOKUP(Precentación_Quejas[[#This Row],['# Queja]],Historico_Registro_Quejas3[#All],4,0)</f>
        <v>405</v>
      </c>
      <c r="B324" s="188">
        <f>VLOOKUP(Precentación_Quejas[[#This Row],['# Queja]],Historico_Registro_Quejas3[#All],2,0)</f>
        <v>43381</v>
      </c>
      <c r="C324" s="188" t="str">
        <f>VLOOKUP(Precentación_Quejas[[#This Row],['# Queja]],Historico_Registro_Quejas3[#All],7,0)</f>
        <v>Huésped se queja porque habían muchas moscas durante el desayuno.</v>
      </c>
      <c r="D324" s="188" t="str">
        <f>VLOOKUP(Precentación_Quejas[[#This Row],['# Queja]],Historico_Registro_Quejas3[#All],22,0)</f>
        <v>Plagas en restaurante</v>
      </c>
      <c r="E324" s="15">
        <f>VLOOKUP(Precentación_Quejas[[#This Row],[Payaso]],Tabla_Payasos10[[#All],[Payasos]:[Columna1]],2,0)</f>
        <v>3</v>
      </c>
      <c r="F324" s="15">
        <v>943</v>
      </c>
      <c r="G324" s="15" t="str">
        <f>VLOOKUP(Precentación_Quejas[[#This Row],['# Queja]],Historico_Registro_Quejas3[[#All],['# Queja]:[Valoración]],15,0)</f>
        <v>Roja</v>
      </c>
    </row>
    <row r="325" spans="1:7" x14ac:dyDescent="0.25">
      <c r="A325" s="15">
        <f>VLOOKUP(Precentación_Quejas[[#This Row],['# Queja]],Historico_Registro_Quejas3[#All],4,0)</f>
        <v>206</v>
      </c>
      <c r="B325" s="188">
        <f>VLOOKUP(Precentación_Quejas[[#This Row],['# Queja]],Historico_Registro_Quejas3[#All],2,0)</f>
        <v>43379</v>
      </c>
      <c r="C325" s="188" t="str">
        <f>VLOOKUP(Precentación_Quejas[[#This Row],['# Queja]],Historico_Registro_Quejas3[#All],7,0)</f>
        <v>El frigorifico hace mucho ruido y es bastante molesto en la noche.</v>
      </c>
      <c r="D325" s="188" t="str">
        <f>VLOOKUP(Precentación_Quejas[[#This Row],['# Queja]],Historico_Registro_Quejas3[#All],22,0)</f>
        <v>Ruido Refri</v>
      </c>
      <c r="E325" s="15">
        <f>VLOOKUP(Precentación_Quejas[[#This Row],[Payaso]],Tabla_Payasos10[[#All],[Payasos]:[Columna1]],2,0)</f>
        <v>2</v>
      </c>
      <c r="F325" s="15">
        <v>942</v>
      </c>
      <c r="G325" s="15" t="str">
        <f>VLOOKUP(Precentación_Quejas[[#This Row],['# Queja]],Historico_Registro_Quejas3[[#All],['# Queja]:[Valoración]],15,0)</f>
        <v>Roja</v>
      </c>
    </row>
    <row r="326" spans="1:7" ht="45" x14ac:dyDescent="0.25">
      <c r="A326" s="15">
        <f>VLOOKUP(Precentación_Quejas[[#This Row],['# Queja]],Historico_Registro_Quejas3[#All],4,0)</f>
        <v>201</v>
      </c>
      <c r="B326" s="188">
        <f>VLOOKUP(Precentación_Quejas[[#This Row],['# Queja]],Historico_Registro_Quejas3[#All],2,0)</f>
        <v>43372</v>
      </c>
      <c r="C326" s="188" t="str">
        <f>VLOOKUP(Precentación_Quejas[[#This Row],['# Queja]],Historico_Registro_Quejas3[#All],7,0)</f>
        <v xml:space="preserve">pensamos que la habitación 201 es un poquito pequeña si los clientes son 4 adultos tomando en cuenta que casi todos nuestros clientes tienen cada uno una maleta grande y una maleta pequeña durante su viaje. Entonces, prestaremos atención a la categoría de habitación que reservamos por respecto a la composición de los grupos de clientes. </v>
      </c>
      <c r="D326" s="188" t="str">
        <f>VLOOKUP(Precentación_Quejas[[#This Row],['# Queja]],Historico_Registro_Quejas3[#All],22,0)</f>
        <v>N/A</v>
      </c>
      <c r="E326" s="15">
        <f>VLOOKUP(Precentación_Quejas[[#This Row],[Payaso]],Tabla_Payasos10[[#All],[Payasos]:[Columna1]],2,0)</f>
        <v>40</v>
      </c>
      <c r="F326" s="15">
        <v>941</v>
      </c>
      <c r="G326" s="15" t="str">
        <f>VLOOKUP(Precentación_Quejas[[#This Row],['# Queja]],Historico_Registro_Quejas3[[#All],['# Queja]:[Valoración]],15,0)</f>
        <v>Desestimada</v>
      </c>
    </row>
    <row r="327" spans="1:7" ht="75" x14ac:dyDescent="0.25">
      <c r="A327" s="15">
        <f>VLOOKUP(Precentación_Quejas[[#This Row],['# Queja]],Historico_Registro_Quejas3[#All],4,0)</f>
        <v>201</v>
      </c>
      <c r="B327" s="188">
        <f>VLOOKUP(Precentación_Quejas[[#This Row],['# Queja]],Historico_Registro_Quejas3[#All],2,0)</f>
        <v>43372</v>
      </c>
      <c r="C327" s="188" t="str">
        <f>VLOOKUP(Precentación_Quejas[[#This Row],['# Queja]],Historico_Registro_Quejas3[#All],7,0)</f>
        <v xml:space="preserve">Primero, el hotel Arenal Springs nos parece ser una muy buena opción para nuestros clientes que quieren relajación y confort. Las aguas termales incluidas en el hotel son un valor agregado enorme. Además, esta zona termal está muy bien pensada con los dos bares, los jardines y las diferentes categorías de « piscinas » que hay. Solamente pensamos que el segundo bar (el que propone solamente bebidas y no el Sushi bar) merecería un poquito más de decoración para ser más acogedor todavía. </v>
      </c>
      <c r="D327" s="188" t="str">
        <f>VLOOKUP(Precentación_Quejas[[#This Row],['# Queja]],Historico_Registro_Quejas3[#All],22,0)</f>
        <v>Remodelación</v>
      </c>
      <c r="E327" s="15">
        <f>VLOOKUP(Precentación_Quejas[[#This Row],[Payaso]],Tabla_Payasos10[[#All],[Payasos]:[Columna1]],2,0)</f>
        <v>1</v>
      </c>
      <c r="F327" s="15">
        <v>940</v>
      </c>
      <c r="G327" s="15" t="str">
        <f>VLOOKUP(Precentación_Quejas[[#This Row],['# Queja]],Historico_Registro_Quejas3[[#All],['# Queja]:[Valoración]],15,0)</f>
        <v>Amarilla</v>
      </c>
    </row>
    <row r="328" spans="1:7" ht="30" x14ac:dyDescent="0.25">
      <c r="A328" s="15">
        <f>VLOOKUP(Precentación_Quejas[[#This Row],['# Queja]],Historico_Registro_Quejas3[#All],4,0)</f>
        <v>211</v>
      </c>
      <c r="B328" s="188">
        <f>VLOOKUP(Precentación_Quejas[[#This Row],['# Queja]],Historico_Registro_Quejas3[#All],2,0)</f>
        <v>43381</v>
      </c>
      <c r="C328" s="188" t="str">
        <f>VLOOKUP(Precentación_Quejas[[#This Row],['# Queja]],Historico_Registro_Quejas3[#All],7,0)</f>
        <v>Huésped se acerca a recepción indicando que anoche al abrir su closet y sacar la cobija, la misma se encontraba mojada y no la pudo utilizar en toda la noche.</v>
      </c>
      <c r="D328" s="188" t="str">
        <f>VLOOKUP(Precentación_Quejas[[#This Row],['# Queja]],Historico_Registro_Quejas3[#All],22,0)</f>
        <v>Lavanderia</v>
      </c>
      <c r="E328" s="15">
        <f>VLOOKUP(Precentación_Quejas[[#This Row],[Payaso]],Tabla_Payasos10[[#All],[Payasos]:[Columna1]],2,0)</f>
        <v>1</v>
      </c>
      <c r="F328" s="15">
        <v>939</v>
      </c>
      <c r="G328" s="15" t="str">
        <f>VLOOKUP(Precentación_Quejas[[#This Row],['# Queja]],Historico_Registro_Quejas3[[#All],['# Queja]:[Valoración]],15,0)</f>
        <v>Roja</v>
      </c>
    </row>
    <row r="329" spans="1:7" x14ac:dyDescent="0.25">
      <c r="A329" s="15">
        <f>VLOOKUP(Precentación_Quejas[[#This Row],['# Queja]],Historico_Registro_Quejas3[#All],4,0)</f>
        <v>201</v>
      </c>
      <c r="B329" s="188">
        <f>VLOOKUP(Precentación_Quejas[[#This Row],['# Queja]],Historico_Registro_Quejas3[#All],2,0)</f>
        <v>43380</v>
      </c>
      <c r="C329" s="188" t="str">
        <f>VLOOKUP(Precentación_Quejas[[#This Row],['# Queja]],Historico_Registro_Quejas3[#All],7,0)</f>
        <v>Huésped se queja de la mala señal de TV</v>
      </c>
      <c r="D329" s="188" t="str">
        <f>VLOOKUP(Precentación_Quejas[[#This Row],['# Queja]],Historico_Registro_Quejas3[#All],22,0)</f>
        <v>Señal TV</v>
      </c>
      <c r="E329" s="15">
        <f>VLOOKUP(Precentación_Quejas[[#This Row],[Payaso]],Tabla_Payasos10[[#All],[Payasos]:[Columna1]],2,0)</f>
        <v>4</v>
      </c>
      <c r="F329" s="15">
        <v>938</v>
      </c>
      <c r="G329" s="15" t="str">
        <f>VLOOKUP(Precentación_Quejas[[#This Row],['# Queja]],Historico_Registro_Quejas3[[#All],['# Queja]:[Valoración]],15,0)</f>
        <v>Roja</v>
      </c>
    </row>
    <row r="330" spans="1:7" x14ac:dyDescent="0.25">
      <c r="A330" s="15">
        <f>VLOOKUP(Precentación_Quejas[[#This Row],['# Queja]],Historico_Registro_Quejas3[#All],4,0)</f>
        <v>101</v>
      </c>
      <c r="B330" s="188">
        <f>VLOOKUP(Precentación_Quejas[[#This Row],['# Queja]],Historico_Registro_Quejas3[#All],2,0)</f>
        <v>43378</v>
      </c>
      <c r="C330" s="188" t="str">
        <f>VLOOKUP(Precentación_Quejas[[#This Row],['# Queja]],Historico_Registro_Quejas3[#All],7,0)</f>
        <v xml:space="preserve">Huésped no cuenta con internet </v>
      </c>
      <c r="D330" s="188" t="str">
        <f>VLOOKUP(Precentación_Quejas[[#This Row],['# Queja]],Historico_Registro_Quejas3[#All],22,0)</f>
        <v>Wifi</v>
      </c>
      <c r="E330" s="15">
        <f>VLOOKUP(Precentación_Quejas[[#This Row],[Payaso]],Tabla_Payasos10[[#All],[Payasos]:[Columna1]],2,0)</f>
        <v>9</v>
      </c>
      <c r="F330" s="15">
        <v>937</v>
      </c>
      <c r="G330" s="15" t="str">
        <f>VLOOKUP(Precentación_Quejas[[#This Row],['# Queja]],Historico_Registro_Quejas3[[#All],['# Queja]:[Valoración]],15,0)</f>
        <v>Roja</v>
      </c>
    </row>
    <row r="331" spans="1:7" ht="30" x14ac:dyDescent="0.25">
      <c r="A331" s="15">
        <f>VLOOKUP(Precentación_Quejas[[#This Row],['# Queja]],Historico_Registro_Quejas3[#All],4,0)</f>
        <v>409</v>
      </c>
      <c r="B331" s="188">
        <f>VLOOKUP(Precentación_Quejas[[#This Row],['# Queja]],Historico_Registro_Quejas3[#All],2,0)</f>
        <v>43376</v>
      </c>
      <c r="C331" s="188" t="str">
        <f>VLOOKUP(Precentación_Quejas[[#This Row],['# Queja]],Historico_Registro_Quejas3[#All],7,0)</f>
        <v>Huésped indica que las sillas del italiano se resbalan facilmente, deberían de tener algo en las "patas" que no permita que se deslicen.</v>
      </c>
      <c r="D331" s="188" t="str">
        <f>VLOOKUP(Precentación_Quejas[[#This Row],['# Queja]],Historico_Registro_Quejas3[#All],22,0)</f>
        <v>Sillas Italiano</v>
      </c>
      <c r="E331" s="15">
        <f>VLOOKUP(Precentación_Quejas[[#This Row],[Payaso]],Tabla_Payasos10[[#All],[Payasos]:[Columna1]],2,0)</f>
        <v>1</v>
      </c>
      <c r="F331" s="15">
        <v>936</v>
      </c>
      <c r="G331" s="15" t="str">
        <f>VLOOKUP(Precentación_Quejas[[#This Row],['# Queja]],Historico_Registro_Quejas3[[#All],['# Queja]:[Valoración]],15,0)</f>
        <v>Roja</v>
      </c>
    </row>
    <row r="332" spans="1:7" ht="60" x14ac:dyDescent="0.25">
      <c r="A332" s="15">
        <f>VLOOKUP(Precentación_Quejas[[#This Row],['# Queja]],Historico_Registro_Quejas3[#All],4,0)</f>
        <v>410</v>
      </c>
      <c r="B332" s="188">
        <f>VLOOKUP(Precentación_Quejas[[#This Row],['# Queja]],Historico_Registro_Quejas3[#All],2,0)</f>
        <v>43376</v>
      </c>
      <c r="C332" s="188" t="str">
        <f>VLOOKUP(Precentación_Quejas[[#This Row],['# Queja]],Historico_Registro_Quejas3[#All],7,0)</f>
        <v>Huésped se queja debido a que los tomacorrientes de la habitación no funcionan correctamente, se encontraba molesta porque colocó su teléfono a cargar creyendo que iba a cargarse y luego se percató que no funcionaba, además cuando solicitó mover las camas y poner las dos mesas de noche juntas para poner ambas lamparas de noche, no fue posible conectar las dos debido a que el tomacorriente estaba sin electricidad.</v>
      </c>
      <c r="D332" s="188" t="str">
        <f>VLOOKUP(Precentación_Quejas[[#This Row],['# Queja]],Historico_Registro_Quejas3[#All],22,0)</f>
        <v>Habitaciones</v>
      </c>
      <c r="E332" s="15">
        <f>VLOOKUP(Precentación_Quejas[[#This Row],[Payaso]],Tabla_Payasos10[[#All],[Payasos]:[Columna1]],2,0)</f>
        <v>42</v>
      </c>
      <c r="F332" s="15">
        <v>935</v>
      </c>
      <c r="G332" s="15" t="str">
        <f>VLOOKUP(Precentación_Quejas[[#This Row],['# Queja]],Historico_Registro_Quejas3[[#All],['# Queja]:[Valoración]],15,0)</f>
        <v>Roja</v>
      </c>
    </row>
    <row r="333" spans="1:7" ht="60" x14ac:dyDescent="0.25">
      <c r="A333" s="15">
        <f>VLOOKUP(Precentación_Quejas[[#This Row],['# Queja]],Historico_Registro_Quejas3[#All],4,0)</f>
        <v>121</v>
      </c>
      <c r="B333" s="188">
        <f>VLOOKUP(Precentación_Quejas[[#This Row],['# Queja]],Historico_Registro_Quejas3[#All],2,0)</f>
        <v>43375</v>
      </c>
      <c r="C333" s="188" t="str">
        <f>VLOOKUP(Precentación_Quejas[[#This Row],['# Queja]],Historico_Registro_Quejas3[#All],7,0)</f>
        <v>Chofer del grupo Grand Tour#47 se acerca sumamente molesto a recepción porque estuvo 20 minutos esperando que lo atendieran para cenar y nunca recibió la atención que esperaba, se retira molesto diciendo que ya no piensa cenar y que no puede ser posible que solo por no ser un huésped no le brinden un trato de calidad, si él igual iba a pagar la cena que se iba a comer.</v>
      </c>
      <c r="D333" s="188" t="str">
        <f>VLOOKUP(Precentación_Quejas[[#This Row],['# Queja]],Historico_Registro_Quejas3[#All],22,0)</f>
        <v xml:space="preserve">Servicio cliente restaurante </v>
      </c>
      <c r="E333" s="15">
        <f>VLOOKUP(Precentación_Quejas[[#This Row],[Payaso]],Tabla_Payasos10[[#All],[Payasos]:[Columna1]],2,0)</f>
        <v>26</v>
      </c>
      <c r="F333" s="15">
        <v>934</v>
      </c>
      <c r="G333" s="15" t="str">
        <f>VLOOKUP(Precentación_Quejas[[#This Row],['# Queja]],Historico_Registro_Quejas3[[#All],['# Queja]:[Valoración]],15,0)</f>
        <v>Roja</v>
      </c>
    </row>
    <row r="334" spans="1:7" x14ac:dyDescent="0.25">
      <c r="A334" s="15">
        <f>VLOOKUP(Precentación_Quejas[[#This Row],['# Queja]],Historico_Registro_Quejas3[#All],4,0)</f>
        <v>207</v>
      </c>
      <c r="B334" s="188">
        <f>VLOOKUP(Precentación_Quejas[[#This Row],['# Queja]],Historico_Registro_Quejas3[#All],2,0)</f>
        <v>43366</v>
      </c>
      <c r="C334" s="188" t="str">
        <f>VLOOKUP(Precentación_Quejas[[#This Row],['# Queja]],Historico_Registro_Quejas3[#All],7,0)</f>
        <v>Sería bueno tener una silla baja dentro de la habitación, ayuda a los adultos mayores</v>
      </c>
      <c r="D334" s="188" t="str">
        <f>VLOOKUP(Precentación_Quejas[[#This Row],['# Queja]],Historico_Registro_Quejas3[#All],22,0)</f>
        <v>Silla en habitación</v>
      </c>
      <c r="E334" s="15">
        <f>VLOOKUP(Precentación_Quejas[[#This Row],[Payaso]],Tabla_Payasos10[[#All],[Payasos]:[Columna1]],2,0)</f>
        <v>3</v>
      </c>
      <c r="F334" s="15">
        <v>933</v>
      </c>
      <c r="G334" s="15" t="str">
        <f>VLOOKUP(Precentación_Quejas[[#This Row],['# Queja]],Historico_Registro_Quejas3[[#All],['# Queja]:[Valoración]],15,0)</f>
        <v>Roja</v>
      </c>
    </row>
    <row r="335" spans="1:7" ht="30" x14ac:dyDescent="0.25">
      <c r="A335" s="15">
        <f>VLOOKUP(Precentación_Quejas[[#This Row],['# Queja]],Historico_Registro_Quejas3[#All],4,0)</f>
        <v>102</v>
      </c>
      <c r="B335" s="188">
        <f>VLOOKUP(Precentación_Quejas[[#This Row],['# Queja]],Historico_Registro_Quejas3[#All],2,0)</f>
        <v>43369</v>
      </c>
      <c r="C335" s="188" t="str">
        <f>VLOOKUP(Precentación_Quejas[[#This Row],['# Queja]],Historico_Registro_Quejas3[#All],7,0)</f>
        <v>Huésped indica que el área de la ducha en la habitación tiene poca privacidad</v>
      </c>
      <c r="D335" s="188" t="str">
        <f>VLOOKUP(Precentación_Quejas[[#This Row],['# Queja]],Historico_Registro_Quejas3[#All],22,0)</f>
        <v>Habitaciones</v>
      </c>
      <c r="E335" s="15">
        <f>VLOOKUP(Precentación_Quejas[[#This Row],[Payaso]],Tabla_Payasos10[[#All],[Payasos]:[Columna1]],2,0)</f>
        <v>42</v>
      </c>
      <c r="F335" s="15">
        <v>932</v>
      </c>
      <c r="G335" s="15" t="str">
        <f>VLOOKUP(Precentación_Quejas[[#This Row],['# Queja]],Historico_Registro_Quejas3[[#All],['# Queja]:[Valoración]],15,0)</f>
        <v>Desestimada</v>
      </c>
    </row>
    <row r="336" spans="1:7" ht="30" x14ac:dyDescent="0.25">
      <c r="A336" s="15">
        <f>VLOOKUP(Precentación_Quejas[[#This Row],['# Queja]],Historico_Registro_Quejas3[#All],4,0)</f>
        <v>102</v>
      </c>
      <c r="B336" s="188">
        <f>VLOOKUP(Precentación_Quejas[[#This Row],['# Queja]],Historico_Registro_Quejas3[#All],2,0)</f>
        <v>43369</v>
      </c>
      <c r="C336" s="188" t="str">
        <f>VLOOKUP(Precentación_Quejas[[#This Row],['# Queja]],Historico_Registro_Quejas3[#All],7,0)</f>
        <v>Huésped indica que sería bueno mejorar el área de fumado.</v>
      </c>
      <c r="D336" s="188" t="str">
        <f>VLOOKUP(Precentación_Quejas[[#This Row],['# Queja]],Historico_Registro_Quejas3[#All],22,0)</f>
        <v xml:space="preserve">Fumadores </v>
      </c>
      <c r="E336" s="15">
        <f>VLOOKUP(Precentación_Quejas[[#This Row],[Payaso]],Tabla_Payasos10[[#All],[Payasos]:[Columna1]],2,0)</f>
        <v>1</v>
      </c>
      <c r="F336" s="15">
        <v>931</v>
      </c>
      <c r="G336" s="15" t="str">
        <f>VLOOKUP(Precentación_Quejas[[#This Row],['# Queja]],Historico_Registro_Quejas3[[#All],['# Queja]:[Valoración]],15,0)</f>
        <v>Desestimada</v>
      </c>
    </row>
    <row r="337" spans="1:7" ht="45" x14ac:dyDescent="0.25">
      <c r="A337" s="15">
        <f>VLOOKUP(Precentación_Quejas[[#This Row],['# Queja]],Historico_Registro_Quejas3[#All],4,0)</f>
        <v>104</v>
      </c>
      <c r="B337" s="188">
        <f>VLOOKUP(Precentación_Quejas[[#This Row],['# Queja]],Historico_Registro_Quejas3[#All],2,0)</f>
        <v>43368</v>
      </c>
      <c r="C337" s="188" t="str">
        <f>VLOOKUP(Precentación_Quejas[[#This Row],['# Queja]],Historico_Registro_Quejas3[#All],7,0)</f>
        <v>El huésped hace la observación de que si a ud como huésped al llegar al Hotel en Caseta le preguntan los datos sobre la reservación, debería entonces al llegar al parqueo las personas llamarlos por el nombre y mucho menos que en Recepción vuelvan a preguntarles por el dato de la reserva.</v>
      </c>
      <c r="D337" s="188" t="str">
        <f>VLOOKUP(Precentación_Quejas[[#This Row],['# Queja]],Historico_Registro_Quejas3[#All],22,0)</f>
        <v>Servicio cliente recepción</v>
      </c>
      <c r="E337" s="15">
        <f>VLOOKUP(Precentación_Quejas[[#This Row],[Payaso]],Tabla_Payasos10[[#All],[Payasos]:[Columna1]],2,0)</f>
        <v>7</v>
      </c>
      <c r="F337" s="15">
        <v>930</v>
      </c>
      <c r="G337" s="15" t="str">
        <f>VLOOKUP(Precentación_Quejas[[#This Row],['# Queja]],Historico_Registro_Quejas3[[#All],['# Queja]:[Valoración]],15,0)</f>
        <v>Roja</v>
      </c>
    </row>
    <row r="338" spans="1:7" x14ac:dyDescent="0.25">
      <c r="A338" s="15">
        <f>VLOOKUP(Precentación_Quejas[[#This Row],['# Queja]],Historico_Registro_Quejas3[#All],4,0)</f>
        <v>104</v>
      </c>
      <c r="B338" s="188">
        <f>VLOOKUP(Precentación_Quejas[[#This Row],['# Queja]],Historico_Registro_Quejas3[#All],2,0)</f>
        <v>43368</v>
      </c>
      <c r="C338" s="188" t="str">
        <f>VLOOKUP(Precentación_Quejas[[#This Row],['# Queja]],Historico_Registro_Quejas3[#All],7,0)</f>
        <v>Huésped indica que el aire acondicionado no enfrió correctamente, a veces estaba bien y por ratos no</v>
      </c>
      <c r="D338" s="188" t="str">
        <f>VLOOKUP(Precentación_Quejas[[#This Row],['# Queja]],Historico_Registro_Quejas3[#All],22,0)</f>
        <v>A/C</v>
      </c>
      <c r="E338" s="15">
        <f>VLOOKUP(Precentación_Quejas[[#This Row],[Payaso]],Tabla_Payasos10[[#All],[Payasos]:[Columna1]],2,0)</f>
        <v>17</v>
      </c>
      <c r="F338" s="15">
        <v>929</v>
      </c>
      <c r="G338" s="15" t="str">
        <f>VLOOKUP(Precentación_Quejas[[#This Row],['# Queja]],Historico_Registro_Quejas3[[#All],['# Queja]:[Valoración]],15,0)</f>
        <v>Roja</v>
      </c>
    </row>
    <row r="339" spans="1:7" ht="30" x14ac:dyDescent="0.25">
      <c r="A339" s="15">
        <f>VLOOKUP(Precentación_Quejas[[#This Row],['# Queja]],Historico_Registro_Quejas3[#All],4,0)</f>
        <v>101</v>
      </c>
      <c r="B339" s="188">
        <f>VLOOKUP(Precentación_Quejas[[#This Row],['# Queja]],Historico_Registro_Quejas3[#All],2,0)</f>
        <v>43367</v>
      </c>
      <c r="C339" s="188" t="str">
        <f>VLOOKUP(Precentación_Quejas[[#This Row],['# Queja]],Historico_Registro_Quejas3[#All],7,0)</f>
        <v>Huéspedes reportan un olor como a cigarro en su habitación y creen que podría provenir de la hab de la par.</v>
      </c>
      <c r="D339" s="188" t="str">
        <f>VLOOKUP(Precentación_Quejas[[#This Row],['# Queja]],Historico_Registro_Quejas3[#All],22,0)</f>
        <v>Mal olor habitación</v>
      </c>
      <c r="E339" s="15">
        <f>VLOOKUP(Precentación_Quejas[[#This Row],[Payaso]],Tabla_Payasos10[[#All],[Payasos]:[Columna1]],2,0)</f>
        <v>4</v>
      </c>
      <c r="F339" s="15">
        <v>928</v>
      </c>
      <c r="G339" s="15" t="str">
        <f>VLOOKUP(Precentación_Quejas[[#This Row],['# Queja]],Historico_Registro_Quejas3[[#All],['# Queja]:[Valoración]],15,0)</f>
        <v>Desestimada</v>
      </c>
    </row>
    <row r="340" spans="1:7" x14ac:dyDescent="0.25">
      <c r="A340" s="15">
        <f>VLOOKUP(Precentación_Quejas[[#This Row],['# Queja]],Historico_Registro_Quejas3[#All],4,0)</f>
        <v>304</v>
      </c>
      <c r="B340" s="188">
        <f>VLOOKUP(Precentación_Quejas[[#This Row],['# Queja]],Historico_Registro_Quejas3[#All],2,0)</f>
        <v>43365</v>
      </c>
      <c r="C340" s="188" t="str">
        <f>VLOOKUP(Precentación_Quejas[[#This Row],['# Queja]],Historico_Registro_Quejas3[#All],7,0)</f>
        <v>El control del aire tenía problemas y no funcionaba bien.</v>
      </c>
      <c r="D340" s="188" t="str">
        <f>VLOOKUP(Precentación_Quejas[[#This Row],['# Queja]],Historico_Registro_Quejas3[#All],22,0)</f>
        <v>A/C</v>
      </c>
      <c r="E340" s="15">
        <f>VLOOKUP(Precentación_Quejas[[#This Row],[Payaso]],Tabla_Payasos10[[#All],[Payasos]:[Columna1]],2,0)</f>
        <v>17</v>
      </c>
      <c r="F340" s="15">
        <v>927</v>
      </c>
      <c r="G340" s="15" t="str">
        <f>VLOOKUP(Precentación_Quejas[[#This Row],['# Queja]],Historico_Registro_Quejas3[[#All],['# Queja]:[Valoración]],15,0)</f>
        <v>Roja</v>
      </c>
    </row>
    <row r="341" spans="1:7" ht="45" x14ac:dyDescent="0.25">
      <c r="A341" s="15">
        <f>VLOOKUP(Precentación_Quejas[[#This Row],['# Queja]],Historico_Registro_Quejas3[#All],4,0)</f>
        <v>204</v>
      </c>
      <c r="B341" s="188">
        <f>VLOOKUP(Precentación_Quejas[[#This Row],['# Queja]],Historico_Registro_Quejas3[#All],2,0)</f>
        <v>43366</v>
      </c>
      <c r="C341" s="188" t="str">
        <f>VLOOKUP(Precentación_Quejas[[#This Row],['# Queja]],Historico_Registro_Quejas3[#All],7,0)</f>
        <v>El baño está mal diseñado, el servicio sanitario debe de estar por lo menos 50cm de la pared lateral, la ducha debe de tener un piso antideslizante. EN el cuarto los adornos laterales de la cama sobran, no se puede accesar a ese lado de la cama y además son peligrosos para niños.</v>
      </c>
      <c r="D341" s="188" t="str">
        <f>VLOOKUP(Precentación_Quejas[[#This Row],['# Queja]],Historico_Registro_Quejas3[#All],22,0)</f>
        <v>Habitaciones</v>
      </c>
      <c r="E341" s="15">
        <f>VLOOKUP(Precentación_Quejas[[#This Row],[Payaso]],Tabla_Payasos10[[#All],[Payasos]:[Columna1]],2,0)</f>
        <v>42</v>
      </c>
      <c r="F341" s="15">
        <v>926</v>
      </c>
      <c r="G341" s="15" t="str">
        <f>VLOOKUP(Precentación_Quejas[[#This Row],['# Queja]],Historico_Registro_Quejas3[[#All],['# Queja]:[Valoración]],15,0)</f>
        <v>Roja</v>
      </c>
    </row>
    <row r="342" spans="1:7" ht="30" x14ac:dyDescent="0.25">
      <c r="A342" s="15">
        <f>VLOOKUP(Precentación_Quejas[[#This Row],['# Queja]],Historico_Registro_Quejas3[#All],4,0)</f>
        <v>308</v>
      </c>
      <c r="B342" s="188">
        <f>VLOOKUP(Precentación_Quejas[[#This Row],['# Queja]],Historico_Registro_Quejas3[#All],2,0)</f>
        <v>43366</v>
      </c>
      <c r="C342" s="188" t="str">
        <f>VLOOKUP(Precentación_Quejas[[#This Row],['# Queja]],Historico_Registro_Quejas3[#All],7,0)</f>
        <v>Requiere remodelar los muebles, se necesita más espacio para colgar ropa, además en sí la habitación es muy básica</v>
      </c>
      <c r="D342" s="188" t="str">
        <f>VLOOKUP(Precentación_Quejas[[#This Row],['# Queja]],Historico_Registro_Quejas3[#All],22,0)</f>
        <v>Habitaciones</v>
      </c>
      <c r="E342" s="15">
        <f>VLOOKUP(Precentación_Quejas[[#This Row],[Payaso]],Tabla_Payasos10[[#All],[Payasos]:[Columna1]],2,0)</f>
        <v>42</v>
      </c>
      <c r="F342" s="15">
        <v>925</v>
      </c>
      <c r="G342" s="15" t="str">
        <f>VLOOKUP(Precentación_Quejas[[#This Row],['# Queja]],Historico_Registro_Quejas3[[#All],['# Queja]:[Valoración]],15,0)</f>
        <v>Desestimada</v>
      </c>
    </row>
    <row r="343" spans="1:7" ht="90" x14ac:dyDescent="0.25">
      <c r="A343" s="15">
        <f>VLOOKUP(Precentación_Quejas[[#This Row],['# Queja]],Historico_Registro_Quejas3[#All],4,0)</f>
        <v>312</v>
      </c>
      <c r="B343" s="188">
        <f>VLOOKUP(Precentación_Quejas[[#This Row],['# Queja]],Historico_Registro_Quejas3[#All],2,0)</f>
        <v>43364</v>
      </c>
      <c r="C343" s="188" t="str">
        <f>VLOOKUP(Precentación_Quejas[[#This Row],['# Queja]],Historico_Registro_Quejas3[#All],7,0)</f>
        <v>Huéspedes extremadamente molestos se acercan a recepción porque durante la noche fueron picados por piojos o chinches que según indican invadieron el colchón, ellos se encontraban con toda su espalda y brazos irritados y comentaron que han estado en todo tipo de hoteles baratos y que nunca pensaron que en un hotel bueno donde celebraban su luna de miel hubieran tenido que llegar a los extremos de revisar los colchones hasta encontrar estos piojos. Muy disconformes nos dicen que esta situación ha afectado sus vacaciones y que van para la clínica a revisarse. Ellos tenían fotos de los piojos que según indican usaran para poner una reclamación.</v>
      </c>
      <c r="D343" s="188" t="str">
        <f>VLOOKUP(Precentación_Quejas[[#This Row],['# Queja]],Historico_Registro_Quejas3[#All],22,0)</f>
        <v>Plagas Habitaciones</v>
      </c>
      <c r="E343" s="15">
        <f>VLOOKUP(Precentación_Quejas[[#This Row],[Payaso]],Tabla_Payasos10[[#All],[Payasos]:[Columna1]],2,0)</f>
        <v>10</v>
      </c>
      <c r="F343" s="15">
        <v>924</v>
      </c>
      <c r="G343" s="15" t="str">
        <f>VLOOKUP(Precentación_Quejas[[#This Row],['# Queja]],Historico_Registro_Quejas3[[#All],['# Queja]:[Valoración]],15,0)</f>
        <v>Roja</v>
      </c>
    </row>
    <row r="344" spans="1:7" ht="30" x14ac:dyDescent="0.25">
      <c r="A344" s="15">
        <f>VLOOKUP(Precentación_Quejas[[#This Row],['# Queja]],Historico_Registro_Quejas3[#All],4,0)</f>
        <v>410</v>
      </c>
      <c r="B344" s="188">
        <f>VLOOKUP(Precentación_Quejas[[#This Row],['# Queja]],Historico_Registro_Quejas3[#All],2,0)</f>
        <v>43362</v>
      </c>
      <c r="C344" s="188" t="str">
        <f>VLOOKUP(Precentación_Quejas[[#This Row],['# Queja]],Historico_Registro_Quejas3[#All],7,0)</f>
        <v>El personal en el desayuno el primer día fue bueno y amable pero en el segundo día no fue bueno, deben estar atentos a las necesidades individuales para no hacerte sentir como un huésped irritante.</v>
      </c>
      <c r="D344" s="188" t="str">
        <f>VLOOKUP(Precentación_Quejas[[#This Row],['# Queja]],Historico_Registro_Quejas3[#All],22,0)</f>
        <v xml:space="preserve">Servicio cliente restaurante </v>
      </c>
      <c r="E344" s="15">
        <f>VLOOKUP(Precentación_Quejas[[#This Row],[Payaso]],Tabla_Payasos10[[#All],[Payasos]:[Columna1]],2,0)</f>
        <v>26</v>
      </c>
      <c r="F344" s="15">
        <v>923</v>
      </c>
      <c r="G344" s="15" t="str">
        <f>VLOOKUP(Precentación_Quejas[[#This Row],['# Queja]],Historico_Registro_Quejas3[[#All],['# Queja]:[Valoración]],15,0)</f>
        <v>Roja</v>
      </c>
    </row>
    <row r="345" spans="1:7" ht="30" x14ac:dyDescent="0.25">
      <c r="A345" s="15" t="str">
        <f>VLOOKUP(Precentación_Quejas[[#This Row],['# Queja]],Historico_Registro_Quejas3[#All],4,0)</f>
        <v>N/A</v>
      </c>
      <c r="B345" s="188">
        <f>VLOOKUP(Precentación_Quejas[[#This Row],['# Queja]],Historico_Registro_Quejas3[#All],2,0)</f>
        <v>43361</v>
      </c>
      <c r="C345" s="188" t="str">
        <f>VLOOKUP(Precentación_Quejas[[#This Row],['# Queja]],Historico_Registro_Quejas3[#All],7,0)</f>
        <v>Mejorar con un entrenamiento del personal encargado del desayuno, en la evaluación califico con un 2 la experiencia.</v>
      </c>
      <c r="D345" s="188" t="str">
        <f>VLOOKUP(Precentación_Quejas[[#This Row],['# Queja]],Historico_Registro_Quejas3[#All],22,0)</f>
        <v xml:space="preserve">Servicio cliente restaurante </v>
      </c>
      <c r="E345" s="15">
        <f>VLOOKUP(Precentación_Quejas[[#This Row],[Payaso]],Tabla_Payasos10[[#All],[Payasos]:[Columna1]],2,0)</f>
        <v>26</v>
      </c>
      <c r="F345" s="15">
        <v>922</v>
      </c>
      <c r="G345" s="15" t="str">
        <f>VLOOKUP(Precentación_Quejas[[#This Row],['# Queja]],Historico_Registro_Quejas3[[#All],['# Queja]:[Valoración]],15,0)</f>
        <v>Roja</v>
      </c>
    </row>
    <row r="346" spans="1:7" x14ac:dyDescent="0.25">
      <c r="A346" s="15">
        <f>VLOOKUP(Precentación_Quejas[[#This Row],['# Queja]],Historico_Registro_Quejas3[#All],4,0)</f>
        <v>403</v>
      </c>
      <c r="B346" s="188">
        <f>VLOOKUP(Precentación_Quejas[[#This Row],['# Queja]],Historico_Registro_Quejas3[#All],2,0)</f>
        <v>43361</v>
      </c>
      <c r="C346" s="188" t="str">
        <f>VLOOKUP(Precentación_Quejas[[#This Row],['# Queja]],Historico_Registro_Quejas3[#All],7,0)</f>
        <v>Muy caro y el sabor no es bueno en las comidas</v>
      </c>
      <c r="D346" s="188" t="str">
        <f>VLOOKUP(Precentación_Quejas[[#This Row],['# Queja]],Historico_Registro_Quejas3[#All],22,0)</f>
        <v>Calidad precio</v>
      </c>
      <c r="E346" s="15">
        <f>VLOOKUP(Precentación_Quejas[[#This Row],[Payaso]],Tabla_Payasos10[[#All],[Payasos]:[Columna1]],2,0)</f>
        <v>4</v>
      </c>
      <c r="F346" s="15">
        <v>921</v>
      </c>
      <c r="G346" s="15" t="str">
        <f>VLOOKUP(Precentación_Quejas[[#This Row],['# Queja]],Historico_Registro_Quejas3[[#All],['# Queja]:[Valoración]],15,0)</f>
        <v>Roja</v>
      </c>
    </row>
    <row r="347" spans="1:7" x14ac:dyDescent="0.25">
      <c r="A347" s="15" t="str">
        <f>VLOOKUP(Precentación_Quejas[[#This Row],['# Queja]],Historico_Registro_Quejas3[#All],4,0)</f>
        <v>N/A</v>
      </c>
      <c r="B347" s="188">
        <f>VLOOKUP(Precentación_Quejas[[#This Row],['# Queja]],Historico_Registro_Quejas3[#All],2,0)</f>
        <v>43362</v>
      </c>
      <c r="C347" s="188" t="str">
        <f>VLOOKUP(Precentación_Quejas[[#This Row],['# Queja]],Historico_Registro_Quejas3[#All],7,0)</f>
        <v>Fuerte olor a boñiga en toda la recepción y restaurante italiano.</v>
      </c>
      <c r="D347" s="188" t="str">
        <f>VLOOKUP(Precentación_Quejas[[#This Row],['# Queja]],Historico_Registro_Quejas3[#All],22,0)</f>
        <v>Malos olores</v>
      </c>
      <c r="E347" s="15">
        <f>VLOOKUP(Precentación_Quejas[[#This Row],[Payaso]],Tabla_Payasos10[[#All],[Payasos]:[Columna1]],2,0)</f>
        <v>1</v>
      </c>
      <c r="F347" s="15">
        <v>920</v>
      </c>
      <c r="G347" s="15" t="str">
        <f>VLOOKUP(Precentación_Quejas[[#This Row],['# Queja]],Historico_Registro_Quejas3[[#All],['# Queja]:[Valoración]],15,0)</f>
        <v>Roja</v>
      </c>
    </row>
    <row r="348" spans="1:7" x14ac:dyDescent="0.25">
      <c r="A348" s="15">
        <f>VLOOKUP(Precentación_Quejas[[#This Row],['# Queja]],Historico_Registro_Quejas3[#All],4,0)</f>
        <v>802</v>
      </c>
      <c r="B348" s="188">
        <f>VLOOKUP(Precentación_Quejas[[#This Row],['# Queja]],Historico_Registro_Quejas3[#All],2,0)</f>
        <v>43361</v>
      </c>
      <c r="C348" s="188" t="str">
        <f>VLOOKUP(Precentación_Quejas[[#This Row],['# Queja]],Historico_Registro_Quejas3[#All],7,0)</f>
        <v>Huéspedes enfadados por fumigación en el rest Ti Cain que provocó una nube de humo en las termales.</v>
      </c>
      <c r="D348" s="188" t="str">
        <f>VLOOKUP(Precentación_Quejas[[#This Row],['# Queja]],Historico_Registro_Quejas3[#All],22,0)</f>
        <v>Fumigación</v>
      </c>
      <c r="E348" s="15">
        <f>VLOOKUP(Precentación_Quejas[[#This Row],[Payaso]],Tabla_Payasos10[[#All],[Payasos]:[Columna1]],2,0)</f>
        <v>5</v>
      </c>
      <c r="F348" s="15">
        <v>919</v>
      </c>
      <c r="G348" s="15" t="str">
        <f>VLOOKUP(Precentación_Quejas[[#This Row],['# Queja]],Historico_Registro_Quejas3[[#All],['# Queja]:[Valoración]],15,0)</f>
        <v>Roja</v>
      </c>
    </row>
    <row r="349" spans="1:7" ht="45" x14ac:dyDescent="0.25">
      <c r="A349" s="15">
        <f>VLOOKUP(Precentación_Quejas[[#This Row],['# Queja]],Historico_Registro_Quejas3[#All],4,0)</f>
        <v>801</v>
      </c>
      <c r="B349" s="188">
        <f>VLOOKUP(Precentación_Quejas[[#This Row],['# Queja]],Historico_Registro_Quejas3[#All],2,0)</f>
        <v>43361</v>
      </c>
      <c r="C349" s="188" t="str">
        <f>VLOOKUP(Precentación_Quejas[[#This Row],['# Queja]],Historico_Registro_Quejas3[#All],7,0)</f>
        <v>Huésped se acerca a lockers quejandose porque la fumigación que se lleva a cabo en el Ti-Cain provoca que todo el humo se vaya para las termales donde se encuentran sus niños, y eso le molestó mucho. El mismo reclamó que como iban a hacer eso mientras estaban ellos bañandose y disfrutando de las termales.</v>
      </c>
      <c r="D349" s="188" t="str">
        <f>VLOOKUP(Precentación_Quejas[[#This Row],['# Queja]],Historico_Registro_Quejas3[#All],22,0)</f>
        <v>Fumigación</v>
      </c>
      <c r="E349" s="15">
        <f>VLOOKUP(Precentación_Quejas[[#This Row],[Payaso]],Tabla_Payasos10[[#All],[Payasos]:[Columna1]],2,0)</f>
        <v>5</v>
      </c>
      <c r="F349" s="15">
        <v>918</v>
      </c>
      <c r="G349" s="15" t="str">
        <f>VLOOKUP(Precentación_Quejas[[#This Row],['# Queja]],Historico_Registro_Quejas3[[#All],['# Queja]:[Valoración]],15,0)</f>
        <v>Roja</v>
      </c>
    </row>
    <row r="350" spans="1:7" ht="45" x14ac:dyDescent="0.25">
      <c r="A350" s="15">
        <f>VLOOKUP(Precentación_Quejas[[#This Row],['# Queja]],Historico_Registro_Quejas3[#All],4,0)</f>
        <v>405</v>
      </c>
      <c r="B350" s="188">
        <f>VLOOKUP(Precentación_Quejas[[#This Row],['# Queja]],Historico_Registro_Quejas3[#All],2,0)</f>
        <v>43361</v>
      </c>
      <c r="C350" s="188" t="str">
        <f>VLOOKUP(Precentación_Quejas[[#This Row],['# Queja]],Historico_Registro_Quejas3[#All],7,0)</f>
        <v>Huésped muy molesto se acercó a recepción reclamando que Edward le vendió un Tour de perezosos donde iba ver algunos perezosos y vida silvestre, sin embargo dice que no vió nada más que un tucán muerto. Ël mismo canceló los tour del siguiente día y se encontraba bastante enfadado por lo que le prometieron y no se cumplió.</v>
      </c>
      <c r="D350" s="188" t="str">
        <f>VLOOKUP(Precentación_Quejas[[#This Row],['# Queja]],Historico_Registro_Quejas3[#All],22,0)</f>
        <v>Servicio cliente tour operador</v>
      </c>
      <c r="E350" s="15">
        <f>VLOOKUP(Precentación_Quejas[[#This Row],[Payaso]],Tabla_Payasos10[[#All],[Payasos]:[Columna1]],2,0)</f>
        <v>1</v>
      </c>
      <c r="F350" s="15">
        <v>917</v>
      </c>
      <c r="G350" s="15" t="str">
        <f>VLOOKUP(Precentación_Quejas[[#This Row],['# Queja]],Historico_Registro_Quejas3[[#All],['# Queja]:[Valoración]],15,0)</f>
        <v>Roja</v>
      </c>
    </row>
    <row r="351" spans="1:7" ht="180" x14ac:dyDescent="0.25">
      <c r="A351" s="15">
        <f>VLOOKUP(Precentación_Quejas[[#This Row],['# Queja]],Historico_Registro_Quejas3[#All],4,0)</f>
        <v>108</v>
      </c>
      <c r="B351" s="188">
        <f>VLOOKUP(Precentación_Quejas[[#This Row],['# Queja]],Historico_Registro_Quejas3[#All],2,0)</f>
        <v>43361</v>
      </c>
      <c r="C351" s="188" t="str">
        <f>VLOOKUP(Precentación_Quejas[[#This Row],['# Queja]],Historico_Registro_Quejas3[#All],7,0)</f>
        <v xml:space="preserve">Huesped que estuvo hospedado del 13 al 16 de septiembre con reserva a nombre de Carlos Urrego envió correo a Servicio al Cliente preguntando por un objeto olvidado descrito como un medicamento utilizado para su insulina que estaba dentro de un recipiente azul en el refrigerador de la habitación 108, al momento de recibir la solicitud se consulta a las mucamas para que revisen y a recepción para buscar en lost&amp;found pero ambos indican que no hay nada por lo que se procede a responder que desafortunadamente no se encontró nada, el hecho fue que el señor hizo caso omiso al correo  y se vino manejando desde Guanacaste hasta el hotel donde pidió lo dejaran entrar para hablar con Servicio al Cliente, cuando el señor llega el insiste en que el dejó su objeto ahí por lo que amable y abiertamente le dije que aunque las mucamas no encontraron nada yo mismo iba ir a revisar a esa habitación, a pesar de que estaba fumigada y llena de humo por completo ingresé hasta el refrigerador y busqué hasta encontrar lo que el señor aseguraba había dejado. Debido a esta situación me ví por la pena de pedir disculpas por el correo enviado asegurando que no había nada y por el reporte de las mucamas que no había nada ahí, el señor solicitó fueramos mas cuidadosos con las  cosas olvidadas y me agradeció por ir a buscar minuciosamente.  </v>
      </c>
      <c r="D351" s="188" t="str">
        <f>VLOOKUP(Precentación_Quejas[[#This Row],['# Queja]],Historico_Registro_Quejas3[#All],22,0)</f>
        <v>Chequeo habitaciones</v>
      </c>
      <c r="E351" s="15">
        <f>VLOOKUP(Precentación_Quejas[[#This Row],[Payaso]],Tabla_Payasos10[[#All],[Payasos]:[Columna1]],2,0)</f>
        <v>10</v>
      </c>
      <c r="F351" s="15">
        <v>916</v>
      </c>
      <c r="G351" s="15" t="str">
        <f>VLOOKUP(Precentación_Quejas[[#This Row],['# Queja]],Historico_Registro_Quejas3[[#All],['# Queja]:[Valoración]],15,0)</f>
        <v>Roja</v>
      </c>
    </row>
    <row r="352" spans="1:7" x14ac:dyDescent="0.25">
      <c r="A352" s="15">
        <f>VLOOKUP(Precentación_Quejas[[#This Row],['# Queja]],Historico_Registro_Quejas3[#All],4,0)</f>
        <v>312</v>
      </c>
      <c r="B352" s="188">
        <f>VLOOKUP(Precentación_Quejas[[#This Row],['# Queja]],Historico_Registro_Quejas3[#All],2,0)</f>
        <v>43361</v>
      </c>
      <c r="C352" s="188" t="str">
        <f>VLOOKUP(Precentación_Quejas[[#This Row],['# Queja]],Historico_Registro_Quejas3[#All],7,0)</f>
        <v>Huésped reporta que no pudieron dormir debido a que en la habitación hay bichos.</v>
      </c>
      <c r="D352" s="188" t="str">
        <f>VLOOKUP(Precentación_Quejas[[#This Row],['# Queja]],Historico_Registro_Quejas3[#All],22,0)</f>
        <v>Plagas Habitaciones</v>
      </c>
      <c r="E352" s="15">
        <f>VLOOKUP(Precentación_Quejas[[#This Row],[Payaso]],Tabla_Payasos10[[#All],[Payasos]:[Columna1]],2,0)</f>
        <v>10</v>
      </c>
      <c r="F352" s="15">
        <v>915</v>
      </c>
      <c r="G352" s="15" t="str">
        <f>VLOOKUP(Precentación_Quejas[[#This Row],['# Queja]],Historico_Registro_Quejas3[[#All],['# Queja]:[Valoración]],15,0)</f>
        <v>Roja</v>
      </c>
    </row>
    <row r="353" spans="1:7" ht="30" x14ac:dyDescent="0.25">
      <c r="A353" s="15">
        <f>VLOOKUP(Precentación_Quejas[[#This Row],['# Queja]],Historico_Registro_Quejas3[#All],4,0)</f>
        <v>602</v>
      </c>
      <c r="B353" s="188">
        <f>VLOOKUP(Precentación_Quejas[[#This Row],['# Queja]],Historico_Registro_Quejas3[#All],2,0)</f>
        <v>43361</v>
      </c>
      <c r="C353" s="188" t="str">
        <f>VLOOKUP(Precentación_Quejas[[#This Row],['# Queja]],Historico_Registro_Quejas3[#All],7,0)</f>
        <v>Huésped expresa sentirse incomodo al comer y otras personas estén cerca nadando</v>
      </c>
      <c r="D353" s="188" t="str">
        <f>VLOOKUP(Precentación_Quejas[[#This Row],['# Queja]],Historico_Registro_Quejas3[#All],22,0)</f>
        <v>N/A</v>
      </c>
      <c r="E353" s="15">
        <f>VLOOKUP(Precentación_Quejas[[#This Row],[Payaso]],Tabla_Payasos10[[#All],[Payasos]:[Columna1]],2,0)</f>
        <v>40</v>
      </c>
      <c r="F353" s="15">
        <v>914</v>
      </c>
      <c r="G353" s="15" t="str">
        <f>VLOOKUP(Precentación_Quejas[[#This Row],['# Queja]],Historico_Registro_Quejas3[[#All],['# Queja]:[Valoración]],15,0)</f>
        <v>Desestimada</v>
      </c>
    </row>
    <row r="354" spans="1:7" x14ac:dyDescent="0.25">
      <c r="A354" s="15">
        <f>VLOOKUP(Precentación_Quejas[[#This Row],['# Queja]],Historico_Registro_Quejas3[#All],4,0)</f>
        <v>902</v>
      </c>
      <c r="B354" s="188">
        <f>VLOOKUP(Precentación_Quejas[[#This Row],['# Queja]],Historico_Registro_Quejas3[#All],2,0)</f>
        <v>43360</v>
      </c>
      <c r="C354" s="188" t="str">
        <f>VLOOKUP(Precentación_Quejas[[#This Row],['# Queja]],Historico_Registro_Quejas3[#All],7,0)</f>
        <v>Aire Acondicionado no funciona</v>
      </c>
      <c r="D354" s="188" t="str">
        <f>VLOOKUP(Precentación_Quejas[[#This Row],['# Queja]],Historico_Registro_Quejas3[#All],22,0)</f>
        <v>A/C</v>
      </c>
      <c r="E354" s="15">
        <f>VLOOKUP(Precentación_Quejas[[#This Row],[Payaso]],Tabla_Payasos10[[#All],[Payasos]:[Columna1]],2,0)</f>
        <v>17</v>
      </c>
      <c r="F354" s="15">
        <v>913</v>
      </c>
      <c r="G354" s="15" t="str">
        <f>VLOOKUP(Precentación_Quejas[[#This Row],['# Queja]],Historico_Registro_Quejas3[[#All],['# Queja]:[Valoración]],15,0)</f>
        <v>Roja</v>
      </c>
    </row>
    <row r="355" spans="1:7" ht="30" x14ac:dyDescent="0.25">
      <c r="A355" s="15">
        <f>VLOOKUP(Precentación_Quejas[[#This Row],['# Queja]],Historico_Registro_Quejas3[#All],4,0)</f>
        <v>801</v>
      </c>
      <c r="B355" s="188">
        <f>VLOOKUP(Precentación_Quejas[[#This Row],['# Queja]],Historico_Registro_Quejas3[#All],2,0)</f>
        <v>43359</v>
      </c>
      <c r="C355" s="188" t="str">
        <f>VLOOKUP(Precentación_Quejas[[#This Row],['# Queja]],Historico_Registro_Quejas3[#All],7,0)</f>
        <v>Me gustaría que el jacuzzi que esta a 39 grados estuviera a una temp mas  baja ya que por estar tan caliente casi no se puede utilizar, no se aguanta el dolor, si fuera de 35 grados podría utilizarse más.</v>
      </c>
      <c r="D355" s="188" t="str">
        <f>VLOOKUP(Precentación_Quejas[[#This Row],['# Queja]],Historico_Registro_Quejas3[#All],22,0)</f>
        <v>N/A</v>
      </c>
      <c r="E355" s="15">
        <f>VLOOKUP(Precentación_Quejas[[#This Row],[Payaso]],Tabla_Payasos10[[#All],[Payasos]:[Columna1]],2,0)</f>
        <v>40</v>
      </c>
      <c r="F355" s="15">
        <v>912</v>
      </c>
      <c r="G355" s="15" t="str">
        <f>VLOOKUP(Precentación_Quejas[[#This Row],['# Queja]],Historico_Registro_Quejas3[[#All],['# Queja]:[Valoración]],15,0)</f>
        <v>Desestimada</v>
      </c>
    </row>
    <row r="356" spans="1:7" ht="30" x14ac:dyDescent="0.25">
      <c r="A356" s="15">
        <f>VLOOKUP(Precentación_Quejas[[#This Row],['# Queja]],Historico_Registro_Quejas3[#All],4,0)</f>
        <v>307</v>
      </c>
      <c r="B356" s="188">
        <f>VLOOKUP(Precentación_Quejas[[#This Row],['# Queja]],Historico_Registro_Quejas3[#All],2,0)</f>
        <v>43360</v>
      </c>
      <c r="C356" s="188" t="str">
        <f>VLOOKUP(Precentación_Quejas[[#This Row],['# Queja]],Historico_Registro_Quejas3[#All],7,0)</f>
        <v>Encender el aire acondicionado antes que lleguen los huéspedes. Así cuando estos lleguen encontrarán la habitación fresca</v>
      </c>
      <c r="D356" s="188" t="str">
        <f>VLOOKUP(Precentación_Quejas[[#This Row],['# Queja]],Historico_Registro_Quejas3[#All],22,0)</f>
        <v>N/A</v>
      </c>
      <c r="E356" s="15">
        <f>VLOOKUP(Precentación_Quejas[[#This Row],[Payaso]],Tabla_Payasos10[[#All],[Payasos]:[Columna1]],2,0)</f>
        <v>40</v>
      </c>
      <c r="F356" s="15">
        <v>911</v>
      </c>
      <c r="G356" s="15" t="str">
        <f>VLOOKUP(Precentación_Quejas[[#This Row],['# Queja]],Historico_Registro_Quejas3[[#All],['# Queja]:[Valoración]],15,0)</f>
        <v>Desestimada</v>
      </c>
    </row>
    <row r="357" spans="1:7" ht="75" x14ac:dyDescent="0.25">
      <c r="A357" s="15">
        <f>VLOOKUP(Precentación_Quejas[[#This Row],['# Queja]],Historico_Registro_Quejas3[#All],4,0)</f>
        <v>104</v>
      </c>
      <c r="B357" s="188">
        <f>VLOOKUP(Precentación_Quejas[[#This Row],['# Queja]],Historico_Registro_Quejas3[#All],2,0)</f>
        <v>43360</v>
      </c>
      <c r="C357" s="188" t="str">
        <f>VLOOKUP(Precentación_Quejas[[#This Row],['# Queja]],Historico_Registro_Quejas3[#All],7,0)</f>
        <v>Huésped se queja de la manera en que no la dejaron ingresar al rest. Italiano, a la señora la mantuvieron esperando en recepción sin indicarle nada mientras iban a preguntar a un superior si podía o no entrar como andaba vestida, ella se molestó porque otra mujer andaba vestida muy parecido y si la dejaron entrar. Ella al hacer check-out nos hizo la observación que se sintió insultada y que fue totalmente inapropiado que la mantuvieran sin entrar durante unos minutos.</v>
      </c>
      <c r="D357" s="188" t="str">
        <f>VLOOKUP(Precentación_Quejas[[#This Row],['# Queja]],Historico_Registro_Quejas3[#All],22,0)</f>
        <v xml:space="preserve">Servicio cliente restaurante </v>
      </c>
      <c r="E357" s="15">
        <f>VLOOKUP(Precentación_Quejas[[#This Row],[Payaso]],Tabla_Payasos10[[#All],[Payasos]:[Columna1]],2,0)</f>
        <v>26</v>
      </c>
      <c r="F357" s="15">
        <v>910</v>
      </c>
      <c r="G357" s="15" t="str">
        <f>VLOOKUP(Precentación_Quejas[[#This Row],['# Queja]],Historico_Registro_Quejas3[[#All],['# Queja]:[Valoración]],15,0)</f>
        <v>Roja</v>
      </c>
    </row>
    <row r="358" spans="1:7" ht="30" x14ac:dyDescent="0.25">
      <c r="A358" s="15">
        <f>VLOOKUP(Precentación_Quejas[[#This Row],['# Queja]],Historico_Registro_Quejas3[#All],4,0)</f>
        <v>302</v>
      </c>
      <c r="B358" s="188">
        <f>VLOOKUP(Precentación_Quejas[[#This Row],['# Queja]],Historico_Registro_Quejas3[#All],2,0)</f>
        <v>43359</v>
      </c>
      <c r="C358" s="188" t="str">
        <f>VLOOKUP(Precentación_Quejas[[#This Row],['# Queja]],Historico_Registro_Quejas3[#All],7,0)</f>
        <v>Muy mal coordinado el desayuno, nos quejamos del espacio-tiempo en el desayuno.</v>
      </c>
      <c r="D358" s="188" t="str">
        <f>VLOOKUP(Precentación_Quejas[[#This Row],['# Queja]],Historico_Registro_Quejas3[#All],22,0)</f>
        <v xml:space="preserve">Servicio cliente restaurante </v>
      </c>
      <c r="E358" s="15">
        <f>VLOOKUP(Precentación_Quejas[[#This Row],[Payaso]],Tabla_Payasos10[[#All],[Payasos]:[Columna1]],2,0)</f>
        <v>26</v>
      </c>
      <c r="F358" s="15">
        <v>909</v>
      </c>
      <c r="G358" s="15" t="str">
        <f>VLOOKUP(Precentación_Quejas[[#This Row],['# Queja]],Historico_Registro_Quejas3[[#All],['# Queja]:[Valoración]],15,0)</f>
        <v>Roja</v>
      </c>
    </row>
    <row r="359" spans="1:7" x14ac:dyDescent="0.25">
      <c r="A359" s="15">
        <f>VLOOKUP(Precentación_Quejas[[#This Row],['# Queja]],Historico_Registro_Quejas3[#All],4,0)</f>
        <v>901</v>
      </c>
      <c r="B359" s="188">
        <f>VLOOKUP(Precentación_Quejas[[#This Row],['# Queja]],Historico_Registro_Quejas3[#All],2,0)</f>
        <v>43359</v>
      </c>
      <c r="C359" s="188" t="str">
        <f>VLOOKUP(Precentación_Quejas[[#This Row],['# Queja]],Historico_Registro_Quejas3[#All],7,0)</f>
        <v>Huéspedes se quejan de que no hay un billar o futbolín para para entretenimiento.</v>
      </c>
      <c r="D359" s="188" t="str">
        <f>VLOOKUP(Precentación_Quejas[[#This Row],['# Queja]],Historico_Registro_Quejas3[#All],22,0)</f>
        <v>Entretenimiento</v>
      </c>
      <c r="E359" s="15">
        <f>VLOOKUP(Precentación_Quejas[[#This Row],[Payaso]],Tabla_Payasos10[[#All],[Payasos]:[Columna1]],2,0)</f>
        <v>3</v>
      </c>
      <c r="F359" s="15">
        <v>908</v>
      </c>
      <c r="G359" s="15" t="str">
        <f>VLOOKUP(Precentación_Quejas[[#This Row],['# Queja]],Historico_Registro_Quejas3[[#All],['# Queja]:[Valoración]],15,0)</f>
        <v>Amarilla</v>
      </c>
    </row>
    <row r="360" spans="1:7" ht="30" x14ac:dyDescent="0.25">
      <c r="A360" s="15">
        <f>VLOOKUP(Precentación_Quejas[[#This Row],['# Queja]],Historico_Registro_Quejas3[#All],4,0)</f>
        <v>110</v>
      </c>
      <c r="B360" s="188">
        <f>VLOOKUP(Precentación_Quejas[[#This Row],['# Queja]],Historico_Registro_Quejas3[#All],2,0)</f>
        <v>43359</v>
      </c>
      <c r="C360" s="188" t="str">
        <f>VLOOKUP(Precentación_Quejas[[#This Row],['# Queja]],Historico_Registro_Quejas3[#All],7,0)</f>
        <v>Comida del italiano de poca calidad</v>
      </c>
      <c r="D360" s="188" t="str">
        <f>VLOOKUP(Precentación_Quejas[[#This Row],['# Queja]],Historico_Registro_Quejas3[#All],22,0)</f>
        <v>Calidad comida Italiano</v>
      </c>
      <c r="E360" s="15">
        <f>VLOOKUP(Precentación_Quejas[[#This Row],[Payaso]],Tabla_Payasos10[[#All],[Payasos]:[Columna1]],2,0)</f>
        <v>6</v>
      </c>
      <c r="F360" s="15">
        <v>907</v>
      </c>
      <c r="G360" s="15" t="str">
        <f>VLOOKUP(Precentación_Quejas[[#This Row],['# Queja]],Historico_Registro_Quejas3[[#All],['# Queja]:[Valoración]],15,0)</f>
        <v>Roja</v>
      </c>
    </row>
    <row r="361" spans="1:7" ht="30" x14ac:dyDescent="0.25">
      <c r="A361" s="15">
        <f>VLOOKUP(Precentación_Quejas[[#This Row],['# Queja]],Historico_Registro_Quejas3[#All],4,0)</f>
        <v>405</v>
      </c>
      <c r="B361" s="188">
        <f>VLOOKUP(Precentación_Quejas[[#This Row],['# Queja]],Historico_Registro_Quejas3[#All],2,0)</f>
        <v>43358</v>
      </c>
      <c r="C361" s="188" t="str">
        <f>VLOOKUP(Precentación_Quejas[[#This Row],['# Queja]],Historico_Registro_Quejas3[#All],7,0)</f>
        <v>Restaurate italiano lo encontramos con precios un poco caros.</v>
      </c>
      <c r="D361" s="188" t="str">
        <f>VLOOKUP(Precentación_Quejas[[#This Row],['# Queja]],Historico_Registro_Quejas3[#All],22,0)</f>
        <v>Precios Comidas Italiano</v>
      </c>
      <c r="E361" s="15">
        <f>VLOOKUP(Precentación_Quejas[[#This Row],[Payaso]],Tabla_Payasos10[[#All],[Payasos]:[Columna1]],2,0)</f>
        <v>8</v>
      </c>
      <c r="F361" s="15">
        <v>906</v>
      </c>
      <c r="G361" s="15" t="str">
        <f>VLOOKUP(Precentación_Quejas[[#This Row],['# Queja]],Historico_Registro_Quejas3[[#All],['# Queja]:[Valoración]],15,0)</f>
        <v>Roja</v>
      </c>
    </row>
    <row r="362" spans="1:7" ht="30" x14ac:dyDescent="0.25">
      <c r="A362" s="15">
        <f>VLOOKUP(Precentación_Quejas[[#This Row],['# Queja]],Historico_Registro_Quejas3[#All],4,0)</f>
        <v>606</v>
      </c>
      <c r="B362" s="188">
        <f>VLOOKUP(Precentación_Quejas[[#This Row],['# Queja]],Historico_Registro_Quejas3[#All],2,0)</f>
        <v>43358</v>
      </c>
      <c r="C362" s="188" t="str">
        <f>VLOOKUP(Precentación_Quejas[[#This Row],['# Queja]],Historico_Registro_Quejas3[#All],7,0)</f>
        <v>Huéspedes se quejan por mal funcionamiento del A/C, el mismo no enfría bien y las huéspedes no estan a gusto a pesar que mantenimiento fue a revisar. Según ellas la potencia no es la que debería de tener.</v>
      </c>
      <c r="D362" s="188" t="str">
        <f>VLOOKUP(Precentación_Quejas[[#This Row],['# Queja]],Historico_Registro_Quejas3[#All],22,0)</f>
        <v>A/C</v>
      </c>
      <c r="E362" s="15">
        <f>VLOOKUP(Precentación_Quejas[[#This Row],[Payaso]],Tabla_Payasos10[[#All],[Payasos]:[Columna1]],2,0)</f>
        <v>17</v>
      </c>
      <c r="F362" s="15">
        <v>905</v>
      </c>
      <c r="G362" s="15" t="str">
        <f>VLOOKUP(Precentación_Quejas[[#This Row],['# Queja]],Historico_Registro_Quejas3[[#All],['# Queja]:[Valoración]],15,0)</f>
        <v>Roja</v>
      </c>
    </row>
    <row r="363" spans="1:7" ht="45" x14ac:dyDescent="0.25">
      <c r="A363" s="15">
        <f>VLOOKUP(Precentación_Quejas[[#This Row],['# Queja]],Historico_Registro_Quejas3[#All],4,0)</f>
        <v>108</v>
      </c>
      <c r="B363" s="188">
        <f>VLOOKUP(Precentación_Quejas[[#This Row],['# Queja]],Historico_Registro_Quejas3[#All],2,0)</f>
        <v>43359</v>
      </c>
      <c r="C363" s="188" t="str">
        <f>VLOOKUP(Precentación_Quejas[[#This Row],['# Queja]],Historico_Registro_Quejas3[#All],7,0)</f>
        <v>Huésped se queja porque considera que a las aguas termales se les debería se sacar mayor provecho creando baños turcos con el vapor o con algún tipo de sauna. Además sugiere que hayan canchas de tennis o volleyball, hasta inclusive mesas de ping pong en alguna área.</v>
      </c>
      <c r="D363" s="188" t="str">
        <f>VLOOKUP(Precentación_Quejas[[#This Row],['# Queja]],Historico_Registro_Quejas3[#All],22,0)</f>
        <v>Entretenimiento</v>
      </c>
      <c r="E363" s="15">
        <f>VLOOKUP(Precentación_Quejas[[#This Row],[Payaso]],Tabla_Payasos10[[#All],[Payasos]:[Columna1]],2,0)</f>
        <v>3</v>
      </c>
      <c r="F363" s="15">
        <v>904</v>
      </c>
      <c r="G363" s="15" t="str">
        <f>VLOOKUP(Precentación_Quejas[[#This Row],['# Queja]],Historico_Registro_Quejas3[[#All],['# Queja]:[Valoración]],15,0)</f>
        <v>Roja</v>
      </c>
    </row>
    <row r="364" spans="1:7" ht="30" x14ac:dyDescent="0.25">
      <c r="A364" s="15">
        <f>VLOOKUP(Precentación_Quejas[[#This Row],['# Queja]],Historico_Registro_Quejas3[#All],4,0)</f>
        <v>401</v>
      </c>
      <c r="B364" s="188">
        <f>VLOOKUP(Precentación_Quejas[[#This Row],['# Queja]],Historico_Registro_Quejas3[#All],2,0)</f>
        <v>43356</v>
      </c>
      <c r="C364" s="188" t="str">
        <f>VLOOKUP(Precentación_Quejas[[#This Row],['# Queja]],Historico_Registro_Quejas3[#All],7,0)</f>
        <v>Precios del bar del Sushi muy elevados</v>
      </c>
      <c r="D364" s="188" t="str">
        <f>VLOOKUP(Precentación_Quejas[[#This Row],['# Queja]],Historico_Registro_Quejas3[#All],22,0)</f>
        <v>Precios Comidas sushi</v>
      </c>
      <c r="E364" s="15">
        <f>VLOOKUP(Precentación_Quejas[[#This Row],[Payaso]],Tabla_Payasos10[[#All],[Payasos]:[Columna1]],2,0)</f>
        <v>1</v>
      </c>
      <c r="F364" s="15">
        <v>903</v>
      </c>
      <c r="G364" s="15" t="str">
        <f>VLOOKUP(Precentación_Quejas[[#This Row],['# Queja]],Historico_Registro_Quejas3[[#All],['# Queja]:[Valoración]],15,0)</f>
        <v>Roja</v>
      </c>
    </row>
    <row r="365" spans="1:7" x14ac:dyDescent="0.25">
      <c r="A365" s="15">
        <f>VLOOKUP(Precentación_Quejas[[#This Row],['# Queja]],Historico_Registro_Quejas3[#All],4,0)</f>
        <v>101</v>
      </c>
      <c r="B365" s="188">
        <f>VLOOKUP(Precentación_Quejas[[#This Row],['# Queja]],Historico_Registro_Quejas3[#All],2,0)</f>
        <v>43356</v>
      </c>
      <c r="C365" s="188" t="str">
        <f>VLOOKUP(Precentación_Quejas[[#This Row],['# Queja]],Historico_Registro_Quejas3[#All],7,0)</f>
        <v>No hay suficientes opciones</v>
      </c>
      <c r="D365" s="188" t="str">
        <f>VLOOKUP(Precentación_Quejas[[#This Row],['# Queja]],Historico_Registro_Quejas3[#All],22,0)</f>
        <v>Menú Celiacos</v>
      </c>
      <c r="E365" s="15">
        <f>VLOOKUP(Precentación_Quejas[[#This Row],[Payaso]],Tabla_Payasos10[[#All],[Payasos]:[Columna1]],2,0)</f>
        <v>3</v>
      </c>
      <c r="F365" s="15">
        <v>902</v>
      </c>
      <c r="G365" s="15" t="str">
        <f>VLOOKUP(Precentación_Quejas[[#This Row],['# Queja]],Historico_Registro_Quejas3[[#All],['# Queja]:[Valoración]],15,0)</f>
        <v>Roja</v>
      </c>
    </row>
    <row r="366" spans="1:7" ht="30" x14ac:dyDescent="0.25">
      <c r="A366" s="15">
        <f>VLOOKUP(Precentación_Quejas[[#This Row],['# Queja]],Historico_Registro_Quejas3[#All],4,0)</f>
        <v>202</v>
      </c>
      <c r="B366" s="188">
        <f>VLOOKUP(Precentación_Quejas[[#This Row],['# Queja]],Historico_Registro_Quejas3[#All],2,0)</f>
        <v>43355</v>
      </c>
      <c r="C366" s="188" t="str">
        <f>VLOOKUP(Precentación_Quejas[[#This Row],['# Queja]],Historico_Registro_Quejas3[#All],7,0)</f>
        <v>Solamente había dos copas para una habitación que era de 3 personas.</v>
      </c>
      <c r="D366" s="188" t="str">
        <f>VLOOKUP(Precentación_Quejas[[#This Row],['# Queja]],Historico_Registro_Quejas3[#All],22,0)</f>
        <v>N/A</v>
      </c>
      <c r="E366" s="15">
        <f>VLOOKUP(Precentación_Quejas[[#This Row],[Payaso]],Tabla_Payasos10[[#All],[Payasos]:[Columna1]],2,0)</f>
        <v>40</v>
      </c>
      <c r="F366" s="15">
        <v>901</v>
      </c>
      <c r="G366" s="15" t="str">
        <f>VLOOKUP(Precentación_Quejas[[#This Row],['# Queja]],Historico_Registro_Quejas3[[#All],['# Queja]:[Valoración]],15,0)</f>
        <v>Desestimada</v>
      </c>
    </row>
    <row r="367" spans="1:7" ht="30" x14ac:dyDescent="0.25">
      <c r="A367" s="15">
        <f>VLOOKUP(Precentación_Quejas[[#This Row],['# Queja]],Historico_Registro_Quejas3[#All],4,0)</f>
        <v>202</v>
      </c>
      <c r="B367" s="188">
        <f>VLOOKUP(Precentación_Quejas[[#This Row],['# Queja]],Historico_Registro_Quejas3[#All],2,0)</f>
        <v>43355</v>
      </c>
      <c r="C367" s="188" t="str">
        <f>VLOOKUP(Precentación_Quejas[[#This Row],['# Queja]],Historico_Registro_Quejas3[#All],7,0)</f>
        <v>Huésped se queja porque no hay un espejo afuera del baño en la habitación.</v>
      </c>
      <c r="D367" s="188" t="str">
        <f>VLOOKUP(Precentación_Quejas[[#This Row],['# Queja]],Historico_Registro_Quejas3[#All],22,0)</f>
        <v>Espejo grande fuera del baño</v>
      </c>
      <c r="E367" s="15">
        <f>VLOOKUP(Precentación_Quejas[[#This Row],[Payaso]],Tabla_Payasos10[[#All],[Payasos]:[Columna1]],2,0)</f>
        <v>1</v>
      </c>
      <c r="F367" s="15">
        <v>900</v>
      </c>
      <c r="G367" s="15" t="str">
        <f>VLOOKUP(Precentación_Quejas[[#This Row],['# Queja]],Historico_Registro_Quejas3[[#All],['# Queja]:[Valoración]],15,0)</f>
        <v>Desestimada</v>
      </c>
    </row>
    <row r="368" spans="1:7" ht="30" x14ac:dyDescent="0.25">
      <c r="A368" s="15">
        <f>VLOOKUP(Precentación_Quejas[[#This Row],['# Queja]],Historico_Registro_Quejas3[#All],4,0)</f>
        <v>201</v>
      </c>
      <c r="B368" s="188">
        <f>VLOOKUP(Precentación_Quejas[[#This Row],['# Queja]],Historico_Registro_Quejas3[#All],2,0)</f>
        <v>43354</v>
      </c>
      <c r="C368" s="188" t="str">
        <f>VLOOKUP(Precentación_Quejas[[#This Row],['# Queja]],Historico_Registro_Quejas3[#All],7,0)</f>
        <v>Precios muy elevados.</v>
      </c>
      <c r="D368" s="188" t="str">
        <f>VLOOKUP(Precentación_Quejas[[#This Row],['# Queja]],Historico_Registro_Quejas3[#All],22,0)</f>
        <v>Precios Comidas Italiano</v>
      </c>
      <c r="E368" s="15">
        <f>VLOOKUP(Precentación_Quejas[[#This Row],[Payaso]],Tabla_Payasos10[[#All],[Payasos]:[Columna1]],2,0)</f>
        <v>8</v>
      </c>
      <c r="F368" s="15">
        <v>899</v>
      </c>
      <c r="G368" s="15" t="str">
        <f>VLOOKUP(Precentación_Quejas[[#This Row],['# Queja]],Historico_Registro_Quejas3[[#All],['# Queja]:[Valoración]],15,0)</f>
        <v>Roja</v>
      </c>
    </row>
    <row r="369" spans="1:7" x14ac:dyDescent="0.25">
      <c r="A369" s="15">
        <f>VLOOKUP(Precentación_Quejas[[#This Row],['# Queja]],Historico_Registro_Quejas3[#All],4,0)</f>
        <v>311</v>
      </c>
      <c r="B369" s="188">
        <f>VLOOKUP(Precentación_Quejas[[#This Row],['# Queja]],Historico_Registro_Quejas3[#All],2,0)</f>
        <v>43348</v>
      </c>
      <c r="C369" s="188" t="str">
        <f>VLOOKUP(Precentación_Quejas[[#This Row],['# Queja]],Historico_Registro_Quejas3[#All],7,0)</f>
        <v>Un menú en la habitación de los diferentes restaurantes es lo que falta.</v>
      </c>
      <c r="D369" s="188" t="str">
        <f>VLOOKUP(Precentación_Quejas[[#This Row],['# Queja]],Historico_Registro_Quejas3[#All],22,0)</f>
        <v>Menú room service</v>
      </c>
      <c r="E369" s="15">
        <f>VLOOKUP(Precentación_Quejas[[#This Row],[Payaso]],Tabla_Payasos10[[#All],[Payasos]:[Columna1]],2,0)</f>
        <v>1</v>
      </c>
      <c r="F369" s="15">
        <v>898</v>
      </c>
      <c r="G369" s="15" t="str">
        <f>VLOOKUP(Precentación_Quejas[[#This Row],['# Queja]],Historico_Registro_Quejas3[[#All],['# Queja]:[Valoración]],15,0)</f>
        <v>Roja</v>
      </c>
    </row>
    <row r="370" spans="1:7" ht="30" x14ac:dyDescent="0.25">
      <c r="A370" s="15">
        <f>VLOOKUP(Precentación_Quejas[[#This Row],['# Queja]],Historico_Registro_Quejas3[#All],4,0)</f>
        <v>303</v>
      </c>
      <c r="B370" s="188">
        <f>VLOOKUP(Precentación_Quejas[[#This Row],['# Queja]],Historico_Registro_Quejas3[#All],2,0)</f>
        <v>43349</v>
      </c>
      <c r="C370" s="188" t="str">
        <f>VLOOKUP(Precentación_Quejas[[#This Row],['# Queja]],Historico_Registro_Quejas3[#All],7,0)</f>
        <v>Se queja porque no hay cajero automatico.</v>
      </c>
      <c r="D370" s="188" t="str">
        <f>VLOOKUP(Precentación_Quejas[[#This Row],['# Queja]],Historico_Registro_Quejas3[#All],22,0)</f>
        <v>N/A</v>
      </c>
      <c r="E370" s="15">
        <f>VLOOKUP(Precentación_Quejas[[#This Row],[Payaso]],Tabla_Payasos10[[#All],[Payasos]:[Columna1]],2,0)</f>
        <v>40</v>
      </c>
      <c r="F370" s="15">
        <v>897</v>
      </c>
      <c r="G370" s="15" t="str">
        <f>VLOOKUP(Precentación_Quejas[[#This Row],['# Queja]],Historico_Registro_Quejas3[[#All],['# Queja]:[Valoración]],15,0)</f>
        <v>Desestimada</v>
      </c>
    </row>
    <row r="371" spans="1:7" ht="45" x14ac:dyDescent="0.25">
      <c r="A371" s="15">
        <f>VLOOKUP(Precentación_Quejas[[#This Row],['# Queja]],Historico_Registro_Quejas3[#All],4,0)</f>
        <v>303</v>
      </c>
      <c r="B371" s="188">
        <f>VLOOKUP(Precentación_Quejas[[#This Row],['# Queja]],Historico_Registro_Quejas3[#All],2,0)</f>
        <v>43349</v>
      </c>
      <c r="C371" s="188" t="str">
        <f>VLOOKUP(Precentación_Quejas[[#This Row],['# Queja]],Historico_Registro_Quejas3[#All],7,0)</f>
        <v>Huésped se queja porque no se ofrece comida local. La comida fue mediocre, el esposo pidió un sandwich de pollo que tenía muy poco pollo y mucho pan. Si yo fuera el chef, preferiría ofrecer comida que comen los locales y no comida que se puede conseguir en USA.</v>
      </c>
      <c r="D371" s="188" t="str">
        <f>VLOOKUP(Precentación_Quejas[[#This Row],['# Queja]],Historico_Registro_Quejas3[#All],22,0)</f>
        <v>Menú típico</v>
      </c>
      <c r="E371" s="15">
        <f>VLOOKUP(Precentación_Quejas[[#This Row],[Payaso]],Tabla_Payasos10[[#All],[Payasos]:[Columna1]],2,0)</f>
        <v>4</v>
      </c>
      <c r="F371" s="15">
        <v>896</v>
      </c>
      <c r="G371" s="15" t="str">
        <f>VLOOKUP(Precentación_Quejas[[#This Row],['# Queja]],Historico_Registro_Quejas3[[#All],['# Queja]:[Valoración]],15,0)</f>
        <v>Roja</v>
      </c>
    </row>
    <row r="372" spans="1:7" ht="45" x14ac:dyDescent="0.25">
      <c r="A372" s="15">
        <f>VLOOKUP(Precentación_Quejas[[#This Row],['# Queja]],Historico_Registro_Quejas3[#All],4,0)</f>
        <v>707</v>
      </c>
      <c r="B372" s="188">
        <f>VLOOKUP(Precentación_Quejas[[#This Row],['# Queja]],Historico_Registro_Quejas3[#All],2,0)</f>
        <v>43352</v>
      </c>
      <c r="C372" s="188" t="str">
        <f>VLOOKUP(Precentación_Quejas[[#This Row],['# Queja]],Historico_Registro_Quejas3[#All],7,0)</f>
        <v>Anoche fuimos testigos de una situación en el Bar Sushi acerca de que se acabó el Sushi, nos pareció que son asuntos operativos que los clientes no deben enterarse. Sabemos que son cosas que pasan y que es positivo porque es sinonimo de venta, sin embargo debería de manejarse de una mejor manera.</v>
      </c>
      <c r="D372" s="188" t="str">
        <f>VLOOKUP(Precentación_Quejas[[#This Row],['# Queja]],Historico_Registro_Quejas3[#All],22,0)</f>
        <v>Servicio cliente bar humedo</v>
      </c>
      <c r="E372" s="15">
        <f>VLOOKUP(Precentación_Quejas[[#This Row],[Payaso]],Tabla_Payasos10[[#All],[Payasos]:[Columna1]],2,0)</f>
        <v>4</v>
      </c>
      <c r="F372" s="15">
        <v>895</v>
      </c>
      <c r="G372" s="15" t="str">
        <f>VLOOKUP(Precentación_Quejas[[#This Row],['# Queja]],Historico_Registro_Quejas3[[#All],['# Queja]:[Valoración]],15,0)</f>
        <v>Roja</v>
      </c>
    </row>
    <row r="373" spans="1:7" ht="30" x14ac:dyDescent="0.25">
      <c r="A373" s="15">
        <f>VLOOKUP(Precentación_Quejas[[#This Row],['# Queja]],Historico_Registro_Quejas3[#All],4,0)</f>
        <v>106</v>
      </c>
      <c r="B373" s="188">
        <f>VLOOKUP(Precentación_Quejas[[#This Row],['# Queja]],Historico_Registro_Quejas3[#All],2,0)</f>
        <v>43352</v>
      </c>
      <c r="C373" s="188" t="str">
        <f>VLOOKUP(Precentación_Quejas[[#This Row],['# Queja]],Historico_Registro_Quejas3[#All],7,0)</f>
        <v>Se queja porque no venden la crema de miel con vainilla que se ofrece en las habitaciones.</v>
      </c>
      <c r="D373" s="188" t="str">
        <f>VLOOKUP(Precentación_Quejas[[#This Row],['# Queja]],Historico_Registro_Quejas3[#All],22,0)</f>
        <v>N/A</v>
      </c>
      <c r="E373" s="15">
        <f>VLOOKUP(Precentación_Quejas[[#This Row],[Payaso]],Tabla_Payasos10[[#All],[Payasos]:[Columna1]],2,0)</f>
        <v>40</v>
      </c>
      <c r="F373" s="15">
        <v>894</v>
      </c>
      <c r="G373" s="15" t="str">
        <f>VLOOKUP(Precentación_Quejas[[#This Row],['# Queja]],Historico_Registro_Quejas3[[#All],['# Queja]:[Valoración]],15,0)</f>
        <v>Desestimada</v>
      </c>
    </row>
    <row r="374" spans="1:7" ht="30" x14ac:dyDescent="0.25">
      <c r="A374" s="15">
        <f>VLOOKUP(Precentación_Quejas[[#This Row],['# Queja]],Historico_Registro_Quejas3[#All],4,0)</f>
        <v>212</v>
      </c>
      <c r="B374" s="188">
        <f>VLOOKUP(Precentación_Quejas[[#This Row],['# Queja]],Historico_Registro_Quejas3[#All],2,0)</f>
        <v>43352</v>
      </c>
      <c r="C374" s="188" t="str">
        <f>VLOOKUP(Precentación_Quejas[[#This Row],['# Queja]],Historico_Registro_Quejas3[#All],7,0)</f>
        <v>Se queja por no tener servicio antes de las 10:00am disponible en el sushi y bar húmedo.</v>
      </c>
      <c r="D374" s="188" t="str">
        <f>VLOOKUP(Precentación_Quejas[[#This Row],['# Queja]],Historico_Registro_Quejas3[#All],22,0)</f>
        <v>N/A</v>
      </c>
      <c r="E374" s="15">
        <f>VLOOKUP(Precentación_Quejas[[#This Row],[Payaso]],Tabla_Payasos10[[#All],[Payasos]:[Columna1]],2,0)</f>
        <v>40</v>
      </c>
      <c r="F374" s="15">
        <v>893</v>
      </c>
      <c r="G374" s="15" t="str">
        <f>VLOOKUP(Precentación_Quejas[[#This Row],['# Queja]],Historico_Registro_Quejas3[[#All],['# Queja]:[Valoración]],15,0)</f>
        <v>Desestimada</v>
      </c>
    </row>
    <row r="375" spans="1:7" x14ac:dyDescent="0.25">
      <c r="A375" s="15">
        <f>VLOOKUP(Precentación_Quejas[[#This Row],['# Queja]],Historico_Registro_Quejas3[#All],4,0)</f>
        <v>106</v>
      </c>
      <c r="B375" s="188">
        <f>VLOOKUP(Precentación_Quejas[[#This Row],['# Queja]],Historico_Registro_Quejas3[#All],2,0)</f>
        <v>43352</v>
      </c>
      <c r="C375" s="188" t="str">
        <f>VLOOKUP(Precentación_Quejas[[#This Row],['# Queja]],Historico_Registro_Quejas3[#All],7,0)</f>
        <v>No hay actividades recreativas ni entretenimiento en el hotel.</v>
      </c>
      <c r="D375" s="188" t="str">
        <f>VLOOKUP(Precentación_Quejas[[#This Row],['# Queja]],Historico_Registro_Quejas3[#All],22,0)</f>
        <v>Actividad nocturna</v>
      </c>
      <c r="E375" s="15">
        <f>VLOOKUP(Precentación_Quejas[[#This Row],[Payaso]],Tabla_Payasos10[[#All],[Payasos]:[Columna1]],2,0)</f>
        <v>1</v>
      </c>
      <c r="F375" s="15">
        <v>892</v>
      </c>
      <c r="G375" s="15" t="str">
        <f>VLOOKUP(Precentación_Quejas[[#This Row],['# Queja]],Historico_Registro_Quejas3[[#All],['# Queja]:[Valoración]],15,0)</f>
        <v>Amarilla</v>
      </c>
    </row>
    <row r="376" spans="1:7" ht="30" x14ac:dyDescent="0.25">
      <c r="A376" s="15">
        <f>VLOOKUP(Precentación_Quejas[[#This Row],['# Queja]],Historico_Registro_Quejas3[#All],4,0)</f>
        <v>210</v>
      </c>
      <c r="B376" s="188">
        <f>VLOOKUP(Precentación_Quejas[[#This Row],['# Queja]],Historico_Registro_Quejas3[#All],2,0)</f>
        <v>43353</v>
      </c>
      <c r="C376" s="188" t="str">
        <f>VLOOKUP(Precentación_Quejas[[#This Row],['# Queja]],Historico_Registro_Quejas3[#All],7,0)</f>
        <v>Quisimos un day-pass para un familiar que estaba hospedado en otro hotel y nos salieron cobrando 120 dólares. Deberían haber excepciones o deberían tener el pase de un día.</v>
      </c>
      <c r="D376" s="188" t="str">
        <f>VLOOKUP(Precentación_Quejas[[#This Row],['# Queja]],Historico_Registro_Quejas3[#All],22,0)</f>
        <v>N/A</v>
      </c>
      <c r="E376" s="15">
        <f>VLOOKUP(Precentación_Quejas[[#This Row],[Payaso]],Tabla_Payasos10[[#All],[Payasos]:[Columna1]],2,0)</f>
        <v>40</v>
      </c>
      <c r="F376" s="15">
        <v>891</v>
      </c>
      <c r="G376" s="15" t="str">
        <f>VLOOKUP(Precentación_Quejas[[#This Row],['# Queja]],Historico_Registro_Quejas3[[#All],['# Queja]:[Valoración]],15,0)</f>
        <v>Desestimada</v>
      </c>
    </row>
    <row r="377" spans="1:7" ht="30" x14ac:dyDescent="0.25">
      <c r="A377" s="15">
        <f>VLOOKUP(Precentación_Quejas[[#This Row],['# Queja]],Historico_Registro_Quejas3[#All],4,0)</f>
        <v>108</v>
      </c>
      <c r="B377" s="188">
        <f>VLOOKUP(Precentación_Quejas[[#This Row],['# Queja]],Historico_Registro_Quejas3[#All],2,0)</f>
        <v>43351</v>
      </c>
      <c r="C377" s="188" t="str">
        <f>VLOOKUP(Precentación_Quejas[[#This Row],['# Queja]],Historico_Registro_Quejas3[#All],7,0)</f>
        <v>Nos parecio excesivo el precio de las comidas en el Rest. Italiano</v>
      </c>
      <c r="D377" s="188" t="str">
        <f>VLOOKUP(Precentación_Quejas[[#This Row],['# Queja]],Historico_Registro_Quejas3[#All],22,0)</f>
        <v>Precios Comidas Italiano</v>
      </c>
      <c r="E377" s="15">
        <f>VLOOKUP(Precentación_Quejas[[#This Row],[Payaso]],Tabla_Payasos10[[#All],[Payasos]:[Columna1]],2,0)</f>
        <v>8</v>
      </c>
      <c r="F377" s="15">
        <v>890</v>
      </c>
      <c r="G377" s="15" t="str">
        <f>VLOOKUP(Precentación_Quejas[[#This Row],['# Queja]],Historico_Registro_Quejas3[[#All],['# Queja]:[Valoración]],15,0)</f>
        <v>Roja</v>
      </c>
    </row>
    <row r="378" spans="1:7" ht="30" x14ac:dyDescent="0.25">
      <c r="A378" s="15">
        <f>VLOOKUP(Precentación_Quejas[[#This Row],['# Queja]],Historico_Registro_Quejas3[#All],4,0)</f>
        <v>212</v>
      </c>
      <c r="B378" s="188">
        <f>VLOOKUP(Precentación_Quejas[[#This Row],['# Queja]],Historico_Registro_Quejas3[#All],2,0)</f>
        <v>43354</v>
      </c>
      <c r="C378" s="188" t="str">
        <f>VLOOKUP(Precentación_Quejas[[#This Row],['# Queja]],Historico_Registro_Quejas3[#All],7,0)</f>
        <v>Tener servicio antes de las 10:00am disponible</v>
      </c>
      <c r="D378" s="188" t="str">
        <f>VLOOKUP(Precentación_Quejas[[#This Row],['# Queja]],Historico_Registro_Quejas3[#All],22,0)</f>
        <v>N/A</v>
      </c>
      <c r="E378" s="15">
        <f>VLOOKUP(Precentación_Quejas[[#This Row],[Payaso]],Tabla_Payasos10[[#All],[Payasos]:[Columna1]],2,0)</f>
        <v>40</v>
      </c>
      <c r="F378" s="15">
        <v>889</v>
      </c>
      <c r="G378" s="15" t="str">
        <f>VLOOKUP(Precentación_Quejas[[#This Row],['# Queja]],Historico_Registro_Quejas3[[#All],['# Queja]:[Valoración]],15,0)</f>
        <v>Desestimada</v>
      </c>
    </row>
    <row r="379" spans="1:7" ht="45" x14ac:dyDescent="0.25">
      <c r="A379" s="15">
        <f>VLOOKUP(Precentación_Quejas[[#This Row],['# Queja]],Historico_Registro_Quejas3[#All],4,0)</f>
        <v>312</v>
      </c>
      <c r="B379" s="188">
        <f>VLOOKUP(Precentación_Quejas[[#This Row],['# Queja]],Historico_Registro_Quejas3[#All],2,0)</f>
        <v>43349</v>
      </c>
      <c r="C379" s="188" t="str">
        <f>VLOOKUP(Precentación_Quejas[[#This Row],['# Queja]],Historico_Registro_Quejas3[#All],7,0)</f>
        <v>Cuando hay poca gente en el desayuno los comentarios de los empleados molestan ya que comentan cosas que no son del trabajo, haya poca o mucha gente los empleados deben saber ser profesionales y abtenerse de risas, comentarios, etc.</v>
      </c>
      <c r="D379" s="188" t="str">
        <f>VLOOKUP(Precentación_Quejas[[#This Row],['# Queja]],Historico_Registro_Quejas3[#All],22,0)</f>
        <v xml:space="preserve">Servicio cliente restaurante </v>
      </c>
      <c r="E379" s="15">
        <f>VLOOKUP(Precentación_Quejas[[#This Row],[Payaso]],Tabla_Payasos10[[#All],[Payasos]:[Columna1]],2,0)</f>
        <v>26</v>
      </c>
      <c r="F379" s="15">
        <v>888</v>
      </c>
      <c r="G379" s="15" t="str">
        <f>VLOOKUP(Precentación_Quejas[[#This Row],['# Queja]],Historico_Registro_Quejas3[[#All],['# Queja]:[Valoración]],15,0)</f>
        <v>Roja</v>
      </c>
    </row>
    <row r="380" spans="1:7" x14ac:dyDescent="0.25">
      <c r="A380" s="210" t="str">
        <f>VLOOKUP(Precentación_Quejas[[#This Row],['# Queja]],Historico_Registro_Quejas3[#All],4,0)</f>
        <v>306</v>
      </c>
      <c r="B380" s="188">
        <f>VLOOKUP(Precentación_Quejas[[#This Row],['# Queja]],Historico_Registro_Quejas3[#All],2,0)</f>
        <v>43349</v>
      </c>
      <c r="C380" s="188" t="str">
        <f>VLOOKUP(Precentación_Quejas[[#This Row],['# Queja]],Historico_Registro_Quejas3[#All],7,0)</f>
        <v>Huésped molesto por ruido de refrigerador, indica que no lo deja dormir.</v>
      </c>
      <c r="D380" s="188" t="str">
        <f>VLOOKUP(Precentación_Quejas[[#This Row],['# Queja]],Historico_Registro_Quejas3[#All],22,0)</f>
        <v>Ruido Refri</v>
      </c>
      <c r="E380" s="15">
        <f>VLOOKUP(Precentación_Quejas[[#This Row],[Payaso]],Tabla_Payasos10[[#All],[Payasos]:[Columna1]],2,0)</f>
        <v>2</v>
      </c>
      <c r="F380" s="15">
        <v>887</v>
      </c>
      <c r="G380" s="15" t="str">
        <f>VLOOKUP(Precentación_Quejas[[#This Row],['# Queja]],Historico_Registro_Quejas3[[#All],['# Queja]:[Valoración]],15,0)</f>
        <v>Roja</v>
      </c>
    </row>
    <row r="381" spans="1:7" ht="30" x14ac:dyDescent="0.25">
      <c r="A381" s="15">
        <f>VLOOKUP(Precentación_Quejas[[#This Row],['# Queja]],Historico_Registro_Quejas3[#All],4,0)</f>
        <v>106</v>
      </c>
      <c r="B381" s="188">
        <f>VLOOKUP(Precentación_Quejas[[#This Row],['# Queja]],Historico_Registro_Quejas3[#All],2,0)</f>
        <v>43347</v>
      </c>
      <c r="C381" s="188" t="str">
        <f>VLOOKUP(Precentación_Quejas[[#This Row],['# Queja]],Historico_Registro_Quejas3[#All],7,0)</f>
        <v>Camas muy duras, es lo único que cambiariamos.</v>
      </c>
      <c r="D381" s="188" t="str">
        <f>VLOOKUP(Precentación_Quejas[[#This Row],['# Queja]],Historico_Registro_Quejas3[#All],22,0)</f>
        <v>Colchon duro</v>
      </c>
      <c r="E381" s="15">
        <f>VLOOKUP(Precentación_Quejas[[#This Row],[Payaso]],Tabla_Payasos10[[#All],[Payasos]:[Columna1]],2,0)</f>
        <v>3</v>
      </c>
      <c r="F381" s="15">
        <v>886</v>
      </c>
      <c r="G381" s="15" t="str">
        <f>VLOOKUP(Precentación_Quejas[[#This Row],['# Queja]],Historico_Registro_Quejas3[[#All],['# Queja]:[Valoración]],15,0)</f>
        <v>Desestimada</v>
      </c>
    </row>
  </sheetData>
  <sortState ref="A2:E666">
    <sortCondition ref="E2:E666"/>
  </sortState>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B639"/>
  <sheetViews>
    <sheetView topLeftCell="A16" workbookViewId="0">
      <selection activeCell="G19" sqref="G19"/>
    </sheetView>
  </sheetViews>
  <sheetFormatPr baseColWidth="10" defaultColWidth="11.42578125" defaultRowHeight="15" x14ac:dyDescent="0.25"/>
  <cols>
    <col min="1" max="1" width="33.7109375" bestFit="1" customWidth="1"/>
    <col min="2" max="2" width="15.7109375" bestFit="1" customWidth="1"/>
    <col min="3" max="91" width="4" customWidth="1"/>
    <col min="92" max="92" width="7.7109375" customWidth="1"/>
    <col min="93" max="93" width="24.28515625" bestFit="1" customWidth="1"/>
    <col min="94" max="96" width="7.7109375" customWidth="1"/>
    <col min="97" max="97" width="13.140625" bestFit="1" customWidth="1"/>
    <col min="98" max="100" width="7.7109375" customWidth="1"/>
    <col min="101" max="101" width="4" customWidth="1"/>
    <col min="102" max="107" width="7.7109375" customWidth="1"/>
    <col min="108" max="108" width="15.7109375" bestFit="1" customWidth="1"/>
    <col min="109" max="109" width="16.5703125" bestFit="1" customWidth="1"/>
    <col min="110" max="110" width="17.85546875" bestFit="1" customWidth="1"/>
    <col min="111" max="111" width="15.42578125" bestFit="1" customWidth="1"/>
    <col min="112" max="112" width="14.28515625" bestFit="1" customWidth="1"/>
    <col min="113" max="113" width="13.5703125" bestFit="1" customWidth="1"/>
    <col min="114" max="114" width="10.140625" customWidth="1"/>
    <col min="115" max="115" width="11" customWidth="1"/>
    <col min="116" max="116" width="12" bestFit="1" customWidth="1"/>
    <col min="117" max="117" width="12.5703125" bestFit="1" customWidth="1"/>
  </cols>
  <sheetData>
    <row r="1" spans="1:2" x14ac:dyDescent="0.25">
      <c r="A1" s="75" t="s">
        <v>33</v>
      </c>
      <c r="B1" t="s">
        <v>1608</v>
      </c>
    </row>
    <row r="3" spans="1:2" x14ac:dyDescent="0.25">
      <c r="A3" s="75" t="s">
        <v>1609</v>
      </c>
      <c r="B3" t="s">
        <v>1610</v>
      </c>
    </row>
    <row r="4" spans="1:2" x14ac:dyDescent="0.25">
      <c r="A4" s="14">
        <v>0</v>
      </c>
      <c r="B4" s="168">
        <v>64</v>
      </c>
    </row>
    <row r="5" spans="1:2" x14ac:dyDescent="0.25">
      <c r="A5" s="76">
        <v>0</v>
      </c>
      <c r="B5" s="168">
        <v>3</v>
      </c>
    </row>
    <row r="6" spans="1:2" x14ac:dyDescent="0.25">
      <c r="A6" s="76" t="s">
        <v>1089</v>
      </c>
      <c r="B6" s="168">
        <v>1</v>
      </c>
    </row>
    <row r="7" spans="1:2" x14ac:dyDescent="0.25">
      <c r="A7" s="76" t="s">
        <v>1358</v>
      </c>
      <c r="B7" s="168">
        <v>1</v>
      </c>
    </row>
    <row r="8" spans="1:2" x14ac:dyDescent="0.25">
      <c r="A8" s="76" t="s">
        <v>1194</v>
      </c>
      <c r="B8" s="168">
        <v>1</v>
      </c>
    </row>
    <row r="9" spans="1:2" x14ac:dyDescent="0.25">
      <c r="A9" s="76" t="s">
        <v>1179</v>
      </c>
      <c r="B9" s="168">
        <v>1</v>
      </c>
    </row>
    <row r="10" spans="1:2" x14ac:dyDescent="0.25">
      <c r="A10" s="76" t="s">
        <v>1139</v>
      </c>
      <c r="B10" s="168">
        <v>1</v>
      </c>
    </row>
    <row r="11" spans="1:2" x14ac:dyDescent="0.25">
      <c r="A11" s="76" t="s">
        <v>1126</v>
      </c>
      <c r="B11" s="168">
        <v>2</v>
      </c>
    </row>
    <row r="12" spans="1:2" x14ac:dyDescent="0.25">
      <c r="A12" s="76" t="s">
        <v>1186</v>
      </c>
      <c r="B12" s="168">
        <v>26</v>
      </c>
    </row>
    <row r="13" spans="1:2" x14ac:dyDescent="0.25">
      <c r="A13" s="76" t="s">
        <v>1101</v>
      </c>
      <c r="B13" s="168">
        <v>2</v>
      </c>
    </row>
    <row r="14" spans="1:2" x14ac:dyDescent="0.25">
      <c r="A14" s="76" t="s">
        <v>1134</v>
      </c>
      <c r="B14" s="168">
        <v>3</v>
      </c>
    </row>
    <row r="15" spans="1:2" x14ac:dyDescent="0.25">
      <c r="A15" s="76" t="s">
        <v>1231</v>
      </c>
      <c r="B15" s="168">
        <v>3</v>
      </c>
    </row>
    <row r="16" spans="1:2" x14ac:dyDescent="0.25">
      <c r="A16" s="76" t="s">
        <v>1313</v>
      </c>
      <c r="B16" s="168">
        <v>1</v>
      </c>
    </row>
    <row r="17" spans="1:2" x14ac:dyDescent="0.25">
      <c r="A17" s="76" t="s">
        <v>1323</v>
      </c>
      <c r="B17" s="168">
        <v>1</v>
      </c>
    </row>
    <row r="18" spans="1:2" x14ac:dyDescent="0.25">
      <c r="A18" s="76" t="s">
        <v>44</v>
      </c>
      <c r="B18" s="168">
        <v>1</v>
      </c>
    </row>
    <row r="19" spans="1:2" x14ac:dyDescent="0.25">
      <c r="A19" s="76" t="s">
        <v>1149</v>
      </c>
      <c r="B19" s="168">
        <v>1</v>
      </c>
    </row>
    <row r="20" spans="1:2" x14ac:dyDescent="0.25">
      <c r="A20" s="76" t="s">
        <v>101</v>
      </c>
      <c r="B20" s="168">
        <v>1</v>
      </c>
    </row>
    <row r="21" spans="1:2" x14ac:dyDescent="0.25">
      <c r="A21" s="76" t="s">
        <v>1099</v>
      </c>
      <c r="B21" s="168">
        <v>1</v>
      </c>
    </row>
    <row r="22" spans="1:2" x14ac:dyDescent="0.25">
      <c r="A22" s="76" t="s">
        <v>1137</v>
      </c>
      <c r="B22" s="168">
        <v>3</v>
      </c>
    </row>
    <row r="23" spans="1:2" x14ac:dyDescent="0.25">
      <c r="A23" s="76" t="s">
        <v>1128</v>
      </c>
      <c r="B23" s="168">
        <v>1</v>
      </c>
    </row>
    <row r="24" spans="1:2" x14ac:dyDescent="0.25">
      <c r="A24" s="76" t="s">
        <v>1242</v>
      </c>
      <c r="B24" s="168">
        <v>1</v>
      </c>
    </row>
    <row r="25" spans="1:2" x14ac:dyDescent="0.25">
      <c r="A25" s="76" t="s">
        <v>1253</v>
      </c>
      <c r="B25" s="168">
        <v>1</v>
      </c>
    </row>
    <row r="26" spans="1:2" x14ac:dyDescent="0.25">
      <c r="A26" s="76" t="s">
        <v>1212</v>
      </c>
      <c r="B26" s="168">
        <v>1</v>
      </c>
    </row>
    <row r="27" spans="1:2" x14ac:dyDescent="0.25">
      <c r="A27" s="76" t="s">
        <v>1119</v>
      </c>
      <c r="B27" s="168">
        <v>1</v>
      </c>
    </row>
    <row r="28" spans="1:2" x14ac:dyDescent="0.25">
      <c r="A28" s="76" t="s">
        <v>1319</v>
      </c>
      <c r="B28" s="168">
        <v>1</v>
      </c>
    </row>
    <row r="29" spans="1:2" x14ac:dyDescent="0.25">
      <c r="A29" s="76" t="s">
        <v>1243</v>
      </c>
      <c r="B29" s="168">
        <v>1</v>
      </c>
    </row>
    <row r="30" spans="1:2" x14ac:dyDescent="0.25">
      <c r="A30" s="76" t="s">
        <v>1257</v>
      </c>
      <c r="B30" s="168">
        <v>1</v>
      </c>
    </row>
    <row r="31" spans="1:2" x14ac:dyDescent="0.25">
      <c r="A31" s="76" t="s">
        <v>1141</v>
      </c>
      <c r="B31" s="168">
        <v>1</v>
      </c>
    </row>
    <row r="32" spans="1:2" x14ac:dyDescent="0.25">
      <c r="A32" s="76" t="s">
        <v>1189</v>
      </c>
      <c r="B32" s="168">
        <v>1</v>
      </c>
    </row>
    <row r="33" spans="1:2" x14ac:dyDescent="0.25">
      <c r="A33" s="76" t="s">
        <v>1152</v>
      </c>
      <c r="B33" s="168">
        <v>1</v>
      </c>
    </row>
    <row r="34" spans="1:2" x14ac:dyDescent="0.25">
      <c r="A34" s="14">
        <v>101</v>
      </c>
      <c r="B34" s="168">
        <v>6</v>
      </c>
    </row>
    <row r="35" spans="1:2" x14ac:dyDescent="0.25">
      <c r="A35" s="76" t="s">
        <v>1101</v>
      </c>
      <c r="B35" s="168">
        <v>1</v>
      </c>
    </row>
    <row r="36" spans="1:2" x14ac:dyDescent="0.25">
      <c r="A36" s="76" t="s">
        <v>1198</v>
      </c>
      <c r="B36" s="168">
        <v>1</v>
      </c>
    </row>
    <row r="37" spans="1:2" x14ac:dyDescent="0.25">
      <c r="A37" s="76" t="s">
        <v>1155</v>
      </c>
      <c r="B37" s="168">
        <v>1</v>
      </c>
    </row>
    <row r="38" spans="1:2" x14ac:dyDescent="0.25">
      <c r="A38" s="76" t="s">
        <v>1097</v>
      </c>
      <c r="B38" s="168">
        <v>1</v>
      </c>
    </row>
    <row r="39" spans="1:2" x14ac:dyDescent="0.25">
      <c r="A39" s="76" t="s">
        <v>1400</v>
      </c>
      <c r="B39" s="168">
        <v>1</v>
      </c>
    </row>
    <row r="40" spans="1:2" x14ac:dyDescent="0.25">
      <c r="A40" s="76" t="s">
        <v>1152</v>
      </c>
      <c r="B40" s="168">
        <v>1</v>
      </c>
    </row>
    <row r="41" spans="1:2" x14ac:dyDescent="0.25">
      <c r="A41" s="14">
        <v>102</v>
      </c>
      <c r="B41" s="168">
        <v>5</v>
      </c>
    </row>
    <row r="42" spans="1:2" x14ac:dyDescent="0.25">
      <c r="A42" s="76" t="s">
        <v>1198</v>
      </c>
      <c r="B42" s="168">
        <v>3</v>
      </c>
    </row>
    <row r="43" spans="1:2" x14ac:dyDescent="0.25">
      <c r="A43" s="76" t="s">
        <v>44</v>
      </c>
      <c r="B43" s="168">
        <v>1</v>
      </c>
    </row>
    <row r="44" spans="1:2" x14ac:dyDescent="0.25">
      <c r="A44" s="76" t="s">
        <v>1154</v>
      </c>
      <c r="B44" s="168">
        <v>1</v>
      </c>
    </row>
    <row r="45" spans="1:2" x14ac:dyDescent="0.25">
      <c r="A45" s="14">
        <v>103</v>
      </c>
      <c r="B45" s="168">
        <v>5</v>
      </c>
    </row>
    <row r="46" spans="1:2" x14ac:dyDescent="0.25">
      <c r="A46" s="76">
        <v>0</v>
      </c>
      <c r="B46" s="168">
        <v>1</v>
      </c>
    </row>
    <row r="47" spans="1:2" x14ac:dyDescent="0.25">
      <c r="A47" s="76" t="s">
        <v>1126</v>
      </c>
      <c r="B47" s="168">
        <v>1</v>
      </c>
    </row>
    <row r="48" spans="1:2" x14ac:dyDescent="0.25">
      <c r="A48" s="76" t="s">
        <v>44</v>
      </c>
      <c r="B48" s="168">
        <v>1</v>
      </c>
    </row>
    <row r="49" spans="1:2" x14ac:dyDescent="0.25">
      <c r="A49" s="76" t="s">
        <v>1128</v>
      </c>
      <c r="B49" s="168">
        <v>1</v>
      </c>
    </row>
    <row r="50" spans="1:2" x14ac:dyDescent="0.25">
      <c r="A50" s="76" t="s">
        <v>1119</v>
      </c>
      <c r="B50" s="168">
        <v>1</v>
      </c>
    </row>
    <row r="51" spans="1:2" x14ac:dyDescent="0.25">
      <c r="A51" s="14">
        <v>104</v>
      </c>
      <c r="B51" s="168">
        <v>8</v>
      </c>
    </row>
    <row r="52" spans="1:2" x14ac:dyDescent="0.25">
      <c r="A52" s="76" t="s">
        <v>1089</v>
      </c>
      <c r="B52" s="168">
        <v>2</v>
      </c>
    </row>
    <row r="53" spans="1:2" x14ac:dyDescent="0.25">
      <c r="A53" s="76" t="s">
        <v>1186</v>
      </c>
      <c r="B53" s="168">
        <v>1</v>
      </c>
    </row>
    <row r="54" spans="1:2" x14ac:dyDescent="0.25">
      <c r="A54" s="76" t="s">
        <v>1231</v>
      </c>
      <c r="B54" s="168">
        <v>1</v>
      </c>
    </row>
    <row r="55" spans="1:2" x14ac:dyDescent="0.25">
      <c r="A55" s="76" t="s">
        <v>1426</v>
      </c>
      <c r="B55" s="168">
        <v>1</v>
      </c>
    </row>
    <row r="56" spans="1:2" x14ac:dyDescent="0.25">
      <c r="A56" s="76" t="s">
        <v>1128</v>
      </c>
      <c r="B56" s="168">
        <v>1</v>
      </c>
    </row>
    <row r="57" spans="1:2" x14ac:dyDescent="0.25">
      <c r="A57" s="76" t="s">
        <v>1141</v>
      </c>
      <c r="B57" s="168">
        <v>1</v>
      </c>
    </row>
    <row r="58" spans="1:2" x14ac:dyDescent="0.25">
      <c r="A58" s="76" t="s">
        <v>1136</v>
      </c>
      <c r="B58" s="168">
        <v>1</v>
      </c>
    </row>
    <row r="59" spans="1:2" x14ac:dyDescent="0.25">
      <c r="A59" s="14">
        <v>105</v>
      </c>
      <c r="B59" s="168">
        <v>3</v>
      </c>
    </row>
    <row r="60" spans="1:2" x14ac:dyDescent="0.25">
      <c r="A60" s="76" t="s">
        <v>1186</v>
      </c>
      <c r="B60" s="168">
        <v>1</v>
      </c>
    </row>
    <row r="61" spans="1:2" x14ac:dyDescent="0.25">
      <c r="A61" s="76" t="s">
        <v>1200</v>
      </c>
      <c r="B61" s="168">
        <v>1</v>
      </c>
    </row>
    <row r="62" spans="1:2" x14ac:dyDescent="0.25">
      <c r="A62" s="76" t="s">
        <v>1152</v>
      </c>
      <c r="B62" s="168">
        <v>1</v>
      </c>
    </row>
    <row r="63" spans="1:2" x14ac:dyDescent="0.25">
      <c r="A63" s="14">
        <v>106</v>
      </c>
      <c r="B63" s="168">
        <v>8</v>
      </c>
    </row>
    <row r="64" spans="1:2" x14ac:dyDescent="0.25">
      <c r="A64" s="76">
        <v>0</v>
      </c>
      <c r="B64" s="168">
        <v>1</v>
      </c>
    </row>
    <row r="65" spans="1:2" x14ac:dyDescent="0.25">
      <c r="A65" s="76" t="s">
        <v>1169</v>
      </c>
      <c r="B65" s="168">
        <v>1</v>
      </c>
    </row>
    <row r="66" spans="1:2" x14ac:dyDescent="0.25">
      <c r="A66" s="76" t="s">
        <v>1198</v>
      </c>
      <c r="B66" s="168">
        <v>1</v>
      </c>
    </row>
    <row r="67" spans="1:2" x14ac:dyDescent="0.25">
      <c r="A67" s="76" t="s">
        <v>1140</v>
      </c>
      <c r="B67" s="168">
        <v>1</v>
      </c>
    </row>
    <row r="68" spans="1:2" x14ac:dyDescent="0.25">
      <c r="A68" s="76" t="s">
        <v>1434</v>
      </c>
      <c r="B68" s="168">
        <v>1</v>
      </c>
    </row>
    <row r="69" spans="1:2" x14ac:dyDescent="0.25">
      <c r="A69" s="76" t="s">
        <v>46</v>
      </c>
      <c r="B69" s="168">
        <v>2</v>
      </c>
    </row>
    <row r="70" spans="1:2" x14ac:dyDescent="0.25">
      <c r="A70" s="76" t="s">
        <v>1420</v>
      </c>
      <c r="B70" s="168">
        <v>1</v>
      </c>
    </row>
    <row r="71" spans="1:2" x14ac:dyDescent="0.25">
      <c r="A71" s="14">
        <v>107</v>
      </c>
      <c r="B71" s="168">
        <v>11</v>
      </c>
    </row>
    <row r="72" spans="1:2" x14ac:dyDescent="0.25">
      <c r="A72" s="76" t="s">
        <v>1139</v>
      </c>
      <c r="B72" s="168">
        <v>1</v>
      </c>
    </row>
    <row r="73" spans="1:2" x14ac:dyDescent="0.25">
      <c r="A73" s="76" t="s">
        <v>1186</v>
      </c>
      <c r="B73" s="168">
        <v>1</v>
      </c>
    </row>
    <row r="74" spans="1:2" x14ac:dyDescent="0.25">
      <c r="A74" s="76" t="s">
        <v>1231</v>
      </c>
      <c r="B74" s="168">
        <v>2</v>
      </c>
    </row>
    <row r="75" spans="1:2" x14ac:dyDescent="0.25">
      <c r="A75" s="76" t="s">
        <v>1155</v>
      </c>
      <c r="B75" s="168">
        <v>1</v>
      </c>
    </row>
    <row r="76" spans="1:2" x14ac:dyDescent="0.25">
      <c r="A76" s="76" t="s">
        <v>1196</v>
      </c>
      <c r="B76" s="168">
        <v>1</v>
      </c>
    </row>
    <row r="77" spans="1:2" x14ac:dyDescent="0.25">
      <c r="A77" s="76" t="s">
        <v>1137</v>
      </c>
      <c r="B77" s="168">
        <v>1</v>
      </c>
    </row>
    <row r="78" spans="1:2" x14ac:dyDescent="0.25">
      <c r="A78" s="76" t="s">
        <v>1128</v>
      </c>
      <c r="B78" s="168">
        <v>1</v>
      </c>
    </row>
    <row r="79" spans="1:2" x14ac:dyDescent="0.25">
      <c r="A79" s="76" t="s">
        <v>1182</v>
      </c>
      <c r="B79" s="168">
        <v>1</v>
      </c>
    </row>
    <row r="80" spans="1:2" x14ac:dyDescent="0.25">
      <c r="A80" s="76" t="s">
        <v>1127</v>
      </c>
      <c r="B80" s="168">
        <v>1</v>
      </c>
    </row>
    <row r="81" spans="1:2" x14ac:dyDescent="0.25">
      <c r="A81" s="76" t="s">
        <v>1105</v>
      </c>
      <c r="B81" s="168">
        <v>1</v>
      </c>
    </row>
    <row r="82" spans="1:2" x14ac:dyDescent="0.25">
      <c r="A82" s="14">
        <v>108</v>
      </c>
      <c r="B82" s="168">
        <v>10</v>
      </c>
    </row>
    <row r="83" spans="1:2" x14ac:dyDescent="0.25">
      <c r="A83" s="76" t="s">
        <v>1186</v>
      </c>
      <c r="B83" s="168">
        <v>1</v>
      </c>
    </row>
    <row r="84" spans="1:2" x14ac:dyDescent="0.25">
      <c r="A84" s="76" t="s">
        <v>1198</v>
      </c>
      <c r="B84" s="168">
        <v>1</v>
      </c>
    </row>
    <row r="85" spans="1:2" x14ac:dyDescent="0.25">
      <c r="A85" s="76" t="s">
        <v>1354</v>
      </c>
      <c r="B85" s="168">
        <v>1</v>
      </c>
    </row>
    <row r="86" spans="1:2" x14ac:dyDescent="0.25">
      <c r="A86" s="76" t="s">
        <v>1163</v>
      </c>
      <c r="B86" s="168">
        <v>1</v>
      </c>
    </row>
    <row r="87" spans="1:2" x14ac:dyDescent="0.25">
      <c r="A87" s="76" t="s">
        <v>46</v>
      </c>
      <c r="B87" s="168">
        <v>1</v>
      </c>
    </row>
    <row r="88" spans="1:2" x14ac:dyDescent="0.25">
      <c r="A88" s="76" t="s">
        <v>1128</v>
      </c>
      <c r="B88" s="168">
        <v>2</v>
      </c>
    </row>
    <row r="89" spans="1:2" x14ac:dyDescent="0.25">
      <c r="A89" s="76" t="s">
        <v>1105</v>
      </c>
      <c r="B89" s="168">
        <v>1</v>
      </c>
    </row>
    <row r="90" spans="1:2" x14ac:dyDescent="0.25">
      <c r="A90" s="76" t="s">
        <v>1121</v>
      </c>
      <c r="B90" s="168">
        <v>1</v>
      </c>
    </row>
    <row r="91" spans="1:2" x14ac:dyDescent="0.25">
      <c r="A91" s="76" t="s">
        <v>1166</v>
      </c>
      <c r="B91" s="168">
        <v>1</v>
      </c>
    </row>
    <row r="92" spans="1:2" x14ac:dyDescent="0.25">
      <c r="A92" s="14">
        <v>109</v>
      </c>
      <c r="B92" s="168">
        <v>8</v>
      </c>
    </row>
    <row r="93" spans="1:2" x14ac:dyDescent="0.25">
      <c r="A93" s="76">
        <v>0</v>
      </c>
      <c r="B93" s="168">
        <v>1</v>
      </c>
    </row>
    <row r="94" spans="1:2" x14ac:dyDescent="0.25">
      <c r="A94" s="76" t="s">
        <v>1125</v>
      </c>
      <c r="B94" s="168">
        <v>1</v>
      </c>
    </row>
    <row r="95" spans="1:2" x14ac:dyDescent="0.25">
      <c r="A95" s="76" t="s">
        <v>1126</v>
      </c>
      <c r="B95" s="168">
        <v>1</v>
      </c>
    </row>
    <row r="96" spans="1:2" x14ac:dyDescent="0.25">
      <c r="A96" s="76" t="s">
        <v>1186</v>
      </c>
      <c r="B96" s="168">
        <v>1</v>
      </c>
    </row>
    <row r="97" spans="1:2" x14ac:dyDescent="0.25">
      <c r="A97" s="76" t="s">
        <v>1134</v>
      </c>
      <c r="B97" s="168">
        <v>1</v>
      </c>
    </row>
    <row r="98" spans="1:2" x14ac:dyDescent="0.25">
      <c r="A98" s="76" t="s">
        <v>1202</v>
      </c>
      <c r="B98" s="168">
        <v>1</v>
      </c>
    </row>
    <row r="99" spans="1:2" x14ac:dyDescent="0.25">
      <c r="A99" s="76" t="s">
        <v>1128</v>
      </c>
      <c r="B99" s="168">
        <v>1</v>
      </c>
    </row>
    <row r="100" spans="1:2" x14ac:dyDescent="0.25">
      <c r="A100" s="76" t="s">
        <v>1141</v>
      </c>
      <c r="B100" s="168">
        <v>1</v>
      </c>
    </row>
    <row r="101" spans="1:2" x14ac:dyDescent="0.25">
      <c r="A101" s="14">
        <v>110</v>
      </c>
      <c r="B101" s="168">
        <v>6</v>
      </c>
    </row>
    <row r="102" spans="1:2" x14ac:dyDescent="0.25">
      <c r="A102" s="76" t="s">
        <v>1198</v>
      </c>
      <c r="B102" s="168">
        <v>2</v>
      </c>
    </row>
    <row r="103" spans="1:2" x14ac:dyDescent="0.25">
      <c r="A103" s="76" t="s">
        <v>1124</v>
      </c>
      <c r="B103" s="168">
        <v>1</v>
      </c>
    </row>
    <row r="104" spans="1:2" x14ac:dyDescent="0.25">
      <c r="A104" s="76" t="s">
        <v>555</v>
      </c>
      <c r="B104" s="168">
        <v>1</v>
      </c>
    </row>
    <row r="105" spans="1:2" x14ac:dyDescent="0.25">
      <c r="A105" s="76" t="s">
        <v>1152</v>
      </c>
      <c r="B105" s="168">
        <v>1</v>
      </c>
    </row>
    <row r="106" spans="1:2" x14ac:dyDescent="0.25">
      <c r="A106" s="76" t="s">
        <v>1105</v>
      </c>
      <c r="B106" s="168">
        <v>1</v>
      </c>
    </row>
    <row r="107" spans="1:2" x14ac:dyDescent="0.25">
      <c r="A107" s="14">
        <v>111</v>
      </c>
      <c r="B107" s="168">
        <v>8</v>
      </c>
    </row>
    <row r="108" spans="1:2" x14ac:dyDescent="0.25">
      <c r="A108" s="76">
        <v>0</v>
      </c>
      <c r="B108" s="168">
        <v>1</v>
      </c>
    </row>
    <row r="109" spans="1:2" x14ac:dyDescent="0.25">
      <c r="A109" s="76" t="s">
        <v>1231</v>
      </c>
      <c r="B109" s="168">
        <v>1</v>
      </c>
    </row>
    <row r="110" spans="1:2" x14ac:dyDescent="0.25">
      <c r="A110" s="76" t="s">
        <v>1128</v>
      </c>
      <c r="B110" s="168">
        <v>1</v>
      </c>
    </row>
    <row r="111" spans="1:2" x14ac:dyDescent="0.25">
      <c r="A111" s="76" t="s">
        <v>1168</v>
      </c>
      <c r="B111" s="168">
        <v>1</v>
      </c>
    </row>
    <row r="112" spans="1:2" x14ac:dyDescent="0.25">
      <c r="A112" s="76" t="s">
        <v>1141</v>
      </c>
      <c r="B112" s="168">
        <v>1</v>
      </c>
    </row>
    <row r="113" spans="1:2" x14ac:dyDescent="0.25">
      <c r="A113" s="76" t="s">
        <v>518</v>
      </c>
      <c r="B113" s="168">
        <v>1</v>
      </c>
    </row>
    <row r="114" spans="1:2" x14ac:dyDescent="0.25">
      <c r="A114" s="76" t="s">
        <v>1189</v>
      </c>
      <c r="B114" s="168">
        <v>1</v>
      </c>
    </row>
    <row r="115" spans="1:2" x14ac:dyDescent="0.25">
      <c r="A115" s="76" t="s">
        <v>1113</v>
      </c>
      <c r="B115" s="168">
        <v>1</v>
      </c>
    </row>
    <row r="116" spans="1:2" x14ac:dyDescent="0.25">
      <c r="A116" s="14">
        <v>112</v>
      </c>
      <c r="B116" s="168">
        <v>3</v>
      </c>
    </row>
    <row r="117" spans="1:2" x14ac:dyDescent="0.25">
      <c r="A117" s="76" t="s">
        <v>1267</v>
      </c>
      <c r="B117" s="168">
        <v>1</v>
      </c>
    </row>
    <row r="118" spans="1:2" x14ac:dyDescent="0.25">
      <c r="A118" s="76" t="s">
        <v>1128</v>
      </c>
      <c r="B118" s="168">
        <v>2</v>
      </c>
    </row>
    <row r="119" spans="1:2" x14ac:dyDescent="0.25">
      <c r="A119" s="14">
        <v>201</v>
      </c>
      <c r="B119" s="168">
        <v>11</v>
      </c>
    </row>
    <row r="120" spans="1:2" x14ac:dyDescent="0.25">
      <c r="A120" s="76">
        <v>0</v>
      </c>
      <c r="B120" s="168">
        <v>1</v>
      </c>
    </row>
    <row r="121" spans="1:2" x14ac:dyDescent="0.25">
      <c r="A121" s="76" t="s">
        <v>1172</v>
      </c>
      <c r="B121" s="168">
        <v>1</v>
      </c>
    </row>
    <row r="122" spans="1:2" x14ac:dyDescent="0.25">
      <c r="A122" s="76" t="s">
        <v>1249</v>
      </c>
      <c r="B122" s="168">
        <v>1</v>
      </c>
    </row>
    <row r="123" spans="1:2" x14ac:dyDescent="0.25">
      <c r="A123" s="76" t="s">
        <v>1224</v>
      </c>
      <c r="B123" s="168">
        <v>1</v>
      </c>
    </row>
    <row r="124" spans="1:2" x14ac:dyDescent="0.25">
      <c r="A124" s="76" t="s">
        <v>46</v>
      </c>
      <c r="B124" s="168">
        <v>1</v>
      </c>
    </row>
    <row r="125" spans="1:2" x14ac:dyDescent="0.25">
      <c r="A125" s="76" t="s">
        <v>1119</v>
      </c>
      <c r="B125" s="168">
        <v>2</v>
      </c>
    </row>
    <row r="126" spans="1:2" x14ac:dyDescent="0.25">
      <c r="A126" s="76" t="s">
        <v>1363</v>
      </c>
      <c r="B126" s="168">
        <v>1</v>
      </c>
    </row>
    <row r="127" spans="1:2" x14ac:dyDescent="0.25">
      <c r="A127" s="76" t="s">
        <v>1150</v>
      </c>
      <c r="B127" s="168">
        <v>1</v>
      </c>
    </row>
    <row r="128" spans="1:2" x14ac:dyDescent="0.25">
      <c r="A128" s="76" t="s">
        <v>1147</v>
      </c>
      <c r="B128" s="168">
        <v>1</v>
      </c>
    </row>
    <row r="129" spans="1:2" x14ac:dyDescent="0.25">
      <c r="A129" s="76" t="s">
        <v>1166</v>
      </c>
      <c r="B129" s="168">
        <v>1</v>
      </c>
    </row>
    <row r="130" spans="1:2" x14ac:dyDescent="0.25">
      <c r="A130" s="14">
        <v>202</v>
      </c>
      <c r="B130" s="168">
        <v>11</v>
      </c>
    </row>
    <row r="131" spans="1:2" x14ac:dyDescent="0.25">
      <c r="A131" s="76" t="s">
        <v>1172</v>
      </c>
      <c r="B131" s="168">
        <v>1</v>
      </c>
    </row>
    <row r="132" spans="1:2" x14ac:dyDescent="0.25">
      <c r="A132" s="76" t="s">
        <v>1125</v>
      </c>
      <c r="B132" s="168">
        <v>1</v>
      </c>
    </row>
    <row r="133" spans="1:2" x14ac:dyDescent="0.25">
      <c r="A133" s="76" t="s">
        <v>1126</v>
      </c>
      <c r="B133" s="168">
        <v>1</v>
      </c>
    </row>
    <row r="134" spans="1:2" x14ac:dyDescent="0.25">
      <c r="A134" s="76" t="s">
        <v>1198</v>
      </c>
      <c r="B134" s="168">
        <v>1</v>
      </c>
    </row>
    <row r="135" spans="1:2" x14ac:dyDescent="0.25">
      <c r="A135" s="76" t="s">
        <v>1231</v>
      </c>
      <c r="B135" s="168">
        <v>2</v>
      </c>
    </row>
    <row r="136" spans="1:2" x14ac:dyDescent="0.25">
      <c r="A136" s="76" t="s">
        <v>1163</v>
      </c>
      <c r="B136" s="168">
        <v>1</v>
      </c>
    </row>
    <row r="137" spans="1:2" x14ac:dyDescent="0.25">
      <c r="A137" s="76" t="s">
        <v>46</v>
      </c>
      <c r="B137" s="168">
        <v>1</v>
      </c>
    </row>
    <row r="138" spans="1:2" x14ac:dyDescent="0.25">
      <c r="A138" s="76" t="s">
        <v>1127</v>
      </c>
      <c r="B138" s="168">
        <v>1</v>
      </c>
    </row>
    <row r="139" spans="1:2" x14ac:dyDescent="0.25">
      <c r="A139" s="76" t="s">
        <v>1109</v>
      </c>
      <c r="B139" s="168">
        <v>1</v>
      </c>
    </row>
    <row r="140" spans="1:2" x14ac:dyDescent="0.25">
      <c r="A140" s="76" t="s">
        <v>1165</v>
      </c>
      <c r="B140" s="168">
        <v>1</v>
      </c>
    </row>
    <row r="141" spans="1:2" x14ac:dyDescent="0.25">
      <c r="A141" s="14">
        <v>203</v>
      </c>
      <c r="B141" s="168">
        <v>3</v>
      </c>
    </row>
    <row r="142" spans="1:2" x14ac:dyDescent="0.25">
      <c r="A142" s="76" t="s">
        <v>1124</v>
      </c>
      <c r="B142" s="168">
        <v>1</v>
      </c>
    </row>
    <row r="143" spans="1:2" x14ac:dyDescent="0.25">
      <c r="A143" s="76" t="s">
        <v>1163</v>
      </c>
      <c r="B143" s="168">
        <v>1</v>
      </c>
    </row>
    <row r="144" spans="1:2" x14ac:dyDescent="0.25">
      <c r="A144" s="76" t="s">
        <v>44</v>
      </c>
      <c r="B144" s="168">
        <v>1</v>
      </c>
    </row>
    <row r="145" spans="1:2" x14ac:dyDescent="0.25">
      <c r="A145" s="14">
        <v>204</v>
      </c>
      <c r="B145" s="168">
        <v>6</v>
      </c>
    </row>
    <row r="146" spans="1:2" x14ac:dyDescent="0.25">
      <c r="A146" s="76" t="s">
        <v>1186</v>
      </c>
      <c r="B146" s="168">
        <v>1</v>
      </c>
    </row>
    <row r="147" spans="1:2" x14ac:dyDescent="0.25">
      <c r="A147" s="76" t="s">
        <v>44</v>
      </c>
      <c r="B147" s="168">
        <v>3</v>
      </c>
    </row>
    <row r="148" spans="1:2" x14ac:dyDescent="0.25">
      <c r="A148" s="76" t="s">
        <v>1202</v>
      </c>
      <c r="B148" s="168">
        <v>1</v>
      </c>
    </row>
    <row r="149" spans="1:2" x14ac:dyDescent="0.25">
      <c r="A149" s="76" t="s">
        <v>1136</v>
      </c>
      <c r="B149" s="168">
        <v>1</v>
      </c>
    </row>
    <row r="150" spans="1:2" x14ac:dyDescent="0.25">
      <c r="A150" s="14">
        <v>205</v>
      </c>
      <c r="B150" s="168">
        <v>5</v>
      </c>
    </row>
    <row r="151" spans="1:2" x14ac:dyDescent="0.25">
      <c r="A151" s="76" t="s">
        <v>1186</v>
      </c>
      <c r="B151" s="168">
        <v>1</v>
      </c>
    </row>
    <row r="152" spans="1:2" x14ac:dyDescent="0.25">
      <c r="A152" s="76" t="s">
        <v>1231</v>
      </c>
      <c r="B152" s="168">
        <v>1</v>
      </c>
    </row>
    <row r="153" spans="1:2" x14ac:dyDescent="0.25">
      <c r="A153" s="76" t="s">
        <v>1097</v>
      </c>
      <c r="B153" s="168">
        <v>2</v>
      </c>
    </row>
    <row r="154" spans="1:2" x14ac:dyDescent="0.25">
      <c r="A154" s="76" t="s">
        <v>1136</v>
      </c>
      <c r="B154" s="168">
        <v>1</v>
      </c>
    </row>
    <row r="155" spans="1:2" x14ac:dyDescent="0.25">
      <c r="A155" s="14">
        <v>206</v>
      </c>
      <c r="B155" s="168">
        <v>4</v>
      </c>
    </row>
    <row r="156" spans="1:2" x14ac:dyDescent="0.25">
      <c r="A156" s="76" t="s">
        <v>1186</v>
      </c>
      <c r="B156" s="168">
        <v>1</v>
      </c>
    </row>
    <row r="157" spans="1:2" x14ac:dyDescent="0.25">
      <c r="A157" s="76" t="s">
        <v>44</v>
      </c>
      <c r="B157" s="168">
        <v>1</v>
      </c>
    </row>
    <row r="158" spans="1:2" x14ac:dyDescent="0.25">
      <c r="A158" s="76" t="s">
        <v>1319</v>
      </c>
      <c r="B158" s="168">
        <v>1</v>
      </c>
    </row>
    <row r="159" spans="1:2" x14ac:dyDescent="0.25">
      <c r="A159" s="76" t="s">
        <v>1146</v>
      </c>
      <c r="B159" s="168">
        <v>1</v>
      </c>
    </row>
    <row r="160" spans="1:2" x14ac:dyDescent="0.25">
      <c r="A160" s="14">
        <v>207</v>
      </c>
      <c r="B160" s="168">
        <v>8</v>
      </c>
    </row>
    <row r="161" spans="1:2" x14ac:dyDescent="0.25">
      <c r="A161" s="76" t="s">
        <v>1139</v>
      </c>
      <c r="B161" s="168">
        <v>1</v>
      </c>
    </row>
    <row r="162" spans="1:2" x14ac:dyDescent="0.25">
      <c r="A162" s="76" t="s">
        <v>1231</v>
      </c>
      <c r="B162" s="168">
        <v>1</v>
      </c>
    </row>
    <row r="163" spans="1:2" x14ac:dyDescent="0.25">
      <c r="A163" s="76" t="s">
        <v>44</v>
      </c>
      <c r="B163" s="168">
        <v>1</v>
      </c>
    </row>
    <row r="164" spans="1:2" x14ac:dyDescent="0.25">
      <c r="A164" s="76" t="s">
        <v>101</v>
      </c>
      <c r="B164" s="168">
        <v>1</v>
      </c>
    </row>
    <row r="165" spans="1:2" x14ac:dyDescent="0.25">
      <c r="A165" s="76" t="s">
        <v>1137</v>
      </c>
      <c r="B165" s="168">
        <v>1</v>
      </c>
    </row>
    <row r="166" spans="1:2" x14ac:dyDescent="0.25">
      <c r="A166" s="76" t="s">
        <v>1127</v>
      </c>
      <c r="B166" s="168">
        <v>1</v>
      </c>
    </row>
    <row r="167" spans="1:2" x14ac:dyDescent="0.25">
      <c r="A167" s="76" t="s">
        <v>1332</v>
      </c>
      <c r="B167" s="168">
        <v>2</v>
      </c>
    </row>
    <row r="168" spans="1:2" x14ac:dyDescent="0.25">
      <c r="A168" s="14">
        <v>208</v>
      </c>
      <c r="B168" s="168">
        <v>10</v>
      </c>
    </row>
    <row r="169" spans="1:2" x14ac:dyDescent="0.25">
      <c r="A169" s="76" t="s">
        <v>1186</v>
      </c>
      <c r="B169" s="168">
        <v>1</v>
      </c>
    </row>
    <row r="170" spans="1:2" x14ac:dyDescent="0.25">
      <c r="A170" s="76" t="s">
        <v>1101</v>
      </c>
      <c r="B170" s="168">
        <v>1</v>
      </c>
    </row>
    <row r="171" spans="1:2" x14ac:dyDescent="0.25">
      <c r="A171" s="76" t="s">
        <v>1155</v>
      </c>
      <c r="B171" s="168">
        <v>2</v>
      </c>
    </row>
    <row r="172" spans="1:2" x14ac:dyDescent="0.25">
      <c r="A172" s="76" t="s">
        <v>46</v>
      </c>
      <c r="B172" s="168">
        <v>1</v>
      </c>
    </row>
    <row r="173" spans="1:2" x14ac:dyDescent="0.25">
      <c r="A173" s="76" t="s">
        <v>1407</v>
      </c>
      <c r="B173" s="168">
        <v>1</v>
      </c>
    </row>
    <row r="174" spans="1:2" x14ac:dyDescent="0.25">
      <c r="A174" s="76" t="s">
        <v>1100</v>
      </c>
      <c r="B174" s="168">
        <v>1</v>
      </c>
    </row>
    <row r="175" spans="1:2" x14ac:dyDescent="0.25">
      <c r="A175" s="76" t="s">
        <v>1150</v>
      </c>
      <c r="B175" s="168">
        <v>1</v>
      </c>
    </row>
    <row r="176" spans="1:2" x14ac:dyDescent="0.25">
      <c r="A176" s="76" t="s">
        <v>1085</v>
      </c>
      <c r="B176" s="168">
        <v>2</v>
      </c>
    </row>
    <row r="177" spans="1:2" x14ac:dyDescent="0.25">
      <c r="A177" s="14">
        <v>210</v>
      </c>
      <c r="B177" s="168">
        <v>5</v>
      </c>
    </row>
    <row r="178" spans="1:2" x14ac:dyDescent="0.25">
      <c r="A178" s="76" t="s">
        <v>1186</v>
      </c>
      <c r="B178" s="168">
        <v>3</v>
      </c>
    </row>
    <row r="179" spans="1:2" x14ac:dyDescent="0.25">
      <c r="A179" s="76" t="s">
        <v>1196</v>
      </c>
      <c r="B179" s="168">
        <v>1</v>
      </c>
    </row>
    <row r="180" spans="1:2" x14ac:dyDescent="0.25">
      <c r="A180" s="76" t="s">
        <v>46</v>
      </c>
      <c r="B180" s="168">
        <v>1</v>
      </c>
    </row>
    <row r="181" spans="1:2" x14ac:dyDescent="0.25">
      <c r="A181" s="14">
        <v>211</v>
      </c>
      <c r="B181" s="168">
        <v>7</v>
      </c>
    </row>
    <row r="182" spans="1:2" x14ac:dyDescent="0.25">
      <c r="A182" s="76" t="s">
        <v>1438</v>
      </c>
      <c r="B182" s="168">
        <v>1</v>
      </c>
    </row>
    <row r="183" spans="1:2" x14ac:dyDescent="0.25">
      <c r="A183" s="76" t="s">
        <v>1170</v>
      </c>
      <c r="B183" s="168">
        <v>1</v>
      </c>
    </row>
    <row r="184" spans="1:2" x14ac:dyDescent="0.25">
      <c r="A184" s="76" t="s">
        <v>1126</v>
      </c>
      <c r="B184" s="168">
        <v>1</v>
      </c>
    </row>
    <row r="185" spans="1:2" x14ac:dyDescent="0.25">
      <c r="A185" s="76" t="s">
        <v>1186</v>
      </c>
      <c r="B185" s="168">
        <v>1</v>
      </c>
    </row>
    <row r="186" spans="1:2" x14ac:dyDescent="0.25">
      <c r="A186" s="76" t="s">
        <v>1231</v>
      </c>
      <c r="B186" s="168">
        <v>1</v>
      </c>
    </row>
    <row r="187" spans="1:2" x14ac:dyDescent="0.25">
      <c r="A187" s="76" t="s">
        <v>1149</v>
      </c>
      <c r="B187" s="168">
        <v>1</v>
      </c>
    </row>
    <row r="188" spans="1:2" x14ac:dyDescent="0.25">
      <c r="A188" s="76" t="s">
        <v>1801</v>
      </c>
      <c r="B188" s="168">
        <v>1</v>
      </c>
    </row>
    <row r="189" spans="1:2" x14ac:dyDescent="0.25">
      <c r="A189" s="14">
        <v>212</v>
      </c>
      <c r="B189" s="168">
        <v>5</v>
      </c>
    </row>
    <row r="190" spans="1:2" x14ac:dyDescent="0.25">
      <c r="A190" s="76" t="s">
        <v>1089</v>
      </c>
      <c r="B190" s="168">
        <v>1</v>
      </c>
    </row>
    <row r="191" spans="1:2" x14ac:dyDescent="0.25">
      <c r="A191" s="76" t="s">
        <v>46</v>
      </c>
      <c r="B191" s="168">
        <v>2</v>
      </c>
    </row>
    <row r="192" spans="1:2" x14ac:dyDescent="0.25">
      <c r="A192" s="76" t="s">
        <v>1128</v>
      </c>
      <c r="B192" s="168">
        <v>1</v>
      </c>
    </row>
    <row r="193" spans="1:2" x14ac:dyDescent="0.25">
      <c r="A193" s="76" t="s">
        <v>1150</v>
      </c>
      <c r="B193" s="168">
        <v>1</v>
      </c>
    </row>
    <row r="194" spans="1:2" x14ac:dyDescent="0.25">
      <c r="A194" s="14">
        <v>301</v>
      </c>
      <c r="B194" s="168">
        <v>4</v>
      </c>
    </row>
    <row r="195" spans="1:2" x14ac:dyDescent="0.25">
      <c r="A195" s="76" t="s">
        <v>1089</v>
      </c>
      <c r="B195" s="168">
        <v>1</v>
      </c>
    </row>
    <row r="196" spans="1:2" x14ac:dyDescent="0.25">
      <c r="A196" s="76" t="s">
        <v>1186</v>
      </c>
      <c r="B196" s="168">
        <v>1</v>
      </c>
    </row>
    <row r="197" spans="1:2" x14ac:dyDescent="0.25">
      <c r="A197" s="76" t="s">
        <v>1252</v>
      </c>
      <c r="B197" s="168">
        <v>1</v>
      </c>
    </row>
    <row r="198" spans="1:2" x14ac:dyDescent="0.25">
      <c r="A198" s="76" t="s">
        <v>1141</v>
      </c>
      <c r="B198" s="168">
        <v>1</v>
      </c>
    </row>
    <row r="199" spans="1:2" x14ac:dyDescent="0.25">
      <c r="A199" s="14">
        <v>302</v>
      </c>
      <c r="B199" s="168">
        <v>9</v>
      </c>
    </row>
    <row r="200" spans="1:2" x14ac:dyDescent="0.25">
      <c r="A200" s="76">
        <v>0</v>
      </c>
      <c r="B200" s="168">
        <v>4</v>
      </c>
    </row>
    <row r="201" spans="1:2" x14ac:dyDescent="0.25">
      <c r="A201" s="76" t="s">
        <v>1172</v>
      </c>
      <c r="B201" s="168">
        <v>1</v>
      </c>
    </row>
    <row r="202" spans="1:2" x14ac:dyDescent="0.25">
      <c r="A202" s="76" t="s">
        <v>46</v>
      </c>
      <c r="B202" s="168">
        <v>1</v>
      </c>
    </row>
    <row r="203" spans="1:2" x14ac:dyDescent="0.25">
      <c r="A203" s="76" t="s">
        <v>1128</v>
      </c>
      <c r="B203" s="168">
        <v>1</v>
      </c>
    </row>
    <row r="204" spans="1:2" x14ac:dyDescent="0.25">
      <c r="A204" s="76" t="s">
        <v>1241</v>
      </c>
      <c r="B204" s="168">
        <v>1</v>
      </c>
    </row>
    <row r="205" spans="1:2" x14ac:dyDescent="0.25">
      <c r="A205" s="76" t="s">
        <v>1173</v>
      </c>
      <c r="B205" s="168">
        <v>1</v>
      </c>
    </row>
    <row r="206" spans="1:2" x14ac:dyDescent="0.25">
      <c r="A206" s="14">
        <v>303</v>
      </c>
      <c r="B206" s="168">
        <v>7</v>
      </c>
    </row>
    <row r="207" spans="1:2" x14ac:dyDescent="0.25">
      <c r="A207" s="76" t="s">
        <v>1186</v>
      </c>
      <c r="B207" s="168">
        <v>1</v>
      </c>
    </row>
    <row r="208" spans="1:2" x14ac:dyDescent="0.25">
      <c r="A208" s="76" t="s">
        <v>1134</v>
      </c>
      <c r="B208" s="168">
        <v>1</v>
      </c>
    </row>
    <row r="209" spans="1:2" x14ac:dyDescent="0.25">
      <c r="A209" s="76" t="s">
        <v>44</v>
      </c>
      <c r="B209" s="168">
        <v>1</v>
      </c>
    </row>
    <row r="210" spans="1:2" x14ac:dyDescent="0.25">
      <c r="A210" s="76" t="s">
        <v>1099</v>
      </c>
      <c r="B210" s="168">
        <v>1</v>
      </c>
    </row>
    <row r="211" spans="1:2" x14ac:dyDescent="0.25">
      <c r="A211" s="76" t="s">
        <v>46</v>
      </c>
      <c r="B211" s="168">
        <v>1</v>
      </c>
    </row>
    <row r="212" spans="1:2" x14ac:dyDescent="0.25">
      <c r="A212" s="76" t="s">
        <v>1259</v>
      </c>
      <c r="B212" s="168">
        <v>1</v>
      </c>
    </row>
    <row r="213" spans="1:2" x14ac:dyDescent="0.25">
      <c r="A213" s="76" t="s">
        <v>1152</v>
      </c>
      <c r="B213" s="168">
        <v>1</v>
      </c>
    </row>
    <row r="214" spans="1:2" x14ac:dyDescent="0.25">
      <c r="A214" s="14">
        <v>304</v>
      </c>
      <c r="B214" s="168">
        <v>9</v>
      </c>
    </row>
    <row r="215" spans="1:2" x14ac:dyDescent="0.25">
      <c r="A215" s="76">
        <v>0</v>
      </c>
      <c r="B215" s="168">
        <v>1</v>
      </c>
    </row>
    <row r="216" spans="1:2" x14ac:dyDescent="0.25">
      <c r="A216" s="76" t="s">
        <v>1089</v>
      </c>
      <c r="B216" s="168">
        <v>1</v>
      </c>
    </row>
    <row r="217" spans="1:2" x14ac:dyDescent="0.25">
      <c r="A217" s="76" t="s">
        <v>1249</v>
      </c>
      <c r="B217" s="168">
        <v>1</v>
      </c>
    </row>
    <row r="218" spans="1:2" x14ac:dyDescent="0.25">
      <c r="A218" s="76" t="s">
        <v>1288</v>
      </c>
      <c r="B218" s="168">
        <v>1</v>
      </c>
    </row>
    <row r="219" spans="1:2" x14ac:dyDescent="0.25">
      <c r="A219" s="76" t="s">
        <v>1231</v>
      </c>
      <c r="B219" s="168">
        <v>2</v>
      </c>
    </row>
    <row r="220" spans="1:2" x14ac:dyDescent="0.25">
      <c r="A220" s="76" t="s">
        <v>1163</v>
      </c>
      <c r="B220" s="168">
        <v>1</v>
      </c>
    </row>
    <row r="221" spans="1:2" x14ac:dyDescent="0.25">
      <c r="A221" s="76" t="s">
        <v>44</v>
      </c>
      <c r="B221" s="168">
        <v>1</v>
      </c>
    </row>
    <row r="222" spans="1:2" x14ac:dyDescent="0.25">
      <c r="A222" s="76" t="s">
        <v>1202</v>
      </c>
      <c r="B222" s="168">
        <v>1</v>
      </c>
    </row>
    <row r="223" spans="1:2" x14ac:dyDescent="0.25">
      <c r="A223" s="14">
        <v>305</v>
      </c>
      <c r="B223" s="168">
        <v>7</v>
      </c>
    </row>
    <row r="224" spans="1:2" x14ac:dyDescent="0.25">
      <c r="A224" s="76" t="s">
        <v>1186</v>
      </c>
      <c r="B224" s="168">
        <v>1</v>
      </c>
    </row>
    <row r="225" spans="1:2" x14ac:dyDescent="0.25">
      <c r="A225" s="76" t="s">
        <v>1231</v>
      </c>
      <c r="B225" s="168">
        <v>1</v>
      </c>
    </row>
    <row r="226" spans="1:2" x14ac:dyDescent="0.25">
      <c r="A226" s="76" t="s">
        <v>1202</v>
      </c>
      <c r="B226" s="168">
        <v>1</v>
      </c>
    </row>
    <row r="227" spans="1:2" x14ac:dyDescent="0.25">
      <c r="A227" s="76" t="s">
        <v>1097</v>
      </c>
      <c r="B227" s="168">
        <v>1</v>
      </c>
    </row>
    <row r="228" spans="1:2" x14ac:dyDescent="0.25">
      <c r="A228" s="76" t="s">
        <v>1233</v>
      </c>
      <c r="B228" s="168">
        <v>1</v>
      </c>
    </row>
    <row r="229" spans="1:2" x14ac:dyDescent="0.25">
      <c r="A229" s="76" t="s">
        <v>1416</v>
      </c>
      <c r="B229" s="168">
        <v>1</v>
      </c>
    </row>
    <row r="230" spans="1:2" x14ac:dyDescent="0.25">
      <c r="A230" s="76" t="s">
        <v>1121</v>
      </c>
      <c r="B230" s="168">
        <v>1</v>
      </c>
    </row>
    <row r="231" spans="1:2" x14ac:dyDescent="0.25">
      <c r="A231" s="14">
        <v>306</v>
      </c>
      <c r="B231" s="168">
        <v>5</v>
      </c>
    </row>
    <row r="232" spans="1:2" x14ac:dyDescent="0.25">
      <c r="A232" s="76" t="s">
        <v>1249</v>
      </c>
      <c r="B232" s="168">
        <v>1</v>
      </c>
    </row>
    <row r="233" spans="1:2" x14ac:dyDescent="0.25">
      <c r="A233" s="76" t="s">
        <v>1198</v>
      </c>
      <c r="B233" s="168">
        <v>1</v>
      </c>
    </row>
    <row r="234" spans="1:2" x14ac:dyDescent="0.25">
      <c r="A234" s="76" t="s">
        <v>1264</v>
      </c>
      <c r="B234" s="168">
        <v>1</v>
      </c>
    </row>
    <row r="235" spans="1:2" x14ac:dyDescent="0.25">
      <c r="A235" s="76" t="s">
        <v>1119</v>
      </c>
      <c r="B235" s="168">
        <v>1</v>
      </c>
    </row>
    <row r="236" spans="1:2" x14ac:dyDescent="0.25">
      <c r="A236" s="76" t="s">
        <v>1085</v>
      </c>
      <c r="B236" s="168">
        <v>1</v>
      </c>
    </row>
    <row r="237" spans="1:2" x14ac:dyDescent="0.25">
      <c r="A237" s="14">
        <v>307</v>
      </c>
      <c r="B237" s="168">
        <v>6</v>
      </c>
    </row>
    <row r="238" spans="1:2" x14ac:dyDescent="0.25">
      <c r="A238" s="76" t="s">
        <v>1288</v>
      </c>
      <c r="B238" s="168">
        <v>1</v>
      </c>
    </row>
    <row r="239" spans="1:2" x14ac:dyDescent="0.25">
      <c r="A239" s="76" t="s">
        <v>46</v>
      </c>
      <c r="B239" s="168">
        <v>1</v>
      </c>
    </row>
    <row r="240" spans="1:2" x14ac:dyDescent="0.25">
      <c r="A240" s="76" t="s">
        <v>1144</v>
      </c>
      <c r="B240" s="168">
        <v>1</v>
      </c>
    </row>
    <row r="241" spans="1:2" x14ac:dyDescent="0.25">
      <c r="A241" s="76" t="s">
        <v>1178</v>
      </c>
      <c r="B241" s="168">
        <v>1</v>
      </c>
    </row>
    <row r="242" spans="1:2" x14ac:dyDescent="0.25">
      <c r="A242" s="76" t="s">
        <v>1152</v>
      </c>
      <c r="B242" s="168">
        <v>2</v>
      </c>
    </row>
    <row r="243" spans="1:2" x14ac:dyDescent="0.25">
      <c r="A243" s="14">
        <v>308</v>
      </c>
      <c r="B243" s="168">
        <v>11</v>
      </c>
    </row>
    <row r="244" spans="1:2" x14ac:dyDescent="0.25">
      <c r="A244" s="76">
        <v>0</v>
      </c>
      <c r="B244" s="168">
        <v>3</v>
      </c>
    </row>
    <row r="245" spans="1:2" x14ac:dyDescent="0.25">
      <c r="A245" s="76" t="s">
        <v>1101</v>
      </c>
      <c r="B245" s="168">
        <v>3</v>
      </c>
    </row>
    <row r="246" spans="1:2" x14ac:dyDescent="0.25">
      <c r="A246" s="76" t="s">
        <v>44</v>
      </c>
      <c r="B246" s="168">
        <v>1</v>
      </c>
    </row>
    <row r="247" spans="1:2" x14ac:dyDescent="0.25">
      <c r="A247" s="76" t="s">
        <v>1176</v>
      </c>
      <c r="B247" s="168">
        <v>1</v>
      </c>
    </row>
    <row r="248" spans="1:2" x14ac:dyDescent="0.25">
      <c r="A248" s="76" t="s">
        <v>1181</v>
      </c>
      <c r="B248" s="168">
        <v>1</v>
      </c>
    </row>
    <row r="249" spans="1:2" x14ac:dyDescent="0.25">
      <c r="A249" s="76" t="s">
        <v>1319</v>
      </c>
      <c r="B249" s="168">
        <v>1</v>
      </c>
    </row>
    <row r="250" spans="1:2" x14ac:dyDescent="0.25">
      <c r="A250" s="76" t="s">
        <v>1152</v>
      </c>
      <c r="B250" s="168">
        <v>1</v>
      </c>
    </row>
    <row r="251" spans="1:2" x14ac:dyDescent="0.25">
      <c r="A251" s="14">
        <v>309</v>
      </c>
      <c r="B251" s="168">
        <v>4</v>
      </c>
    </row>
    <row r="252" spans="1:2" x14ac:dyDescent="0.25">
      <c r="A252" s="76" t="s">
        <v>1186</v>
      </c>
      <c r="B252" s="168">
        <v>1</v>
      </c>
    </row>
    <row r="253" spans="1:2" x14ac:dyDescent="0.25">
      <c r="A253" s="76" t="s">
        <v>1256</v>
      </c>
      <c r="B253" s="168">
        <v>1</v>
      </c>
    </row>
    <row r="254" spans="1:2" x14ac:dyDescent="0.25">
      <c r="A254" s="76" t="s">
        <v>1128</v>
      </c>
      <c r="B254" s="168">
        <v>1</v>
      </c>
    </row>
    <row r="255" spans="1:2" x14ac:dyDescent="0.25">
      <c r="A255" s="76" t="s">
        <v>1432</v>
      </c>
      <c r="B255" s="168">
        <v>1</v>
      </c>
    </row>
    <row r="256" spans="1:2" x14ac:dyDescent="0.25">
      <c r="A256" s="14">
        <v>310</v>
      </c>
      <c r="B256" s="168">
        <v>2</v>
      </c>
    </row>
    <row r="257" spans="1:2" x14ac:dyDescent="0.25">
      <c r="A257" s="76">
        <v>0</v>
      </c>
      <c r="B257" s="168">
        <v>1</v>
      </c>
    </row>
    <row r="258" spans="1:2" x14ac:dyDescent="0.25">
      <c r="A258" s="76" t="s">
        <v>1231</v>
      </c>
      <c r="B258" s="168">
        <v>1</v>
      </c>
    </row>
    <row r="259" spans="1:2" x14ac:dyDescent="0.25">
      <c r="A259" s="14">
        <v>311</v>
      </c>
      <c r="B259" s="168">
        <v>2</v>
      </c>
    </row>
    <row r="260" spans="1:2" x14ac:dyDescent="0.25">
      <c r="A260" s="76" t="s">
        <v>1124</v>
      </c>
      <c r="B260" s="168">
        <v>1</v>
      </c>
    </row>
    <row r="261" spans="1:2" x14ac:dyDescent="0.25">
      <c r="A261" s="76" t="s">
        <v>1167</v>
      </c>
      <c r="B261" s="168">
        <v>1</v>
      </c>
    </row>
    <row r="262" spans="1:2" x14ac:dyDescent="0.25">
      <c r="A262" s="14">
        <v>312</v>
      </c>
      <c r="B262" s="168">
        <v>9</v>
      </c>
    </row>
    <row r="263" spans="1:2" x14ac:dyDescent="0.25">
      <c r="A263" s="76" t="s">
        <v>1124</v>
      </c>
      <c r="B263" s="168">
        <v>1</v>
      </c>
    </row>
    <row r="264" spans="1:2" x14ac:dyDescent="0.25">
      <c r="A264" s="76" t="s">
        <v>1231</v>
      </c>
      <c r="B264" s="168">
        <v>1</v>
      </c>
    </row>
    <row r="265" spans="1:2" x14ac:dyDescent="0.25">
      <c r="A265" s="76" t="s">
        <v>1191</v>
      </c>
      <c r="B265" s="168">
        <v>3</v>
      </c>
    </row>
    <row r="266" spans="1:2" x14ac:dyDescent="0.25">
      <c r="A266" s="76" t="s">
        <v>1128</v>
      </c>
      <c r="B266" s="168">
        <v>2</v>
      </c>
    </row>
    <row r="267" spans="1:2" x14ac:dyDescent="0.25">
      <c r="A267" s="76" t="s">
        <v>1253</v>
      </c>
      <c r="B267" s="168">
        <v>1</v>
      </c>
    </row>
    <row r="268" spans="1:2" x14ac:dyDescent="0.25">
      <c r="A268" s="76" t="s">
        <v>1141</v>
      </c>
      <c r="B268" s="168">
        <v>1</v>
      </c>
    </row>
    <row r="269" spans="1:2" x14ac:dyDescent="0.25">
      <c r="A269" s="14">
        <v>401</v>
      </c>
      <c r="B269" s="168">
        <v>6</v>
      </c>
    </row>
    <row r="270" spans="1:2" x14ac:dyDescent="0.25">
      <c r="A270" s="76" t="s">
        <v>1204</v>
      </c>
      <c r="B270" s="168">
        <v>1</v>
      </c>
    </row>
    <row r="271" spans="1:2" x14ac:dyDescent="0.25">
      <c r="A271" s="76" t="s">
        <v>1179</v>
      </c>
      <c r="B271" s="168">
        <v>1</v>
      </c>
    </row>
    <row r="272" spans="1:2" x14ac:dyDescent="0.25">
      <c r="A272" s="76" t="s">
        <v>1186</v>
      </c>
      <c r="B272" s="168">
        <v>1</v>
      </c>
    </row>
    <row r="273" spans="1:2" x14ac:dyDescent="0.25">
      <c r="A273" s="76" t="s">
        <v>1128</v>
      </c>
      <c r="B273" s="168">
        <v>1</v>
      </c>
    </row>
    <row r="274" spans="1:2" x14ac:dyDescent="0.25">
      <c r="A274" s="76" t="s">
        <v>1259</v>
      </c>
      <c r="B274" s="168">
        <v>1</v>
      </c>
    </row>
    <row r="275" spans="1:2" x14ac:dyDescent="0.25">
      <c r="A275" s="76" t="s">
        <v>1164</v>
      </c>
      <c r="B275" s="168">
        <v>1</v>
      </c>
    </row>
    <row r="276" spans="1:2" x14ac:dyDescent="0.25">
      <c r="A276" s="14">
        <v>402</v>
      </c>
      <c r="B276" s="168">
        <v>4</v>
      </c>
    </row>
    <row r="277" spans="1:2" x14ac:dyDescent="0.25">
      <c r="A277" s="76">
        <v>0</v>
      </c>
      <c r="B277" s="168">
        <v>2</v>
      </c>
    </row>
    <row r="278" spans="1:2" x14ac:dyDescent="0.25">
      <c r="A278" s="76" t="s">
        <v>555</v>
      </c>
      <c r="B278" s="168">
        <v>1</v>
      </c>
    </row>
    <row r="279" spans="1:2" x14ac:dyDescent="0.25">
      <c r="A279" s="76" t="s">
        <v>1122</v>
      </c>
      <c r="B279" s="168">
        <v>1</v>
      </c>
    </row>
    <row r="280" spans="1:2" x14ac:dyDescent="0.25">
      <c r="A280" s="14">
        <v>403</v>
      </c>
      <c r="B280" s="168">
        <v>8</v>
      </c>
    </row>
    <row r="281" spans="1:2" x14ac:dyDescent="0.25">
      <c r="A281" s="76" t="s">
        <v>1249</v>
      </c>
      <c r="B281" s="168">
        <v>1</v>
      </c>
    </row>
    <row r="282" spans="1:2" x14ac:dyDescent="0.25">
      <c r="A282" s="76" t="s">
        <v>1186</v>
      </c>
      <c r="B282" s="168">
        <v>1</v>
      </c>
    </row>
    <row r="283" spans="1:2" x14ac:dyDescent="0.25">
      <c r="A283" s="76" t="s">
        <v>1101</v>
      </c>
      <c r="B283" s="168">
        <v>1</v>
      </c>
    </row>
    <row r="284" spans="1:2" x14ac:dyDescent="0.25">
      <c r="A284" s="76" t="s">
        <v>1140</v>
      </c>
      <c r="B284" s="168">
        <v>1</v>
      </c>
    </row>
    <row r="285" spans="1:2" x14ac:dyDescent="0.25">
      <c r="A285" s="76" t="s">
        <v>101</v>
      </c>
      <c r="B285" s="168">
        <v>1</v>
      </c>
    </row>
    <row r="286" spans="1:2" x14ac:dyDescent="0.25">
      <c r="A286" s="76" t="s">
        <v>1352</v>
      </c>
      <c r="B286" s="168">
        <v>1</v>
      </c>
    </row>
    <row r="287" spans="1:2" x14ac:dyDescent="0.25">
      <c r="A287" s="76" t="s">
        <v>1245</v>
      </c>
      <c r="B287" s="168">
        <v>1</v>
      </c>
    </row>
    <row r="288" spans="1:2" x14ac:dyDescent="0.25">
      <c r="A288" s="76" t="s">
        <v>1105</v>
      </c>
      <c r="B288" s="168">
        <v>1</v>
      </c>
    </row>
    <row r="289" spans="1:2" x14ac:dyDescent="0.25">
      <c r="A289" s="14">
        <v>404</v>
      </c>
      <c r="B289" s="168">
        <v>3</v>
      </c>
    </row>
    <row r="290" spans="1:2" x14ac:dyDescent="0.25">
      <c r="A290" s="76" t="s">
        <v>44</v>
      </c>
      <c r="B290" s="168">
        <v>1</v>
      </c>
    </row>
    <row r="291" spans="1:2" x14ac:dyDescent="0.25">
      <c r="A291" s="76" t="s">
        <v>1224</v>
      </c>
      <c r="B291" s="168">
        <v>1</v>
      </c>
    </row>
    <row r="292" spans="1:2" x14ac:dyDescent="0.25">
      <c r="A292" s="76" t="s">
        <v>1104</v>
      </c>
      <c r="B292" s="168">
        <v>1</v>
      </c>
    </row>
    <row r="293" spans="1:2" x14ac:dyDescent="0.25">
      <c r="A293" s="14">
        <v>405</v>
      </c>
      <c r="B293" s="168">
        <v>8</v>
      </c>
    </row>
    <row r="294" spans="1:2" x14ac:dyDescent="0.25">
      <c r="A294" s="76" t="s">
        <v>1170</v>
      </c>
      <c r="B294" s="168">
        <v>1</v>
      </c>
    </row>
    <row r="295" spans="1:2" x14ac:dyDescent="0.25">
      <c r="A295" s="76" t="s">
        <v>1124</v>
      </c>
      <c r="B295" s="168">
        <v>1</v>
      </c>
    </row>
    <row r="296" spans="1:2" x14ac:dyDescent="0.25">
      <c r="A296" s="76" t="s">
        <v>1231</v>
      </c>
      <c r="B296" s="168">
        <v>1</v>
      </c>
    </row>
    <row r="297" spans="1:2" x14ac:dyDescent="0.25">
      <c r="A297" s="76" t="s">
        <v>1119</v>
      </c>
      <c r="B297" s="168">
        <v>1</v>
      </c>
    </row>
    <row r="298" spans="1:2" x14ac:dyDescent="0.25">
      <c r="A298" s="76" t="s">
        <v>1274</v>
      </c>
      <c r="B298" s="168">
        <v>1</v>
      </c>
    </row>
    <row r="299" spans="1:2" x14ac:dyDescent="0.25">
      <c r="A299" s="76" t="s">
        <v>1092</v>
      </c>
      <c r="B299" s="168">
        <v>1</v>
      </c>
    </row>
    <row r="300" spans="1:2" x14ac:dyDescent="0.25">
      <c r="A300" s="76" t="s">
        <v>1111</v>
      </c>
      <c r="B300" s="168">
        <v>1</v>
      </c>
    </row>
    <row r="301" spans="1:2" x14ac:dyDescent="0.25">
      <c r="A301" s="76" t="s">
        <v>1158</v>
      </c>
      <c r="B301" s="168">
        <v>1</v>
      </c>
    </row>
    <row r="302" spans="1:2" x14ac:dyDescent="0.25">
      <c r="A302" s="14">
        <v>406</v>
      </c>
      <c r="B302" s="168">
        <v>5</v>
      </c>
    </row>
    <row r="303" spans="1:2" x14ac:dyDescent="0.25">
      <c r="A303" s="76" t="s">
        <v>1231</v>
      </c>
      <c r="B303" s="168">
        <v>1</v>
      </c>
    </row>
    <row r="304" spans="1:2" x14ac:dyDescent="0.25">
      <c r="A304" s="76" t="s">
        <v>1202</v>
      </c>
      <c r="B304" s="168">
        <v>1</v>
      </c>
    </row>
    <row r="305" spans="1:2" x14ac:dyDescent="0.25">
      <c r="A305" s="76" t="s">
        <v>1252</v>
      </c>
      <c r="B305" s="168">
        <v>1</v>
      </c>
    </row>
    <row r="306" spans="1:2" x14ac:dyDescent="0.25">
      <c r="A306" s="76" t="s">
        <v>1128</v>
      </c>
      <c r="B306" s="168">
        <v>1</v>
      </c>
    </row>
    <row r="307" spans="1:2" x14ac:dyDescent="0.25">
      <c r="A307" s="76" t="s">
        <v>1237</v>
      </c>
      <c r="B307" s="168">
        <v>1</v>
      </c>
    </row>
    <row r="308" spans="1:2" x14ac:dyDescent="0.25">
      <c r="A308" s="14">
        <v>407</v>
      </c>
      <c r="B308" s="168">
        <v>2</v>
      </c>
    </row>
    <row r="309" spans="1:2" x14ac:dyDescent="0.25">
      <c r="A309" s="76" t="s">
        <v>1231</v>
      </c>
      <c r="B309" s="168">
        <v>1</v>
      </c>
    </row>
    <row r="310" spans="1:2" x14ac:dyDescent="0.25">
      <c r="A310" s="76" t="s">
        <v>1128</v>
      </c>
      <c r="B310" s="168">
        <v>1</v>
      </c>
    </row>
    <row r="311" spans="1:2" x14ac:dyDescent="0.25">
      <c r="A311" s="14">
        <v>408</v>
      </c>
      <c r="B311" s="168">
        <v>5</v>
      </c>
    </row>
    <row r="312" spans="1:2" x14ac:dyDescent="0.25">
      <c r="A312" s="76" t="s">
        <v>1169</v>
      </c>
      <c r="B312" s="168">
        <v>1</v>
      </c>
    </row>
    <row r="313" spans="1:2" x14ac:dyDescent="0.25">
      <c r="A313" s="76" t="s">
        <v>1137</v>
      </c>
      <c r="B313" s="168">
        <v>1</v>
      </c>
    </row>
    <row r="314" spans="1:2" x14ac:dyDescent="0.25">
      <c r="A314" s="76" t="s">
        <v>1319</v>
      </c>
      <c r="B314" s="168">
        <v>1</v>
      </c>
    </row>
    <row r="315" spans="1:2" x14ac:dyDescent="0.25">
      <c r="A315" s="76" t="s">
        <v>1141</v>
      </c>
      <c r="B315" s="168">
        <v>1</v>
      </c>
    </row>
    <row r="316" spans="1:2" x14ac:dyDescent="0.25">
      <c r="A316" s="76" t="s">
        <v>1185</v>
      </c>
      <c r="B316" s="168">
        <v>1</v>
      </c>
    </row>
    <row r="317" spans="1:2" x14ac:dyDescent="0.25">
      <c r="A317" s="14">
        <v>409</v>
      </c>
      <c r="B317" s="168">
        <v>4</v>
      </c>
    </row>
    <row r="318" spans="1:2" x14ac:dyDescent="0.25">
      <c r="A318" s="76">
        <v>0</v>
      </c>
      <c r="B318" s="168">
        <v>1</v>
      </c>
    </row>
    <row r="319" spans="1:2" x14ac:dyDescent="0.25">
      <c r="A319" s="76" t="s">
        <v>1228</v>
      </c>
      <c r="B319" s="168">
        <v>1</v>
      </c>
    </row>
    <row r="320" spans="1:2" x14ac:dyDescent="0.25">
      <c r="A320" s="76" t="s">
        <v>1092</v>
      </c>
      <c r="B320" s="168">
        <v>1</v>
      </c>
    </row>
    <row r="321" spans="1:2" x14ac:dyDescent="0.25">
      <c r="A321" s="76" t="s">
        <v>1153</v>
      </c>
      <c r="B321" s="168">
        <v>1</v>
      </c>
    </row>
    <row r="322" spans="1:2" x14ac:dyDescent="0.25">
      <c r="A322" s="14">
        <v>410</v>
      </c>
      <c r="B322" s="168">
        <v>7</v>
      </c>
    </row>
    <row r="323" spans="1:2" x14ac:dyDescent="0.25">
      <c r="A323" s="76">
        <v>0</v>
      </c>
      <c r="B323" s="168">
        <v>1</v>
      </c>
    </row>
    <row r="324" spans="1:2" x14ac:dyDescent="0.25">
      <c r="A324" s="76" t="s">
        <v>1089</v>
      </c>
      <c r="B324" s="168">
        <v>2</v>
      </c>
    </row>
    <row r="325" spans="1:2" x14ac:dyDescent="0.25">
      <c r="A325" s="76" t="s">
        <v>1231</v>
      </c>
      <c r="B325" s="168">
        <v>2</v>
      </c>
    </row>
    <row r="326" spans="1:2" x14ac:dyDescent="0.25">
      <c r="A326" s="76" t="s">
        <v>44</v>
      </c>
      <c r="B326" s="168">
        <v>1</v>
      </c>
    </row>
    <row r="327" spans="1:2" x14ac:dyDescent="0.25">
      <c r="A327" s="76" t="s">
        <v>1141</v>
      </c>
      <c r="B327" s="168">
        <v>1</v>
      </c>
    </row>
    <row r="328" spans="1:2" x14ac:dyDescent="0.25">
      <c r="A328" s="14">
        <v>411</v>
      </c>
      <c r="B328" s="168">
        <v>6</v>
      </c>
    </row>
    <row r="329" spans="1:2" x14ac:dyDescent="0.25">
      <c r="A329" s="76" t="s">
        <v>1234</v>
      </c>
      <c r="B329" s="168">
        <v>1</v>
      </c>
    </row>
    <row r="330" spans="1:2" x14ac:dyDescent="0.25">
      <c r="A330" s="76" t="s">
        <v>1230</v>
      </c>
      <c r="B330" s="168">
        <v>1</v>
      </c>
    </row>
    <row r="331" spans="1:2" x14ac:dyDescent="0.25">
      <c r="A331" s="76" t="s">
        <v>1186</v>
      </c>
      <c r="B331" s="168">
        <v>1</v>
      </c>
    </row>
    <row r="332" spans="1:2" x14ac:dyDescent="0.25">
      <c r="A332" s="76" t="s">
        <v>1231</v>
      </c>
      <c r="B332" s="168">
        <v>1</v>
      </c>
    </row>
    <row r="333" spans="1:2" x14ac:dyDescent="0.25">
      <c r="A333" s="76" t="s">
        <v>44</v>
      </c>
      <c r="B333" s="168">
        <v>1</v>
      </c>
    </row>
    <row r="334" spans="1:2" x14ac:dyDescent="0.25">
      <c r="A334" s="76" t="s">
        <v>1098</v>
      </c>
      <c r="B334" s="168">
        <v>1</v>
      </c>
    </row>
    <row r="335" spans="1:2" x14ac:dyDescent="0.25">
      <c r="A335" s="14">
        <v>415</v>
      </c>
      <c r="B335" s="168">
        <v>3</v>
      </c>
    </row>
    <row r="336" spans="1:2" x14ac:dyDescent="0.25">
      <c r="A336" s="76">
        <v>0</v>
      </c>
      <c r="B336" s="168">
        <v>1</v>
      </c>
    </row>
    <row r="337" spans="1:2" x14ac:dyDescent="0.25">
      <c r="A337" s="76" t="s">
        <v>46</v>
      </c>
      <c r="B337" s="168">
        <v>1</v>
      </c>
    </row>
    <row r="338" spans="1:2" x14ac:dyDescent="0.25">
      <c r="A338" s="76" t="s">
        <v>1430</v>
      </c>
      <c r="B338" s="168">
        <v>1</v>
      </c>
    </row>
    <row r="339" spans="1:2" x14ac:dyDescent="0.25">
      <c r="A339" s="14">
        <v>502</v>
      </c>
      <c r="B339" s="168">
        <v>3</v>
      </c>
    </row>
    <row r="340" spans="1:2" x14ac:dyDescent="0.25">
      <c r="A340" s="76" t="s">
        <v>1231</v>
      </c>
      <c r="B340" s="168">
        <v>1</v>
      </c>
    </row>
    <row r="341" spans="1:2" x14ac:dyDescent="0.25">
      <c r="A341" s="76" t="s">
        <v>1237</v>
      </c>
      <c r="B341" s="168">
        <v>1</v>
      </c>
    </row>
    <row r="342" spans="1:2" x14ac:dyDescent="0.25">
      <c r="A342" s="76" t="s">
        <v>1152</v>
      </c>
      <c r="B342" s="168">
        <v>1</v>
      </c>
    </row>
    <row r="343" spans="1:2" x14ac:dyDescent="0.25">
      <c r="A343" s="14">
        <v>503</v>
      </c>
      <c r="B343" s="168">
        <v>5</v>
      </c>
    </row>
    <row r="344" spans="1:2" x14ac:dyDescent="0.25">
      <c r="A344" s="76" t="s">
        <v>1089</v>
      </c>
      <c r="B344" s="168">
        <v>1</v>
      </c>
    </row>
    <row r="345" spans="1:2" x14ac:dyDescent="0.25">
      <c r="A345" s="76" t="s">
        <v>1186</v>
      </c>
      <c r="B345" s="168">
        <v>1</v>
      </c>
    </row>
    <row r="346" spans="1:2" x14ac:dyDescent="0.25">
      <c r="A346" s="76" t="s">
        <v>1149</v>
      </c>
      <c r="B346" s="168">
        <v>1</v>
      </c>
    </row>
    <row r="347" spans="1:2" x14ac:dyDescent="0.25">
      <c r="A347" s="76" t="s">
        <v>1152</v>
      </c>
      <c r="B347" s="168">
        <v>1</v>
      </c>
    </row>
    <row r="348" spans="1:2" x14ac:dyDescent="0.25">
      <c r="A348" s="76" t="s">
        <v>1096</v>
      </c>
      <c r="B348" s="168">
        <v>1</v>
      </c>
    </row>
    <row r="349" spans="1:2" x14ac:dyDescent="0.25">
      <c r="A349" s="14">
        <v>504</v>
      </c>
      <c r="B349" s="168">
        <v>12</v>
      </c>
    </row>
    <row r="350" spans="1:2" x14ac:dyDescent="0.25">
      <c r="A350" s="76" t="s">
        <v>1126</v>
      </c>
      <c r="B350" s="168">
        <v>1</v>
      </c>
    </row>
    <row r="351" spans="1:2" x14ac:dyDescent="0.25">
      <c r="A351" s="76" t="s">
        <v>1186</v>
      </c>
      <c r="B351" s="168">
        <v>1</v>
      </c>
    </row>
    <row r="352" spans="1:2" x14ac:dyDescent="0.25">
      <c r="A352" s="76" t="s">
        <v>44</v>
      </c>
      <c r="B352" s="168">
        <v>2</v>
      </c>
    </row>
    <row r="353" spans="1:2" x14ac:dyDescent="0.25">
      <c r="A353" s="76" t="s">
        <v>1316</v>
      </c>
      <c r="B353" s="168">
        <v>1</v>
      </c>
    </row>
    <row r="354" spans="1:2" x14ac:dyDescent="0.25">
      <c r="A354" s="76" t="s">
        <v>46</v>
      </c>
      <c r="B354" s="168">
        <v>2</v>
      </c>
    </row>
    <row r="355" spans="1:2" x14ac:dyDescent="0.25">
      <c r="A355" s="76" t="s">
        <v>1128</v>
      </c>
      <c r="B355" s="168">
        <v>2</v>
      </c>
    </row>
    <row r="356" spans="1:2" x14ac:dyDescent="0.25">
      <c r="A356" s="76" t="s">
        <v>1274</v>
      </c>
      <c r="B356" s="168">
        <v>1</v>
      </c>
    </row>
    <row r="357" spans="1:2" x14ac:dyDescent="0.25">
      <c r="A357" s="76" t="s">
        <v>1141</v>
      </c>
      <c r="B357" s="168">
        <v>1</v>
      </c>
    </row>
    <row r="358" spans="1:2" x14ac:dyDescent="0.25">
      <c r="A358" s="76" t="s">
        <v>1104</v>
      </c>
      <c r="B358" s="168">
        <v>1</v>
      </c>
    </row>
    <row r="359" spans="1:2" x14ac:dyDescent="0.25">
      <c r="A359" s="14">
        <v>505</v>
      </c>
      <c r="B359" s="168">
        <v>7</v>
      </c>
    </row>
    <row r="360" spans="1:2" x14ac:dyDescent="0.25">
      <c r="A360" s="76" t="s">
        <v>1089</v>
      </c>
      <c r="B360" s="168">
        <v>1</v>
      </c>
    </row>
    <row r="361" spans="1:2" x14ac:dyDescent="0.25">
      <c r="A361" s="76" t="s">
        <v>1186</v>
      </c>
      <c r="B361" s="168">
        <v>1</v>
      </c>
    </row>
    <row r="362" spans="1:2" x14ac:dyDescent="0.25">
      <c r="A362" s="76" t="s">
        <v>1267</v>
      </c>
      <c r="B362" s="168">
        <v>1</v>
      </c>
    </row>
    <row r="363" spans="1:2" x14ac:dyDescent="0.25">
      <c r="A363" s="76" t="s">
        <v>1152</v>
      </c>
      <c r="B363" s="168">
        <v>2</v>
      </c>
    </row>
    <row r="364" spans="1:2" x14ac:dyDescent="0.25">
      <c r="A364" s="76" t="s">
        <v>1092</v>
      </c>
      <c r="B364" s="168">
        <v>1</v>
      </c>
    </row>
    <row r="365" spans="1:2" x14ac:dyDescent="0.25">
      <c r="A365" s="76" t="s">
        <v>1117</v>
      </c>
      <c r="B365" s="168">
        <v>1</v>
      </c>
    </row>
    <row r="366" spans="1:2" x14ac:dyDescent="0.25">
      <c r="A366" s="14">
        <v>506</v>
      </c>
      <c r="B366" s="168">
        <v>8</v>
      </c>
    </row>
    <row r="367" spans="1:2" x14ac:dyDescent="0.25">
      <c r="A367" s="76" t="s">
        <v>1194</v>
      </c>
      <c r="B367" s="168">
        <v>1</v>
      </c>
    </row>
    <row r="368" spans="1:2" x14ac:dyDescent="0.25">
      <c r="A368" s="76" t="s">
        <v>1126</v>
      </c>
      <c r="B368" s="168">
        <v>1</v>
      </c>
    </row>
    <row r="369" spans="1:2" x14ac:dyDescent="0.25">
      <c r="A369" s="76" t="s">
        <v>1163</v>
      </c>
      <c r="B369" s="168">
        <v>1</v>
      </c>
    </row>
    <row r="370" spans="1:2" x14ac:dyDescent="0.25">
      <c r="A370" s="76" t="s">
        <v>521</v>
      </c>
      <c r="B370" s="168">
        <v>1</v>
      </c>
    </row>
    <row r="371" spans="1:2" x14ac:dyDescent="0.25">
      <c r="A371" s="76" t="s">
        <v>1099</v>
      </c>
      <c r="B371" s="168">
        <v>1</v>
      </c>
    </row>
    <row r="372" spans="1:2" x14ac:dyDescent="0.25">
      <c r="A372" s="76" t="s">
        <v>1128</v>
      </c>
      <c r="B372" s="168">
        <v>1</v>
      </c>
    </row>
    <row r="373" spans="1:2" x14ac:dyDescent="0.25">
      <c r="A373" s="76" t="s">
        <v>1127</v>
      </c>
      <c r="B373" s="168">
        <v>1</v>
      </c>
    </row>
    <row r="374" spans="1:2" x14ac:dyDescent="0.25">
      <c r="A374" s="76" t="s">
        <v>1092</v>
      </c>
      <c r="B374" s="168">
        <v>1</v>
      </c>
    </row>
    <row r="375" spans="1:2" x14ac:dyDescent="0.25">
      <c r="A375" s="14">
        <v>507</v>
      </c>
      <c r="B375" s="168">
        <v>3</v>
      </c>
    </row>
    <row r="376" spans="1:2" x14ac:dyDescent="0.25">
      <c r="A376" s="76" t="s">
        <v>1126</v>
      </c>
      <c r="B376" s="168">
        <v>1</v>
      </c>
    </row>
    <row r="377" spans="1:2" x14ac:dyDescent="0.25">
      <c r="A377" s="76" t="s">
        <v>46</v>
      </c>
      <c r="B377" s="168">
        <v>1</v>
      </c>
    </row>
    <row r="378" spans="1:2" x14ac:dyDescent="0.25">
      <c r="A378" s="76" t="s">
        <v>1128</v>
      </c>
      <c r="B378" s="168">
        <v>1</v>
      </c>
    </row>
    <row r="379" spans="1:2" x14ac:dyDescent="0.25">
      <c r="A379" s="14">
        <v>508</v>
      </c>
      <c r="B379" s="168">
        <v>5</v>
      </c>
    </row>
    <row r="380" spans="1:2" x14ac:dyDescent="0.25">
      <c r="A380" s="76" t="s">
        <v>1186</v>
      </c>
      <c r="B380" s="168">
        <v>1</v>
      </c>
    </row>
    <row r="381" spans="1:2" x14ac:dyDescent="0.25">
      <c r="A381" s="76" t="s">
        <v>44</v>
      </c>
      <c r="B381" s="168">
        <v>1</v>
      </c>
    </row>
    <row r="382" spans="1:2" x14ac:dyDescent="0.25">
      <c r="A382" s="76" t="s">
        <v>1184</v>
      </c>
      <c r="B382" s="168">
        <v>1</v>
      </c>
    </row>
    <row r="383" spans="1:2" x14ac:dyDescent="0.25">
      <c r="A383" s="76" t="s">
        <v>1193</v>
      </c>
      <c r="B383" s="168">
        <v>1</v>
      </c>
    </row>
    <row r="384" spans="1:2" x14ac:dyDescent="0.25">
      <c r="A384" s="76" t="s">
        <v>1185</v>
      </c>
      <c r="B384" s="168">
        <v>1</v>
      </c>
    </row>
    <row r="385" spans="1:2" x14ac:dyDescent="0.25">
      <c r="A385" s="14">
        <v>509</v>
      </c>
      <c r="B385" s="168">
        <v>7</v>
      </c>
    </row>
    <row r="386" spans="1:2" x14ac:dyDescent="0.25">
      <c r="A386" s="76" t="s">
        <v>1172</v>
      </c>
      <c r="B386" s="168">
        <v>1</v>
      </c>
    </row>
    <row r="387" spans="1:2" x14ac:dyDescent="0.25">
      <c r="A387" s="76" t="s">
        <v>1126</v>
      </c>
      <c r="B387" s="168">
        <v>1</v>
      </c>
    </row>
    <row r="388" spans="1:2" x14ac:dyDescent="0.25">
      <c r="A388" s="76" t="s">
        <v>1186</v>
      </c>
      <c r="B388" s="168">
        <v>2</v>
      </c>
    </row>
    <row r="389" spans="1:2" x14ac:dyDescent="0.25">
      <c r="A389" s="76" t="s">
        <v>44</v>
      </c>
      <c r="B389" s="168">
        <v>1</v>
      </c>
    </row>
    <row r="390" spans="1:2" x14ac:dyDescent="0.25">
      <c r="A390" s="76" t="s">
        <v>1253</v>
      </c>
      <c r="B390" s="168">
        <v>1</v>
      </c>
    </row>
    <row r="391" spans="1:2" x14ac:dyDescent="0.25">
      <c r="A391" s="76" t="s">
        <v>1152</v>
      </c>
      <c r="B391" s="168">
        <v>1</v>
      </c>
    </row>
    <row r="392" spans="1:2" x14ac:dyDescent="0.25">
      <c r="A392" s="14">
        <v>510</v>
      </c>
      <c r="B392" s="168">
        <v>6</v>
      </c>
    </row>
    <row r="393" spans="1:2" x14ac:dyDescent="0.25">
      <c r="A393" s="76">
        <v>0</v>
      </c>
      <c r="B393" s="168">
        <v>1</v>
      </c>
    </row>
    <row r="394" spans="1:2" x14ac:dyDescent="0.25">
      <c r="A394" s="76" t="s">
        <v>1172</v>
      </c>
      <c r="B394" s="168">
        <v>1</v>
      </c>
    </row>
    <row r="395" spans="1:2" x14ac:dyDescent="0.25">
      <c r="A395" s="76" t="s">
        <v>1202</v>
      </c>
      <c r="B395" s="168">
        <v>2</v>
      </c>
    </row>
    <row r="396" spans="1:2" x14ac:dyDescent="0.25">
      <c r="A396" s="76" t="s">
        <v>1301</v>
      </c>
      <c r="B396" s="168">
        <v>1</v>
      </c>
    </row>
    <row r="397" spans="1:2" x14ac:dyDescent="0.25">
      <c r="A397" s="76" t="s">
        <v>1152</v>
      </c>
      <c r="B397" s="168">
        <v>1</v>
      </c>
    </row>
    <row r="398" spans="1:2" x14ac:dyDescent="0.25">
      <c r="A398" s="14">
        <v>511</v>
      </c>
      <c r="B398" s="168">
        <v>2</v>
      </c>
    </row>
    <row r="399" spans="1:2" x14ac:dyDescent="0.25">
      <c r="A399" s="76" t="s">
        <v>1191</v>
      </c>
      <c r="B399" s="168">
        <v>1</v>
      </c>
    </row>
    <row r="400" spans="1:2" x14ac:dyDescent="0.25">
      <c r="A400" s="76" t="s">
        <v>1097</v>
      </c>
      <c r="B400" s="168">
        <v>1</v>
      </c>
    </row>
    <row r="401" spans="1:2" x14ac:dyDescent="0.25">
      <c r="A401" s="14">
        <v>512</v>
      </c>
      <c r="B401" s="168">
        <v>7</v>
      </c>
    </row>
    <row r="402" spans="1:2" x14ac:dyDescent="0.25">
      <c r="A402" s="76" t="s">
        <v>1172</v>
      </c>
      <c r="B402" s="168">
        <v>1</v>
      </c>
    </row>
    <row r="403" spans="1:2" x14ac:dyDescent="0.25">
      <c r="A403" s="76" t="s">
        <v>1186</v>
      </c>
      <c r="B403" s="168">
        <v>1</v>
      </c>
    </row>
    <row r="404" spans="1:2" x14ac:dyDescent="0.25">
      <c r="A404" s="76" t="s">
        <v>1191</v>
      </c>
      <c r="B404" s="168">
        <v>1</v>
      </c>
    </row>
    <row r="405" spans="1:2" x14ac:dyDescent="0.25">
      <c r="A405" s="76" t="s">
        <v>1097</v>
      </c>
      <c r="B405" s="168">
        <v>1</v>
      </c>
    </row>
    <row r="406" spans="1:2" x14ac:dyDescent="0.25">
      <c r="A406" s="76" t="s">
        <v>1253</v>
      </c>
      <c r="B406" s="168">
        <v>1</v>
      </c>
    </row>
    <row r="407" spans="1:2" x14ac:dyDescent="0.25">
      <c r="A407" s="76" t="s">
        <v>518</v>
      </c>
      <c r="B407" s="168">
        <v>1</v>
      </c>
    </row>
    <row r="408" spans="1:2" x14ac:dyDescent="0.25">
      <c r="A408" s="76" t="s">
        <v>1121</v>
      </c>
      <c r="B408" s="168">
        <v>1</v>
      </c>
    </row>
    <row r="409" spans="1:2" x14ac:dyDescent="0.25">
      <c r="A409" s="14">
        <v>515</v>
      </c>
      <c r="B409" s="168">
        <v>3</v>
      </c>
    </row>
    <row r="410" spans="1:2" x14ac:dyDescent="0.25">
      <c r="A410" s="76" t="s">
        <v>1128</v>
      </c>
      <c r="B410" s="168">
        <v>2</v>
      </c>
    </row>
    <row r="411" spans="1:2" x14ac:dyDescent="0.25">
      <c r="A411" s="76" t="s">
        <v>1241</v>
      </c>
      <c r="B411" s="168">
        <v>1</v>
      </c>
    </row>
    <row r="412" spans="1:2" x14ac:dyDescent="0.25">
      <c r="A412" s="14">
        <v>601</v>
      </c>
      <c r="B412" s="168">
        <v>7</v>
      </c>
    </row>
    <row r="413" spans="1:2" x14ac:dyDescent="0.25">
      <c r="A413" s="76" t="s">
        <v>1139</v>
      </c>
      <c r="B413" s="168">
        <v>1</v>
      </c>
    </row>
    <row r="414" spans="1:2" x14ac:dyDescent="0.25">
      <c r="A414" s="76" t="s">
        <v>44</v>
      </c>
      <c r="B414" s="168">
        <v>1</v>
      </c>
    </row>
    <row r="415" spans="1:2" x14ac:dyDescent="0.25">
      <c r="A415" s="76" t="s">
        <v>1167</v>
      </c>
      <c r="B415" s="168">
        <v>1</v>
      </c>
    </row>
    <row r="416" spans="1:2" x14ac:dyDescent="0.25">
      <c r="A416" s="76" t="s">
        <v>1128</v>
      </c>
      <c r="B416" s="168">
        <v>2</v>
      </c>
    </row>
    <row r="417" spans="1:2" x14ac:dyDescent="0.25">
      <c r="A417" s="76" t="s">
        <v>1259</v>
      </c>
      <c r="B417" s="168">
        <v>1</v>
      </c>
    </row>
    <row r="418" spans="1:2" x14ac:dyDescent="0.25">
      <c r="A418" s="76" t="s">
        <v>1319</v>
      </c>
      <c r="B418" s="168">
        <v>1</v>
      </c>
    </row>
    <row r="419" spans="1:2" x14ac:dyDescent="0.25">
      <c r="A419" s="14">
        <v>602</v>
      </c>
      <c r="B419" s="168">
        <v>10</v>
      </c>
    </row>
    <row r="420" spans="1:2" x14ac:dyDescent="0.25">
      <c r="A420" s="76" t="s">
        <v>1089</v>
      </c>
      <c r="B420" s="168">
        <v>1</v>
      </c>
    </row>
    <row r="421" spans="1:2" x14ac:dyDescent="0.25">
      <c r="A421" s="76" t="s">
        <v>1267</v>
      </c>
      <c r="B421" s="168">
        <v>1</v>
      </c>
    </row>
    <row r="422" spans="1:2" x14ac:dyDescent="0.25">
      <c r="A422" s="76" t="s">
        <v>555</v>
      </c>
      <c r="B422" s="168">
        <v>1</v>
      </c>
    </row>
    <row r="423" spans="1:2" x14ac:dyDescent="0.25">
      <c r="A423" s="76" t="s">
        <v>1224</v>
      </c>
      <c r="B423" s="168">
        <v>1</v>
      </c>
    </row>
    <row r="424" spans="1:2" x14ac:dyDescent="0.25">
      <c r="A424" s="76" t="s">
        <v>1099</v>
      </c>
      <c r="B424" s="168">
        <v>1</v>
      </c>
    </row>
    <row r="425" spans="1:2" x14ac:dyDescent="0.25">
      <c r="A425" s="76" t="s">
        <v>46</v>
      </c>
      <c r="B425" s="168">
        <v>1</v>
      </c>
    </row>
    <row r="426" spans="1:2" x14ac:dyDescent="0.25">
      <c r="A426" s="76" t="s">
        <v>1119</v>
      </c>
      <c r="B426" s="168">
        <v>1</v>
      </c>
    </row>
    <row r="427" spans="1:2" x14ac:dyDescent="0.25">
      <c r="A427" s="76" t="s">
        <v>1127</v>
      </c>
      <c r="B427" s="168">
        <v>1</v>
      </c>
    </row>
    <row r="428" spans="1:2" x14ac:dyDescent="0.25">
      <c r="A428" s="76" t="s">
        <v>1432</v>
      </c>
      <c r="B428" s="168">
        <v>1</v>
      </c>
    </row>
    <row r="429" spans="1:2" x14ac:dyDescent="0.25">
      <c r="A429" s="76" t="s">
        <v>1133</v>
      </c>
      <c r="B429" s="168">
        <v>1</v>
      </c>
    </row>
    <row r="430" spans="1:2" x14ac:dyDescent="0.25">
      <c r="A430" s="14">
        <v>603</v>
      </c>
      <c r="B430" s="168">
        <v>3</v>
      </c>
    </row>
    <row r="431" spans="1:2" x14ac:dyDescent="0.25">
      <c r="A431" s="76" t="s">
        <v>1368</v>
      </c>
      <c r="B431" s="168">
        <v>1</v>
      </c>
    </row>
    <row r="432" spans="1:2" x14ac:dyDescent="0.25">
      <c r="A432" s="76" t="s">
        <v>1128</v>
      </c>
      <c r="B432" s="168">
        <v>1</v>
      </c>
    </row>
    <row r="433" spans="1:2" x14ac:dyDescent="0.25">
      <c r="A433" s="76" t="s">
        <v>1370</v>
      </c>
      <c r="B433" s="168">
        <v>1</v>
      </c>
    </row>
    <row r="434" spans="1:2" x14ac:dyDescent="0.25">
      <c r="A434" s="14">
        <v>604</v>
      </c>
      <c r="B434" s="168">
        <v>5</v>
      </c>
    </row>
    <row r="435" spans="1:2" x14ac:dyDescent="0.25">
      <c r="A435" s="76" t="s">
        <v>1089</v>
      </c>
      <c r="B435" s="168">
        <v>1</v>
      </c>
    </row>
    <row r="436" spans="1:2" x14ac:dyDescent="0.25">
      <c r="A436" s="76" t="s">
        <v>1196</v>
      </c>
      <c r="B436" s="168">
        <v>1</v>
      </c>
    </row>
    <row r="437" spans="1:2" x14ac:dyDescent="0.25">
      <c r="A437" s="76" t="s">
        <v>1403</v>
      </c>
      <c r="B437" s="168">
        <v>1</v>
      </c>
    </row>
    <row r="438" spans="1:2" x14ac:dyDescent="0.25">
      <c r="A438" s="76" t="s">
        <v>1128</v>
      </c>
      <c r="B438" s="168">
        <v>2</v>
      </c>
    </row>
    <row r="439" spans="1:2" x14ac:dyDescent="0.25">
      <c r="A439" s="14">
        <v>605</v>
      </c>
      <c r="B439" s="168">
        <v>2</v>
      </c>
    </row>
    <row r="440" spans="1:2" x14ac:dyDescent="0.25">
      <c r="A440" s="76" t="s">
        <v>1186</v>
      </c>
      <c r="B440" s="168">
        <v>1</v>
      </c>
    </row>
    <row r="441" spans="1:2" x14ac:dyDescent="0.25">
      <c r="A441" s="76" t="s">
        <v>1121</v>
      </c>
      <c r="B441" s="168">
        <v>1</v>
      </c>
    </row>
    <row r="442" spans="1:2" x14ac:dyDescent="0.25">
      <c r="A442" s="14">
        <v>606</v>
      </c>
      <c r="B442" s="168">
        <v>4</v>
      </c>
    </row>
    <row r="443" spans="1:2" x14ac:dyDescent="0.25">
      <c r="A443" s="76" t="s">
        <v>1089</v>
      </c>
      <c r="B443" s="168">
        <v>1</v>
      </c>
    </row>
    <row r="444" spans="1:2" x14ac:dyDescent="0.25">
      <c r="A444" s="76" t="s">
        <v>1186</v>
      </c>
      <c r="B444" s="168">
        <v>1</v>
      </c>
    </row>
    <row r="445" spans="1:2" x14ac:dyDescent="0.25">
      <c r="A445" s="76" t="s">
        <v>1231</v>
      </c>
      <c r="B445" s="168">
        <v>1</v>
      </c>
    </row>
    <row r="446" spans="1:2" x14ac:dyDescent="0.25">
      <c r="A446" s="76" t="s">
        <v>518</v>
      </c>
      <c r="B446" s="168">
        <v>1</v>
      </c>
    </row>
    <row r="447" spans="1:2" x14ac:dyDescent="0.25">
      <c r="A447" s="14">
        <v>607</v>
      </c>
      <c r="B447" s="168">
        <v>1</v>
      </c>
    </row>
    <row r="448" spans="1:2" x14ac:dyDescent="0.25">
      <c r="A448" s="76" t="s">
        <v>1128</v>
      </c>
      <c r="B448" s="168">
        <v>1</v>
      </c>
    </row>
    <row r="449" spans="1:2" x14ac:dyDescent="0.25">
      <c r="A449" s="14">
        <v>608</v>
      </c>
      <c r="B449" s="168">
        <v>3</v>
      </c>
    </row>
    <row r="450" spans="1:2" x14ac:dyDescent="0.25">
      <c r="A450" s="76">
        <v>0</v>
      </c>
      <c r="B450" s="168">
        <v>1</v>
      </c>
    </row>
    <row r="451" spans="1:2" x14ac:dyDescent="0.25">
      <c r="A451" s="76" t="s">
        <v>1127</v>
      </c>
      <c r="B451" s="168">
        <v>1</v>
      </c>
    </row>
    <row r="452" spans="1:2" x14ac:dyDescent="0.25">
      <c r="A452" s="76" t="s">
        <v>1640</v>
      </c>
      <c r="B452" s="168">
        <v>1</v>
      </c>
    </row>
    <row r="453" spans="1:2" x14ac:dyDescent="0.25">
      <c r="A453" s="14">
        <v>609</v>
      </c>
      <c r="B453" s="168">
        <v>5</v>
      </c>
    </row>
    <row r="454" spans="1:2" x14ac:dyDescent="0.25">
      <c r="A454" s="76" t="s">
        <v>1194</v>
      </c>
      <c r="B454" s="168">
        <v>1</v>
      </c>
    </row>
    <row r="455" spans="1:2" x14ac:dyDescent="0.25">
      <c r="A455" s="76" t="s">
        <v>44</v>
      </c>
      <c r="B455" s="168">
        <v>2</v>
      </c>
    </row>
    <row r="456" spans="1:2" x14ac:dyDescent="0.25">
      <c r="A456" s="76" t="s">
        <v>1128</v>
      </c>
      <c r="B456" s="168">
        <v>1</v>
      </c>
    </row>
    <row r="457" spans="1:2" x14ac:dyDescent="0.25">
      <c r="A457" s="76" t="s">
        <v>1150</v>
      </c>
      <c r="B457" s="168">
        <v>1</v>
      </c>
    </row>
    <row r="458" spans="1:2" x14ac:dyDescent="0.25">
      <c r="A458" s="14">
        <v>610</v>
      </c>
      <c r="B458" s="168">
        <v>3</v>
      </c>
    </row>
    <row r="459" spans="1:2" x14ac:dyDescent="0.25">
      <c r="A459" s="76" t="s">
        <v>1172</v>
      </c>
      <c r="B459" s="168">
        <v>1</v>
      </c>
    </row>
    <row r="460" spans="1:2" x14ac:dyDescent="0.25">
      <c r="A460" s="76" t="s">
        <v>1186</v>
      </c>
      <c r="B460" s="168">
        <v>1</v>
      </c>
    </row>
    <row r="461" spans="1:2" x14ac:dyDescent="0.25">
      <c r="A461" s="76" t="s">
        <v>1128</v>
      </c>
      <c r="B461" s="168">
        <v>1</v>
      </c>
    </row>
    <row r="462" spans="1:2" x14ac:dyDescent="0.25">
      <c r="A462" s="14">
        <v>611</v>
      </c>
      <c r="B462" s="168">
        <v>3</v>
      </c>
    </row>
    <row r="463" spans="1:2" x14ac:dyDescent="0.25">
      <c r="A463" s="76" t="s">
        <v>1172</v>
      </c>
      <c r="B463" s="168">
        <v>2</v>
      </c>
    </row>
    <row r="464" spans="1:2" x14ac:dyDescent="0.25">
      <c r="A464" s="76" t="s">
        <v>1134</v>
      </c>
      <c r="B464" s="168">
        <v>1</v>
      </c>
    </row>
    <row r="465" spans="1:2" x14ac:dyDescent="0.25">
      <c r="A465" s="14">
        <v>612</v>
      </c>
      <c r="B465" s="168">
        <v>2</v>
      </c>
    </row>
    <row r="466" spans="1:2" x14ac:dyDescent="0.25">
      <c r="A466" s="76" t="s">
        <v>1390</v>
      </c>
      <c r="B466" s="168">
        <v>1</v>
      </c>
    </row>
    <row r="467" spans="1:2" x14ac:dyDescent="0.25">
      <c r="A467" s="76" t="s">
        <v>1128</v>
      </c>
      <c r="B467" s="168">
        <v>1</v>
      </c>
    </row>
    <row r="468" spans="1:2" x14ac:dyDescent="0.25">
      <c r="A468" s="14">
        <v>701</v>
      </c>
      <c r="B468" s="168">
        <v>4</v>
      </c>
    </row>
    <row r="469" spans="1:2" x14ac:dyDescent="0.25">
      <c r="A469" s="76" t="s">
        <v>1134</v>
      </c>
      <c r="B469" s="168">
        <v>1</v>
      </c>
    </row>
    <row r="470" spans="1:2" x14ac:dyDescent="0.25">
      <c r="A470" s="76" t="s">
        <v>1128</v>
      </c>
      <c r="B470" s="168">
        <v>1</v>
      </c>
    </row>
    <row r="471" spans="1:2" x14ac:dyDescent="0.25">
      <c r="A471" s="76" t="s">
        <v>1127</v>
      </c>
      <c r="B471" s="168">
        <v>1</v>
      </c>
    </row>
    <row r="472" spans="1:2" x14ac:dyDescent="0.25">
      <c r="A472" s="76" t="s">
        <v>1115</v>
      </c>
      <c r="B472" s="168">
        <v>1</v>
      </c>
    </row>
    <row r="473" spans="1:2" x14ac:dyDescent="0.25">
      <c r="A473" s="14">
        <v>702</v>
      </c>
      <c r="B473" s="168">
        <v>8</v>
      </c>
    </row>
    <row r="474" spans="1:2" x14ac:dyDescent="0.25">
      <c r="A474" s="76">
        <v>0</v>
      </c>
      <c r="B474" s="168">
        <v>1</v>
      </c>
    </row>
    <row r="475" spans="1:2" x14ac:dyDescent="0.25">
      <c r="A475" s="76" t="s">
        <v>1186</v>
      </c>
      <c r="B475" s="168">
        <v>1</v>
      </c>
    </row>
    <row r="476" spans="1:2" x14ac:dyDescent="0.25">
      <c r="A476" s="76" t="s">
        <v>1366</v>
      </c>
      <c r="B476" s="168">
        <v>1</v>
      </c>
    </row>
    <row r="477" spans="1:2" x14ac:dyDescent="0.25">
      <c r="A477" s="76" t="s">
        <v>1444</v>
      </c>
      <c r="B477" s="168">
        <v>1</v>
      </c>
    </row>
    <row r="478" spans="1:2" x14ac:dyDescent="0.25">
      <c r="A478" s="76" t="s">
        <v>1446</v>
      </c>
      <c r="B478" s="168">
        <v>1</v>
      </c>
    </row>
    <row r="479" spans="1:2" x14ac:dyDescent="0.25">
      <c r="A479" s="76" t="s">
        <v>1128</v>
      </c>
      <c r="B479" s="168">
        <v>1</v>
      </c>
    </row>
    <row r="480" spans="1:2" x14ac:dyDescent="0.25">
      <c r="A480" s="76" t="s">
        <v>1182</v>
      </c>
      <c r="B480" s="168">
        <v>1</v>
      </c>
    </row>
    <row r="481" spans="1:2" x14ac:dyDescent="0.25">
      <c r="A481" s="76" t="s">
        <v>1127</v>
      </c>
      <c r="B481" s="168">
        <v>1</v>
      </c>
    </row>
    <row r="482" spans="1:2" x14ac:dyDescent="0.25">
      <c r="A482" s="14">
        <v>703</v>
      </c>
      <c r="B482" s="168">
        <v>2</v>
      </c>
    </row>
    <row r="483" spans="1:2" x14ac:dyDescent="0.25">
      <c r="A483" s="76" t="s">
        <v>1172</v>
      </c>
      <c r="B483" s="168">
        <v>1</v>
      </c>
    </row>
    <row r="484" spans="1:2" x14ac:dyDescent="0.25">
      <c r="A484" s="76" t="s">
        <v>1152</v>
      </c>
      <c r="B484" s="168">
        <v>1</v>
      </c>
    </row>
    <row r="485" spans="1:2" x14ac:dyDescent="0.25">
      <c r="A485" s="14">
        <v>704</v>
      </c>
      <c r="B485" s="168">
        <v>2</v>
      </c>
    </row>
    <row r="486" spans="1:2" x14ac:dyDescent="0.25">
      <c r="A486" s="76" t="s">
        <v>1186</v>
      </c>
      <c r="B486" s="168">
        <v>1</v>
      </c>
    </row>
    <row r="487" spans="1:2" x14ac:dyDescent="0.25">
      <c r="A487" s="76" t="s">
        <v>518</v>
      </c>
      <c r="B487" s="168">
        <v>1</v>
      </c>
    </row>
    <row r="488" spans="1:2" x14ac:dyDescent="0.25">
      <c r="A488" s="14">
        <v>705</v>
      </c>
      <c r="B488" s="168">
        <v>5</v>
      </c>
    </row>
    <row r="489" spans="1:2" x14ac:dyDescent="0.25">
      <c r="A489" s="76" t="s">
        <v>1143</v>
      </c>
      <c r="B489" s="168">
        <v>1</v>
      </c>
    </row>
    <row r="490" spans="1:2" x14ac:dyDescent="0.25">
      <c r="A490" s="76" t="s">
        <v>44</v>
      </c>
      <c r="B490" s="168">
        <v>1</v>
      </c>
    </row>
    <row r="491" spans="1:2" x14ac:dyDescent="0.25">
      <c r="A491" s="76" t="s">
        <v>1196</v>
      </c>
      <c r="B491" s="168">
        <v>1</v>
      </c>
    </row>
    <row r="492" spans="1:2" x14ac:dyDescent="0.25">
      <c r="A492" s="76" t="s">
        <v>1237</v>
      </c>
      <c r="B492" s="168">
        <v>1</v>
      </c>
    </row>
    <row r="493" spans="1:2" x14ac:dyDescent="0.25">
      <c r="A493" s="76" t="s">
        <v>1119</v>
      </c>
      <c r="B493" s="168">
        <v>1</v>
      </c>
    </row>
    <row r="494" spans="1:2" x14ac:dyDescent="0.25">
      <c r="A494" s="14">
        <v>706</v>
      </c>
      <c r="B494" s="168">
        <v>5</v>
      </c>
    </row>
    <row r="495" spans="1:2" x14ac:dyDescent="0.25">
      <c r="A495" s="76" t="s">
        <v>1186</v>
      </c>
      <c r="B495" s="168">
        <v>1</v>
      </c>
    </row>
    <row r="496" spans="1:2" x14ac:dyDescent="0.25">
      <c r="A496" s="76" t="s">
        <v>1198</v>
      </c>
      <c r="B496" s="168">
        <v>1</v>
      </c>
    </row>
    <row r="497" spans="1:2" x14ac:dyDescent="0.25">
      <c r="A497" s="76" t="s">
        <v>1143</v>
      </c>
      <c r="B497" s="168">
        <v>1</v>
      </c>
    </row>
    <row r="498" spans="1:2" x14ac:dyDescent="0.25">
      <c r="A498" s="76" t="s">
        <v>1097</v>
      </c>
      <c r="B498" s="168">
        <v>1</v>
      </c>
    </row>
    <row r="499" spans="1:2" x14ac:dyDescent="0.25">
      <c r="A499" s="76" t="s">
        <v>1127</v>
      </c>
      <c r="B499" s="168">
        <v>1</v>
      </c>
    </row>
    <row r="500" spans="1:2" x14ac:dyDescent="0.25">
      <c r="A500" s="14">
        <v>707</v>
      </c>
      <c r="B500" s="168">
        <v>3</v>
      </c>
    </row>
    <row r="501" spans="1:2" x14ac:dyDescent="0.25">
      <c r="A501" s="76" t="s">
        <v>1231</v>
      </c>
      <c r="B501" s="168">
        <v>2</v>
      </c>
    </row>
    <row r="502" spans="1:2" x14ac:dyDescent="0.25">
      <c r="A502" s="76" t="s">
        <v>1168</v>
      </c>
      <c r="B502" s="168">
        <v>1</v>
      </c>
    </row>
    <row r="503" spans="1:2" x14ac:dyDescent="0.25">
      <c r="A503" s="14">
        <v>708</v>
      </c>
      <c r="B503" s="168">
        <v>3</v>
      </c>
    </row>
    <row r="504" spans="1:2" x14ac:dyDescent="0.25">
      <c r="A504" s="76" t="s">
        <v>1089</v>
      </c>
      <c r="B504" s="168">
        <v>1</v>
      </c>
    </row>
    <row r="505" spans="1:2" x14ac:dyDescent="0.25">
      <c r="A505" s="76" t="s">
        <v>1140</v>
      </c>
      <c r="B505" s="168">
        <v>1</v>
      </c>
    </row>
    <row r="506" spans="1:2" x14ac:dyDescent="0.25">
      <c r="A506" s="76" t="s">
        <v>1128</v>
      </c>
      <c r="B506" s="168">
        <v>1</v>
      </c>
    </row>
    <row r="507" spans="1:2" x14ac:dyDescent="0.25">
      <c r="A507" s="14">
        <v>709</v>
      </c>
      <c r="B507" s="168">
        <v>4</v>
      </c>
    </row>
    <row r="508" spans="1:2" x14ac:dyDescent="0.25">
      <c r="A508" s="76" t="s">
        <v>44</v>
      </c>
      <c r="B508" s="168">
        <v>1</v>
      </c>
    </row>
    <row r="509" spans="1:2" x14ac:dyDescent="0.25">
      <c r="A509" s="76" t="s">
        <v>1387</v>
      </c>
      <c r="B509" s="168">
        <v>1</v>
      </c>
    </row>
    <row r="510" spans="1:2" x14ac:dyDescent="0.25">
      <c r="A510" s="76" t="s">
        <v>1184</v>
      </c>
      <c r="B510" s="168">
        <v>1</v>
      </c>
    </row>
    <row r="511" spans="1:2" x14ac:dyDescent="0.25">
      <c r="A511" s="76" t="s">
        <v>1127</v>
      </c>
      <c r="B511" s="168">
        <v>1</v>
      </c>
    </row>
    <row r="512" spans="1:2" x14ac:dyDescent="0.25">
      <c r="A512" s="14">
        <v>710</v>
      </c>
      <c r="B512" s="168">
        <v>3</v>
      </c>
    </row>
    <row r="513" spans="1:2" x14ac:dyDescent="0.25">
      <c r="A513" s="76">
        <v>0</v>
      </c>
      <c r="B513" s="168">
        <v>1</v>
      </c>
    </row>
    <row r="514" spans="1:2" x14ac:dyDescent="0.25">
      <c r="A514" s="76" t="s">
        <v>1128</v>
      </c>
      <c r="B514" s="168">
        <v>2</v>
      </c>
    </row>
    <row r="515" spans="1:2" x14ac:dyDescent="0.25">
      <c r="A515" s="14">
        <v>711</v>
      </c>
      <c r="B515" s="168">
        <v>2</v>
      </c>
    </row>
    <row r="516" spans="1:2" x14ac:dyDescent="0.25">
      <c r="A516" s="76" t="s">
        <v>1126</v>
      </c>
      <c r="B516" s="168">
        <v>1</v>
      </c>
    </row>
    <row r="517" spans="1:2" x14ac:dyDescent="0.25">
      <c r="A517" s="76" t="s">
        <v>1202</v>
      </c>
      <c r="B517" s="168">
        <v>1</v>
      </c>
    </row>
    <row r="518" spans="1:2" x14ac:dyDescent="0.25">
      <c r="A518" s="14">
        <v>712</v>
      </c>
      <c r="B518" s="168">
        <v>3</v>
      </c>
    </row>
    <row r="519" spans="1:2" x14ac:dyDescent="0.25">
      <c r="A519" s="76" t="s">
        <v>44</v>
      </c>
      <c r="B519" s="168">
        <v>1</v>
      </c>
    </row>
    <row r="520" spans="1:2" x14ac:dyDescent="0.25">
      <c r="A520" s="76" t="s">
        <v>1128</v>
      </c>
      <c r="B520" s="168">
        <v>1</v>
      </c>
    </row>
    <row r="521" spans="1:2" x14ac:dyDescent="0.25">
      <c r="A521" s="76" t="s">
        <v>1152</v>
      </c>
      <c r="B521" s="168">
        <v>1</v>
      </c>
    </row>
    <row r="522" spans="1:2" x14ac:dyDescent="0.25">
      <c r="A522" s="14">
        <v>801</v>
      </c>
      <c r="B522" s="168">
        <v>10</v>
      </c>
    </row>
    <row r="523" spans="1:2" x14ac:dyDescent="0.25">
      <c r="A523" s="76" t="s">
        <v>1089</v>
      </c>
      <c r="B523" s="168">
        <v>1</v>
      </c>
    </row>
    <row r="524" spans="1:2" x14ac:dyDescent="0.25">
      <c r="A524" s="76" t="s">
        <v>1186</v>
      </c>
      <c r="B524" s="168">
        <v>2</v>
      </c>
    </row>
    <row r="525" spans="1:2" x14ac:dyDescent="0.25">
      <c r="A525" s="76" t="s">
        <v>1231</v>
      </c>
      <c r="B525" s="168">
        <v>1</v>
      </c>
    </row>
    <row r="526" spans="1:2" x14ac:dyDescent="0.25">
      <c r="A526" s="76" t="s">
        <v>1276</v>
      </c>
      <c r="B526" s="168">
        <v>1</v>
      </c>
    </row>
    <row r="527" spans="1:2" x14ac:dyDescent="0.25">
      <c r="A527" s="76" t="s">
        <v>46</v>
      </c>
      <c r="B527" s="168">
        <v>1</v>
      </c>
    </row>
    <row r="528" spans="1:2" x14ac:dyDescent="0.25">
      <c r="A528" s="76" t="s">
        <v>1128</v>
      </c>
      <c r="B528" s="168">
        <v>1</v>
      </c>
    </row>
    <row r="529" spans="1:2" x14ac:dyDescent="0.25">
      <c r="A529" s="76" t="s">
        <v>1365</v>
      </c>
      <c r="B529" s="168">
        <v>1</v>
      </c>
    </row>
    <row r="530" spans="1:2" x14ac:dyDescent="0.25">
      <c r="A530" s="76" t="s">
        <v>1189</v>
      </c>
      <c r="B530" s="168">
        <v>1</v>
      </c>
    </row>
    <row r="531" spans="1:2" x14ac:dyDescent="0.25">
      <c r="A531" s="76" t="s">
        <v>1157</v>
      </c>
      <c r="B531" s="168">
        <v>1</v>
      </c>
    </row>
    <row r="532" spans="1:2" x14ac:dyDescent="0.25">
      <c r="A532" s="14">
        <v>802</v>
      </c>
      <c r="B532" s="168">
        <v>2</v>
      </c>
    </row>
    <row r="533" spans="1:2" x14ac:dyDescent="0.25">
      <c r="A533" s="76" t="s">
        <v>1152</v>
      </c>
      <c r="B533" s="168">
        <v>1</v>
      </c>
    </row>
    <row r="534" spans="1:2" x14ac:dyDescent="0.25">
      <c r="A534" s="76" t="s">
        <v>1157</v>
      </c>
      <c r="B534" s="168">
        <v>1</v>
      </c>
    </row>
    <row r="535" spans="1:2" x14ac:dyDescent="0.25">
      <c r="A535" s="14">
        <v>901</v>
      </c>
      <c r="B535" s="168">
        <v>9</v>
      </c>
    </row>
    <row r="536" spans="1:2" x14ac:dyDescent="0.25">
      <c r="A536" s="76" t="s">
        <v>1089</v>
      </c>
      <c r="B536" s="168">
        <v>1</v>
      </c>
    </row>
    <row r="537" spans="1:2" x14ac:dyDescent="0.25">
      <c r="A537" s="76" t="s">
        <v>1140</v>
      </c>
      <c r="B537" s="168">
        <v>1</v>
      </c>
    </row>
    <row r="538" spans="1:2" x14ac:dyDescent="0.25">
      <c r="A538" s="76" t="s">
        <v>1163</v>
      </c>
      <c r="B538" s="168">
        <v>1</v>
      </c>
    </row>
    <row r="539" spans="1:2" x14ac:dyDescent="0.25">
      <c r="A539" s="76" t="s">
        <v>1191</v>
      </c>
      <c r="B539" s="168">
        <v>1</v>
      </c>
    </row>
    <row r="540" spans="1:2" x14ac:dyDescent="0.25">
      <c r="A540" s="76" t="s">
        <v>1155</v>
      </c>
      <c r="B540" s="168">
        <v>2</v>
      </c>
    </row>
    <row r="541" spans="1:2" x14ac:dyDescent="0.25">
      <c r="A541" s="76" t="s">
        <v>1128</v>
      </c>
      <c r="B541" s="168">
        <v>1</v>
      </c>
    </row>
    <row r="542" spans="1:2" x14ac:dyDescent="0.25">
      <c r="A542" s="76" t="s">
        <v>1420</v>
      </c>
      <c r="B542" s="168">
        <v>1</v>
      </c>
    </row>
    <row r="543" spans="1:2" x14ac:dyDescent="0.25">
      <c r="A543" s="76" t="s">
        <v>1100</v>
      </c>
      <c r="B543" s="168">
        <v>1</v>
      </c>
    </row>
    <row r="544" spans="1:2" x14ac:dyDescent="0.25">
      <c r="A544" s="14">
        <v>902</v>
      </c>
      <c r="B544" s="168">
        <v>5</v>
      </c>
    </row>
    <row r="545" spans="1:2" x14ac:dyDescent="0.25">
      <c r="A545" s="76" t="s">
        <v>1089</v>
      </c>
      <c r="B545" s="168">
        <v>1</v>
      </c>
    </row>
    <row r="546" spans="1:2" x14ac:dyDescent="0.25">
      <c r="A546" s="76" t="s">
        <v>1231</v>
      </c>
      <c r="B546" s="168">
        <v>1</v>
      </c>
    </row>
    <row r="547" spans="1:2" x14ac:dyDescent="0.25">
      <c r="A547" s="76" t="s">
        <v>1155</v>
      </c>
      <c r="B547" s="168">
        <v>1</v>
      </c>
    </row>
    <row r="548" spans="1:2" x14ac:dyDescent="0.25">
      <c r="A548" s="76" t="s">
        <v>1184</v>
      </c>
      <c r="B548" s="168">
        <v>1</v>
      </c>
    </row>
    <row r="549" spans="1:2" x14ac:dyDescent="0.25">
      <c r="A549" s="76" t="s">
        <v>1152</v>
      </c>
      <c r="B549" s="168">
        <v>1</v>
      </c>
    </row>
    <row r="550" spans="1:2" x14ac:dyDescent="0.25">
      <c r="A550" s="14">
        <v>903</v>
      </c>
      <c r="B550" s="168">
        <v>5</v>
      </c>
    </row>
    <row r="551" spans="1:2" x14ac:dyDescent="0.25">
      <c r="A551" s="76" t="s">
        <v>1172</v>
      </c>
      <c r="B551" s="168">
        <v>1</v>
      </c>
    </row>
    <row r="552" spans="1:2" x14ac:dyDescent="0.25">
      <c r="A552" s="76" t="s">
        <v>1186</v>
      </c>
      <c r="B552" s="168">
        <v>1</v>
      </c>
    </row>
    <row r="553" spans="1:2" x14ac:dyDescent="0.25">
      <c r="A553" s="76" t="s">
        <v>1144</v>
      </c>
      <c r="B553" s="168">
        <v>1</v>
      </c>
    </row>
    <row r="554" spans="1:2" x14ac:dyDescent="0.25">
      <c r="A554" s="76" t="s">
        <v>268</v>
      </c>
      <c r="B554" s="168">
        <v>1</v>
      </c>
    </row>
    <row r="555" spans="1:2" x14ac:dyDescent="0.25">
      <c r="A555" s="76" t="s">
        <v>1141</v>
      </c>
      <c r="B555" s="168">
        <v>1</v>
      </c>
    </row>
    <row r="556" spans="1:2" x14ac:dyDescent="0.25">
      <c r="A556" s="14">
        <v>904</v>
      </c>
      <c r="B556" s="168">
        <v>10</v>
      </c>
    </row>
    <row r="557" spans="1:2" x14ac:dyDescent="0.25">
      <c r="A557" s="76" t="s">
        <v>1270</v>
      </c>
      <c r="B557" s="168">
        <v>1</v>
      </c>
    </row>
    <row r="558" spans="1:2" x14ac:dyDescent="0.25">
      <c r="A558" s="76" t="s">
        <v>1126</v>
      </c>
      <c r="B558" s="168">
        <v>1</v>
      </c>
    </row>
    <row r="559" spans="1:2" x14ac:dyDescent="0.25">
      <c r="A559" s="76" t="s">
        <v>1186</v>
      </c>
      <c r="B559" s="168">
        <v>1</v>
      </c>
    </row>
    <row r="560" spans="1:2" x14ac:dyDescent="0.25">
      <c r="A560" s="76" t="s">
        <v>1143</v>
      </c>
      <c r="B560" s="168">
        <v>1</v>
      </c>
    </row>
    <row r="561" spans="1:2" x14ac:dyDescent="0.25">
      <c r="A561" s="76" t="s">
        <v>1155</v>
      </c>
      <c r="B561" s="168">
        <v>1</v>
      </c>
    </row>
    <row r="562" spans="1:2" x14ac:dyDescent="0.25">
      <c r="A562" s="76" t="s">
        <v>1128</v>
      </c>
      <c r="B562" s="168">
        <v>1</v>
      </c>
    </row>
    <row r="563" spans="1:2" x14ac:dyDescent="0.25">
      <c r="A563" s="76" t="s">
        <v>1182</v>
      </c>
      <c r="B563" s="168">
        <v>1</v>
      </c>
    </row>
    <row r="564" spans="1:2" x14ac:dyDescent="0.25">
      <c r="A564" s="76" t="s">
        <v>1119</v>
      </c>
      <c r="B564" s="168">
        <v>1</v>
      </c>
    </row>
    <row r="565" spans="1:2" x14ac:dyDescent="0.25">
      <c r="A565" s="76" t="s">
        <v>1251</v>
      </c>
      <c r="B565" s="168">
        <v>1</v>
      </c>
    </row>
    <row r="566" spans="1:2" x14ac:dyDescent="0.25">
      <c r="A566" s="76" t="s">
        <v>1104</v>
      </c>
      <c r="B566" s="168">
        <v>1</v>
      </c>
    </row>
    <row r="567" spans="1:2" x14ac:dyDescent="0.25">
      <c r="A567" s="14" t="s">
        <v>541</v>
      </c>
      <c r="B567" s="168">
        <v>1</v>
      </c>
    </row>
    <row r="568" spans="1:2" x14ac:dyDescent="0.25">
      <c r="A568" s="76" t="s">
        <v>1128</v>
      </c>
      <c r="B568" s="168">
        <v>1</v>
      </c>
    </row>
    <row r="569" spans="1:2" x14ac:dyDescent="0.25">
      <c r="A569" s="14" t="s">
        <v>897</v>
      </c>
      <c r="B569" s="168">
        <v>1</v>
      </c>
    </row>
    <row r="570" spans="1:2" x14ac:dyDescent="0.25">
      <c r="A570" s="76" t="s">
        <v>1202</v>
      </c>
      <c r="B570" s="168">
        <v>1</v>
      </c>
    </row>
    <row r="571" spans="1:2" x14ac:dyDescent="0.25">
      <c r="A571" s="14" t="s">
        <v>602</v>
      </c>
      <c r="B571" s="168">
        <v>2</v>
      </c>
    </row>
    <row r="572" spans="1:2" x14ac:dyDescent="0.25">
      <c r="A572" s="76" t="s">
        <v>1126</v>
      </c>
      <c r="B572" s="168">
        <v>1</v>
      </c>
    </row>
    <row r="573" spans="1:2" x14ac:dyDescent="0.25">
      <c r="A573" s="76" t="s">
        <v>1128</v>
      </c>
      <c r="B573" s="168">
        <v>1</v>
      </c>
    </row>
    <row r="574" spans="1:2" x14ac:dyDescent="0.25">
      <c r="A574" s="14" t="s">
        <v>412</v>
      </c>
      <c r="B574" s="168">
        <v>2</v>
      </c>
    </row>
    <row r="575" spans="1:2" x14ac:dyDescent="0.25">
      <c r="A575" s="76">
        <v>0</v>
      </c>
      <c r="B575" s="168">
        <v>1</v>
      </c>
    </row>
    <row r="576" spans="1:2" x14ac:dyDescent="0.25">
      <c r="A576" s="76" t="s">
        <v>1128</v>
      </c>
      <c r="B576" s="168">
        <v>1</v>
      </c>
    </row>
    <row r="577" spans="1:2" x14ac:dyDescent="0.25">
      <c r="A577" s="14" t="s">
        <v>874</v>
      </c>
      <c r="B577" s="168">
        <v>1</v>
      </c>
    </row>
    <row r="578" spans="1:2" x14ac:dyDescent="0.25">
      <c r="A578" s="76" t="s">
        <v>1356</v>
      </c>
      <c r="B578" s="168">
        <v>1</v>
      </c>
    </row>
    <row r="579" spans="1:2" x14ac:dyDescent="0.25">
      <c r="A579" s="14" t="s">
        <v>489</v>
      </c>
      <c r="B579" s="168">
        <v>1</v>
      </c>
    </row>
    <row r="580" spans="1:2" x14ac:dyDescent="0.25">
      <c r="A580" s="76" t="s">
        <v>1239</v>
      </c>
      <c r="B580" s="168">
        <v>1</v>
      </c>
    </row>
    <row r="581" spans="1:2" x14ac:dyDescent="0.25">
      <c r="A581" s="14" t="s">
        <v>342</v>
      </c>
      <c r="B581" s="168">
        <v>2</v>
      </c>
    </row>
    <row r="582" spans="1:2" x14ac:dyDescent="0.25">
      <c r="A582" s="76" t="s">
        <v>1198</v>
      </c>
      <c r="B582" s="168">
        <v>1</v>
      </c>
    </row>
    <row r="583" spans="1:2" x14ac:dyDescent="0.25">
      <c r="A583" s="76" t="s">
        <v>1141</v>
      </c>
      <c r="B583" s="168">
        <v>1</v>
      </c>
    </row>
    <row r="584" spans="1:2" x14ac:dyDescent="0.25">
      <c r="A584" s="14" t="s">
        <v>483</v>
      </c>
      <c r="B584" s="168">
        <v>2</v>
      </c>
    </row>
    <row r="585" spans="1:2" x14ac:dyDescent="0.25">
      <c r="A585" s="76" t="s">
        <v>1249</v>
      </c>
      <c r="B585" s="168">
        <v>1</v>
      </c>
    </row>
    <row r="586" spans="1:2" x14ac:dyDescent="0.25">
      <c r="A586" s="76" t="s">
        <v>1189</v>
      </c>
      <c r="B586" s="168">
        <v>1</v>
      </c>
    </row>
    <row r="587" spans="1:2" x14ac:dyDescent="0.25">
      <c r="A587" s="14" t="s">
        <v>470</v>
      </c>
      <c r="B587" s="168">
        <v>1</v>
      </c>
    </row>
    <row r="588" spans="1:2" x14ac:dyDescent="0.25">
      <c r="A588" s="76" t="s">
        <v>1233</v>
      </c>
      <c r="B588" s="168">
        <v>1</v>
      </c>
    </row>
    <row r="589" spans="1:2" x14ac:dyDescent="0.25">
      <c r="A589" s="14" t="s">
        <v>272</v>
      </c>
      <c r="B589" s="168">
        <v>1</v>
      </c>
    </row>
    <row r="590" spans="1:2" x14ac:dyDescent="0.25">
      <c r="A590" s="76" t="s">
        <v>1146</v>
      </c>
      <c r="B590" s="168">
        <v>1</v>
      </c>
    </row>
    <row r="591" spans="1:2" x14ac:dyDescent="0.25">
      <c r="A591" s="14" t="s">
        <v>640</v>
      </c>
      <c r="B591" s="168">
        <v>1</v>
      </c>
    </row>
    <row r="592" spans="1:2" x14ac:dyDescent="0.25">
      <c r="A592" s="76" t="s">
        <v>1128</v>
      </c>
      <c r="B592" s="168">
        <v>1</v>
      </c>
    </row>
    <row r="593" spans="1:2" x14ac:dyDescent="0.25">
      <c r="A593" s="14" t="s">
        <v>468</v>
      </c>
      <c r="B593" s="168">
        <v>1</v>
      </c>
    </row>
    <row r="594" spans="1:2" x14ac:dyDescent="0.25">
      <c r="A594" s="76" t="s">
        <v>1155</v>
      </c>
      <c r="B594" s="168">
        <v>1</v>
      </c>
    </row>
    <row r="595" spans="1:2" x14ac:dyDescent="0.25">
      <c r="A595" s="14" t="s">
        <v>361</v>
      </c>
      <c r="B595" s="168">
        <v>3</v>
      </c>
    </row>
    <row r="596" spans="1:2" x14ac:dyDescent="0.25">
      <c r="A596" s="76" t="s">
        <v>1202</v>
      </c>
      <c r="B596" s="168">
        <v>2</v>
      </c>
    </row>
    <row r="597" spans="1:2" x14ac:dyDescent="0.25">
      <c r="A597" s="76" t="s">
        <v>1152</v>
      </c>
      <c r="B597" s="168">
        <v>1</v>
      </c>
    </row>
    <row r="598" spans="1:2" x14ac:dyDescent="0.25">
      <c r="A598" s="14" t="s">
        <v>604</v>
      </c>
      <c r="B598" s="168">
        <v>1</v>
      </c>
    </row>
    <row r="599" spans="1:2" x14ac:dyDescent="0.25">
      <c r="A599" s="76" t="s">
        <v>1128</v>
      </c>
      <c r="B599" s="168">
        <v>1</v>
      </c>
    </row>
    <row r="600" spans="1:2" x14ac:dyDescent="0.25">
      <c r="A600" s="14" t="s">
        <v>410</v>
      </c>
      <c r="B600" s="168">
        <v>1</v>
      </c>
    </row>
    <row r="601" spans="1:2" x14ac:dyDescent="0.25">
      <c r="A601" s="76" t="s">
        <v>1186</v>
      </c>
      <c r="B601" s="168">
        <v>1</v>
      </c>
    </row>
    <row r="602" spans="1:2" x14ac:dyDescent="0.25">
      <c r="A602" s="14" t="s">
        <v>425</v>
      </c>
      <c r="B602" s="168">
        <v>1</v>
      </c>
    </row>
    <row r="603" spans="1:2" x14ac:dyDescent="0.25">
      <c r="A603" s="76" t="s">
        <v>1172</v>
      </c>
      <c r="B603" s="168">
        <v>1</v>
      </c>
    </row>
    <row r="604" spans="1:2" x14ac:dyDescent="0.25">
      <c r="A604" s="14" t="s">
        <v>373</v>
      </c>
      <c r="B604" s="168">
        <v>1</v>
      </c>
    </row>
    <row r="605" spans="1:2" x14ac:dyDescent="0.25">
      <c r="A605" s="76" t="s">
        <v>1186</v>
      </c>
      <c r="B605" s="168">
        <v>1</v>
      </c>
    </row>
    <row r="606" spans="1:2" x14ac:dyDescent="0.25">
      <c r="A606" s="14" t="s">
        <v>664</v>
      </c>
      <c r="B606" s="168">
        <v>1</v>
      </c>
    </row>
    <row r="607" spans="1:2" x14ac:dyDescent="0.25">
      <c r="A607" s="76" t="s">
        <v>1186</v>
      </c>
      <c r="B607" s="168">
        <v>1</v>
      </c>
    </row>
    <row r="608" spans="1:2" x14ac:dyDescent="0.25">
      <c r="A608" s="14" t="s">
        <v>474</v>
      </c>
      <c r="B608" s="168">
        <v>1</v>
      </c>
    </row>
    <row r="609" spans="1:2" x14ac:dyDescent="0.25">
      <c r="A609" s="76" t="s">
        <v>1234</v>
      </c>
      <c r="B609" s="168">
        <v>1</v>
      </c>
    </row>
    <row r="610" spans="1:2" x14ac:dyDescent="0.25">
      <c r="A610" s="14" t="s">
        <v>371</v>
      </c>
      <c r="B610" s="168">
        <v>1</v>
      </c>
    </row>
    <row r="611" spans="1:2" x14ac:dyDescent="0.25">
      <c r="A611" s="76" t="s">
        <v>1186</v>
      </c>
      <c r="B611" s="168">
        <v>1</v>
      </c>
    </row>
    <row r="612" spans="1:2" x14ac:dyDescent="0.25">
      <c r="A612" s="14" t="s">
        <v>366</v>
      </c>
      <c r="B612" s="168">
        <v>1</v>
      </c>
    </row>
    <row r="613" spans="1:2" x14ac:dyDescent="0.25">
      <c r="A613" s="76" t="s">
        <v>1186</v>
      </c>
      <c r="B613" s="168">
        <v>1</v>
      </c>
    </row>
    <row r="614" spans="1:2" x14ac:dyDescent="0.25">
      <c r="A614" s="14" t="s">
        <v>369</v>
      </c>
      <c r="B614" s="168">
        <v>1</v>
      </c>
    </row>
    <row r="615" spans="1:2" x14ac:dyDescent="0.25">
      <c r="A615" s="76" t="s">
        <v>1163</v>
      </c>
      <c r="B615" s="168">
        <v>1</v>
      </c>
    </row>
    <row r="616" spans="1:2" x14ac:dyDescent="0.25">
      <c r="A616" s="14" t="s">
        <v>50</v>
      </c>
      <c r="B616" s="168">
        <v>1</v>
      </c>
    </row>
    <row r="617" spans="1:2" x14ac:dyDescent="0.25">
      <c r="A617" s="76" t="s">
        <v>1236</v>
      </c>
      <c r="B617" s="168">
        <v>1</v>
      </c>
    </row>
    <row r="618" spans="1:2" x14ac:dyDescent="0.25">
      <c r="A618" s="14" t="s">
        <v>375</v>
      </c>
      <c r="B618" s="168">
        <v>1</v>
      </c>
    </row>
    <row r="619" spans="1:2" x14ac:dyDescent="0.25">
      <c r="A619" s="76" t="s">
        <v>1140</v>
      </c>
      <c r="B619" s="168">
        <v>1</v>
      </c>
    </row>
    <row r="620" spans="1:2" x14ac:dyDescent="0.25">
      <c r="A620" s="14" t="s">
        <v>377</v>
      </c>
      <c r="B620" s="168">
        <v>1</v>
      </c>
    </row>
    <row r="621" spans="1:2" x14ac:dyDescent="0.25">
      <c r="A621" s="76" t="s">
        <v>1186</v>
      </c>
      <c r="B621" s="168">
        <v>1</v>
      </c>
    </row>
    <row r="622" spans="1:2" x14ac:dyDescent="0.25">
      <c r="A622" s="14" t="s">
        <v>46</v>
      </c>
      <c r="B622" s="168">
        <v>6</v>
      </c>
    </row>
    <row r="623" spans="1:2" x14ac:dyDescent="0.25">
      <c r="A623" s="76" t="s">
        <v>101</v>
      </c>
      <c r="B623" s="168">
        <v>1</v>
      </c>
    </row>
    <row r="624" spans="1:2" x14ac:dyDescent="0.25">
      <c r="A624" s="76" t="s">
        <v>1141</v>
      </c>
      <c r="B624" s="168">
        <v>1</v>
      </c>
    </row>
    <row r="625" spans="1:2" x14ac:dyDescent="0.25">
      <c r="A625" s="76" t="s">
        <v>1104</v>
      </c>
      <c r="B625" s="168">
        <v>2</v>
      </c>
    </row>
    <row r="626" spans="1:2" x14ac:dyDescent="0.25">
      <c r="A626" s="76" t="s">
        <v>1111</v>
      </c>
      <c r="B626" s="168">
        <v>1</v>
      </c>
    </row>
    <row r="627" spans="1:2" x14ac:dyDescent="0.25">
      <c r="A627" s="76" t="s">
        <v>1156</v>
      </c>
      <c r="B627" s="168">
        <v>1</v>
      </c>
    </row>
    <row r="628" spans="1:2" x14ac:dyDescent="0.25">
      <c r="A628" s="14">
        <v>414</v>
      </c>
      <c r="B628" s="168">
        <v>1</v>
      </c>
    </row>
    <row r="629" spans="1:2" x14ac:dyDescent="0.25">
      <c r="A629" s="76" t="s">
        <v>46</v>
      </c>
      <c r="B629" s="168">
        <v>1</v>
      </c>
    </row>
    <row r="630" spans="1:2" x14ac:dyDescent="0.25">
      <c r="A630" s="14">
        <v>209</v>
      </c>
      <c r="B630" s="168">
        <v>2</v>
      </c>
    </row>
    <row r="631" spans="1:2" x14ac:dyDescent="0.25">
      <c r="A631" s="76" t="s">
        <v>1089</v>
      </c>
      <c r="B631" s="168">
        <v>1</v>
      </c>
    </row>
    <row r="632" spans="1:2" x14ac:dyDescent="0.25">
      <c r="A632" s="76" t="s">
        <v>1099</v>
      </c>
      <c r="B632" s="168">
        <v>1</v>
      </c>
    </row>
    <row r="633" spans="1:2" x14ac:dyDescent="0.25">
      <c r="A633" s="14">
        <v>501</v>
      </c>
      <c r="B633" s="168">
        <v>1</v>
      </c>
    </row>
    <row r="634" spans="1:2" x14ac:dyDescent="0.25">
      <c r="A634" s="76" t="s">
        <v>1127</v>
      </c>
      <c r="B634" s="168">
        <v>1</v>
      </c>
    </row>
    <row r="635" spans="1:2" x14ac:dyDescent="0.25">
      <c r="A635" s="14">
        <v>125</v>
      </c>
      <c r="B635" s="168">
        <v>1</v>
      </c>
    </row>
    <row r="636" spans="1:2" x14ac:dyDescent="0.25">
      <c r="A636" s="76" t="s">
        <v>1128</v>
      </c>
      <c r="B636" s="168">
        <v>1</v>
      </c>
    </row>
    <row r="637" spans="1:2" x14ac:dyDescent="0.25">
      <c r="A637" s="14">
        <v>121</v>
      </c>
      <c r="B637" s="168">
        <v>2</v>
      </c>
    </row>
    <row r="638" spans="1:2" x14ac:dyDescent="0.25">
      <c r="A638" s="76" t="s">
        <v>1141</v>
      </c>
      <c r="B638" s="168">
        <v>2</v>
      </c>
    </row>
    <row r="639" spans="1:2" x14ac:dyDescent="0.25">
      <c r="A639" s="14" t="s">
        <v>1611</v>
      </c>
      <c r="B639" s="168">
        <v>601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
  <sheetViews>
    <sheetView workbookViewId="0">
      <selection activeCell="Q13" sqref="Q13"/>
    </sheetView>
  </sheetViews>
  <sheetFormatPr baseColWidth="10" defaultColWidth="11.42578125"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vt:i4>
      </vt:variant>
    </vt:vector>
  </HeadingPairs>
  <TitlesOfParts>
    <vt:vector size="21" baseType="lpstr">
      <vt:lpstr>Registro</vt:lpstr>
      <vt:lpstr>Valoracion</vt:lpstr>
      <vt:lpstr>Historicos Registro Quejas</vt:lpstr>
      <vt:lpstr>Historico Valoracion Quejas </vt:lpstr>
      <vt:lpstr>Impresión</vt:lpstr>
      <vt:lpstr>Historico Folios</vt:lpstr>
      <vt:lpstr>Precentacón de Datos</vt:lpstr>
      <vt:lpstr>Reportes</vt:lpstr>
      <vt:lpstr>Hoja15</vt:lpstr>
      <vt:lpstr>Resumen</vt:lpstr>
      <vt:lpstr>Hoja2</vt:lpstr>
      <vt:lpstr>Hoja6</vt:lpstr>
      <vt:lpstr>Hoja7</vt:lpstr>
      <vt:lpstr>Datos</vt:lpstr>
      <vt:lpstr>Registros Comentarios</vt:lpstr>
      <vt:lpstr>Hoja1</vt:lpstr>
      <vt:lpstr>Hoja3</vt:lpstr>
      <vt:lpstr>Matriz</vt:lpstr>
      <vt:lpstr>Hoja5</vt:lpstr>
      <vt:lpstr>Formato Votaciones</vt:lpstr>
      <vt:lpstr>Impresión!Área_de_impresión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2015-06-05T18:19:34Z</dcterms:created>
  <dcterms:modified xsi:type="dcterms:W3CDTF">2019-12-11T15:00:38Z</dcterms:modified>
  <cp:category/>
  <cp:contentStatus/>
</cp:coreProperties>
</file>